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showInkAnnotation="0" autoCompressPictures="0"/>
  <mc:AlternateContent xmlns:mc="http://schemas.openxmlformats.org/markup-compatibility/2006">
    <mc:Choice Requires="x15">
      <x15ac:absPath xmlns:x15ac="http://schemas.microsoft.com/office/spreadsheetml/2010/11/ac" url="/Users/iLucas/Dropbox/WID/Methodology/"/>
    </mc:Choice>
  </mc:AlternateContent>
  <bookViews>
    <workbookView xWindow="0" yWindow="460" windowWidth="25600" windowHeight="14100" tabRatio="500" firstSheet="2" activeTab="3"/>
  </bookViews>
  <sheets>
    <sheet name="ReadMe" sheetId="8" r:id="rId1"/>
    <sheet name="Variables_format" sheetId="29" r:id="rId2"/>
    <sheet name="Series_Type" sheetId="38" r:id="rId3"/>
    <sheet name="Wealth_Macro_Variables" sheetId="2" r:id="rId4"/>
    <sheet name="Wealth_Distributed_Variables" sheetId="19" r:id="rId5"/>
    <sheet name="Income_Macro_Variables" sheetId="10" r:id="rId6"/>
    <sheet name="Income_Distributed_Variables" sheetId="6" r:id="rId7"/>
    <sheet name="Other_Macro_Variables" sheetId="21" r:id="rId8"/>
    <sheet name="Distributed_Variable_Categories" sheetId="22" r:id="rId9"/>
    <sheet name="Age_Categories" sheetId="11" r:id="rId10"/>
    <sheet name="Country_List" sheetId="31" r:id="rId11"/>
    <sheet name="Population_Categories" sheetId="30" r:id="rId12"/>
    <sheet name="Year_List" sheetId="32" r:id="rId13"/>
    <sheet name="Percentiles_List" sheetId="12" r:id="rId14"/>
    <sheet name="Other_WTID" sheetId="34" r:id="rId15"/>
    <sheet name="Country_Distribution_Info_List" sheetId="37" r:id="rId16"/>
    <sheet name="Country_Notes" sheetId="39" r:id="rId17"/>
  </sheets>
  <definedNames>
    <definedName name="Work_in_progress">Income_Distributed_Variables!$H$30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06" i="11" l="1"/>
  <c r="C119" i="11"/>
  <c r="C118" i="11"/>
  <c r="C117" i="11"/>
  <c r="C116" i="11"/>
  <c r="C115" i="11"/>
  <c r="C114" i="11"/>
  <c r="C113" i="11"/>
  <c r="C112" i="11"/>
  <c r="C111" i="11"/>
  <c r="C110" i="11"/>
  <c r="C109" i="11"/>
  <c r="C108"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M4" i="2"/>
  <c r="K96" i="10"/>
  <c r="J40" i="6"/>
  <c r="J41" i="6"/>
  <c r="J42" i="6"/>
  <c r="J43" i="6"/>
  <c r="J44" i="6"/>
  <c r="J45" i="6"/>
  <c r="J46" i="6"/>
  <c r="J47" i="6"/>
  <c r="M40" i="6"/>
  <c r="J36" i="6"/>
  <c r="J37" i="6"/>
  <c r="J38" i="6"/>
  <c r="J39" i="6"/>
  <c r="M36" i="6"/>
  <c r="J35" i="6"/>
  <c r="M35" i="6"/>
  <c r="N40" i="6"/>
  <c r="J27" i="6"/>
  <c r="J28" i="6"/>
  <c r="J29" i="6"/>
  <c r="J30" i="6"/>
  <c r="J31" i="6"/>
  <c r="J32" i="6"/>
  <c r="M27" i="6"/>
  <c r="N27" i="6"/>
  <c r="J8" i="6"/>
  <c r="J10" i="6"/>
  <c r="J12" i="6"/>
  <c r="H16" i="6"/>
  <c r="J16" i="6"/>
  <c r="J11" i="6"/>
  <c r="J13" i="6"/>
  <c r="N8" i="6"/>
  <c r="K8" i="6"/>
  <c r="K10" i="6"/>
  <c r="K12" i="6"/>
  <c r="K16" i="6"/>
  <c r="K11" i="6"/>
  <c r="K13" i="6"/>
  <c r="M8" i="6"/>
  <c r="J5" i="6"/>
  <c r="J6" i="6"/>
  <c r="J7" i="6"/>
  <c r="N5" i="6"/>
  <c r="J4" i="6"/>
  <c r="J9" i="6"/>
  <c r="N4" i="6"/>
  <c r="K5" i="6"/>
  <c r="K6" i="6"/>
  <c r="K7" i="6"/>
  <c r="M5" i="6"/>
  <c r="K4" i="6"/>
  <c r="K9" i="6"/>
  <c r="M4" i="6"/>
  <c r="N20" i="19"/>
  <c r="K20" i="19"/>
  <c r="K12" i="19"/>
  <c r="K13" i="19"/>
  <c r="M20" i="19"/>
  <c r="N5" i="19"/>
  <c r="K5" i="19"/>
  <c r="K6" i="19"/>
  <c r="K9" i="19"/>
  <c r="M5" i="19"/>
  <c r="H115" i="2"/>
  <c r="K115" i="2"/>
  <c r="H114" i="2"/>
  <c r="K114" i="2"/>
  <c r="K113" i="2"/>
  <c r="K110" i="2"/>
  <c r="K109" i="2"/>
  <c r="K106" i="2"/>
  <c r="K105" i="2"/>
  <c r="K104" i="2"/>
  <c r="K103" i="2"/>
  <c r="K102" i="2"/>
  <c r="K101" i="2"/>
  <c r="K100" i="2"/>
  <c r="K99" i="2"/>
  <c r="K98" i="2"/>
  <c r="K97" i="2"/>
  <c r="K95" i="2"/>
  <c r="K93" i="2"/>
  <c r="K92" i="2"/>
  <c r="K91" i="2"/>
  <c r="K90" i="2"/>
  <c r="K89" i="2"/>
  <c r="K88" i="2"/>
  <c r="K87" i="2"/>
  <c r="K86" i="2"/>
  <c r="K85" i="2"/>
  <c r="K84" i="2"/>
  <c r="K83" i="2"/>
  <c r="K82" i="2"/>
  <c r="K81" i="2"/>
  <c r="K80" i="2"/>
  <c r="K79" i="2"/>
  <c r="K77" i="2"/>
  <c r="K73" i="2"/>
  <c r="K72" i="2"/>
  <c r="K71" i="2"/>
  <c r="K70" i="2"/>
  <c r="K69" i="2"/>
  <c r="K68" i="2"/>
  <c r="K67" i="2"/>
  <c r="K66" i="2"/>
  <c r="K65" i="2"/>
  <c r="K64" i="2"/>
  <c r="K63" i="2"/>
  <c r="K62" i="2"/>
  <c r="K61" i="2"/>
  <c r="K60" i="2"/>
  <c r="K59" i="2"/>
  <c r="K57" i="2"/>
  <c r="K55" i="2"/>
  <c r="K54" i="2"/>
  <c r="K53" i="2"/>
  <c r="K52" i="2"/>
  <c r="K51" i="2"/>
  <c r="K50" i="2"/>
  <c r="K49" i="2"/>
  <c r="K48" i="2"/>
  <c r="K47" i="2"/>
  <c r="K46" i="2"/>
  <c r="K45" i="2"/>
  <c r="K44" i="2"/>
  <c r="K43" i="2"/>
  <c r="K42" i="2"/>
  <c r="K41" i="2"/>
  <c r="K39" i="2"/>
  <c r="K37" i="2"/>
  <c r="K36" i="2"/>
  <c r="K35" i="2"/>
  <c r="K34" i="2"/>
  <c r="K33" i="2"/>
  <c r="K32" i="2"/>
  <c r="K31" i="2"/>
  <c r="K30" i="2"/>
  <c r="K29" i="2"/>
  <c r="K28" i="2"/>
  <c r="K27" i="2"/>
  <c r="K26" i="2"/>
  <c r="K25" i="2"/>
  <c r="K24" i="2"/>
  <c r="K23" i="2"/>
  <c r="K21" i="2"/>
  <c r="K19" i="2"/>
  <c r="K18" i="2"/>
  <c r="K17" i="2"/>
  <c r="K16" i="2"/>
  <c r="K15" i="2"/>
  <c r="K14" i="2"/>
  <c r="K13" i="2"/>
  <c r="K12" i="2"/>
  <c r="K11" i="2"/>
  <c r="K10" i="2"/>
  <c r="K9" i="2"/>
  <c r="K8" i="2"/>
  <c r="K7" i="2"/>
  <c r="K6" i="2"/>
  <c r="K5" i="2"/>
  <c r="K139" i="2"/>
  <c r="K138" i="2"/>
  <c r="K137" i="2"/>
  <c r="K136" i="2"/>
  <c r="K135" i="2"/>
  <c r="K134" i="2"/>
  <c r="K133" i="2"/>
  <c r="K132" i="2"/>
  <c r="K131" i="2"/>
  <c r="K130" i="2"/>
  <c r="K129" i="2"/>
  <c r="K128" i="2"/>
  <c r="K127" i="2"/>
  <c r="K126" i="2"/>
  <c r="K125" i="2"/>
  <c r="K124" i="2"/>
  <c r="K123" i="2"/>
  <c r="K122" i="2"/>
  <c r="K121" i="2"/>
  <c r="K120" i="2"/>
  <c r="K119" i="2"/>
  <c r="K118" i="2"/>
  <c r="K117" i="2"/>
  <c r="K116" i="2"/>
  <c r="K111" i="2"/>
  <c r="K96" i="2"/>
  <c r="K94" i="2"/>
  <c r="K78" i="2"/>
  <c r="K76" i="2"/>
  <c r="K75" i="2"/>
  <c r="K74" i="2"/>
  <c r="K58" i="2"/>
  <c r="K56" i="2"/>
  <c r="K40" i="2"/>
  <c r="K38" i="2"/>
  <c r="K22" i="2"/>
  <c r="K20" i="2"/>
  <c r="K4" i="2"/>
  <c r="K4" i="19"/>
  <c r="K21" i="19"/>
  <c r="M4" i="19"/>
  <c r="K19" i="19"/>
  <c r="K18" i="19"/>
  <c r="K17" i="19"/>
  <c r="K16" i="19"/>
  <c r="K11" i="19"/>
  <c r="K10" i="19"/>
  <c r="K8" i="19"/>
  <c r="K7" i="19"/>
  <c r="M79" i="2"/>
  <c r="M59" i="2"/>
  <c r="M41" i="2"/>
  <c r="M23" i="2"/>
  <c r="M5" i="2"/>
  <c r="N79" i="2"/>
  <c r="N59" i="2"/>
  <c r="N41" i="2"/>
  <c r="N23" i="2"/>
  <c r="N5" i="2"/>
  <c r="N7" i="2"/>
  <c r="L115" i="2"/>
  <c r="L7" i="6"/>
  <c r="L26" i="6"/>
  <c r="L73" i="10"/>
  <c r="L74" i="10"/>
  <c r="L75" i="10"/>
  <c r="L76" i="10"/>
  <c r="L77" i="10"/>
  <c r="L78" i="10"/>
  <c r="L80" i="10"/>
  <c r="L81" i="10"/>
  <c r="L82" i="10"/>
  <c r="L83" i="10"/>
  <c r="L86" i="10"/>
  <c r="L90" i="10"/>
  <c r="L26" i="10"/>
  <c r="N116" i="2"/>
  <c r="D16" i="21"/>
  <c r="D15" i="21"/>
  <c r="D14" i="21"/>
  <c r="D13" i="21"/>
  <c r="D12" i="21"/>
  <c r="D11" i="21"/>
  <c r="L9" i="6"/>
  <c r="L137" i="10"/>
  <c r="L136" i="10"/>
  <c r="L123" i="10"/>
  <c r="L135" i="10"/>
  <c r="L128" i="10"/>
  <c r="L134" i="10"/>
  <c r="L133" i="10"/>
  <c r="L130" i="10"/>
  <c r="L129" i="10"/>
  <c r="L127" i="10"/>
  <c r="L115" i="10"/>
  <c r="L114" i="10"/>
  <c r="L112" i="10"/>
  <c r="L111" i="10"/>
  <c r="L110" i="10"/>
  <c r="L107" i="10"/>
  <c r="L98" i="10"/>
  <c r="L103" i="10"/>
  <c r="L94" i="10"/>
  <c r="L93" i="10"/>
  <c r="L68" i="10"/>
  <c r="L27" i="10"/>
  <c r="L61" i="10"/>
  <c r="L60" i="10"/>
  <c r="L57" i="10"/>
  <c r="L56" i="10"/>
  <c r="L52" i="10"/>
  <c r="L48" i="10"/>
  <c r="L46" i="10"/>
  <c r="L40" i="10"/>
  <c r="L37" i="10"/>
  <c r="L34" i="10"/>
  <c r="L33" i="10"/>
  <c r="L32" i="10"/>
  <c r="L31" i="10"/>
  <c r="L30" i="10"/>
  <c r="L29" i="10"/>
  <c r="L28" i="10"/>
  <c r="L25" i="10"/>
  <c r="L22" i="10"/>
  <c r="L21" i="10"/>
  <c r="L14" i="10"/>
  <c r="L11" i="10"/>
  <c r="L47" i="6"/>
  <c r="L59" i="6"/>
  <c r="L46" i="6"/>
  <c r="L58" i="6"/>
  <c r="L45" i="6"/>
  <c r="L57" i="6"/>
  <c r="L56" i="6"/>
  <c r="L43" i="6"/>
  <c r="L55" i="6"/>
  <c r="L42" i="6"/>
  <c r="L54" i="6"/>
  <c r="L41" i="6"/>
  <c r="L53" i="6"/>
  <c r="L52" i="6"/>
  <c r="L51" i="6"/>
  <c r="L38" i="6"/>
  <c r="L50" i="6"/>
  <c r="L37" i="6"/>
  <c r="L49" i="6"/>
  <c r="L48" i="6"/>
  <c r="L16" i="6"/>
  <c r="L15" i="6"/>
  <c r="L20" i="19"/>
  <c r="L21" i="19"/>
  <c r="L19" i="19"/>
  <c r="L18" i="19"/>
  <c r="L17" i="19"/>
  <c r="L16" i="19"/>
  <c r="L15" i="19"/>
  <c r="L14" i="19"/>
  <c r="L13" i="19"/>
  <c r="L12" i="19"/>
  <c r="L11" i="19"/>
  <c r="L10" i="19"/>
  <c r="L9" i="19"/>
  <c r="L8" i="19"/>
  <c r="L7" i="19"/>
  <c r="L6" i="19"/>
  <c r="L5" i="19"/>
  <c r="L4" i="19"/>
  <c r="L136" i="2"/>
  <c r="L135" i="2"/>
  <c r="L134" i="2"/>
  <c r="L133" i="2"/>
  <c r="L103" i="2"/>
  <c r="L102" i="2"/>
  <c r="L101" i="2"/>
  <c r="L100" i="2"/>
  <c r="B37" i="29"/>
  <c r="B38" i="29"/>
  <c r="B39" i="29"/>
  <c r="B40" i="29"/>
  <c r="B41" i="29"/>
  <c r="B36" i="29"/>
  <c r="H15" i="6"/>
  <c r="D140" i="2"/>
  <c r="D141" i="2"/>
  <c r="K141" i="2"/>
  <c r="J141" i="2"/>
  <c r="D142" i="2"/>
  <c r="K142" i="2"/>
  <c r="J142" i="2"/>
  <c r="D143" i="2"/>
  <c r="K143" i="2"/>
  <c r="J143" i="2"/>
  <c r="D144" i="2"/>
  <c r="K144" i="2"/>
  <c r="J144" i="2"/>
  <c r="D145" i="2"/>
  <c r="K145" i="2"/>
  <c r="J145" i="2"/>
  <c r="D146" i="2"/>
  <c r="K146" i="2"/>
  <c r="J146" i="2"/>
  <c r="D96" i="2"/>
  <c r="D97" i="2"/>
  <c r="D98" i="2"/>
  <c r="D105" i="2"/>
  <c r="D109" i="2"/>
  <c r="O96" i="2"/>
  <c r="D113" i="2"/>
  <c r="D114" i="2"/>
  <c r="D106" i="2"/>
  <c r="D115" i="2"/>
  <c r="O113" i="2"/>
  <c r="M132" i="10"/>
  <c r="M126" i="10"/>
  <c r="M121" i="10"/>
  <c r="M118" i="10"/>
  <c r="M114" i="10"/>
  <c r="M110" i="10"/>
  <c r="M107" i="10"/>
  <c r="M102" i="10"/>
  <c r="M97" i="10"/>
  <c r="M90" i="10"/>
  <c r="M86" i="10"/>
  <c r="M83" i="10"/>
  <c r="M79" i="10"/>
  <c r="M72" i="10"/>
  <c r="M68" i="10"/>
  <c r="M64" i="10"/>
  <c r="M60" i="10"/>
  <c r="M56" i="10"/>
  <c r="M52" i="10"/>
  <c r="M46" i="10"/>
  <c r="M40" i="10"/>
  <c r="M37" i="10"/>
  <c r="M32" i="10"/>
  <c r="M29" i="10"/>
  <c r="M25" i="10"/>
  <c r="M21" i="10"/>
  <c r="M14" i="10"/>
  <c r="M11" i="10"/>
  <c r="M4" i="10"/>
  <c r="D6" i="10"/>
  <c r="D7" i="10"/>
  <c r="D8" i="10"/>
  <c r="D9" i="10"/>
  <c r="D10" i="10"/>
  <c r="O6" i="10"/>
  <c r="S8" i="10"/>
  <c r="S9" i="10"/>
  <c r="S10" i="10"/>
  <c r="S7" i="10"/>
  <c r="R6" i="10"/>
  <c r="D5" i="10"/>
  <c r="R5" i="10"/>
  <c r="K6" i="10"/>
  <c r="K7" i="10"/>
  <c r="A80" i="29"/>
  <c r="A81" i="29"/>
  <c r="A82" i="29"/>
  <c r="A53" i="29"/>
  <c r="A54" i="29"/>
  <c r="A55" i="29"/>
  <c r="A56" i="29"/>
  <c r="A57" i="29"/>
  <c r="A58" i="29"/>
  <c r="A59" i="29"/>
  <c r="A60" i="29"/>
  <c r="A61" i="29"/>
  <c r="A62" i="29"/>
  <c r="A63" i="29"/>
  <c r="A64" i="29"/>
  <c r="A65" i="29"/>
  <c r="A66" i="29"/>
  <c r="A67" i="29"/>
  <c r="A68" i="29"/>
  <c r="A69" i="29"/>
  <c r="A70" i="29"/>
  <c r="A71" i="29"/>
  <c r="A72" i="29"/>
  <c r="A73" i="29"/>
  <c r="C126" i="12"/>
  <c r="D4" i="6"/>
  <c r="D6" i="6"/>
  <c r="D9" i="6"/>
  <c r="D10" i="6"/>
  <c r="D11" i="6"/>
  <c r="D12" i="6"/>
  <c r="D16" i="6"/>
  <c r="O4" i="6"/>
  <c r="J52" i="6"/>
  <c r="J53" i="6"/>
  <c r="J54" i="6"/>
  <c r="J55" i="6"/>
  <c r="J56" i="6"/>
  <c r="J57" i="6"/>
  <c r="J58" i="6"/>
  <c r="J59" i="6"/>
  <c r="M52" i="6"/>
  <c r="J48" i="6"/>
  <c r="J49" i="6"/>
  <c r="J50" i="6"/>
  <c r="J51" i="6"/>
  <c r="M48" i="6"/>
  <c r="J33" i="6"/>
  <c r="J34" i="6"/>
  <c r="M32" i="6"/>
  <c r="J22" i="6"/>
  <c r="J23" i="6"/>
  <c r="J24" i="6"/>
  <c r="M22" i="6"/>
  <c r="J21" i="6"/>
  <c r="J25" i="6"/>
  <c r="J26" i="6"/>
  <c r="M21" i="6"/>
  <c r="J20" i="6"/>
  <c r="M20" i="6"/>
  <c r="N20" i="6"/>
  <c r="N52" i="6"/>
  <c r="N35" i="6"/>
  <c r="N32" i="6"/>
  <c r="N22" i="6"/>
  <c r="N21" i="6"/>
  <c r="N48" i="6"/>
  <c r="N36" i="6"/>
  <c r="D4" i="2"/>
  <c r="Q4" i="2"/>
  <c r="U4" i="2"/>
  <c r="D5" i="2"/>
  <c r="D12" i="2"/>
  <c r="D20" i="2"/>
  <c r="O4" i="2"/>
  <c r="N4" i="2"/>
  <c r="K20" i="6"/>
  <c r="K21" i="6"/>
  <c r="K22" i="6"/>
  <c r="K26" i="6"/>
  <c r="K27" i="6"/>
  <c r="K28" i="6"/>
  <c r="K29" i="6"/>
  <c r="K30" i="6"/>
  <c r="K31" i="6"/>
  <c r="K32" i="6"/>
  <c r="K33" i="6"/>
  <c r="K34" i="6"/>
  <c r="K35" i="6"/>
  <c r="K36" i="6"/>
  <c r="K40" i="6"/>
  <c r="K37" i="6"/>
  <c r="K38" i="6"/>
  <c r="K39" i="6"/>
  <c r="K41" i="6"/>
  <c r="K42" i="6"/>
  <c r="K43" i="6"/>
  <c r="K44" i="6"/>
  <c r="K45" i="6"/>
  <c r="K46" i="6"/>
  <c r="K47" i="6"/>
  <c r="K48" i="6"/>
  <c r="K49" i="6"/>
  <c r="K50" i="6"/>
  <c r="K51" i="6"/>
  <c r="K52" i="6"/>
  <c r="K53" i="6"/>
  <c r="K54" i="6"/>
  <c r="K55" i="6"/>
  <c r="K56" i="6"/>
  <c r="K57" i="6"/>
  <c r="K58" i="6"/>
  <c r="K59" i="6"/>
  <c r="D21" i="6"/>
  <c r="D22" i="6"/>
  <c r="D25" i="6"/>
  <c r="S25" i="6"/>
  <c r="D26" i="6"/>
  <c r="S26" i="6"/>
  <c r="O21" i="6"/>
  <c r="D23" i="6"/>
  <c r="D24" i="6"/>
  <c r="O22" i="6"/>
  <c r="D14" i="6"/>
  <c r="R14" i="6"/>
  <c r="D7" i="6"/>
  <c r="S7" i="6"/>
  <c r="S9" i="6"/>
  <c r="O14" i="6"/>
  <c r="D52" i="6"/>
  <c r="D53" i="6"/>
  <c r="D54" i="6"/>
  <c r="D55" i="6"/>
  <c r="D56" i="6"/>
  <c r="D57" i="6"/>
  <c r="D58" i="6"/>
  <c r="S58" i="6"/>
  <c r="D59" i="6"/>
  <c r="S59" i="6"/>
  <c r="O52" i="6"/>
  <c r="D48" i="6"/>
  <c r="D49" i="6"/>
  <c r="S49" i="6"/>
  <c r="D50" i="6"/>
  <c r="S50" i="6"/>
  <c r="D51" i="6"/>
  <c r="S51" i="6"/>
  <c r="O48" i="6"/>
  <c r="D40" i="6"/>
  <c r="D41" i="6"/>
  <c r="D42" i="6"/>
  <c r="D43" i="6"/>
  <c r="D44" i="6"/>
  <c r="D45" i="6"/>
  <c r="D46" i="6"/>
  <c r="S46" i="6"/>
  <c r="D47" i="6"/>
  <c r="S47" i="6"/>
  <c r="O40" i="6"/>
  <c r="D36" i="6"/>
  <c r="D37" i="6"/>
  <c r="S37" i="6"/>
  <c r="D38" i="6"/>
  <c r="S38" i="6"/>
  <c r="D39" i="6"/>
  <c r="S39" i="6"/>
  <c r="O36" i="6"/>
  <c r="D20" i="6"/>
  <c r="Q20" i="6"/>
  <c r="R21" i="6"/>
  <c r="D27" i="6"/>
  <c r="R27" i="6"/>
  <c r="O20" i="6"/>
  <c r="D28" i="6"/>
  <c r="D29" i="6"/>
  <c r="D30" i="6"/>
  <c r="D31" i="6"/>
  <c r="D32" i="6"/>
  <c r="O27" i="6"/>
  <c r="J71" i="6"/>
  <c r="J62" i="6"/>
  <c r="J63" i="6"/>
  <c r="J64" i="6"/>
  <c r="J65" i="6"/>
  <c r="J66" i="6"/>
  <c r="J67" i="6"/>
  <c r="J68" i="6"/>
  <c r="J69" i="6"/>
  <c r="J70" i="6"/>
  <c r="J61" i="6"/>
  <c r="J60" i="6"/>
  <c r="K71" i="6"/>
  <c r="K62" i="6"/>
  <c r="K63" i="6"/>
  <c r="K64" i="6"/>
  <c r="K65" i="6"/>
  <c r="K66" i="6"/>
  <c r="K67" i="6"/>
  <c r="K68" i="6"/>
  <c r="K69" i="6"/>
  <c r="K70" i="6"/>
  <c r="K61" i="6"/>
  <c r="K60" i="6"/>
  <c r="K23" i="6"/>
  <c r="K24" i="6"/>
  <c r="K25" i="6"/>
  <c r="J19" i="6"/>
  <c r="K19" i="6"/>
  <c r="J18" i="6"/>
  <c r="K18" i="6"/>
  <c r="J17" i="6"/>
  <c r="K17" i="6"/>
  <c r="J14" i="6"/>
  <c r="K14" i="6"/>
  <c r="J15" i="6"/>
  <c r="K15" i="6"/>
  <c r="C16" i="6"/>
  <c r="X59" i="6"/>
  <c r="W59" i="6"/>
  <c r="V59" i="6"/>
  <c r="U59" i="6"/>
  <c r="X58" i="6"/>
  <c r="W58" i="6"/>
  <c r="V58" i="6"/>
  <c r="U58" i="6"/>
  <c r="X57" i="6"/>
  <c r="S57" i="6"/>
  <c r="W57" i="6"/>
  <c r="V57" i="6"/>
  <c r="U57" i="6"/>
  <c r="X56" i="6"/>
  <c r="S56" i="6"/>
  <c r="W56" i="6"/>
  <c r="V56" i="6"/>
  <c r="U56" i="6"/>
  <c r="X55" i="6"/>
  <c r="S55" i="6"/>
  <c r="W55" i="6"/>
  <c r="V55" i="6"/>
  <c r="U55" i="6"/>
  <c r="X54" i="6"/>
  <c r="S54" i="6"/>
  <c r="W54" i="6"/>
  <c r="V54" i="6"/>
  <c r="U54" i="6"/>
  <c r="X53" i="6"/>
  <c r="S53" i="6"/>
  <c r="W53" i="6"/>
  <c r="V53" i="6"/>
  <c r="U53" i="6"/>
  <c r="X52" i="6"/>
  <c r="W52" i="6"/>
  <c r="R52" i="6"/>
  <c r="V52" i="6"/>
  <c r="U52" i="6"/>
  <c r="X51" i="6"/>
  <c r="W51" i="6"/>
  <c r="V51" i="6"/>
  <c r="U51" i="6"/>
  <c r="X50" i="6"/>
  <c r="W50" i="6"/>
  <c r="V50" i="6"/>
  <c r="U50" i="6"/>
  <c r="X49" i="6"/>
  <c r="W49" i="6"/>
  <c r="V49" i="6"/>
  <c r="U49" i="6"/>
  <c r="X48" i="6"/>
  <c r="W48" i="6"/>
  <c r="R48" i="6"/>
  <c r="V48" i="6"/>
  <c r="U48" i="6"/>
  <c r="C15" i="6"/>
  <c r="W14" i="6"/>
  <c r="D15" i="6"/>
  <c r="S15" i="6"/>
  <c r="W15" i="6"/>
  <c r="V9" i="6"/>
  <c r="V10" i="6"/>
  <c r="V11" i="6"/>
  <c r="V12" i="6"/>
  <c r="V13" i="6"/>
  <c r="V14" i="6"/>
  <c r="V15" i="6"/>
  <c r="S16" i="6"/>
  <c r="N14" i="6"/>
  <c r="W7" i="6"/>
  <c r="X13" i="6"/>
  <c r="D13" i="6"/>
  <c r="S13" i="6"/>
  <c r="W13" i="6"/>
  <c r="U13" i="6"/>
  <c r="K108" i="2"/>
  <c r="K107" i="2"/>
  <c r="K112" i="2"/>
  <c r="M112" i="2"/>
  <c r="D112" i="2"/>
  <c r="Q112" i="2"/>
  <c r="D60" i="10"/>
  <c r="D61" i="10"/>
  <c r="D62" i="10"/>
  <c r="D63" i="10"/>
  <c r="O60" i="10"/>
  <c r="D5" i="19"/>
  <c r="D6" i="19"/>
  <c r="D9" i="19"/>
  <c r="O5" i="19"/>
  <c r="X136" i="2"/>
  <c r="D136" i="2"/>
  <c r="S136" i="2"/>
  <c r="W136" i="2"/>
  <c r="U136" i="2"/>
  <c r="X135" i="2"/>
  <c r="D135" i="2"/>
  <c r="S135" i="2"/>
  <c r="W135" i="2"/>
  <c r="U135" i="2"/>
  <c r="X134" i="2"/>
  <c r="D134" i="2"/>
  <c r="S134" i="2"/>
  <c r="W134" i="2"/>
  <c r="U134" i="2"/>
  <c r="X133" i="2"/>
  <c r="D133" i="2"/>
  <c r="S133" i="2"/>
  <c r="W133" i="2"/>
  <c r="U133" i="2"/>
  <c r="N60" i="2"/>
  <c r="N101" i="2"/>
  <c r="N42" i="2"/>
  <c r="N102" i="2"/>
  <c r="N24" i="2"/>
  <c r="N103" i="2"/>
  <c r="M24" i="2"/>
  <c r="M103" i="2"/>
  <c r="M42" i="2"/>
  <c r="M102" i="2"/>
  <c r="M60" i="2"/>
  <c r="M101" i="2"/>
  <c r="N80" i="2"/>
  <c r="N100" i="2"/>
  <c r="M80" i="2"/>
  <c r="M100" i="2"/>
  <c r="D103" i="2"/>
  <c r="T103" i="2"/>
  <c r="X103" i="2"/>
  <c r="W103" i="2"/>
  <c r="V103" i="2"/>
  <c r="U103" i="2"/>
  <c r="D102" i="2"/>
  <c r="T102" i="2"/>
  <c r="X102" i="2"/>
  <c r="W102" i="2"/>
  <c r="V102" i="2"/>
  <c r="U102" i="2"/>
  <c r="D101" i="2"/>
  <c r="T101" i="2"/>
  <c r="X101" i="2"/>
  <c r="W101" i="2"/>
  <c r="V101" i="2"/>
  <c r="U101" i="2"/>
  <c r="D100" i="2"/>
  <c r="T100" i="2"/>
  <c r="X100" i="2"/>
  <c r="W100" i="2"/>
  <c r="V100" i="2"/>
  <c r="U100" i="2"/>
  <c r="D95" i="2"/>
  <c r="D86" i="2"/>
  <c r="D88" i="2"/>
  <c r="O95" i="2"/>
  <c r="D77" i="2"/>
  <c r="D68" i="2"/>
  <c r="D70" i="2"/>
  <c r="O77" i="2"/>
  <c r="D57" i="2"/>
  <c r="D48" i="2"/>
  <c r="D50" i="2"/>
  <c r="O57" i="2"/>
  <c r="D39" i="2"/>
  <c r="D30" i="2"/>
  <c r="D32" i="2"/>
  <c r="O39" i="2"/>
  <c r="D21" i="2"/>
  <c r="D14" i="2"/>
  <c r="O21" i="2"/>
  <c r="D99" i="2"/>
  <c r="S99" i="2"/>
  <c r="D81" i="2"/>
  <c r="D61" i="2"/>
  <c r="D43" i="2"/>
  <c r="D25" i="2"/>
  <c r="O99" i="2"/>
  <c r="D16" i="10"/>
  <c r="R16" i="10"/>
  <c r="D15" i="10"/>
  <c r="R15" i="10"/>
  <c r="D79" i="2"/>
  <c r="D80" i="2"/>
  <c r="D83" i="2"/>
  <c r="O79" i="2"/>
  <c r="D59" i="2"/>
  <c r="D60" i="2"/>
  <c r="D63" i="2"/>
  <c r="O59" i="2"/>
  <c r="D41" i="2"/>
  <c r="D42" i="2"/>
  <c r="D45" i="2"/>
  <c r="O41" i="2"/>
  <c r="D23" i="2"/>
  <c r="D24" i="2"/>
  <c r="D27" i="2"/>
  <c r="O23" i="2"/>
  <c r="D6" i="2"/>
  <c r="D9" i="2"/>
  <c r="O5" i="2"/>
  <c r="A2" i="32"/>
  <c r="A3" i="32"/>
  <c r="A4" i="32"/>
  <c r="A5" i="32"/>
  <c r="A6" i="32"/>
  <c r="A7" i="32"/>
  <c r="A8" i="32"/>
  <c r="A9" i="32"/>
  <c r="A10" i="32"/>
  <c r="A11" i="32"/>
  <c r="A12" i="32"/>
  <c r="A13" i="32"/>
  <c r="A14" i="32"/>
  <c r="A15" i="32"/>
  <c r="A16" i="32"/>
  <c r="A17" i="32"/>
  <c r="A18" i="32"/>
  <c r="A19" i="32"/>
  <c r="A20" i="32"/>
  <c r="A21" i="32"/>
  <c r="A22" i="32"/>
  <c r="A23" i="32"/>
  <c r="A24" i="32"/>
  <c r="A25" i="32"/>
  <c r="A26" i="32"/>
  <c r="A27" i="32"/>
  <c r="A28" i="32"/>
  <c r="A29" i="32"/>
  <c r="A30" i="32"/>
  <c r="A31" i="32"/>
  <c r="A32" i="32"/>
  <c r="A33" i="32"/>
  <c r="A34" i="32"/>
  <c r="A35" i="32"/>
  <c r="A36" i="32"/>
  <c r="A37" i="32"/>
  <c r="A38" i="32"/>
  <c r="A39" i="32"/>
  <c r="A40" i="32"/>
  <c r="A41" i="32"/>
  <c r="A42" i="32"/>
  <c r="A43" i="32"/>
  <c r="A44" i="32"/>
  <c r="A45" i="32"/>
  <c r="A46" i="32"/>
  <c r="A47" i="32"/>
  <c r="A48" i="32"/>
  <c r="A49" i="32"/>
  <c r="A50" i="32"/>
  <c r="A51" i="32"/>
  <c r="A52" i="32"/>
  <c r="A53" i="32"/>
  <c r="A54" i="32"/>
  <c r="A55" i="32"/>
  <c r="A56" i="32"/>
  <c r="A57" i="32"/>
  <c r="A58" i="32"/>
  <c r="A59" i="32"/>
  <c r="A60" i="32"/>
  <c r="A61" i="32"/>
  <c r="A62" i="32"/>
  <c r="A63" i="32"/>
  <c r="A64" i="32"/>
  <c r="A65" i="32"/>
  <c r="A66" i="32"/>
  <c r="A67" i="32"/>
  <c r="A68" i="32"/>
  <c r="A69" i="32"/>
  <c r="A70" i="32"/>
  <c r="A71" i="32"/>
  <c r="A72" i="32"/>
  <c r="A73" i="32"/>
  <c r="A74" i="32"/>
  <c r="A75" i="32"/>
  <c r="A76" i="32"/>
  <c r="A77" i="32"/>
  <c r="A78" i="32"/>
  <c r="A79" i="32"/>
  <c r="A80" i="32"/>
  <c r="A81" i="32"/>
  <c r="A82" i="32"/>
  <c r="A83" i="32"/>
  <c r="A84" i="32"/>
  <c r="A85" i="32"/>
  <c r="A86" i="32"/>
  <c r="A87" i="32"/>
  <c r="A88" i="32"/>
  <c r="A89" i="32"/>
  <c r="A90" i="32"/>
  <c r="A91" i="32"/>
  <c r="A92" i="32"/>
  <c r="A93" i="32"/>
  <c r="A94" i="32"/>
  <c r="A95" i="32"/>
  <c r="A96" i="32"/>
  <c r="A97" i="32"/>
  <c r="A98" i="32"/>
  <c r="A99" i="32"/>
  <c r="A100" i="32"/>
  <c r="A101" i="32"/>
  <c r="A102" i="32"/>
  <c r="A103" i="32"/>
  <c r="A104" i="32"/>
  <c r="A105" i="32"/>
  <c r="A106" i="32"/>
  <c r="A107" i="32"/>
  <c r="A108" i="32"/>
  <c r="A109" i="32"/>
  <c r="A110" i="32"/>
  <c r="A111" i="32"/>
  <c r="A112" i="32"/>
  <c r="A113" i="32"/>
  <c r="A114" i="32"/>
  <c r="A115" i="32"/>
  <c r="A116" i="32"/>
  <c r="A117" i="32"/>
  <c r="A118" i="32"/>
  <c r="A119" i="32"/>
  <c r="A120" i="32"/>
  <c r="A121" i="32"/>
  <c r="A122" i="32"/>
  <c r="A123" i="32"/>
  <c r="A124" i="32"/>
  <c r="A125" i="32"/>
  <c r="A126" i="32"/>
  <c r="A127" i="32"/>
  <c r="A128" i="32"/>
  <c r="A129" i="32"/>
  <c r="A130" i="32"/>
  <c r="A131" i="32"/>
  <c r="A132" i="32"/>
  <c r="A133" i="32"/>
  <c r="A134" i="32"/>
  <c r="A135" i="32"/>
  <c r="A136" i="32"/>
  <c r="A137" i="32"/>
  <c r="A138" i="32"/>
  <c r="A139" i="32"/>
  <c r="A140" i="32"/>
  <c r="A141" i="32"/>
  <c r="A142" i="32"/>
  <c r="A143" i="32"/>
  <c r="A144" i="32"/>
  <c r="A145" i="32"/>
  <c r="A146" i="32"/>
  <c r="A147" i="32"/>
  <c r="A148" i="32"/>
  <c r="A149" i="32"/>
  <c r="A150" i="32"/>
  <c r="A151" i="32"/>
  <c r="A152" i="32"/>
  <c r="A153" i="32"/>
  <c r="A154" i="32"/>
  <c r="A155" i="32"/>
  <c r="A156" i="32"/>
  <c r="A157" i="32"/>
  <c r="A158" i="32"/>
  <c r="A159" i="32"/>
  <c r="A160" i="32"/>
  <c r="A161" i="32"/>
  <c r="A162" i="32"/>
  <c r="A163" i="32"/>
  <c r="A164" i="32"/>
  <c r="A165" i="32"/>
  <c r="A166" i="32"/>
  <c r="A167" i="32"/>
  <c r="A168" i="32"/>
  <c r="A169" i="32"/>
  <c r="A170" i="32"/>
  <c r="A171" i="32"/>
  <c r="A172" i="32"/>
  <c r="A173" i="32"/>
  <c r="A174" i="32"/>
  <c r="A175" i="32"/>
  <c r="A176" i="32"/>
  <c r="A177" i="32"/>
  <c r="A178" i="32"/>
  <c r="A179" i="32"/>
  <c r="A180" i="32"/>
  <c r="A181" i="32"/>
  <c r="A182" i="32"/>
  <c r="A183" i="32"/>
  <c r="A184" i="32"/>
  <c r="A185" i="32"/>
  <c r="A186" i="32"/>
  <c r="A187" i="32"/>
  <c r="A188" i="32"/>
  <c r="A189" i="32"/>
  <c r="A190" i="32"/>
  <c r="A191" i="32"/>
  <c r="A192" i="32"/>
  <c r="A193" i="32"/>
  <c r="A194" i="32"/>
  <c r="A195" i="32"/>
  <c r="A196" i="32"/>
  <c r="A197" i="32"/>
  <c r="A198" i="32"/>
  <c r="A199" i="32"/>
  <c r="A200" i="32"/>
  <c r="A201" i="32"/>
  <c r="A202" i="32"/>
  <c r="A203" i="32"/>
  <c r="A204" i="32"/>
  <c r="A205" i="32"/>
  <c r="A206" i="32"/>
  <c r="A207" i="32"/>
  <c r="A208" i="32"/>
  <c r="A209" i="32"/>
  <c r="A210" i="32"/>
  <c r="A211" i="32"/>
  <c r="A212" i="32"/>
  <c r="A213" i="32"/>
  <c r="A214" i="32"/>
  <c r="A215" i="32"/>
  <c r="A216" i="32"/>
  <c r="A217" i="32"/>
  <c r="A218" i="32"/>
  <c r="A112" i="11"/>
  <c r="A113" i="11"/>
  <c r="A114" i="11"/>
  <c r="A115" i="11"/>
  <c r="A116" i="11"/>
  <c r="A117" i="11"/>
  <c r="A118" i="11"/>
  <c r="A119"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D10" i="11"/>
  <c r="A92" i="11"/>
  <c r="A93" i="11"/>
  <c r="A94" i="11"/>
  <c r="A95" i="11"/>
  <c r="A96" i="11"/>
  <c r="A97" i="11"/>
  <c r="A98" i="11"/>
  <c r="A99" i="11"/>
  <c r="A100" i="11"/>
  <c r="D9" i="11"/>
  <c r="D7" i="11"/>
  <c r="D8" i="11"/>
  <c r="D20" i="19"/>
  <c r="R20" i="19"/>
  <c r="V20" i="19"/>
  <c r="X20" i="19"/>
  <c r="D11" i="19"/>
  <c r="D13" i="19"/>
  <c r="O20" i="19"/>
  <c r="D15" i="19"/>
  <c r="T15" i="19"/>
  <c r="K15" i="19"/>
  <c r="X15" i="19"/>
  <c r="D14" i="19"/>
  <c r="T14" i="19"/>
  <c r="K14" i="19"/>
  <c r="X14" i="19"/>
  <c r="M9" i="19"/>
  <c r="N9" i="19"/>
  <c r="D10" i="19"/>
  <c r="O9" i="19"/>
  <c r="M95" i="2"/>
  <c r="M77" i="2"/>
  <c r="M57" i="2"/>
  <c r="M39" i="2"/>
  <c r="M21" i="2"/>
  <c r="M45" i="2"/>
  <c r="M27" i="2"/>
  <c r="M15" i="2"/>
  <c r="M14" i="2"/>
  <c r="N15" i="2"/>
  <c r="N14" i="2"/>
  <c r="N63" i="2"/>
  <c r="N45" i="2"/>
  <c r="N27" i="2"/>
  <c r="D84" i="2"/>
  <c r="D85" i="2"/>
  <c r="O83" i="2"/>
  <c r="D64" i="2"/>
  <c r="D65" i="2"/>
  <c r="O63" i="2"/>
  <c r="D46" i="2"/>
  <c r="D47" i="2"/>
  <c r="O45" i="2"/>
  <c r="D28" i="2"/>
  <c r="D29" i="2"/>
  <c r="O27" i="2"/>
  <c r="D15" i="2"/>
  <c r="D33" i="2"/>
  <c r="D51" i="2"/>
  <c r="O15" i="2"/>
  <c r="O14" i="2"/>
  <c r="X95" i="2"/>
  <c r="R95" i="2"/>
  <c r="V95" i="2"/>
  <c r="N95" i="2"/>
  <c r="X77" i="2"/>
  <c r="R77" i="2"/>
  <c r="V77" i="2"/>
  <c r="D67" i="2"/>
  <c r="D69" i="2"/>
  <c r="N77" i="2"/>
  <c r="X57" i="2"/>
  <c r="R57" i="2"/>
  <c r="V57" i="2"/>
  <c r="N57" i="2"/>
  <c r="X39" i="2"/>
  <c r="R39" i="2"/>
  <c r="V39" i="2"/>
  <c r="N39" i="2"/>
  <c r="D89" i="2"/>
  <c r="T89" i="2"/>
  <c r="X89" i="2"/>
  <c r="T88" i="2"/>
  <c r="X88" i="2"/>
  <c r="T69" i="2"/>
  <c r="X69" i="2"/>
  <c r="T68" i="2"/>
  <c r="X68" i="2"/>
  <c r="T51" i="2"/>
  <c r="X51" i="2"/>
  <c r="T50" i="2"/>
  <c r="X50" i="2"/>
  <c r="T33" i="2"/>
  <c r="X33" i="2"/>
  <c r="T32" i="2"/>
  <c r="X32" i="2"/>
  <c r="T84" i="2"/>
  <c r="T85" i="2"/>
  <c r="T29" i="2"/>
  <c r="X29" i="2"/>
  <c r="T28" i="2"/>
  <c r="X28" i="2"/>
  <c r="T15" i="2"/>
  <c r="T14" i="2"/>
  <c r="X15" i="2"/>
  <c r="X14" i="2"/>
  <c r="R21" i="2"/>
  <c r="V21" i="2"/>
  <c r="X21" i="2"/>
  <c r="X12" i="2"/>
  <c r="D11" i="2"/>
  <c r="T11" i="2"/>
  <c r="X11" i="2"/>
  <c r="D10" i="2"/>
  <c r="T10" i="2"/>
  <c r="X10" i="2"/>
  <c r="X9" i="2"/>
  <c r="D18" i="2"/>
  <c r="T18" i="2"/>
  <c r="X18" i="2"/>
  <c r="X13" i="2"/>
  <c r="S9" i="2"/>
  <c r="W9" i="2"/>
  <c r="M13" i="2"/>
  <c r="M16" i="2"/>
  <c r="N21" i="2"/>
  <c r="N9" i="2"/>
  <c r="O9" i="2"/>
  <c r="B90" i="11"/>
  <c r="K132" i="10"/>
  <c r="K133" i="10"/>
  <c r="K134" i="10"/>
  <c r="K135" i="10"/>
  <c r="K136" i="10"/>
  <c r="K137" i="10"/>
  <c r="K138" i="10"/>
  <c r="K126" i="10"/>
  <c r="K127" i="10"/>
  <c r="K128" i="10"/>
  <c r="K129" i="10"/>
  <c r="K130" i="10"/>
  <c r="K131" i="10"/>
  <c r="K121" i="10"/>
  <c r="K122" i="10"/>
  <c r="K123" i="10"/>
  <c r="K124" i="10"/>
  <c r="K125" i="10"/>
  <c r="K114" i="10"/>
  <c r="K115" i="10"/>
  <c r="K116" i="10"/>
  <c r="K117" i="10"/>
  <c r="K110" i="10"/>
  <c r="K111" i="10"/>
  <c r="K112" i="10"/>
  <c r="K113" i="10"/>
  <c r="K102" i="10"/>
  <c r="K103" i="10"/>
  <c r="K104" i="10"/>
  <c r="K105" i="10"/>
  <c r="K106" i="10"/>
  <c r="K97" i="10"/>
  <c r="K98" i="10"/>
  <c r="K99" i="10"/>
  <c r="K100" i="10"/>
  <c r="K101" i="10"/>
  <c r="K90" i="10"/>
  <c r="K91" i="10"/>
  <c r="K92" i="10"/>
  <c r="K93" i="10"/>
  <c r="K94" i="10"/>
  <c r="K95" i="10"/>
  <c r="K72" i="10"/>
  <c r="K73" i="10"/>
  <c r="K74" i="10"/>
  <c r="K75" i="10"/>
  <c r="K76" i="10"/>
  <c r="K77" i="10"/>
  <c r="K78" i="10"/>
  <c r="K68" i="10"/>
  <c r="K69" i="10"/>
  <c r="K70" i="10"/>
  <c r="K71" i="10"/>
  <c r="K64" i="10"/>
  <c r="K65" i="10"/>
  <c r="K66" i="10"/>
  <c r="K67" i="10"/>
  <c r="K60" i="10"/>
  <c r="K61" i="10"/>
  <c r="K62" i="10" a="1"/>
  <c r="K62" i="10"/>
  <c r="K63" i="10" a="1"/>
  <c r="K63" i="10"/>
  <c r="K56" i="10"/>
  <c r="K57" i="10"/>
  <c r="K58" i="10"/>
  <c r="K59" i="10"/>
  <c r="K52" i="10"/>
  <c r="K53" i="10"/>
  <c r="K54" i="10"/>
  <c r="K55" i="10"/>
  <c r="K46" i="10"/>
  <c r="K47" i="10"/>
  <c r="K48" i="10"/>
  <c r="K49" i="10"/>
  <c r="K50" i="10"/>
  <c r="K51" i="10"/>
  <c r="K11" i="10"/>
  <c r="K12" i="10"/>
  <c r="K13" i="10"/>
  <c r="K4" i="10"/>
  <c r="K5" i="10"/>
  <c r="K8" i="10"/>
  <c r="K9" i="10"/>
  <c r="K10" i="10"/>
  <c r="K118" i="10"/>
  <c r="K119" i="10"/>
  <c r="K120" i="10"/>
  <c r="K107" i="10"/>
  <c r="K108" i="10"/>
  <c r="K109" i="10"/>
  <c r="K86" i="10"/>
  <c r="K87" i="10"/>
  <c r="K88" i="10"/>
  <c r="K89" i="10"/>
  <c r="K83" i="10"/>
  <c r="K84" i="10"/>
  <c r="K85" i="10"/>
  <c r="K79" i="10"/>
  <c r="K80" i="10"/>
  <c r="K81" i="10"/>
  <c r="K82" i="10"/>
  <c r="K40" i="10"/>
  <c r="K41" i="10"/>
  <c r="K42" i="10"/>
  <c r="K43" i="10"/>
  <c r="K44" i="10"/>
  <c r="K45" i="10"/>
  <c r="K37" i="10"/>
  <c r="K38" i="10"/>
  <c r="K39" i="10"/>
  <c r="K32" i="10"/>
  <c r="K33" i="10"/>
  <c r="K34" i="10"/>
  <c r="K35" i="10"/>
  <c r="K36" i="10"/>
  <c r="K29" i="10"/>
  <c r="K30" i="10"/>
  <c r="K31" i="10"/>
  <c r="K25" i="10"/>
  <c r="K26" i="10"/>
  <c r="K27" i="10"/>
  <c r="K28" i="10"/>
  <c r="K21" i="10"/>
  <c r="K22" i="10"/>
  <c r="K23" i="10"/>
  <c r="K24" i="10"/>
  <c r="K14" i="10"/>
  <c r="K15" i="10"/>
  <c r="K16" i="10"/>
  <c r="K17" i="10"/>
  <c r="K18" i="10"/>
  <c r="K19" i="10"/>
  <c r="K20" i="10"/>
  <c r="N132" i="10"/>
  <c r="N126" i="10"/>
  <c r="N121" i="10"/>
  <c r="N118" i="10"/>
  <c r="N114" i="10"/>
  <c r="N110" i="10"/>
  <c r="N107" i="10"/>
  <c r="N102" i="10"/>
  <c r="N97" i="10"/>
  <c r="N90" i="10"/>
  <c r="N86" i="10"/>
  <c r="N83" i="10"/>
  <c r="N79" i="10"/>
  <c r="N72" i="10"/>
  <c r="N68" i="10"/>
  <c r="N64" i="10"/>
  <c r="N60" i="10"/>
  <c r="N56" i="10"/>
  <c r="N52" i="10"/>
  <c r="N46" i="10"/>
  <c r="N40" i="10"/>
  <c r="N37" i="10"/>
  <c r="N32" i="10"/>
  <c r="N29" i="10"/>
  <c r="N25" i="10"/>
  <c r="N21" i="10"/>
  <c r="N14" i="10"/>
  <c r="N11" i="10"/>
  <c r="N4" i="10"/>
  <c r="D132" i="10"/>
  <c r="D133" i="10"/>
  <c r="D134" i="10"/>
  <c r="D135" i="10"/>
  <c r="D136" i="10"/>
  <c r="D137" i="10"/>
  <c r="D138" i="10"/>
  <c r="O132" i="10"/>
  <c r="D126" i="10"/>
  <c r="D127" i="10"/>
  <c r="D128" i="10"/>
  <c r="D129" i="10"/>
  <c r="D130" i="10"/>
  <c r="D131" i="10"/>
  <c r="O126" i="10"/>
  <c r="D121" i="10"/>
  <c r="D122" i="10"/>
  <c r="D123" i="10"/>
  <c r="D124" i="10"/>
  <c r="D125" i="10"/>
  <c r="O121" i="10"/>
  <c r="D118" i="10"/>
  <c r="D119" i="10"/>
  <c r="D120" i="10"/>
  <c r="O118" i="10"/>
  <c r="D114" i="10"/>
  <c r="D115" i="10"/>
  <c r="D116" i="10"/>
  <c r="D117" i="10"/>
  <c r="O114" i="10"/>
  <c r="D110" i="10"/>
  <c r="D111" i="10"/>
  <c r="D112" i="10"/>
  <c r="D113" i="10"/>
  <c r="O110" i="10"/>
  <c r="D107" i="10"/>
  <c r="D108" i="10"/>
  <c r="D109" i="10"/>
  <c r="O107" i="10"/>
  <c r="D102" i="10"/>
  <c r="D103" i="10"/>
  <c r="D104" i="10"/>
  <c r="D105" i="10"/>
  <c r="D106" i="10"/>
  <c r="O102" i="10"/>
  <c r="D97" i="10"/>
  <c r="D98" i="10"/>
  <c r="D99" i="10"/>
  <c r="D100" i="10"/>
  <c r="D101" i="10"/>
  <c r="O97" i="10"/>
  <c r="D90" i="10"/>
  <c r="D91" i="10"/>
  <c r="D92" i="10"/>
  <c r="D93" i="10"/>
  <c r="D94" i="10"/>
  <c r="D95" i="10"/>
  <c r="D96" i="10"/>
  <c r="O90" i="10"/>
  <c r="D86" i="10"/>
  <c r="D87" i="10"/>
  <c r="D88" i="10"/>
  <c r="D89" i="10"/>
  <c r="O86" i="10"/>
  <c r="D83" i="10"/>
  <c r="D84" i="10"/>
  <c r="D85" i="10"/>
  <c r="O83" i="10"/>
  <c r="D79" i="10"/>
  <c r="D80" i="10"/>
  <c r="D81" i="10"/>
  <c r="D82" i="10"/>
  <c r="O79" i="10"/>
  <c r="D72" i="10"/>
  <c r="D73" i="10"/>
  <c r="D74" i="10"/>
  <c r="D75" i="10"/>
  <c r="D76" i="10"/>
  <c r="D77" i="10"/>
  <c r="D78" i="10"/>
  <c r="O72" i="10"/>
  <c r="D68" i="10"/>
  <c r="D69" i="10"/>
  <c r="D70" i="10"/>
  <c r="D71" i="10"/>
  <c r="O68" i="10"/>
  <c r="D64" i="10"/>
  <c r="D65" i="10"/>
  <c r="D66" i="10"/>
  <c r="D67" i="10"/>
  <c r="O64" i="10"/>
  <c r="D56" i="10"/>
  <c r="D57" i="10"/>
  <c r="D58" i="10"/>
  <c r="D59" i="10"/>
  <c r="O56" i="10"/>
  <c r="D52" i="10"/>
  <c r="D53" i="10"/>
  <c r="D54" i="10"/>
  <c r="D55" i="10"/>
  <c r="O52" i="10"/>
  <c r="D46" i="10"/>
  <c r="D47" i="10"/>
  <c r="D48" i="10"/>
  <c r="D49" i="10"/>
  <c r="D50" i="10"/>
  <c r="D51" i="10"/>
  <c r="O46" i="10"/>
  <c r="D40" i="10"/>
  <c r="D41" i="10"/>
  <c r="D42" i="10"/>
  <c r="D43" i="10"/>
  <c r="D44" i="10"/>
  <c r="D45" i="10"/>
  <c r="O40" i="10"/>
  <c r="D37" i="10"/>
  <c r="D38" i="10"/>
  <c r="D39" i="10"/>
  <c r="O37" i="10"/>
  <c r="D32" i="10"/>
  <c r="D33" i="10"/>
  <c r="D34" i="10"/>
  <c r="D35" i="10"/>
  <c r="D36" i="10"/>
  <c r="O32" i="10"/>
  <c r="D29" i="10"/>
  <c r="D30" i="10"/>
  <c r="D31" i="10"/>
  <c r="O29" i="10"/>
  <c r="D25" i="10"/>
  <c r="D26" i="10"/>
  <c r="D27" i="10"/>
  <c r="D28" i="10"/>
  <c r="O25" i="10"/>
  <c r="D21" i="10"/>
  <c r="D22" i="10"/>
  <c r="D23" i="10"/>
  <c r="D24" i="10"/>
  <c r="O21" i="10"/>
  <c r="D14" i="10"/>
  <c r="D17" i="10"/>
  <c r="D18" i="10"/>
  <c r="D19" i="10"/>
  <c r="D20" i="10"/>
  <c r="O14" i="10"/>
  <c r="D11" i="10"/>
  <c r="D12" i="10"/>
  <c r="D13" i="10"/>
  <c r="O11" i="10"/>
  <c r="D4" i="10"/>
  <c r="O4" i="10"/>
  <c r="M60" i="6"/>
  <c r="M65" i="6"/>
  <c r="M62" i="6"/>
  <c r="M17" i="6"/>
  <c r="M16" i="19"/>
  <c r="M12" i="19"/>
  <c r="M6" i="19"/>
  <c r="M131" i="2"/>
  <c r="M128" i="2"/>
  <c r="M125" i="2"/>
  <c r="M122" i="2"/>
  <c r="M119" i="2"/>
  <c r="M116" i="2"/>
  <c r="M113" i="2"/>
  <c r="M109" i="2"/>
  <c r="M106" i="2"/>
  <c r="M78" i="2"/>
  <c r="M58" i="2"/>
  <c r="M40" i="2"/>
  <c r="M22" i="2"/>
  <c r="M132" i="2"/>
  <c r="M105" i="2"/>
  <c r="M104" i="2"/>
  <c r="M99" i="2"/>
  <c r="M98" i="2"/>
  <c r="M97" i="2"/>
  <c r="M96" i="2"/>
  <c r="M90" i="2"/>
  <c r="M86" i="2"/>
  <c r="M70" i="2"/>
  <c r="M66" i="2"/>
  <c r="M52" i="2"/>
  <c r="M48" i="2"/>
  <c r="M34" i="2"/>
  <c r="M30" i="2"/>
  <c r="M20" i="2"/>
  <c r="M19" i="2"/>
  <c r="M18" i="2"/>
  <c r="M17" i="2"/>
  <c r="M12" i="2"/>
  <c r="M11" i="2"/>
  <c r="M10" i="2"/>
  <c r="M9" i="2"/>
  <c r="M8" i="2"/>
  <c r="M7" i="2"/>
  <c r="M6" i="2"/>
  <c r="D4" i="19"/>
  <c r="U23" i="10"/>
  <c r="R23" i="10"/>
  <c r="V23" i="10"/>
  <c r="W23" i="10"/>
  <c r="X23" i="10"/>
  <c r="U24" i="10"/>
  <c r="R24" i="10"/>
  <c r="V24" i="10"/>
  <c r="W24" i="10"/>
  <c r="X24" i="10"/>
  <c r="Q25" i="10"/>
  <c r="U25" i="10"/>
  <c r="V25" i="10"/>
  <c r="W25" i="10"/>
  <c r="X25" i="10"/>
  <c r="U26" i="10"/>
  <c r="R26" i="10"/>
  <c r="V26" i="10"/>
  <c r="W26" i="10"/>
  <c r="X26" i="10"/>
  <c r="U27" i="10"/>
  <c r="R27" i="10"/>
  <c r="V27" i="10"/>
  <c r="W27" i="10"/>
  <c r="X27" i="10"/>
  <c r="U28" i="10"/>
  <c r="R28" i="10"/>
  <c r="V28" i="10"/>
  <c r="W28" i="10"/>
  <c r="X28" i="10"/>
  <c r="Q29" i="10"/>
  <c r="U29" i="10"/>
  <c r="V29" i="10"/>
  <c r="W29" i="10"/>
  <c r="X29" i="10"/>
  <c r="U30" i="10"/>
  <c r="R30" i="10"/>
  <c r="V30" i="10"/>
  <c r="W30" i="10"/>
  <c r="X30" i="10"/>
  <c r="U31" i="10"/>
  <c r="R31" i="10"/>
  <c r="V31" i="10"/>
  <c r="W31" i="10"/>
  <c r="X31" i="10"/>
  <c r="Q32" i="10"/>
  <c r="U32" i="10"/>
  <c r="V32" i="10"/>
  <c r="W32" i="10"/>
  <c r="X32" i="10"/>
  <c r="U33" i="10"/>
  <c r="R33" i="10"/>
  <c r="V33" i="10"/>
  <c r="W33" i="10"/>
  <c r="X33" i="10"/>
  <c r="U34" i="10"/>
  <c r="R34" i="10"/>
  <c r="V34" i="10"/>
  <c r="W34" i="10"/>
  <c r="X34" i="10"/>
  <c r="U35" i="10"/>
  <c r="R35" i="10"/>
  <c r="V35" i="10"/>
  <c r="W35" i="10"/>
  <c r="X35" i="10"/>
  <c r="U36" i="10"/>
  <c r="R36" i="10"/>
  <c r="V36" i="10"/>
  <c r="W36" i="10"/>
  <c r="X36" i="10"/>
  <c r="Q37" i="10"/>
  <c r="U37" i="10"/>
  <c r="V37" i="10"/>
  <c r="W37" i="10"/>
  <c r="X37" i="10"/>
  <c r="U38" i="10"/>
  <c r="R38" i="10"/>
  <c r="V38" i="10"/>
  <c r="W38" i="10"/>
  <c r="X38" i="10"/>
  <c r="U39" i="10"/>
  <c r="R39" i="10"/>
  <c r="V39" i="10"/>
  <c r="W39" i="10"/>
  <c r="X39" i="10"/>
  <c r="Q40" i="10"/>
  <c r="U40" i="10"/>
  <c r="V40" i="10"/>
  <c r="W40" i="10"/>
  <c r="X40" i="10"/>
  <c r="U41" i="10"/>
  <c r="R41" i="10"/>
  <c r="V41" i="10"/>
  <c r="W41" i="10"/>
  <c r="X41" i="10"/>
  <c r="U42" i="10"/>
  <c r="R42" i="10"/>
  <c r="V42" i="10"/>
  <c r="W42" i="10"/>
  <c r="X42" i="10"/>
  <c r="U43" i="10"/>
  <c r="R43" i="10"/>
  <c r="V43" i="10"/>
  <c r="W43" i="10"/>
  <c r="X43" i="10"/>
  <c r="U44" i="10"/>
  <c r="R44" i="10"/>
  <c r="V44" i="10"/>
  <c r="W44" i="10"/>
  <c r="X44" i="10"/>
  <c r="U45" i="10"/>
  <c r="R45" i="10"/>
  <c r="V45" i="10"/>
  <c r="W45" i="10"/>
  <c r="X45" i="10"/>
  <c r="Q46" i="10"/>
  <c r="U46" i="10"/>
  <c r="V46" i="10"/>
  <c r="W46" i="10"/>
  <c r="X46" i="10"/>
  <c r="U47" i="10"/>
  <c r="R47" i="10"/>
  <c r="V47" i="10"/>
  <c r="W47" i="10"/>
  <c r="X47" i="10"/>
  <c r="U48" i="10"/>
  <c r="R48" i="10"/>
  <c r="V48" i="10"/>
  <c r="W48" i="10"/>
  <c r="X48" i="10"/>
  <c r="U49" i="10"/>
  <c r="R49" i="10"/>
  <c r="V49" i="10"/>
  <c r="W49" i="10"/>
  <c r="X49" i="10"/>
  <c r="U50" i="10"/>
  <c r="R50" i="10"/>
  <c r="V50" i="10"/>
  <c r="W50" i="10"/>
  <c r="X50" i="10"/>
  <c r="U51" i="10"/>
  <c r="R51" i="10"/>
  <c r="V51" i="10"/>
  <c r="W51" i="10"/>
  <c r="X51" i="10"/>
  <c r="Q52" i="10"/>
  <c r="U52" i="10"/>
  <c r="V52" i="10"/>
  <c r="W52" i="10"/>
  <c r="X52" i="10"/>
  <c r="U53" i="10"/>
  <c r="R53" i="10"/>
  <c r="V53" i="10"/>
  <c r="W53" i="10"/>
  <c r="X53" i="10"/>
  <c r="U54" i="10"/>
  <c r="R54" i="10"/>
  <c r="V54" i="10"/>
  <c r="W54" i="10"/>
  <c r="X54" i="10"/>
  <c r="U55" i="10"/>
  <c r="R55" i="10"/>
  <c r="V55" i="10"/>
  <c r="W55" i="10"/>
  <c r="X55" i="10"/>
  <c r="Q56" i="10"/>
  <c r="U56" i="10"/>
  <c r="V56" i="10"/>
  <c r="W56" i="10"/>
  <c r="X56" i="10"/>
  <c r="U57" i="10"/>
  <c r="R57" i="10"/>
  <c r="V57" i="10"/>
  <c r="W57" i="10"/>
  <c r="X57" i="10"/>
  <c r="U58" i="10"/>
  <c r="R58" i="10"/>
  <c r="V58" i="10"/>
  <c r="W58" i="10"/>
  <c r="X58" i="10"/>
  <c r="U59" i="10"/>
  <c r="R59" i="10"/>
  <c r="V59" i="10"/>
  <c r="W59" i="10"/>
  <c r="X59" i="10"/>
  <c r="Q60" i="10"/>
  <c r="U60" i="10"/>
  <c r="V60" i="10"/>
  <c r="W60" i="10"/>
  <c r="X60" i="10"/>
  <c r="U61" i="10"/>
  <c r="R61" i="10"/>
  <c r="V61" i="10"/>
  <c r="W61" i="10"/>
  <c r="X61" i="10"/>
  <c r="U62" i="10"/>
  <c r="R62" i="10"/>
  <c r="V62" i="10"/>
  <c r="W62" i="10"/>
  <c r="X62" i="10"/>
  <c r="U63" i="10"/>
  <c r="R63" i="10"/>
  <c r="V63" i="10"/>
  <c r="W63" i="10"/>
  <c r="X63" i="10"/>
  <c r="Q64" i="10"/>
  <c r="U64" i="10"/>
  <c r="V64" i="10"/>
  <c r="W64" i="10"/>
  <c r="X64" i="10"/>
  <c r="U65" i="10"/>
  <c r="R65" i="10"/>
  <c r="V65" i="10"/>
  <c r="W65" i="10"/>
  <c r="X65" i="10"/>
  <c r="U66" i="10"/>
  <c r="R66" i="10"/>
  <c r="V66" i="10"/>
  <c r="W66" i="10"/>
  <c r="X66" i="10"/>
  <c r="U67" i="10"/>
  <c r="R67" i="10"/>
  <c r="V67" i="10"/>
  <c r="W67" i="10"/>
  <c r="X67" i="10"/>
  <c r="Q68" i="10"/>
  <c r="U68" i="10"/>
  <c r="V68" i="10"/>
  <c r="W68" i="10"/>
  <c r="X68" i="10"/>
  <c r="U69" i="10"/>
  <c r="R69" i="10"/>
  <c r="V69" i="10"/>
  <c r="W69" i="10"/>
  <c r="X69" i="10"/>
  <c r="U70" i="10"/>
  <c r="R70" i="10"/>
  <c r="V70" i="10"/>
  <c r="W70" i="10"/>
  <c r="X70" i="10"/>
  <c r="U71" i="10"/>
  <c r="R71" i="10"/>
  <c r="V71" i="10"/>
  <c r="W71" i="10"/>
  <c r="X71" i="10"/>
  <c r="Q72" i="10"/>
  <c r="U72" i="10"/>
  <c r="V72" i="10"/>
  <c r="W72" i="10"/>
  <c r="X72" i="10"/>
  <c r="U73" i="10"/>
  <c r="R73" i="10"/>
  <c r="V73" i="10"/>
  <c r="W73" i="10"/>
  <c r="X73" i="10"/>
  <c r="U74" i="10"/>
  <c r="R74" i="10"/>
  <c r="V74" i="10"/>
  <c r="W74" i="10"/>
  <c r="X74" i="10"/>
  <c r="U75" i="10"/>
  <c r="R75" i="10"/>
  <c r="V75" i="10"/>
  <c r="W75" i="10"/>
  <c r="X75" i="10"/>
  <c r="U76" i="10"/>
  <c r="R76" i="10"/>
  <c r="V76" i="10"/>
  <c r="W76" i="10"/>
  <c r="X76" i="10"/>
  <c r="U77" i="10"/>
  <c r="R77" i="10"/>
  <c r="V77" i="10"/>
  <c r="W77" i="10"/>
  <c r="X77" i="10"/>
  <c r="U78" i="10"/>
  <c r="R78" i="10"/>
  <c r="V78" i="10"/>
  <c r="W78" i="10"/>
  <c r="X78" i="10"/>
  <c r="Q79" i="10"/>
  <c r="U79" i="10"/>
  <c r="V79" i="10"/>
  <c r="W79" i="10"/>
  <c r="X79" i="10"/>
  <c r="U80" i="10"/>
  <c r="R80" i="10"/>
  <c r="V80" i="10"/>
  <c r="W80" i="10"/>
  <c r="X80" i="10"/>
  <c r="U81" i="10"/>
  <c r="R81" i="10"/>
  <c r="V81" i="10"/>
  <c r="W81" i="10"/>
  <c r="X81" i="10"/>
  <c r="U82" i="10"/>
  <c r="R82" i="10"/>
  <c r="V82" i="10"/>
  <c r="W82" i="10"/>
  <c r="X82" i="10"/>
  <c r="Q83" i="10"/>
  <c r="U83" i="10"/>
  <c r="V83" i="10"/>
  <c r="W83" i="10"/>
  <c r="X83" i="10"/>
  <c r="U84" i="10"/>
  <c r="R84" i="10"/>
  <c r="V84" i="10"/>
  <c r="W84" i="10"/>
  <c r="X84" i="10"/>
  <c r="U85" i="10"/>
  <c r="R85" i="10"/>
  <c r="V85" i="10"/>
  <c r="W85" i="10"/>
  <c r="X85" i="10"/>
  <c r="Q86" i="10"/>
  <c r="U86" i="10"/>
  <c r="V86" i="10"/>
  <c r="W86" i="10"/>
  <c r="X86" i="10"/>
  <c r="U87" i="10"/>
  <c r="R87" i="10"/>
  <c r="V87" i="10"/>
  <c r="W87" i="10"/>
  <c r="X87" i="10"/>
  <c r="U88" i="10"/>
  <c r="R88" i="10"/>
  <c r="V88" i="10"/>
  <c r="W88" i="10"/>
  <c r="X88" i="10"/>
  <c r="U89" i="10"/>
  <c r="R89" i="10"/>
  <c r="V89" i="10"/>
  <c r="W89" i="10"/>
  <c r="X89" i="10"/>
  <c r="Q90" i="10"/>
  <c r="U90" i="10"/>
  <c r="V90" i="10"/>
  <c r="W90" i="10"/>
  <c r="X90" i="10"/>
  <c r="U91" i="10"/>
  <c r="R91" i="10"/>
  <c r="V91" i="10"/>
  <c r="W91" i="10"/>
  <c r="X91" i="10"/>
  <c r="U92" i="10"/>
  <c r="R92" i="10"/>
  <c r="V92" i="10"/>
  <c r="W92" i="10"/>
  <c r="X92" i="10"/>
  <c r="U93" i="10"/>
  <c r="R93" i="10"/>
  <c r="V93" i="10"/>
  <c r="W93" i="10"/>
  <c r="X93" i="10"/>
  <c r="U94" i="10"/>
  <c r="R94" i="10"/>
  <c r="V94" i="10"/>
  <c r="W94" i="10"/>
  <c r="X94" i="10"/>
  <c r="U95" i="10"/>
  <c r="R95" i="10"/>
  <c r="V95" i="10"/>
  <c r="W95" i="10"/>
  <c r="X95" i="10"/>
  <c r="U96" i="10"/>
  <c r="R96" i="10"/>
  <c r="V96" i="10"/>
  <c r="W96" i="10"/>
  <c r="X96" i="10"/>
  <c r="Q97" i="10"/>
  <c r="U97" i="10"/>
  <c r="V97" i="10"/>
  <c r="W97" i="10"/>
  <c r="X97" i="10"/>
  <c r="U98" i="10"/>
  <c r="R98" i="10"/>
  <c r="V98" i="10"/>
  <c r="W98" i="10"/>
  <c r="X98" i="10"/>
  <c r="U99" i="10"/>
  <c r="R99" i="10"/>
  <c r="V99" i="10"/>
  <c r="W99" i="10"/>
  <c r="X99" i="10"/>
  <c r="U100" i="10"/>
  <c r="R100" i="10"/>
  <c r="V100" i="10"/>
  <c r="W100" i="10"/>
  <c r="X100" i="10"/>
  <c r="U101" i="10"/>
  <c r="R101" i="10"/>
  <c r="V101" i="10"/>
  <c r="W101" i="10"/>
  <c r="X101" i="10"/>
  <c r="Q102" i="10"/>
  <c r="U102" i="10"/>
  <c r="V102" i="10"/>
  <c r="W102" i="10"/>
  <c r="X102" i="10"/>
  <c r="U103" i="10"/>
  <c r="R103" i="10"/>
  <c r="V103" i="10"/>
  <c r="W103" i="10"/>
  <c r="X103" i="10"/>
  <c r="U104" i="10"/>
  <c r="R104" i="10"/>
  <c r="V104" i="10"/>
  <c r="W104" i="10"/>
  <c r="X104" i="10"/>
  <c r="U105" i="10"/>
  <c r="R105" i="10"/>
  <c r="V105" i="10"/>
  <c r="W105" i="10"/>
  <c r="X105" i="10"/>
  <c r="U106" i="10"/>
  <c r="R106" i="10"/>
  <c r="V106" i="10"/>
  <c r="W106" i="10"/>
  <c r="X106" i="10"/>
  <c r="Q107" i="10"/>
  <c r="U107" i="10"/>
  <c r="V107" i="10"/>
  <c r="W107" i="10"/>
  <c r="X107" i="10"/>
  <c r="U108" i="10"/>
  <c r="R108" i="10"/>
  <c r="V108" i="10"/>
  <c r="W108" i="10"/>
  <c r="X108" i="10"/>
  <c r="U109" i="10"/>
  <c r="R109" i="10"/>
  <c r="V109" i="10"/>
  <c r="W109" i="10"/>
  <c r="X109" i="10"/>
  <c r="Q110" i="10"/>
  <c r="U110" i="10"/>
  <c r="V110" i="10"/>
  <c r="W110" i="10"/>
  <c r="X110" i="10"/>
  <c r="U111" i="10"/>
  <c r="R111" i="10"/>
  <c r="V111" i="10"/>
  <c r="W111" i="10"/>
  <c r="X111" i="10"/>
  <c r="U112" i="10"/>
  <c r="R112" i="10"/>
  <c r="V112" i="10"/>
  <c r="W112" i="10"/>
  <c r="X112" i="10"/>
  <c r="U113" i="10"/>
  <c r="R113" i="10"/>
  <c r="V113" i="10"/>
  <c r="W113" i="10"/>
  <c r="X113" i="10"/>
  <c r="Q114" i="10"/>
  <c r="U114" i="10"/>
  <c r="V114" i="10"/>
  <c r="W114" i="10"/>
  <c r="X114" i="10"/>
  <c r="U115" i="10"/>
  <c r="R115" i="10"/>
  <c r="V115" i="10"/>
  <c r="W115" i="10"/>
  <c r="X115" i="10"/>
  <c r="U116" i="10"/>
  <c r="R116" i="10"/>
  <c r="V116" i="10"/>
  <c r="W116" i="10"/>
  <c r="X116" i="10"/>
  <c r="U117" i="10"/>
  <c r="R117" i="10"/>
  <c r="V117" i="10"/>
  <c r="W117" i="10"/>
  <c r="X117" i="10"/>
  <c r="Q118" i="10"/>
  <c r="U118" i="10"/>
  <c r="V118" i="10"/>
  <c r="W118" i="10"/>
  <c r="X118" i="10"/>
  <c r="U119" i="10"/>
  <c r="R119" i="10"/>
  <c r="V119" i="10"/>
  <c r="W119" i="10"/>
  <c r="X119" i="10"/>
  <c r="U120" i="10"/>
  <c r="R120" i="10"/>
  <c r="V120" i="10"/>
  <c r="W120" i="10"/>
  <c r="X120" i="10"/>
  <c r="Q121" i="10"/>
  <c r="U121" i="10"/>
  <c r="V121" i="10"/>
  <c r="W121" i="10"/>
  <c r="X121" i="10"/>
  <c r="U122" i="10"/>
  <c r="R122" i="10"/>
  <c r="V122" i="10"/>
  <c r="W122" i="10"/>
  <c r="X122" i="10"/>
  <c r="U123" i="10"/>
  <c r="R123" i="10"/>
  <c r="V123" i="10"/>
  <c r="W123" i="10"/>
  <c r="X123" i="10"/>
  <c r="U124" i="10"/>
  <c r="R124" i="10"/>
  <c r="V124" i="10"/>
  <c r="W124" i="10"/>
  <c r="X124" i="10"/>
  <c r="U125" i="10"/>
  <c r="R125" i="10"/>
  <c r="V125" i="10"/>
  <c r="W125" i="10"/>
  <c r="X125" i="10"/>
  <c r="Q126" i="10"/>
  <c r="U126" i="10"/>
  <c r="V126" i="10"/>
  <c r="W126" i="10"/>
  <c r="X126" i="10"/>
  <c r="U127" i="10"/>
  <c r="R127" i="10"/>
  <c r="V127" i="10"/>
  <c r="W127" i="10"/>
  <c r="X127" i="10"/>
  <c r="U128" i="10"/>
  <c r="R128" i="10"/>
  <c r="V128" i="10"/>
  <c r="W128" i="10"/>
  <c r="X128" i="10"/>
  <c r="U129" i="10"/>
  <c r="R129" i="10"/>
  <c r="V129" i="10"/>
  <c r="W129" i="10"/>
  <c r="X129" i="10"/>
  <c r="U130" i="10"/>
  <c r="R130" i="10"/>
  <c r="V130" i="10"/>
  <c r="W130" i="10"/>
  <c r="X130" i="10"/>
  <c r="U131" i="10"/>
  <c r="R131" i="10"/>
  <c r="V131" i="10"/>
  <c r="W131" i="10"/>
  <c r="X131" i="10"/>
  <c r="Q132" i="10"/>
  <c r="U132" i="10"/>
  <c r="V132" i="10"/>
  <c r="W132" i="10"/>
  <c r="X132" i="10"/>
  <c r="U133" i="10"/>
  <c r="R133" i="10"/>
  <c r="V133" i="10"/>
  <c r="W133" i="10"/>
  <c r="X133" i="10"/>
  <c r="U134" i="10"/>
  <c r="R134" i="10"/>
  <c r="V134" i="10"/>
  <c r="W134" i="10"/>
  <c r="X134" i="10"/>
  <c r="U135" i="10"/>
  <c r="R135" i="10"/>
  <c r="V135" i="10"/>
  <c r="W135" i="10"/>
  <c r="X135" i="10"/>
  <c r="U136" i="10"/>
  <c r="R136" i="10"/>
  <c r="V136" i="10"/>
  <c r="W136" i="10"/>
  <c r="X136" i="10"/>
  <c r="U137" i="10"/>
  <c r="R137" i="10"/>
  <c r="V137" i="10"/>
  <c r="W137" i="10"/>
  <c r="X137" i="10"/>
  <c r="U138" i="10"/>
  <c r="R138" i="10"/>
  <c r="V138" i="10"/>
  <c r="W138" i="10"/>
  <c r="X138" i="10"/>
  <c r="U139" i="10"/>
  <c r="V139" i="10"/>
  <c r="W139" i="10"/>
  <c r="X139" i="10"/>
  <c r="X4" i="10"/>
  <c r="X5" i="10"/>
  <c r="X7" i="10"/>
  <c r="X8" i="10"/>
  <c r="X9" i="10"/>
  <c r="X10" i="10"/>
  <c r="X11" i="10"/>
  <c r="X12" i="10"/>
  <c r="X13" i="10"/>
  <c r="X14" i="10"/>
  <c r="X15" i="10"/>
  <c r="X16" i="10"/>
  <c r="X17" i="10"/>
  <c r="X18" i="10"/>
  <c r="X19" i="10"/>
  <c r="X20" i="10"/>
  <c r="X21" i="10"/>
  <c r="X22" i="10"/>
  <c r="V4" i="10"/>
  <c r="W4" i="10"/>
  <c r="V5" i="10"/>
  <c r="W5" i="10"/>
  <c r="V7" i="10"/>
  <c r="W7" i="10"/>
  <c r="V8" i="10"/>
  <c r="W8" i="10"/>
  <c r="V9" i="10"/>
  <c r="W9" i="10"/>
  <c r="V10" i="10"/>
  <c r="W10" i="10"/>
  <c r="V11" i="10"/>
  <c r="W11" i="10"/>
  <c r="R12" i="10"/>
  <c r="V12" i="10"/>
  <c r="W12" i="10"/>
  <c r="R13" i="10"/>
  <c r="V13" i="10"/>
  <c r="W13" i="10"/>
  <c r="V14" i="10"/>
  <c r="W14" i="10"/>
  <c r="V15" i="10"/>
  <c r="W15" i="10"/>
  <c r="V16" i="10"/>
  <c r="W16" i="10"/>
  <c r="R17" i="10"/>
  <c r="V17" i="10"/>
  <c r="W17" i="10"/>
  <c r="R18" i="10"/>
  <c r="V18" i="10"/>
  <c r="W18" i="10"/>
  <c r="R19" i="10"/>
  <c r="V19" i="10"/>
  <c r="W19" i="10"/>
  <c r="R20" i="10"/>
  <c r="V20" i="10"/>
  <c r="W20" i="10"/>
  <c r="V21" i="10"/>
  <c r="W21" i="10"/>
  <c r="R22" i="10"/>
  <c r="V22" i="10"/>
  <c r="W22" i="10"/>
  <c r="U5" i="10"/>
  <c r="U7" i="10"/>
  <c r="U8" i="10"/>
  <c r="U9" i="10"/>
  <c r="U10" i="10"/>
  <c r="Q11" i="10"/>
  <c r="U11" i="10"/>
  <c r="U12" i="10"/>
  <c r="U13" i="10"/>
  <c r="Q14" i="10"/>
  <c r="U14" i="10"/>
  <c r="U15" i="10"/>
  <c r="U16" i="10"/>
  <c r="U17" i="10"/>
  <c r="U18" i="10"/>
  <c r="U19" i="10"/>
  <c r="U20" i="10"/>
  <c r="Q21" i="10"/>
  <c r="U21" i="10"/>
  <c r="U22" i="10"/>
  <c r="Q4" i="10"/>
  <c r="U4" i="10"/>
  <c r="D9" i="21"/>
  <c r="D10" i="21"/>
  <c r="K7" i="21"/>
  <c r="K6" i="21"/>
  <c r="K5" i="21"/>
  <c r="K8" i="21"/>
  <c r="K4" i="21"/>
  <c r="D5" i="21"/>
  <c r="D6" i="21"/>
  <c r="D7" i="21"/>
  <c r="D8" i="21"/>
  <c r="D4" i="21"/>
  <c r="N16" i="19"/>
  <c r="N12" i="19"/>
  <c r="N6" i="19"/>
  <c r="N4" i="19"/>
  <c r="N65" i="6"/>
  <c r="N62" i="6"/>
  <c r="N60" i="6"/>
  <c r="N17" i="6"/>
  <c r="D65" i="6"/>
  <c r="D66" i="6"/>
  <c r="D67" i="6"/>
  <c r="O65" i="6"/>
  <c r="D62" i="6"/>
  <c r="D63" i="6"/>
  <c r="D64" i="6"/>
  <c r="O62" i="6"/>
  <c r="D60" i="6"/>
  <c r="D61" i="6"/>
  <c r="D68" i="6"/>
  <c r="D69" i="6"/>
  <c r="D70" i="6"/>
  <c r="D71" i="6"/>
  <c r="O60" i="6"/>
  <c r="D35" i="6"/>
  <c r="O35" i="6"/>
  <c r="D33" i="6"/>
  <c r="D34" i="6"/>
  <c r="O32" i="6"/>
  <c r="D17" i="6"/>
  <c r="D18" i="6"/>
  <c r="D19" i="6"/>
  <c r="O17" i="6"/>
  <c r="D8" i="6"/>
  <c r="O8" i="6"/>
  <c r="D5" i="6"/>
  <c r="O5" i="6"/>
  <c r="N132" i="2"/>
  <c r="N131" i="2"/>
  <c r="N128" i="2"/>
  <c r="N125" i="2"/>
  <c r="N122" i="2"/>
  <c r="N119" i="2"/>
  <c r="J114" i="2"/>
  <c r="J115" i="2"/>
  <c r="N113" i="2"/>
  <c r="N109" i="2"/>
  <c r="N106" i="2"/>
  <c r="N105" i="2"/>
  <c r="N104" i="2"/>
  <c r="N99" i="2"/>
  <c r="N98" i="2"/>
  <c r="N97" i="2"/>
  <c r="N96" i="2"/>
  <c r="N90" i="2"/>
  <c r="N86" i="2"/>
  <c r="N78" i="2"/>
  <c r="N70" i="2"/>
  <c r="N66" i="2"/>
  <c r="N58" i="2"/>
  <c r="N52" i="2"/>
  <c r="N48" i="2"/>
  <c r="N40" i="2"/>
  <c r="N34" i="2"/>
  <c r="N30" i="2"/>
  <c r="N22" i="2"/>
  <c r="N20" i="2"/>
  <c r="N19" i="2"/>
  <c r="N18" i="2"/>
  <c r="N17" i="2"/>
  <c r="N16" i="2"/>
  <c r="N13" i="2"/>
  <c r="N12" i="2"/>
  <c r="N11" i="2"/>
  <c r="N10" i="2"/>
  <c r="N8" i="2"/>
  <c r="N6" i="2"/>
  <c r="D132" i="2"/>
  <c r="D129" i="2"/>
  <c r="D126" i="2"/>
  <c r="D123" i="2"/>
  <c r="D120" i="2"/>
  <c r="O132" i="2"/>
  <c r="D131" i="2"/>
  <c r="D137" i="2"/>
  <c r="O131" i="2"/>
  <c r="D128" i="2"/>
  <c r="D130" i="2"/>
  <c r="O128" i="2"/>
  <c r="D125" i="2"/>
  <c r="D127" i="2"/>
  <c r="O125" i="2"/>
  <c r="D122" i="2"/>
  <c r="D124" i="2"/>
  <c r="O122" i="2"/>
  <c r="D119" i="2"/>
  <c r="D121" i="2"/>
  <c r="O119" i="2"/>
  <c r="D116" i="2"/>
  <c r="D117" i="2"/>
  <c r="D118" i="2"/>
  <c r="O116" i="2"/>
  <c r="D110" i="2"/>
  <c r="D111" i="2"/>
  <c r="O109" i="2"/>
  <c r="D107" i="2"/>
  <c r="D108" i="2"/>
  <c r="O106" i="2"/>
  <c r="O105" i="2"/>
  <c r="D104" i="2"/>
  <c r="D82" i="2"/>
  <c r="D62" i="2"/>
  <c r="D44" i="2"/>
  <c r="D26" i="2"/>
  <c r="O104" i="2"/>
  <c r="O98" i="2"/>
  <c r="O97" i="2"/>
  <c r="D90" i="2"/>
  <c r="D91" i="2"/>
  <c r="D92" i="2"/>
  <c r="O90" i="2"/>
  <c r="D87" i="2"/>
  <c r="D93" i="2"/>
  <c r="O86" i="2"/>
  <c r="O80" i="2"/>
  <c r="D78" i="2"/>
  <c r="D94" i="2"/>
  <c r="O78" i="2"/>
  <c r="D71" i="2"/>
  <c r="D72" i="2"/>
  <c r="O70" i="2"/>
  <c r="D66" i="2"/>
  <c r="D73" i="2"/>
  <c r="O66" i="2"/>
  <c r="O60" i="2"/>
  <c r="D58" i="2"/>
  <c r="D74" i="2"/>
  <c r="O58" i="2"/>
  <c r="D52" i="2"/>
  <c r="D53" i="2"/>
  <c r="D54" i="2"/>
  <c r="O52" i="2"/>
  <c r="D49" i="2"/>
  <c r="D55" i="2"/>
  <c r="O48" i="2"/>
  <c r="O42" i="2"/>
  <c r="D40" i="2"/>
  <c r="D56" i="2"/>
  <c r="O40" i="2"/>
  <c r="D34" i="2"/>
  <c r="D35" i="2"/>
  <c r="D36" i="2"/>
  <c r="O34" i="2"/>
  <c r="D31" i="2"/>
  <c r="D37" i="2"/>
  <c r="O30" i="2"/>
  <c r="O24" i="2"/>
  <c r="D22" i="2"/>
  <c r="D38" i="2"/>
  <c r="O22" i="2"/>
  <c r="O20" i="2"/>
  <c r="D19" i="2"/>
  <c r="O19" i="2"/>
  <c r="O18" i="2"/>
  <c r="D17" i="2"/>
  <c r="O17" i="2"/>
  <c r="D16" i="2"/>
  <c r="O16" i="2"/>
  <c r="D13" i="2"/>
  <c r="O13" i="2"/>
  <c r="O12" i="2"/>
  <c r="O11" i="2"/>
  <c r="O10" i="2"/>
  <c r="D8" i="2"/>
  <c r="O8" i="2"/>
  <c r="D7" i="2"/>
  <c r="O7" i="2"/>
  <c r="O6" i="2"/>
  <c r="B114" i="2"/>
  <c r="C114" i="2"/>
  <c r="R114" i="2"/>
  <c r="U114" i="2"/>
  <c r="V114" i="2"/>
  <c r="B115" i="2"/>
  <c r="C115" i="2"/>
  <c r="R115" i="2"/>
  <c r="U115" i="2"/>
  <c r="V115" i="2"/>
  <c r="W106" i="2"/>
  <c r="S107" i="2"/>
  <c r="W107" i="2"/>
  <c r="S108" i="2"/>
  <c r="W108" i="2"/>
  <c r="W109" i="2"/>
  <c r="V113" i="2"/>
  <c r="V116" i="2"/>
  <c r="Q113" i="2"/>
  <c r="U113" i="2"/>
  <c r="W105" i="2"/>
  <c r="D138" i="2"/>
  <c r="D139" i="2"/>
  <c r="W60" i="6"/>
  <c r="W61" i="6"/>
  <c r="W62" i="6"/>
  <c r="S63" i="6"/>
  <c r="W63" i="6"/>
  <c r="S64" i="6"/>
  <c r="W64" i="6"/>
  <c r="W65" i="6"/>
  <c r="W17" i="6"/>
  <c r="V17" i="6"/>
  <c r="R5" i="6"/>
  <c r="V5" i="6"/>
  <c r="V6" i="6"/>
  <c r="R8" i="6"/>
  <c r="V8" i="6"/>
  <c r="W8" i="6"/>
  <c r="W9" i="6"/>
  <c r="S10" i="6"/>
  <c r="W10" i="6"/>
  <c r="S11" i="6"/>
  <c r="W11" i="6"/>
  <c r="S12" i="6"/>
  <c r="W12" i="6"/>
  <c r="V16" i="6"/>
  <c r="W16" i="6"/>
  <c r="S6" i="6"/>
  <c r="W6" i="6"/>
  <c r="X21" i="19"/>
  <c r="W21" i="19"/>
  <c r="D21" i="19"/>
  <c r="R21" i="19"/>
  <c r="V21" i="19"/>
  <c r="U21" i="19"/>
  <c r="X19" i="19"/>
  <c r="D19" i="19"/>
  <c r="S19" i="19"/>
  <c r="W19" i="19"/>
  <c r="V19" i="19"/>
  <c r="U19" i="19"/>
  <c r="D18" i="19"/>
  <c r="T18" i="19"/>
  <c r="X18" i="19"/>
  <c r="W18" i="19"/>
  <c r="V18" i="19"/>
  <c r="U18" i="19"/>
  <c r="D17" i="19"/>
  <c r="T17" i="19"/>
  <c r="X17" i="19"/>
  <c r="W17" i="19"/>
  <c r="V17" i="19"/>
  <c r="U17" i="19"/>
  <c r="X16" i="19"/>
  <c r="D16" i="19"/>
  <c r="S16" i="19"/>
  <c r="W16" i="19"/>
  <c r="V16" i="19"/>
  <c r="U16" i="19"/>
  <c r="X13" i="19"/>
  <c r="S13" i="19"/>
  <c r="W13" i="19"/>
  <c r="V13" i="19"/>
  <c r="U13" i="19"/>
  <c r="X12" i="19"/>
  <c r="W12" i="19"/>
  <c r="D12" i="19"/>
  <c r="R12" i="19"/>
  <c r="V12" i="19"/>
  <c r="U12" i="19"/>
  <c r="T11" i="19"/>
  <c r="X11" i="19"/>
  <c r="V11" i="19"/>
  <c r="U11" i="19"/>
  <c r="T10" i="19"/>
  <c r="X10" i="19"/>
  <c r="V10" i="19"/>
  <c r="U10" i="19"/>
  <c r="X9" i="19"/>
  <c r="S9" i="19"/>
  <c r="W9" i="19"/>
  <c r="V9" i="19"/>
  <c r="U9" i="19"/>
  <c r="D8" i="19"/>
  <c r="T8" i="19"/>
  <c r="X8" i="19"/>
  <c r="W8" i="19"/>
  <c r="V8" i="19"/>
  <c r="U8" i="19"/>
  <c r="D7" i="19"/>
  <c r="T7" i="19"/>
  <c r="X7" i="19"/>
  <c r="W7" i="19"/>
  <c r="V7" i="19"/>
  <c r="U7" i="19"/>
  <c r="X6" i="19"/>
  <c r="S6" i="19"/>
  <c r="W6" i="19"/>
  <c r="V6" i="19"/>
  <c r="U6" i="19"/>
  <c r="X5" i="19"/>
  <c r="W5" i="19"/>
  <c r="R5" i="19"/>
  <c r="V5" i="19"/>
  <c r="U5" i="19"/>
  <c r="X4" i="19"/>
  <c r="W4" i="19"/>
  <c r="V4" i="19"/>
  <c r="Q4" i="19"/>
  <c r="U4" i="19"/>
  <c r="O16" i="19"/>
  <c r="O12" i="19"/>
  <c r="O6" i="19"/>
  <c r="O4" i="19"/>
  <c r="Q4" i="6"/>
  <c r="U4" i="6"/>
  <c r="V4" i="6"/>
  <c r="W4" i="6"/>
  <c r="X4" i="6"/>
  <c r="U6" i="6"/>
  <c r="X6" i="6"/>
  <c r="U9" i="6"/>
  <c r="X9" i="6"/>
  <c r="U10" i="6"/>
  <c r="X10" i="6"/>
  <c r="U11" i="6"/>
  <c r="X11" i="6"/>
  <c r="U12" i="6"/>
  <c r="X12" i="6"/>
  <c r="U16" i="6"/>
  <c r="X16" i="6"/>
  <c r="Q17" i="6"/>
  <c r="U17" i="6"/>
  <c r="X17" i="6"/>
  <c r="U18" i="6"/>
  <c r="R18" i="6"/>
  <c r="V18" i="6"/>
  <c r="W18" i="6"/>
  <c r="X18" i="6"/>
  <c r="U19" i="6"/>
  <c r="R19" i="6"/>
  <c r="V19" i="6"/>
  <c r="W19" i="6"/>
  <c r="X19" i="6"/>
  <c r="U20" i="6"/>
  <c r="V20" i="6"/>
  <c r="W20" i="6"/>
  <c r="X20" i="6"/>
  <c r="U21" i="6"/>
  <c r="V21" i="6"/>
  <c r="W21" i="6"/>
  <c r="X21" i="6"/>
  <c r="U22" i="6"/>
  <c r="V22" i="6"/>
  <c r="S22" i="6"/>
  <c r="W22" i="6"/>
  <c r="X22" i="6"/>
  <c r="U23" i="6"/>
  <c r="V23" i="6"/>
  <c r="W23" i="6"/>
  <c r="T23" i="6"/>
  <c r="X23" i="6"/>
  <c r="U24" i="6"/>
  <c r="V24" i="6"/>
  <c r="W24" i="6"/>
  <c r="T24" i="6"/>
  <c r="X24" i="6"/>
  <c r="U25" i="6"/>
  <c r="V25" i="6"/>
  <c r="W25" i="6"/>
  <c r="X25" i="6"/>
  <c r="U26" i="6"/>
  <c r="V26" i="6"/>
  <c r="W26" i="6"/>
  <c r="X26" i="6"/>
  <c r="U27" i="6"/>
  <c r="V27" i="6"/>
  <c r="W27" i="6"/>
  <c r="X27" i="6"/>
  <c r="U28" i="6"/>
  <c r="V28" i="6"/>
  <c r="S28" i="6"/>
  <c r="W28" i="6"/>
  <c r="X28" i="6"/>
  <c r="U29" i="6"/>
  <c r="V29" i="6"/>
  <c r="S29" i="6"/>
  <c r="W29" i="6"/>
  <c r="X29" i="6"/>
  <c r="U30" i="6"/>
  <c r="V30" i="6"/>
  <c r="S30" i="6"/>
  <c r="W30" i="6"/>
  <c r="X30" i="6"/>
  <c r="U31" i="6"/>
  <c r="V31" i="6"/>
  <c r="S31" i="6"/>
  <c r="W31" i="6"/>
  <c r="X31" i="6"/>
  <c r="U32" i="6"/>
  <c r="V32" i="6"/>
  <c r="S32" i="6"/>
  <c r="W32" i="6"/>
  <c r="X32" i="6"/>
  <c r="U33" i="6"/>
  <c r="V33" i="6"/>
  <c r="W33" i="6"/>
  <c r="T33" i="6"/>
  <c r="X33" i="6"/>
  <c r="U34" i="6"/>
  <c r="V34" i="6"/>
  <c r="W34" i="6"/>
  <c r="T34" i="6"/>
  <c r="X34" i="6"/>
  <c r="Q35" i="6"/>
  <c r="U35" i="6"/>
  <c r="V35" i="6"/>
  <c r="W35" i="6"/>
  <c r="X35" i="6"/>
  <c r="U36" i="6"/>
  <c r="R36" i="6"/>
  <c r="V36" i="6"/>
  <c r="W36" i="6"/>
  <c r="X36" i="6"/>
  <c r="U37" i="6"/>
  <c r="V37" i="6"/>
  <c r="W37" i="6"/>
  <c r="X37" i="6"/>
  <c r="U38" i="6"/>
  <c r="V38" i="6"/>
  <c r="W38" i="6"/>
  <c r="X38" i="6"/>
  <c r="U39" i="6"/>
  <c r="V39" i="6"/>
  <c r="W39" i="6"/>
  <c r="X39" i="6"/>
  <c r="U40" i="6"/>
  <c r="R40" i="6"/>
  <c r="V40" i="6"/>
  <c r="W40" i="6"/>
  <c r="X40" i="6"/>
  <c r="U41" i="6"/>
  <c r="V41" i="6"/>
  <c r="S41" i="6"/>
  <c r="W41" i="6"/>
  <c r="X41" i="6"/>
  <c r="U42" i="6"/>
  <c r="V42" i="6"/>
  <c r="S42" i="6"/>
  <c r="W42" i="6"/>
  <c r="X42" i="6"/>
  <c r="U43" i="6"/>
  <c r="V43" i="6"/>
  <c r="S43" i="6"/>
  <c r="W43" i="6"/>
  <c r="X43" i="6"/>
  <c r="U44" i="6"/>
  <c r="V44" i="6"/>
  <c r="S44" i="6"/>
  <c r="W44" i="6"/>
  <c r="X44" i="6"/>
  <c r="U45" i="6"/>
  <c r="V45" i="6"/>
  <c r="S45" i="6"/>
  <c r="W45" i="6"/>
  <c r="X45" i="6"/>
  <c r="U46" i="6"/>
  <c r="V46" i="6"/>
  <c r="W46" i="6"/>
  <c r="X46" i="6"/>
  <c r="U47" i="6"/>
  <c r="V47" i="6"/>
  <c r="W47" i="6"/>
  <c r="X47" i="6"/>
  <c r="Q60" i="6"/>
  <c r="U60" i="6"/>
  <c r="V60" i="6"/>
  <c r="X60" i="6"/>
  <c r="U61" i="6"/>
  <c r="R61" i="6"/>
  <c r="V61" i="6"/>
  <c r="X61" i="6"/>
  <c r="U62" i="6"/>
  <c r="R62" i="6"/>
  <c r="V62" i="6"/>
  <c r="X62" i="6"/>
  <c r="U65" i="6"/>
  <c r="R65" i="6"/>
  <c r="V65" i="6"/>
  <c r="X65" i="6"/>
  <c r="U66" i="6"/>
  <c r="V66" i="6"/>
  <c r="S66" i="6"/>
  <c r="W66" i="6"/>
  <c r="X66" i="6"/>
  <c r="U67" i="6"/>
  <c r="V67" i="6"/>
  <c r="S67" i="6"/>
  <c r="W67" i="6"/>
  <c r="X67" i="6"/>
  <c r="U68" i="6"/>
  <c r="R68" i="6"/>
  <c r="V68" i="6"/>
  <c r="W68" i="6"/>
  <c r="X68" i="6"/>
  <c r="U69" i="6"/>
  <c r="R69" i="6"/>
  <c r="V69" i="6"/>
  <c r="W69" i="6"/>
  <c r="X69" i="6"/>
  <c r="U70" i="6"/>
  <c r="R70" i="6"/>
  <c r="V70" i="6"/>
  <c r="W70" i="6"/>
  <c r="X70" i="6"/>
  <c r="U71" i="6"/>
  <c r="R71" i="6"/>
  <c r="V71" i="6"/>
  <c r="W71" i="6"/>
  <c r="X71" i="6"/>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69" i="12"/>
  <c r="B70" i="12"/>
  <c r="B71" i="12"/>
  <c r="B72" i="12"/>
  <c r="B73" i="12"/>
  <c r="B74" i="12"/>
  <c r="B75" i="12"/>
  <c r="B76" i="12"/>
  <c r="B77" i="12"/>
  <c r="B78" i="12"/>
  <c r="B79" i="12"/>
  <c r="B80" i="12"/>
  <c r="B81" i="12"/>
  <c r="B82" i="12"/>
  <c r="B83" i="12"/>
  <c r="B84" i="12"/>
  <c r="B85" i="12"/>
  <c r="B86" i="12"/>
  <c r="B87" i="12"/>
  <c r="B8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18" i="12"/>
  <c r="D112" i="11"/>
  <c r="D91" i="11"/>
  <c r="D6" i="11"/>
  <c r="D5" i="11"/>
  <c r="D4" i="11"/>
  <c r="D2" i="11"/>
  <c r="C139" i="12"/>
  <c r="C140" i="12"/>
  <c r="C141" i="12"/>
  <c r="C142" i="12"/>
  <c r="C143" i="12"/>
  <c r="C144" i="12"/>
  <c r="C127" i="12"/>
  <c r="C128" i="12"/>
  <c r="C129" i="12"/>
  <c r="C130" i="12"/>
  <c r="C131" i="12"/>
  <c r="C132" i="12"/>
  <c r="C133" i="12"/>
  <c r="C134" i="12"/>
  <c r="C135" i="12"/>
  <c r="C136" i="12"/>
  <c r="C137" i="12"/>
  <c r="C138" i="12"/>
  <c r="C105" i="12"/>
  <c r="C106" i="12"/>
  <c r="C107" i="12"/>
  <c r="C108" i="12"/>
  <c r="C109" i="12"/>
  <c r="C110" i="12"/>
  <c r="C111" i="12"/>
  <c r="C112" i="12"/>
  <c r="C113" i="12"/>
  <c r="C114" i="12"/>
  <c r="C115" i="12"/>
  <c r="C116" i="12"/>
  <c r="C117" i="12"/>
  <c r="C118" i="12"/>
  <c r="C119" i="12"/>
  <c r="C120" i="12"/>
  <c r="C121" i="12"/>
  <c r="C122" i="12"/>
  <c r="C123" i="12"/>
  <c r="C124" i="12"/>
  <c r="C12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18" i="12"/>
  <c r="B87" i="11"/>
  <c r="B88" i="11"/>
  <c r="B89"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A101" i="11"/>
  <c r="A102" i="11"/>
  <c r="A103" i="11"/>
  <c r="A104" i="11"/>
  <c r="A105" i="11"/>
  <c r="A106" i="11"/>
  <c r="V4" i="2"/>
  <c r="W4" i="2"/>
  <c r="X4" i="2"/>
  <c r="U5" i="2"/>
  <c r="R5" i="2"/>
  <c r="V5" i="2"/>
  <c r="W5" i="2"/>
  <c r="X5" i="2"/>
  <c r="U6" i="2"/>
  <c r="V6" i="2"/>
  <c r="S6" i="2"/>
  <c r="W6" i="2"/>
  <c r="X6" i="2"/>
  <c r="U7" i="2"/>
  <c r="V7" i="2"/>
  <c r="W7" i="2"/>
  <c r="T7" i="2"/>
  <c r="X7" i="2"/>
  <c r="U8" i="2"/>
  <c r="V8" i="2"/>
  <c r="W8" i="2"/>
  <c r="T8" i="2"/>
  <c r="X8" i="2"/>
  <c r="U9" i="2"/>
  <c r="V9" i="2"/>
  <c r="U10" i="2"/>
  <c r="V10" i="2"/>
  <c r="U11" i="2"/>
  <c r="V11" i="2"/>
  <c r="U12" i="2"/>
  <c r="R12" i="2"/>
  <c r="V12" i="2"/>
  <c r="W12" i="2"/>
  <c r="U13" i="2"/>
  <c r="V13" i="2"/>
  <c r="S13" i="2"/>
  <c r="W13" i="2"/>
  <c r="U16" i="2"/>
  <c r="V16" i="2"/>
  <c r="S16" i="2"/>
  <c r="W16" i="2"/>
  <c r="X16" i="2"/>
  <c r="U17" i="2"/>
  <c r="V17" i="2"/>
  <c r="W17" i="2"/>
  <c r="T17" i="2"/>
  <c r="X17" i="2"/>
  <c r="U18" i="2"/>
  <c r="V18" i="2"/>
  <c r="W18" i="2"/>
  <c r="U19" i="2"/>
  <c r="V19" i="2"/>
  <c r="S19" i="2"/>
  <c r="W19" i="2"/>
  <c r="X19" i="2"/>
  <c r="U20" i="2"/>
  <c r="R20" i="2"/>
  <c r="V20" i="2"/>
  <c r="W20" i="2"/>
  <c r="X20" i="2"/>
  <c r="Q22" i="2"/>
  <c r="U22" i="2"/>
  <c r="V22" i="2"/>
  <c r="W22" i="2"/>
  <c r="X22" i="2"/>
  <c r="U23" i="2"/>
  <c r="R23" i="2"/>
  <c r="V23" i="2"/>
  <c r="W23" i="2"/>
  <c r="X23" i="2"/>
  <c r="U24" i="2"/>
  <c r="V24" i="2"/>
  <c r="S24" i="2"/>
  <c r="W24" i="2"/>
  <c r="X24" i="2"/>
  <c r="U25" i="2"/>
  <c r="V25" i="2"/>
  <c r="W25" i="2"/>
  <c r="T25" i="2"/>
  <c r="X25" i="2"/>
  <c r="U26" i="2"/>
  <c r="V26" i="2"/>
  <c r="W26" i="2"/>
  <c r="T26" i="2"/>
  <c r="X26" i="2"/>
  <c r="U27" i="2"/>
  <c r="V27" i="2"/>
  <c r="S27" i="2"/>
  <c r="W27" i="2"/>
  <c r="X27" i="2"/>
  <c r="U28" i="2"/>
  <c r="V28" i="2"/>
  <c r="U29" i="2"/>
  <c r="V29" i="2"/>
  <c r="U30" i="2"/>
  <c r="R30" i="2"/>
  <c r="V30" i="2"/>
  <c r="W30" i="2"/>
  <c r="X30" i="2"/>
  <c r="U31" i="2"/>
  <c r="V31" i="2"/>
  <c r="S31" i="2"/>
  <c r="W31" i="2"/>
  <c r="X31" i="2"/>
  <c r="U34" i="2"/>
  <c r="V34" i="2"/>
  <c r="S34" i="2"/>
  <c r="W34" i="2"/>
  <c r="X34" i="2"/>
  <c r="U35" i="2"/>
  <c r="V35" i="2"/>
  <c r="W35" i="2"/>
  <c r="T35" i="2"/>
  <c r="X35" i="2"/>
  <c r="U36" i="2"/>
  <c r="V36" i="2"/>
  <c r="W36" i="2"/>
  <c r="T36" i="2"/>
  <c r="X36" i="2"/>
  <c r="U37" i="2"/>
  <c r="V37" i="2"/>
  <c r="S37" i="2"/>
  <c r="W37" i="2"/>
  <c r="X37" i="2"/>
  <c r="U38" i="2"/>
  <c r="R38" i="2"/>
  <c r="V38" i="2"/>
  <c r="W38" i="2"/>
  <c r="X38" i="2"/>
  <c r="Q40" i="2"/>
  <c r="U40" i="2"/>
  <c r="V40" i="2"/>
  <c r="W40" i="2"/>
  <c r="X40" i="2"/>
  <c r="U41" i="2"/>
  <c r="R41" i="2"/>
  <c r="V41" i="2"/>
  <c r="W41" i="2"/>
  <c r="X41" i="2"/>
  <c r="U42" i="2"/>
  <c r="V42" i="2"/>
  <c r="S42" i="2"/>
  <c r="W42" i="2"/>
  <c r="X42" i="2"/>
  <c r="U43" i="2"/>
  <c r="V43" i="2"/>
  <c r="W43" i="2"/>
  <c r="T43" i="2"/>
  <c r="X43" i="2"/>
  <c r="U44" i="2"/>
  <c r="V44" i="2"/>
  <c r="W44" i="2"/>
  <c r="T44" i="2"/>
  <c r="X44" i="2"/>
  <c r="U45" i="2"/>
  <c r="V45" i="2"/>
  <c r="S45" i="2"/>
  <c r="W45" i="2"/>
  <c r="X45" i="2"/>
  <c r="U46" i="2"/>
  <c r="V46" i="2"/>
  <c r="T46" i="2"/>
  <c r="X46" i="2"/>
  <c r="U47" i="2"/>
  <c r="V47" i="2"/>
  <c r="T47" i="2"/>
  <c r="X47" i="2"/>
  <c r="U48" i="2"/>
  <c r="R48" i="2"/>
  <c r="V48" i="2"/>
  <c r="W48" i="2"/>
  <c r="X48" i="2"/>
  <c r="U49" i="2"/>
  <c r="V49" i="2"/>
  <c r="S49" i="2"/>
  <c r="W49" i="2"/>
  <c r="X49" i="2"/>
  <c r="U52" i="2"/>
  <c r="V52" i="2"/>
  <c r="S52" i="2"/>
  <c r="W52" i="2"/>
  <c r="X52" i="2"/>
  <c r="U53" i="2"/>
  <c r="V53" i="2"/>
  <c r="W53" i="2"/>
  <c r="T53" i="2"/>
  <c r="X53" i="2"/>
  <c r="U54" i="2"/>
  <c r="V54" i="2"/>
  <c r="W54" i="2"/>
  <c r="T54" i="2"/>
  <c r="X54" i="2"/>
  <c r="U55" i="2"/>
  <c r="V55" i="2"/>
  <c r="S55" i="2"/>
  <c r="W55" i="2"/>
  <c r="X55" i="2"/>
  <c r="U56" i="2"/>
  <c r="R56" i="2"/>
  <c r="V56" i="2"/>
  <c r="W56" i="2"/>
  <c r="X56" i="2"/>
  <c r="Q58" i="2"/>
  <c r="U58" i="2"/>
  <c r="V58" i="2"/>
  <c r="W58" i="2"/>
  <c r="X58" i="2"/>
  <c r="U59" i="2"/>
  <c r="R59" i="2"/>
  <c r="V59" i="2"/>
  <c r="W59" i="2"/>
  <c r="X59" i="2"/>
  <c r="U60" i="2"/>
  <c r="V60" i="2"/>
  <c r="S60" i="2"/>
  <c r="W60" i="2"/>
  <c r="X60" i="2"/>
  <c r="U61" i="2"/>
  <c r="V61" i="2"/>
  <c r="W61" i="2"/>
  <c r="T61" i="2"/>
  <c r="X61" i="2"/>
  <c r="U62" i="2"/>
  <c r="V62" i="2"/>
  <c r="W62" i="2"/>
  <c r="T62" i="2"/>
  <c r="X62" i="2"/>
  <c r="U63" i="2"/>
  <c r="V63" i="2"/>
  <c r="S63" i="2"/>
  <c r="W63" i="2"/>
  <c r="X63" i="2"/>
  <c r="U64" i="2"/>
  <c r="V64" i="2"/>
  <c r="T64" i="2"/>
  <c r="X64" i="2"/>
  <c r="U65" i="2"/>
  <c r="V65" i="2"/>
  <c r="T65" i="2"/>
  <c r="X65" i="2"/>
  <c r="U66" i="2"/>
  <c r="R66" i="2"/>
  <c r="V66" i="2"/>
  <c r="W66" i="2"/>
  <c r="X66" i="2"/>
  <c r="U67" i="2"/>
  <c r="V67" i="2"/>
  <c r="S67" i="2"/>
  <c r="W67" i="2"/>
  <c r="X67" i="2"/>
  <c r="U70" i="2"/>
  <c r="V70" i="2"/>
  <c r="S70" i="2"/>
  <c r="W70" i="2"/>
  <c r="X70" i="2"/>
  <c r="U71" i="2"/>
  <c r="V71" i="2"/>
  <c r="W71" i="2"/>
  <c r="T71" i="2"/>
  <c r="X71" i="2"/>
  <c r="U72" i="2"/>
  <c r="V72" i="2"/>
  <c r="W72" i="2"/>
  <c r="T72" i="2"/>
  <c r="X72" i="2"/>
  <c r="U73" i="2"/>
  <c r="V73" i="2"/>
  <c r="S73" i="2"/>
  <c r="W73" i="2"/>
  <c r="X73" i="2"/>
  <c r="U74" i="2"/>
  <c r="R74" i="2"/>
  <c r="V74" i="2"/>
  <c r="W74" i="2"/>
  <c r="X74" i="2"/>
  <c r="U75" i="2"/>
  <c r="V75" i="2"/>
  <c r="W75" i="2"/>
  <c r="X75" i="2"/>
  <c r="U76" i="2"/>
  <c r="V76" i="2"/>
  <c r="W76" i="2"/>
  <c r="X76" i="2"/>
  <c r="Q78" i="2"/>
  <c r="U78" i="2"/>
  <c r="V78" i="2"/>
  <c r="W78" i="2"/>
  <c r="X78" i="2"/>
  <c r="U79" i="2"/>
  <c r="R79" i="2"/>
  <c r="V79" i="2"/>
  <c r="W79" i="2"/>
  <c r="X79" i="2"/>
  <c r="U80" i="2"/>
  <c r="V80" i="2"/>
  <c r="S80" i="2"/>
  <c r="W80" i="2"/>
  <c r="X80" i="2"/>
  <c r="U81" i="2"/>
  <c r="V81" i="2"/>
  <c r="W81" i="2"/>
  <c r="T81" i="2"/>
  <c r="X81" i="2"/>
  <c r="U82" i="2"/>
  <c r="V82" i="2"/>
  <c r="W82" i="2"/>
  <c r="T82" i="2"/>
  <c r="X82" i="2"/>
  <c r="U83" i="2"/>
  <c r="V83" i="2"/>
  <c r="S83" i="2"/>
  <c r="W83" i="2"/>
  <c r="X83" i="2"/>
  <c r="U84" i="2"/>
  <c r="V84" i="2"/>
  <c r="X84" i="2"/>
  <c r="U85" i="2"/>
  <c r="V85" i="2"/>
  <c r="X85" i="2"/>
  <c r="U86" i="2"/>
  <c r="R86" i="2"/>
  <c r="V86" i="2"/>
  <c r="W86" i="2"/>
  <c r="X86" i="2"/>
  <c r="U87" i="2"/>
  <c r="V87" i="2"/>
  <c r="S87" i="2"/>
  <c r="W87" i="2"/>
  <c r="X87" i="2"/>
  <c r="U90" i="2"/>
  <c r="V90" i="2"/>
  <c r="S90" i="2"/>
  <c r="W90" i="2"/>
  <c r="X90" i="2"/>
  <c r="U91" i="2"/>
  <c r="V91" i="2"/>
  <c r="W91" i="2"/>
  <c r="T91" i="2"/>
  <c r="X91" i="2"/>
  <c r="U92" i="2"/>
  <c r="V92" i="2"/>
  <c r="W92" i="2"/>
  <c r="T92" i="2"/>
  <c r="X92" i="2"/>
  <c r="U93" i="2"/>
  <c r="V93" i="2"/>
  <c r="S93" i="2"/>
  <c r="W93" i="2"/>
  <c r="X93" i="2"/>
  <c r="U94" i="2"/>
  <c r="R94" i="2"/>
  <c r="V94" i="2"/>
  <c r="W94" i="2"/>
  <c r="X94" i="2"/>
  <c r="Q96" i="2"/>
  <c r="U96" i="2"/>
  <c r="V96" i="2"/>
  <c r="W96" i="2"/>
  <c r="X96" i="2"/>
  <c r="U97" i="2"/>
  <c r="R97" i="2"/>
  <c r="V97" i="2"/>
  <c r="W97" i="2"/>
  <c r="X97" i="2"/>
  <c r="U98" i="2"/>
  <c r="R98" i="2"/>
  <c r="V98" i="2"/>
  <c r="W98" i="2"/>
  <c r="X98" i="2"/>
  <c r="U99" i="2"/>
  <c r="V99" i="2"/>
  <c r="W99" i="2"/>
  <c r="X99" i="2"/>
  <c r="U104" i="2"/>
  <c r="V104" i="2"/>
  <c r="S104" i="2"/>
  <c r="W104" i="2"/>
  <c r="X104" i="2"/>
  <c r="U105" i="2"/>
  <c r="R105" i="2"/>
  <c r="V105" i="2"/>
  <c r="X105" i="2"/>
  <c r="U106" i="2"/>
  <c r="R106" i="2"/>
  <c r="V106" i="2"/>
  <c r="X106" i="2"/>
  <c r="U109" i="2"/>
  <c r="R109" i="2"/>
  <c r="V109" i="2"/>
  <c r="X109" i="2"/>
  <c r="U110" i="2"/>
  <c r="V110" i="2"/>
  <c r="S110" i="2"/>
  <c r="W110" i="2"/>
  <c r="X110" i="2"/>
  <c r="U111" i="2"/>
  <c r="V111" i="2"/>
  <c r="S111" i="2"/>
  <c r="W111" i="2"/>
  <c r="X111" i="2"/>
  <c r="Q116" i="2"/>
  <c r="U116" i="2"/>
  <c r="W116" i="2"/>
  <c r="X116" i="2"/>
  <c r="U117" i="2"/>
  <c r="R117" i="2"/>
  <c r="V117" i="2"/>
  <c r="W117" i="2"/>
  <c r="X117" i="2"/>
  <c r="U118" i="2"/>
  <c r="R118" i="2"/>
  <c r="V118" i="2"/>
  <c r="W118" i="2"/>
  <c r="X118" i="2"/>
  <c r="Q119" i="2"/>
  <c r="U119" i="2"/>
  <c r="V119" i="2"/>
  <c r="W119" i="2"/>
  <c r="X119" i="2"/>
  <c r="U120" i="2"/>
  <c r="R120" i="2"/>
  <c r="V120" i="2"/>
  <c r="W120" i="2"/>
  <c r="X120" i="2"/>
  <c r="U121" i="2"/>
  <c r="R121" i="2"/>
  <c r="V121" i="2"/>
  <c r="W121" i="2"/>
  <c r="X121" i="2"/>
  <c r="Q122" i="2"/>
  <c r="U122" i="2"/>
  <c r="V122" i="2"/>
  <c r="W122" i="2"/>
  <c r="X122" i="2"/>
  <c r="U123" i="2"/>
  <c r="R123" i="2"/>
  <c r="V123" i="2"/>
  <c r="W123" i="2"/>
  <c r="X123" i="2"/>
  <c r="U124" i="2"/>
  <c r="R124" i="2"/>
  <c r="V124" i="2"/>
  <c r="W124" i="2"/>
  <c r="X124" i="2"/>
  <c r="Q125" i="2"/>
  <c r="U125" i="2"/>
  <c r="V125" i="2"/>
  <c r="W125" i="2"/>
  <c r="X125" i="2"/>
  <c r="U126" i="2"/>
  <c r="R126" i="2"/>
  <c r="V126" i="2"/>
  <c r="W126" i="2"/>
  <c r="X126" i="2"/>
  <c r="U127" i="2"/>
  <c r="R127" i="2"/>
  <c r="V127" i="2"/>
  <c r="W127" i="2"/>
  <c r="X127" i="2"/>
  <c r="Q128" i="2"/>
  <c r="U128" i="2"/>
  <c r="V128" i="2"/>
  <c r="W128" i="2"/>
  <c r="X128" i="2"/>
  <c r="U129" i="2"/>
  <c r="R129" i="2"/>
  <c r="V129" i="2"/>
  <c r="W129" i="2"/>
  <c r="X129" i="2"/>
  <c r="U130" i="2"/>
  <c r="R130" i="2"/>
  <c r="V130" i="2"/>
  <c r="W130" i="2"/>
  <c r="X130" i="2"/>
  <c r="Q131" i="2"/>
  <c r="U131" i="2"/>
  <c r="V131" i="2"/>
  <c r="W131" i="2"/>
  <c r="X131" i="2"/>
  <c r="U132" i="2"/>
  <c r="R132" i="2"/>
  <c r="V132" i="2"/>
  <c r="W132" i="2"/>
  <c r="X132" i="2"/>
  <c r="U137" i="2"/>
  <c r="R137" i="2"/>
  <c r="V137" i="2"/>
  <c r="W137" i="2"/>
  <c r="X137" i="2"/>
  <c r="Q138" i="2"/>
  <c r="U138" i="2"/>
  <c r="V138" i="2"/>
  <c r="W138" i="2"/>
  <c r="X138" i="2"/>
  <c r="Q139" i="2"/>
  <c r="U139" i="2"/>
  <c r="V139" i="2"/>
  <c r="W139" i="2"/>
  <c r="X139" i="2"/>
  <c r="J76" i="2"/>
  <c r="D75" i="2"/>
  <c r="D76" i="2"/>
</calcChain>
</file>

<file path=xl/sharedStrings.xml><?xml version="1.0" encoding="utf-8"?>
<sst xmlns="http://schemas.openxmlformats.org/spreadsheetml/2006/main" count="5545" uniqueCount="2304">
  <si>
    <t>m</t>
  </si>
  <si>
    <t>Liabilities</t>
  </si>
  <si>
    <t>Financial assets</t>
  </si>
  <si>
    <t>Non-financial assets</t>
  </si>
  <si>
    <t>level 1</t>
  </si>
  <si>
    <t>level 2</t>
  </si>
  <si>
    <t>gro</t>
  </si>
  <si>
    <t>dep</t>
  </si>
  <si>
    <t>agr</t>
  </si>
  <si>
    <t>3 letter 'variable'</t>
  </si>
  <si>
    <t>2 letters 'concept'</t>
  </si>
  <si>
    <t>1 letter 'series type'</t>
  </si>
  <si>
    <t>pw</t>
  </si>
  <si>
    <t>hw</t>
  </si>
  <si>
    <t>cw</t>
  </si>
  <si>
    <t>nw</t>
  </si>
  <si>
    <t>ps</t>
  </si>
  <si>
    <t>hs</t>
  </si>
  <si>
    <t>cs</t>
  </si>
  <si>
    <t>ns</t>
  </si>
  <si>
    <t>gs</t>
  </si>
  <si>
    <t>eal</t>
  </si>
  <si>
    <t>avi</t>
  </si>
  <si>
    <t>dwe</t>
  </si>
  <si>
    <t>lan</t>
  </si>
  <si>
    <t>hou</t>
  </si>
  <si>
    <t>bus</t>
  </si>
  <si>
    <t>fin</t>
  </si>
  <si>
    <t>fix</t>
  </si>
  <si>
    <t>equ</t>
  </si>
  <si>
    <t>pen</t>
  </si>
  <si>
    <t>deb</t>
  </si>
  <si>
    <t>odk</t>
  </si>
  <si>
    <t>nfa</t>
  </si>
  <si>
    <t>iw</t>
  </si>
  <si>
    <t>eqi</t>
  </si>
  <si>
    <t>off</t>
  </si>
  <si>
    <t>deq</t>
  </si>
  <si>
    <t>toq</t>
  </si>
  <si>
    <t>gw</t>
  </si>
  <si>
    <t>res</t>
  </si>
  <si>
    <t>nxa</t>
  </si>
  <si>
    <t>gxa</t>
  </si>
  <si>
    <t>gxd</t>
  </si>
  <si>
    <t>is</t>
  </si>
  <si>
    <t>WID CODE</t>
  </si>
  <si>
    <t>Net wealth</t>
  </si>
  <si>
    <t>Non financial assets</t>
  </si>
  <si>
    <t>Housing assets</t>
  </si>
  <si>
    <t>Dwellings</t>
  </si>
  <si>
    <t>Land underlying dwellings</t>
  </si>
  <si>
    <t>Other domestic capital</t>
  </si>
  <si>
    <t>Agricultural land</t>
  </si>
  <si>
    <t>Currency, deposits, bonds &amp; loans</t>
  </si>
  <si>
    <t>Equities, fund shares, offshore wealth</t>
  </si>
  <si>
    <t>Equities</t>
  </si>
  <si>
    <t>Offshore wealth</t>
  </si>
  <si>
    <t>Equity liabilities</t>
  </si>
  <si>
    <t>Tobin's Q</t>
  </si>
  <si>
    <t>Sector</t>
  </si>
  <si>
    <t>private sector</t>
  </si>
  <si>
    <t>corporate sector</t>
  </si>
  <si>
    <t>total economy</t>
  </si>
  <si>
    <t>Net national wealth</t>
  </si>
  <si>
    <t>Net foreign assets</t>
  </si>
  <si>
    <t>Gross foreign assets</t>
  </si>
  <si>
    <t>Gross foreign liabilities</t>
  </si>
  <si>
    <t>Domestic investment</t>
  </si>
  <si>
    <t>Net foreign saving</t>
  </si>
  <si>
    <t>level 4</t>
  </si>
  <si>
    <t>level 3</t>
  </si>
  <si>
    <t>level 0 (?)</t>
  </si>
  <si>
    <t>Concept</t>
  </si>
  <si>
    <t>Full Name (=Concept + Sector)</t>
  </si>
  <si>
    <t>personal sector</t>
  </si>
  <si>
    <t>Short Name</t>
  </si>
  <si>
    <t>Business and other non-financial assets</t>
  </si>
  <si>
    <t>Pension funds &amp; life insurance</t>
  </si>
  <si>
    <t>Net saving</t>
  </si>
  <si>
    <t>Gross saving</t>
  </si>
  <si>
    <t>Capital depreciation</t>
  </si>
  <si>
    <t>Government deficit</t>
  </si>
  <si>
    <t xml:space="preserve">Compensation of employees </t>
  </si>
  <si>
    <t>Non-mortgage interest paid</t>
  </si>
  <si>
    <t>Mortgage interest paid</t>
  </si>
  <si>
    <t>Interest payments</t>
  </si>
  <si>
    <t>Pensions and life insurance asset income</t>
  </si>
  <si>
    <t>Interest income</t>
  </si>
  <si>
    <t>Equity asset income</t>
  </si>
  <si>
    <t>Housing asset income</t>
  </si>
  <si>
    <t>Social contributions</t>
  </si>
  <si>
    <t>Supplements to wages and salaries</t>
  </si>
  <si>
    <t>Wages and salaries</t>
  </si>
  <si>
    <t>Created 29 03 2016</t>
  </si>
  <si>
    <t>By LC</t>
  </si>
  <si>
    <t>Wealth Variables</t>
  </si>
  <si>
    <t>Income Variables</t>
  </si>
  <si>
    <t>All Ages</t>
  </si>
  <si>
    <t>20 to 39</t>
  </si>
  <si>
    <t>40 to 59</t>
  </si>
  <si>
    <t>Over 60</t>
  </si>
  <si>
    <t>20 to 24</t>
  </si>
  <si>
    <t>25 to 29</t>
  </si>
  <si>
    <t>30 to 34</t>
  </si>
  <si>
    <t>35 to 39</t>
  </si>
  <si>
    <t>40 to 44</t>
  </si>
  <si>
    <t>45 to 49</t>
  </si>
  <si>
    <t>50 to 54</t>
  </si>
  <si>
    <t>Full Name</t>
  </si>
  <si>
    <t>55 to 59</t>
  </si>
  <si>
    <t>60 to 64</t>
  </si>
  <si>
    <t>65 to 69</t>
  </si>
  <si>
    <t>70 to 74</t>
  </si>
  <si>
    <t>75 to 79</t>
  </si>
  <si>
    <t>80 to 84</t>
  </si>
  <si>
    <t>85 to 89</t>
  </si>
  <si>
    <t>90 to 94</t>
  </si>
  <si>
    <t>95 to 99</t>
  </si>
  <si>
    <t>20 to 29</t>
  </si>
  <si>
    <t>30 to 39</t>
  </si>
  <si>
    <t xml:space="preserve">40 to 49 </t>
  </si>
  <si>
    <t>50 to 59</t>
  </si>
  <si>
    <t>60 to 69</t>
  </si>
  <si>
    <t>70 to 79</t>
  </si>
  <si>
    <t>80 to 89</t>
  </si>
  <si>
    <t>90 to 99</t>
  </si>
  <si>
    <t>Adults</t>
  </si>
  <si>
    <t>Children</t>
  </si>
  <si>
    <t xml:space="preserve">Short Name </t>
  </si>
  <si>
    <t>p0</t>
  </si>
  <si>
    <t>Formula</t>
  </si>
  <si>
    <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</si>
  <si>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</si>
  <si>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</si>
  <si>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</si>
  <si>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</si>
  <si>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</si>
  <si>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</si>
  <si>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</si>
  <si>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</si>
  <si>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</si>
  <si>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</si>
  <si>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</si>
  <si>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</si>
  <si>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</si>
  <si>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</si>
  <si>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</si>
  <si>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</si>
  <si>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</si>
  <si>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</si>
  <si>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</si>
  <si>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</si>
  <si>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</si>
  <si>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</si>
  <si>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</si>
  <si>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</si>
  <si>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</si>
  <si>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</si>
  <si>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</si>
  <si>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</si>
  <si>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</si>
  <si>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</si>
  <si>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</si>
  <si>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</si>
  <si>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</si>
  <si>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</si>
  <si>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</si>
  <si>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</si>
  <si>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</si>
  <si>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</si>
  <si>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</si>
  <si>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</si>
  <si>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</si>
  <si>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</si>
  <si>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</si>
  <si>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</si>
  <si>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</si>
  <si>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</si>
  <si>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</si>
  <si>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</si>
  <si>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</si>
  <si>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</si>
  <si>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</si>
  <si>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</si>
  <si>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</si>
  <si>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</si>
  <si>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</si>
  <si>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</si>
  <si>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</si>
  <si>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</si>
  <si>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</si>
  <si>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</si>
  <si>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</si>
  <si>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</si>
  <si>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</si>
  <si>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</si>
  <si>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</si>
  <si>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</si>
  <si>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</si>
  <si>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</si>
  <si>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</si>
  <si>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</si>
  <si>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</si>
  <si>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</si>
  <si>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</si>
  <si>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</si>
  <si>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</si>
  <si>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</si>
  <si>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</si>
  <si>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</si>
  <si>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</si>
  <si>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</si>
  <si>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</si>
  <si>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</si>
  <si>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</si>
  <si>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</si>
  <si>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</si>
  <si>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</si>
  <si>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</si>
  <si>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</si>
  <si>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</si>
  <si>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</si>
  <si>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</si>
  <si>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</si>
  <si>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</si>
  <si>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</si>
  <si>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</si>
  <si>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</si>
  <si>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</si>
  <si>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</si>
  <si>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</si>
  <si>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p99.1</t>
  </si>
  <si>
    <t>p99.2</t>
  </si>
  <si>
    <t>p99.3</t>
  </si>
  <si>
    <t>p99.4</t>
  </si>
  <si>
    <t>p99.5</t>
  </si>
  <si>
    <t>p99.6</t>
  </si>
  <si>
    <t>p99.7</t>
  </si>
  <si>
    <t>p99.8</t>
  </si>
  <si>
    <t>p99.9</t>
  </si>
  <si>
    <t>p99.91</t>
  </si>
  <si>
    <t>p99.92</t>
  </si>
  <si>
    <t>p99.93</t>
  </si>
  <si>
    <t>p99.94</t>
  </si>
  <si>
    <t>p99.95</t>
  </si>
  <si>
    <t>p99.96</t>
  </si>
  <si>
    <t>p99.97</t>
  </si>
  <si>
    <t>p99.98</t>
  </si>
  <si>
    <t>p99.99</t>
  </si>
  <si>
    <t>p99.991</t>
  </si>
  <si>
    <t>p99.992</t>
  </si>
  <si>
    <t>p99.993</t>
  </si>
  <si>
    <t>p99.994</t>
  </si>
  <si>
    <t>p99.995</t>
  </si>
  <si>
    <t>p99.996</t>
  </si>
  <si>
    <t>p99.997</t>
  </si>
  <si>
    <t>p99.998</t>
  </si>
  <si>
    <t>p99.999</t>
  </si>
  <si>
    <t>p95-99</t>
  </si>
  <si>
    <t>Bottom 99%</t>
  </si>
  <si>
    <t>p10-20</t>
  </si>
  <si>
    <t>p90-95</t>
  </si>
  <si>
    <t>p20-30</t>
  </si>
  <si>
    <t>p30-40</t>
  </si>
  <si>
    <t>p40-50</t>
  </si>
  <si>
    <t>p50-60</t>
  </si>
  <si>
    <t>p60-70</t>
  </si>
  <si>
    <t>p70-80</t>
  </si>
  <si>
    <t>p80-90</t>
  </si>
  <si>
    <t>Bottom 10%</t>
  </si>
  <si>
    <t>Percentiles p0 to p99</t>
  </si>
  <si>
    <t>Percentiles p10 to p20</t>
  </si>
  <si>
    <t>Percentiles p20 to p30</t>
  </si>
  <si>
    <t>Percentiles p30 to p40</t>
  </si>
  <si>
    <t>Percentiles p40 to p50</t>
  </si>
  <si>
    <t>Percentiles p50 to p60</t>
  </si>
  <si>
    <t>Percentiles p60 to p70</t>
  </si>
  <si>
    <t>Percentiles p70 to p80</t>
  </si>
  <si>
    <t>Percentiles p80 to p90</t>
  </si>
  <si>
    <t>Percentiles p90 to p95</t>
  </si>
  <si>
    <t>Percentiles p95 to p99</t>
  </si>
  <si>
    <t>Bottom 90%</t>
  </si>
  <si>
    <t>Percentiles p0 to p90</t>
  </si>
  <si>
    <t>On top of these variables, wid.world provides any combination of deciles, vintiles, quintiles (recalculated on the go)</t>
  </si>
  <si>
    <t>Percentile p0 to p10</t>
  </si>
  <si>
    <t>level 0</t>
  </si>
  <si>
    <t>WID classification</t>
  </si>
  <si>
    <t xml:space="preserve">WID Name </t>
  </si>
  <si>
    <t>Level 1</t>
  </si>
  <si>
    <t>Level 2</t>
  </si>
  <si>
    <t>Level 3</t>
  </si>
  <si>
    <t>Level 4</t>
  </si>
  <si>
    <t>fi</t>
  </si>
  <si>
    <t>inc</t>
  </si>
  <si>
    <t>lin</t>
  </si>
  <si>
    <t>wag</t>
  </si>
  <si>
    <t>cap</t>
  </si>
  <si>
    <t>ren</t>
  </si>
  <si>
    <t>int</t>
  </si>
  <si>
    <t>div</t>
  </si>
  <si>
    <t>kgi</t>
  </si>
  <si>
    <t>it</t>
  </si>
  <si>
    <t>lab</t>
  </si>
  <si>
    <t>fa</t>
  </si>
  <si>
    <t>fl</t>
  </si>
  <si>
    <t>emp</t>
  </si>
  <si>
    <t>sup</t>
  </si>
  <si>
    <t>con</t>
  </si>
  <si>
    <t>prl</t>
  </si>
  <si>
    <t>fk</t>
  </si>
  <si>
    <t>cor</t>
  </si>
  <si>
    <t>prk</t>
  </si>
  <si>
    <t>mor</t>
  </si>
  <si>
    <t>nmo</t>
  </si>
  <si>
    <t>pt</t>
  </si>
  <si>
    <t>pl</t>
  </si>
  <si>
    <t>lbu</t>
  </si>
  <si>
    <t>bel</t>
  </si>
  <si>
    <t>pn</t>
  </si>
  <si>
    <t>pco</t>
  </si>
  <si>
    <t>pk</t>
  </si>
  <si>
    <t>ret</t>
  </si>
  <si>
    <t>kbu</t>
  </si>
  <si>
    <t>bek</t>
  </si>
  <si>
    <t>pm</t>
  </si>
  <si>
    <t>di</t>
  </si>
  <si>
    <t>cot</t>
  </si>
  <si>
    <t>taf</t>
  </si>
  <si>
    <t>tas</t>
  </si>
  <si>
    <t>cab</t>
  </si>
  <si>
    <t>kin</t>
  </si>
  <si>
    <t>col</t>
  </si>
  <si>
    <t>de</t>
  </si>
  <si>
    <t>fic</t>
  </si>
  <si>
    <t>fp</t>
  </si>
  <si>
    <t>rod</t>
  </si>
  <si>
    <t>Capital component of taxes on production</t>
  </si>
  <si>
    <t>Labor component of taxes on production</t>
  </si>
  <si>
    <t xml:space="preserve">Labor component of net mixed income </t>
  </si>
  <si>
    <t xml:space="preserve">Property income received </t>
  </si>
  <si>
    <t xml:space="preserve">Property income paid </t>
  </si>
  <si>
    <t>Property income received</t>
  </si>
  <si>
    <t>Imputed taxed on production</t>
  </si>
  <si>
    <t xml:space="preserve">Housing asset income </t>
  </si>
  <si>
    <t>Undistributed corporate profits</t>
  </si>
  <si>
    <t>Capital share of social insurance income</t>
  </si>
  <si>
    <t>Property income paid</t>
  </si>
  <si>
    <t>Pre-tax income</t>
  </si>
  <si>
    <t>Taxes on production</t>
  </si>
  <si>
    <t>Social assistance benefits in cash</t>
  </si>
  <si>
    <t>Social transfers in kind</t>
  </si>
  <si>
    <t>Collective consumption expenditure</t>
  </si>
  <si>
    <t>Labor component of net mixed income</t>
  </si>
  <si>
    <t>Imputed taxes on production</t>
  </si>
  <si>
    <t>Net operating surplus</t>
  </si>
  <si>
    <t>Wealth Macro Variables</t>
  </si>
  <si>
    <t>Wealth Distributed Variables</t>
  </si>
  <si>
    <t>Income Macro Variables</t>
  </si>
  <si>
    <t>Income Distributed Variables</t>
  </si>
  <si>
    <t>Rents</t>
  </si>
  <si>
    <t>Interest</t>
  </si>
  <si>
    <t>Dividends</t>
  </si>
  <si>
    <t>Wages and pensions</t>
  </si>
  <si>
    <t>Capital gains</t>
  </si>
  <si>
    <t>Intuitive labor income</t>
  </si>
  <si>
    <t>Intuitive capital income</t>
  </si>
  <si>
    <t>Factor labor income</t>
  </si>
  <si>
    <t>Compensation of employees</t>
  </si>
  <si>
    <t>Intuitive income</t>
  </si>
  <si>
    <t>Factor income</t>
  </si>
  <si>
    <t>Net private wealth</t>
  </si>
  <si>
    <t>Net personal wealth</t>
  </si>
  <si>
    <t>Net corporate wealth</t>
  </si>
  <si>
    <t>Net public wealth</t>
  </si>
  <si>
    <t>Net private saving</t>
  </si>
  <si>
    <t>Net personal saving</t>
  </si>
  <si>
    <t>Net corporate saving</t>
  </si>
  <si>
    <t>Net national saving</t>
  </si>
  <si>
    <t>general government sector</t>
  </si>
  <si>
    <t>Gross private saving</t>
  </si>
  <si>
    <t>Private capital depreciation</t>
  </si>
  <si>
    <t>Gross personal saving</t>
  </si>
  <si>
    <t>Personal capital depreciation</t>
  </si>
  <si>
    <t>Net non-profit saving</t>
  </si>
  <si>
    <t>fs</t>
  </si>
  <si>
    <t>ds</t>
  </si>
  <si>
    <t>Residual corporate wealth</t>
  </si>
  <si>
    <t>boo</t>
  </si>
  <si>
    <t>Book-value national wealth</t>
  </si>
  <si>
    <t>Book-value wealth</t>
  </si>
  <si>
    <t>Gross liabilities of corporate sector</t>
  </si>
  <si>
    <t>Gross assets of corporate sector</t>
  </si>
  <si>
    <t>cgd</t>
  </si>
  <si>
    <t>cga</t>
  </si>
  <si>
    <t>Value = 1 if variable already appears in WID CODE list; Value = 0 otherwie</t>
  </si>
  <si>
    <t>Private housing assets</t>
  </si>
  <si>
    <t>Private dwellings</t>
  </si>
  <si>
    <t>Other domestic private capital</t>
  </si>
  <si>
    <t>Private financial assets</t>
  </si>
  <si>
    <t>Private offshore wealth</t>
  </si>
  <si>
    <t>Private pension funds &amp; life insurance</t>
  </si>
  <si>
    <t>Personal housing assets</t>
  </si>
  <si>
    <t>Private non-financial assets</t>
  </si>
  <si>
    <t>Personal non-financial assets</t>
  </si>
  <si>
    <t>Personal land underlying dwellings</t>
  </si>
  <si>
    <t>Private land underlying dwellings</t>
  </si>
  <si>
    <t>Private business and other non-financial assets</t>
  </si>
  <si>
    <t>Private agricultural land</t>
  </si>
  <si>
    <t>Personal agricultural land</t>
  </si>
  <si>
    <t>Personal business and other non-financial assets</t>
  </si>
  <si>
    <t>Other domestic personal capital</t>
  </si>
  <si>
    <t>Personal financial assets</t>
  </si>
  <si>
    <t>Private equities</t>
  </si>
  <si>
    <t>Personal equities</t>
  </si>
  <si>
    <t>Personal offshore wealth</t>
  </si>
  <si>
    <t>Personal debt</t>
  </si>
  <si>
    <t>Private debt</t>
  </si>
  <si>
    <t>Non-profit debt</t>
  </si>
  <si>
    <t>Non-profit pension funds &amp; life insurance</t>
  </si>
  <si>
    <t>Non-profit offshore wealth</t>
  </si>
  <si>
    <t>Non-profit equities</t>
  </si>
  <si>
    <t>Non-profit financial assets</t>
  </si>
  <si>
    <t>Non-profit other domestic capital</t>
  </si>
  <si>
    <t>Non-profit agricultural land</t>
  </si>
  <si>
    <t>Non-profit land underlying dwellings</t>
  </si>
  <si>
    <t>Non-profit dwellings</t>
  </si>
  <si>
    <t>Non-profit housing assets</t>
  </si>
  <si>
    <t>Non-profit non-financial assets</t>
  </si>
  <si>
    <t>Net non-profit wealth</t>
  </si>
  <si>
    <t>Corporate non-financial assets</t>
  </si>
  <si>
    <t>Corporate housing assets</t>
  </si>
  <si>
    <t>Corporate dwellings</t>
  </si>
  <si>
    <t>Corporate land underlying dwellings</t>
  </si>
  <si>
    <t>Corporate agricultural land</t>
  </si>
  <si>
    <t>Corporate other domestic capital</t>
  </si>
  <si>
    <t>Corporate financial assets</t>
  </si>
  <si>
    <t>Corporate equities</t>
  </si>
  <si>
    <t>Corporate offshore wealth</t>
  </si>
  <si>
    <t>Corporate pension funds &amp; life insurance</t>
  </si>
  <si>
    <t>Corporate debt</t>
  </si>
  <si>
    <t>Corporate equity debt</t>
  </si>
  <si>
    <t>Government non-financial assets</t>
  </si>
  <si>
    <t>Government housing assets</t>
  </si>
  <si>
    <t>Government dwellings</t>
  </si>
  <si>
    <t>Government land underlying dwellings</t>
  </si>
  <si>
    <t>Government business and other non-financial assets</t>
  </si>
  <si>
    <t>Government agricultural land</t>
  </si>
  <si>
    <t>Government other domestic capital</t>
  </si>
  <si>
    <t>Government financial assets</t>
  </si>
  <si>
    <t>Government equities</t>
  </si>
  <si>
    <t>Government offshore wealth</t>
  </si>
  <si>
    <t>Government pension funds &amp; life insurance</t>
  </si>
  <si>
    <t>Government debt</t>
  </si>
  <si>
    <t>National housing assets</t>
  </si>
  <si>
    <t>National dwellings</t>
  </si>
  <si>
    <t>National land underlying dwellings</t>
  </si>
  <si>
    <t>National other domestic capital</t>
  </si>
  <si>
    <t>National residual corporate wealth</t>
  </si>
  <si>
    <t>Gross non-profit saving</t>
  </si>
  <si>
    <t>Non-profit capital depreciation</t>
  </si>
  <si>
    <t>Gross corporate saving</t>
  </si>
  <si>
    <t>Corporate capital depreciation</t>
  </si>
  <si>
    <t>Net government saving</t>
  </si>
  <si>
    <t>Gross government saving</t>
  </si>
  <si>
    <t>Government capital depreciation</t>
  </si>
  <si>
    <t>Gross national saving</t>
  </si>
  <si>
    <t>National apital depreciation</t>
  </si>
  <si>
    <t>nn</t>
  </si>
  <si>
    <t>Net income</t>
  </si>
  <si>
    <t>Net national income</t>
  </si>
  <si>
    <t>Metadata</t>
  </si>
  <si>
    <t>Tree text</t>
  </si>
  <si>
    <t xml:space="preserve"> Tree code</t>
  </si>
  <si>
    <t>Info</t>
  </si>
  <si>
    <t>Variable composition - code</t>
  </si>
  <si>
    <t>Variable composition - text</t>
  </si>
  <si>
    <t>Tree code</t>
  </si>
  <si>
    <t>Factor capital income</t>
  </si>
  <si>
    <t>Personal dwellings</t>
  </si>
  <si>
    <t>Personal other domestic capital</t>
  </si>
  <si>
    <t>Personal pension funds &amp; life insurance</t>
  </si>
  <si>
    <t>WTID Codes</t>
  </si>
  <si>
    <t xml:space="preserve">WTID Codes
</t>
  </si>
  <si>
    <t>Other Macro Variables</t>
  </si>
  <si>
    <t>po</t>
  </si>
  <si>
    <t>ta</t>
  </si>
  <si>
    <t>xma</t>
  </si>
  <si>
    <t>xad</t>
  </si>
  <si>
    <t>xre</t>
  </si>
  <si>
    <t>pem</t>
  </si>
  <si>
    <t>Number of tax units - married couples &amp; single adults</t>
  </si>
  <si>
    <t>Number of tax units - adults</t>
  </si>
  <si>
    <t>Number of tax returns</t>
  </si>
  <si>
    <t>Employed population</t>
  </si>
  <si>
    <t>Tax units - Married couples &amp; single adults</t>
  </si>
  <si>
    <t>Tax units - Adults</t>
  </si>
  <si>
    <t>Tax return</t>
  </si>
  <si>
    <t>Employed</t>
  </si>
  <si>
    <t>Consumer price index</t>
  </si>
  <si>
    <t>National income price index</t>
  </si>
  <si>
    <t>CPI</t>
  </si>
  <si>
    <t>index</t>
  </si>
  <si>
    <t>NYPI</t>
  </si>
  <si>
    <t>i</t>
  </si>
  <si>
    <t>cp</t>
  </si>
  <si>
    <t>ixx</t>
  </si>
  <si>
    <t>ny</t>
  </si>
  <si>
    <t>nd</t>
  </si>
  <si>
    <t>pro</t>
  </si>
  <si>
    <t>pi</t>
  </si>
  <si>
    <t>nrx</t>
  </si>
  <si>
    <t>npx</t>
  </si>
  <si>
    <t>co</t>
  </si>
  <si>
    <t>mrx</t>
  </si>
  <si>
    <t>mpx</t>
  </si>
  <si>
    <t>gd</t>
  </si>
  <si>
    <t>nfc</t>
  </si>
  <si>
    <t>nv</t>
  </si>
  <si>
    <t>anf</t>
  </si>
  <si>
    <t>ago</t>
  </si>
  <si>
    <t>aho</t>
  </si>
  <si>
    <t>anp</t>
  </si>
  <si>
    <t>atp</t>
  </si>
  <si>
    <t>mnf</t>
  </si>
  <si>
    <t>unf</t>
  </si>
  <si>
    <t>xnf</t>
  </si>
  <si>
    <t>afc</t>
  </si>
  <si>
    <t>mfc</t>
  </si>
  <si>
    <t>ufc</t>
  </si>
  <si>
    <t>xfc</t>
  </si>
  <si>
    <t>mgo</t>
  </si>
  <si>
    <t>xgo</t>
  </si>
  <si>
    <t>mho</t>
  </si>
  <si>
    <t>uho</t>
  </si>
  <si>
    <t>nm</t>
  </si>
  <si>
    <t>iho</t>
  </si>
  <si>
    <t>xho</t>
  </si>
  <si>
    <t>mnp</t>
  </si>
  <si>
    <t>xnp</t>
  </si>
  <si>
    <t>pr</t>
  </si>
  <si>
    <t>igo</t>
  </si>
  <si>
    <t>inf</t>
  </si>
  <si>
    <t>ifc</t>
  </si>
  <si>
    <t>inp</t>
  </si>
  <si>
    <t>rho</t>
  </si>
  <si>
    <t>hho</t>
  </si>
  <si>
    <t>dho</t>
  </si>
  <si>
    <t>ngo</t>
  </si>
  <si>
    <t>rgo</t>
  </si>
  <si>
    <t>ph</t>
  </si>
  <si>
    <t>dgo</t>
  </si>
  <si>
    <t>dnf</t>
  </si>
  <si>
    <t>dfc</t>
  </si>
  <si>
    <t>ico</t>
  </si>
  <si>
    <t>uco</t>
  </si>
  <si>
    <t>dco</t>
  </si>
  <si>
    <t>unp</t>
  </si>
  <si>
    <t>dnp</t>
  </si>
  <si>
    <t>no</t>
  </si>
  <si>
    <t>pnp</t>
  </si>
  <si>
    <t>prg</t>
  </si>
  <si>
    <t>pp</t>
  </si>
  <si>
    <t>ben</t>
  </si>
  <si>
    <t>km</t>
  </si>
  <si>
    <t>so</t>
  </si>
  <si>
    <t>bec</t>
  </si>
  <si>
    <t>beo</t>
  </si>
  <si>
    <t>ncc</t>
  </si>
  <si>
    <t>Net value added of non-financial corporations sector</t>
  </si>
  <si>
    <t>Net value added of financial corporations sector</t>
  </si>
  <si>
    <t>Taxes on product (net) of total economy</t>
  </si>
  <si>
    <t>Compensation of employees paid by non financial corporations</t>
  </si>
  <si>
    <t>Other taxes on production (net) paid by non-financial corporations sector</t>
  </si>
  <si>
    <t>Compensation of employees paid by financial corporations sector</t>
  </si>
  <si>
    <t>Primary income of non-financial corporations sector</t>
  </si>
  <si>
    <t>Property income received by general government</t>
  </si>
  <si>
    <t>Property income paid by general government</t>
  </si>
  <si>
    <t>Net operating surplus of non-financial corporations</t>
  </si>
  <si>
    <t>Property income received by non-financial corporations</t>
  </si>
  <si>
    <t>Property income paid by non-financial corporations</t>
  </si>
  <si>
    <t>Property income received by financial corporations</t>
  </si>
  <si>
    <t>Property income paid by financial corporations</t>
  </si>
  <si>
    <t>Personal factor income</t>
  </si>
  <si>
    <t>Property income received by general government sector</t>
  </si>
  <si>
    <t>Property income paid by general government sector</t>
  </si>
  <si>
    <t xml:space="preserve">Capital component of net mixed income </t>
  </si>
  <si>
    <t>Pension contributions</t>
  </si>
  <si>
    <t>Investment income payable to pension entitlements (pension-based definition)</t>
  </si>
  <si>
    <t>Pension benefits (pension-based definition)</t>
  </si>
  <si>
    <t>Pretax income (social insurance-based definition)</t>
  </si>
  <si>
    <t>Net social contributions (employers and households)</t>
  </si>
  <si>
    <t>Investment income payable to pension entitlements (broad definition)</t>
  </si>
  <si>
    <t>Pension benefits (social insurance-based definition)</t>
  </si>
  <si>
    <t>Pretax income</t>
  </si>
  <si>
    <t>Pretax labor income</t>
  </si>
  <si>
    <t>Pretax capital income</t>
  </si>
  <si>
    <t>Net social contributions (employer and households)</t>
  </si>
  <si>
    <t>Labor share of social insurance income</t>
  </si>
  <si>
    <t xml:space="preserve">Pretax capital income </t>
  </si>
  <si>
    <t xml:space="preserve">Investment income payable to pension entitlements </t>
  </si>
  <si>
    <t xml:space="preserve">Capital share of social insurance income </t>
  </si>
  <si>
    <t>Social insurance benefits</t>
  </si>
  <si>
    <t>Social insurance benefits in cash</t>
  </si>
  <si>
    <t xml:space="preserve">Other social insurance benefits </t>
  </si>
  <si>
    <t>Disposable income (cash transfers only)</t>
  </si>
  <si>
    <t>Disposable income (cash + in-kind transfers)</t>
  </si>
  <si>
    <t>Disposable income (cash income + in-kind transfers + collective expenditure)</t>
  </si>
  <si>
    <t>Net domestic product</t>
  </si>
  <si>
    <t>Compensation of employees received</t>
  </si>
  <si>
    <t>Compensation of employees paid</t>
  </si>
  <si>
    <t>Gross domestic product</t>
  </si>
  <si>
    <t>Consumption of fixed capital</t>
  </si>
  <si>
    <t>Consumption of fixed capital of total economy</t>
  </si>
  <si>
    <t>Net value added</t>
  </si>
  <si>
    <t>non-financial corporations sector</t>
  </si>
  <si>
    <t>financial corporations sector</t>
  </si>
  <si>
    <t>Taxes on product (net)</t>
  </si>
  <si>
    <t>Other taxes of production (net) paid</t>
  </si>
  <si>
    <t xml:space="preserve">Compensation of employees paid </t>
  </si>
  <si>
    <t>Net mixed income</t>
  </si>
  <si>
    <t>household sector</t>
  </si>
  <si>
    <t>Primary income</t>
  </si>
  <si>
    <t>NPISH (non-profit) sector</t>
  </si>
  <si>
    <t>Net operating surplus of NPISH sector</t>
  </si>
  <si>
    <t>Property income received by NPISH sector</t>
  </si>
  <si>
    <t>Property income paid by NPISH sector</t>
  </si>
  <si>
    <t>Net operating surplus (housing rents)</t>
  </si>
  <si>
    <t>Taxes on production (net)</t>
  </si>
  <si>
    <t>Primary income of corporate sector</t>
  </si>
  <si>
    <t>Primary income of personal sector</t>
  </si>
  <si>
    <t>Property income paid by non-profit sector</t>
  </si>
  <si>
    <t>Property income received by non-profit sector</t>
  </si>
  <si>
    <t>Net operating surplus of non-profit sector</t>
  </si>
  <si>
    <t>Primary income of non-profit sector</t>
  </si>
  <si>
    <t>Net operating surplus of corporate sector</t>
  </si>
  <si>
    <t>Property income received by corporate sector</t>
  </si>
  <si>
    <t>Property income paid by corporate sector</t>
  </si>
  <si>
    <t>Primary income of financial corporations sector</t>
  </si>
  <si>
    <t xml:space="preserve">Primary income of non-financial corporations </t>
  </si>
  <si>
    <t xml:space="preserve">Net operating surplus of financial corporations </t>
  </si>
  <si>
    <t>Taxes on production (net) received by general government</t>
  </si>
  <si>
    <t xml:space="preserve">Primary income of general government </t>
  </si>
  <si>
    <t>Property income paid by personal sector</t>
  </si>
  <si>
    <t>Property income received by personal sector</t>
  </si>
  <si>
    <t>Net operating surplus (housing rents) of personal sector</t>
  </si>
  <si>
    <t>Net mixed income of personal sector</t>
  </si>
  <si>
    <t>Compensation of employees received by personal sector</t>
  </si>
  <si>
    <t>Primary income of general government</t>
  </si>
  <si>
    <t>Other taxes on production (net) paid by non-profit sector</t>
  </si>
  <si>
    <t>Compensation of employees paid by non-profit sector</t>
  </si>
  <si>
    <t>Net value added of non-profit) sector</t>
  </si>
  <si>
    <t>Other taxes on production (net) paid by personal sector</t>
  </si>
  <si>
    <t>Net operating surplus of personal sector</t>
  </si>
  <si>
    <t>Compensation of employees paid by personal sector</t>
  </si>
  <si>
    <t>Net value added of personal sector</t>
  </si>
  <si>
    <t>Other taxes on production (net) paid by general government</t>
  </si>
  <si>
    <t>Compensation of employees paid by general government</t>
  </si>
  <si>
    <t>Net value added of general government</t>
  </si>
  <si>
    <t>Other taxes on production (net) paid by financial corporations</t>
  </si>
  <si>
    <t>Net operating surplus of financial corporations</t>
  </si>
  <si>
    <t xml:space="preserve">Net operating surplus of non-financial corporations </t>
  </si>
  <si>
    <t>Net value added of non-profit sector</t>
  </si>
  <si>
    <t>Compensation of employees received from abroad</t>
  </si>
  <si>
    <t>Property income received from abroad</t>
  </si>
  <si>
    <t>Taxes on production (net) received</t>
  </si>
  <si>
    <t>Pre-tax income (pension-based definition)</t>
  </si>
  <si>
    <t>Pre-tax income (pension definition)</t>
  </si>
  <si>
    <t>Federal taxes on income and wealth</t>
  </si>
  <si>
    <t>State taxes on income and wealth</t>
  </si>
  <si>
    <t>Property income paid abroad</t>
  </si>
  <si>
    <t>Investment income payable to pension entitlements (pension definition)</t>
  </si>
  <si>
    <t>Pension benefits (pension definition)</t>
  </si>
  <si>
    <t>Pretax income (social insurance definition)</t>
  </si>
  <si>
    <t>Other social insurance benefits</t>
  </si>
  <si>
    <t xml:space="preserve">Taxes on production (net) received </t>
  </si>
  <si>
    <t>Disposable income (narrow definition)</t>
  </si>
  <si>
    <t>Disposable income (interm. definition)</t>
  </si>
  <si>
    <t>Disposable income (broad definition)</t>
  </si>
  <si>
    <t>Social assistance benefits</t>
  </si>
  <si>
    <t>Investment income payable to pension entitlements (social insurance-based definition)</t>
  </si>
  <si>
    <t>Current taxes on income and wealth received</t>
  </si>
  <si>
    <t>Taxes on income and wealth</t>
  </si>
  <si>
    <t xml:space="preserve">Taxes on income and wealth received </t>
  </si>
  <si>
    <t>Taxes on income and wealth received</t>
  </si>
  <si>
    <t>Age categories</t>
  </si>
  <si>
    <t>*</t>
  </si>
  <si>
    <t>Distributed variables start with the following letters</t>
  </si>
  <si>
    <t>a</t>
  </si>
  <si>
    <t>t</t>
  </si>
  <si>
    <t>n</t>
  </si>
  <si>
    <t>s</t>
  </si>
  <si>
    <t>threshold value for the selected variable and fractile</t>
  </si>
  <si>
    <t>b</t>
  </si>
  <si>
    <t>letter</t>
  </si>
  <si>
    <t>description</t>
  </si>
  <si>
    <t>Description</t>
  </si>
  <si>
    <t xml:space="preserve">Description </t>
  </si>
  <si>
    <t xml:space="preserve"> </t>
  </si>
  <si>
    <t>w</t>
  </si>
  <si>
    <t>Wealth-Income Ratio</t>
  </si>
  <si>
    <t>The wealth income ratio is the division of national wealth by national income, here expressed in percentages. A wealth income ratio of 500% means that the national wealth of a country is 5 times what it earns every year. In other words, if the country stopped all its economic activity and lived only on its capital, it would enjoy the same living standard for 5 years.</t>
  </si>
  <si>
    <t>see Distributed_Variables_Categories</t>
  </si>
  <si>
    <t>Alpha2</t>
  </si>
  <si>
    <t>AD</t>
  </si>
  <si>
    <t>Andorra</t>
  </si>
  <si>
    <t>Europe</t>
  </si>
  <si>
    <t>AE</t>
  </si>
  <si>
    <t>Asia</t>
  </si>
  <si>
    <t>AF</t>
  </si>
  <si>
    <t>Afghanistan</t>
  </si>
  <si>
    <t>AG</t>
  </si>
  <si>
    <t>Antigua and Barbuda</t>
  </si>
  <si>
    <t>Caribbean</t>
  </si>
  <si>
    <t>AI</t>
  </si>
  <si>
    <t>Anguilla</t>
  </si>
  <si>
    <t>AL</t>
  </si>
  <si>
    <t>Albania</t>
  </si>
  <si>
    <t>AM</t>
  </si>
  <si>
    <t>Armenia</t>
  </si>
  <si>
    <t>AO</t>
  </si>
  <si>
    <t>Angola</t>
  </si>
  <si>
    <t>Africa</t>
  </si>
  <si>
    <t>AR</t>
  </si>
  <si>
    <t>Argentina</t>
  </si>
  <si>
    <t>AS</t>
  </si>
  <si>
    <t>American Samoa</t>
  </si>
  <si>
    <t>Oceania</t>
  </si>
  <si>
    <t>AT</t>
  </si>
  <si>
    <t>Austria</t>
  </si>
  <si>
    <t>AU</t>
  </si>
  <si>
    <t>Australia</t>
  </si>
  <si>
    <t>AW</t>
  </si>
  <si>
    <t>Aruba</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</si>
  <si>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</si>
  <si>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</si>
  <si>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</si>
  <si>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</si>
  <si>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</si>
  <si>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</si>
  <si>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</si>
  <si>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</si>
  <si>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</si>
  <si>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</si>
  <si>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</si>
  <si>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</si>
  <si>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</si>
  <si>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</si>
  <si>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</si>
  <si>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</si>
  <si>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</si>
  <si>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</si>
  <si>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</si>
  <si>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</si>
  <si>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BM</t>
  </si>
  <si>
    <t>Bermuda</t>
  </si>
  <si>
    <t>BN</t>
  </si>
  <si>
    <t>Brunei Darussalam</t>
  </si>
  <si>
    <t>BO</t>
  </si>
  <si>
    <t>BQ</t>
  </si>
  <si>
    <t>BR</t>
  </si>
  <si>
    <t>Brazil</t>
  </si>
  <si>
    <t>BS</t>
  </si>
  <si>
    <t>BT</t>
  </si>
  <si>
    <t>Bhutan</t>
  </si>
  <si>
    <t>BW</t>
  </si>
  <si>
    <t>Botswana</t>
  </si>
  <si>
    <t>BY</t>
  </si>
  <si>
    <t>Belarus</t>
  </si>
  <si>
    <t>BZ</t>
  </si>
  <si>
    <t>Belize</t>
  </si>
  <si>
    <t>CA</t>
  </si>
  <si>
    <t>Canada</t>
  </si>
  <si>
    <t>CD</t>
  </si>
  <si>
    <t>CF</t>
  </si>
  <si>
    <t>CG</t>
  </si>
  <si>
    <t>CH</t>
  </si>
  <si>
    <t>Switzerland</t>
  </si>
  <si>
    <t>CI</t>
  </si>
  <si>
    <t>Cote d'Ivoire</t>
  </si>
  <si>
    <t>CK</t>
  </si>
  <si>
    <t>CL</t>
  </si>
  <si>
    <t>Chile</t>
  </si>
  <si>
    <t>CM</t>
  </si>
  <si>
    <t>Cameroon</t>
  </si>
  <si>
    <t>CN</t>
  </si>
  <si>
    <t>China</t>
  </si>
  <si>
    <t>CO</t>
  </si>
  <si>
    <t>Colombia</t>
  </si>
  <si>
    <t>CR</t>
  </si>
  <si>
    <t>Costa Rica</t>
  </si>
  <si>
    <t>CU</t>
  </si>
  <si>
    <t>Cuba</t>
  </si>
  <si>
    <t>CV</t>
  </si>
  <si>
    <t>Cabo Verde</t>
  </si>
  <si>
    <t>CW</t>
  </si>
  <si>
    <t>CY</t>
  </si>
  <si>
    <t>Cyprus</t>
  </si>
  <si>
    <t>CZ</t>
  </si>
  <si>
    <t>DE</t>
  </si>
  <si>
    <t>Germany</t>
  </si>
  <si>
    <t>DJ</t>
  </si>
  <si>
    <t>Djibouti</t>
  </si>
  <si>
    <t>DK</t>
  </si>
  <si>
    <t>Denmark</t>
  </si>
  <si>
    <t>DM</t>
  </si>
  <si>
    <t>Dominica</t>
  </si>
  <si>
    <t>DO</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</si>
  <si>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</si>
  <si>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</si>
  <si>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</si>
  <si>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</si>
  <si>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</si>
  <si>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</si>
  <si>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</si>
  <si>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</si>
  <si>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</si>
  <si>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</si>
  <si>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</si>
  <si>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</si>
  <si>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</si>
  <si>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</si>
  <si>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</si>
  <si>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</si>
  <si>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</si>
  <si>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</si>
  <si>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</si>
  <si>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</si>
  <si>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</si>
  <si>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FM</t>
  </si>
  <si>
    <t>FO</t>
  </si>
  <si>
    <t>FR</t>
  </si>
  <si>
    <t>France</t>
  </si>
  <si>
    <t>GA</t>
  </si>
  <si>
    <t>Gabon</t>
  </si>
  <si>
    <t>GB</t>
  </si>
  <si>
    <t>GD</t>
  </si>
  <si>
    <t>Grenada</t>
  </si>
  <si>
    <t>GE</t>
  </si>
  <si>
    <t>Georgia</t>
  </si>
  <si>
    <t>GF</t>
  </si>
  <si>
    <t>French Guiana</t>
  </si>
  <si>
    <t>GH</t>
  </si>
  <si>
    <t>Ghana</t>
  </si>
  <si>
    <t>GI</t>
  </si>
  <si>
    <t>Gibraltar</t>
  </si>
  <si>
    <t>GL</t>
  </si>
  <si>
    <t>Greenland</t>
  </si>
  <si>
    <t>GM</t>
  </si>
  <si>
    <t>GN</t>
  </si>
  <si>
    <t>Guinea</t>
  </si>
  <si>
    <t>GP</t>
  </si>
  <si>
    <t>Guadeloupe</t>
  </si>
  <si>
    <t>GQ</t>
  </si>
  <si>
    <t>Equatorial Guinea</t>
  </si>
  <si>
    <t>GR</t>
  </si>
  <si>
    <t>Greece</t>
  </si>
  <si>
    <t>GT</t>
  </si>
  <si>
    <t>Guatemala</t>
  </si>
  <si>
    <t>GU</t>
  </si>
  <si>
    <t>Guam</t>
  </si>
  <si>
    <t>GW</t>
  </si>
  <si>
    <t>Guinea-Bissau</t>
  </si>
  <si>
    <t>GY</t>
  </si>
  <si>
    <t>Guyana</t>
  </si>
  <si>
    <t>HK</t>
  </si>
  <si>
    <t>Hong Kong</t>
  </si>
  <si>
    <t>HN</t>
  </si>
  <si>
    <t>Honduras</t>
  </si>
  <si>
    <t>HR</t>
  </si>
  <si>
    <t>Croatia</t>
  </si>
  <si>
    <t>HT</t>
  </si>
  <si>
    <t>Haiti</t>
  </si>
  <si>
    <t>HU</t>
  </si>
  <si>
    <t>Hungary</t>
  </si>
  <si>
    <t>ID</t>
  </si>
  <si>
    <t>Indonesia</t>
  </si>
  <si>
    <t>IE</t>
  </si>
  <si>
    <t>Ireland</t>
  </si>
  <si>
    <t>IL</t>
  </si>
  <si>
    <t>Israel</t>
  </si>
  <si>
    <t>IM</t>
  </si>
  <si>
    <t>Isle of Man</t>
  </si>
  <si>
    <t>IN</t>
  </si>
  <si>
    <t>India</t>
  </si>
  <si>
    <t>IQ</t>
  </si>
  <si>
    <t>Iraq</t>
  </si>
  <si>
    <t>IR</t>
  </si>
  <si>
    <t>IS</t>
  </si>
  <si>
    <t>Iceland</t>
  </si>
  <si>
    <t>IT</t>
  </si>
  <si>
    <t>Italy</t>
  </si>
  <si>
    <t>JM</t>
  </si>
  <si>
    <t>Jamaica</t>
  </si>
  <si>
    <t>JO</t>
  </si>
  <si>
    <t>Jordan</t>
  </si>
  <si>
    <t>JP</t>
  </si>
  <si>
    <t>Japan</t>
  </si>
  <si>
    <t>KE</t>
  </si>
  <si>
    <t>Kenya</t>
  </si>
  <si>
    <t>KG</t>
  </si>
  <si>
    <t>Kyrgyzstan</t>
  </si>
  <si>
    <t>KH</t>
  </si>
  <si>
    <t>Cambodia</t>
  </si>
  <si>
    <t>KI</t>
  </si>
  <si>
    <t>Kiribati</t>
  </si>
  <si>
    <t>KM</t>
  </si>
  <si>
    <t>KN</t>
  </si>
  <si>
    <t>Saint Kitts and Nevis</t>
  </si>
  <si>
    <t>KP</t>
  </si>
  <si>
    <t>KR</t>
  </si>
  <si>
    <t>KW</t>
  </si>
  <si>
    <t>Kuwait</t>
  </si>
  <si>
    <t>KY</t>
  </si>
  <si>
    <t>KZ</t>
  </si>
  <si>
    <t>Kazakhstan</t>
  </si>
  <si>
    <t>LA</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</si>
  <si>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</si>
  <si>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</si>
  <si>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</si>
  <si>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</si>
  <si>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</si>
  <si>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</si>
  <si>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</si>
  <si>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</si>
  <si>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</si>
  <si>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</si>
  <si>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</si>
  <si>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</si>
  <si>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</si>
  <si>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</si>
  <si>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</si>
  <si>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</si>
  <si>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</si>
  <si>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</si>
  <si>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</si>
  <si>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</si>
  <si>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</si>
  <si>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</si>
  <si>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</si>
  <si>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</si>
  <si>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</si>
  <si>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ME</t>
  </si>
  <si>
    <t>Montenegro</t>
  </si>
  <si>
    <t>MG</t>
  </si>
  <si>
    <t>Madagascar</t>
  </si>
  <si>
    <t>MH</t>
  </si>
  <si>
    <t>MK</t>
  </si>
  <si>
    <t>ML</t>
  </si>
  <si>
    <t>Mali</t>
  </si>
  <si>
    <t>MM</t>
  </si>
  <si>
    <t>Myanmar</t>
  </si>
  <si>
    <t>MN</t>
  </si>
  <si>
    <t>Mongolia</t>
  </si>
  <si>
    <t>MO</t>
  </si>
  <si>
    <t>Macao</t>
  </si>
  <si>
    <t>MP</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</si>
  <si>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</si>
  <si>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</si>
  <si>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</si>
  <si>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</si>
  <si>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</si>
  <si>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</si>
  <si>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</si>
  <si>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</si>
  <si>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</si>
  <si>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</si>
  <si>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</si>
  <si>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</si>
  <si>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</si>
  <si>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</si>
  <si>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</si>
  <si>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</si>
  <si>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</si>
  <si>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</si>
  <si>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</si>
  <si>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</si>
  <si>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</si>
  <si>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</si>
  <si>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</si>
  <si>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</si>
  <si>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</si>
  <si>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NG</t>
  </si>
  <si>
    <t>Nigeria</t>
  </si>
  <si>
    <t>NI</t>
  </si>
  <si>
    <t>Nicaragua</t>
  </si>
  <si>
    <t>NL</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</si>
  <si>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</si>
  <si>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</si>
  <si>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</si>
  <si>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</si>
  <si>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</si>
  <si>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</si>
  <si>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</si>
  <si>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</si>
  <si>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</si>
  <si>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</si>
  <si>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</si>
  <si>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</si>
  <si>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</si>
  <si>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</si>
  <si>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</si>
  <si>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</si>
  <si>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</si>
  <si>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</si>
  <si>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</si>
  <si>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</si>
  <si>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</si>
  <si>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PK</t>
  </si>
  <si>
    <t>Pakistan</t>
  </si>
  <si>
    <t>PL</t>
  </si>
  <si>
    <t>Poland</t>
  </si>
  <si>
    <t>PM</t>
  </si>
  <si>
    <t>Saint Pierre and Miquelon</t>
  </si>
  <si>
    <t>PR</t>
  </si>
  <si>
    <t>Puerto Rico</t>
  </si>
  <si>
    <t>PS</t>
  </si>
  <si>
    <t>PT</t>
  </si>
  <si>
    <t>Portugal</t>
  </si>
  <si>
    <t>PW</t>
  </si>
  <si>
    <t>Palau</t>
  </si>
  <si>
    <t>PY</t>
  </si>
  <si>
    <t>Paraguay</t>
  </si>
  <si>
    <t>QA</t>
  </si>
  <si>
    <t>Qatar</t>
  </si>
  <si>
    <t>RE</t>
  </si>
  <si>
    <t>RO</t>
  </si>
  <si>
    <t>Romania</t>
  </si>
  <si>
    <t>RS</t>
  </si>
  <si>
    <t>Serbia</t>
  </si>
  <si>
    <t>RU</t>
  </si>
  <si>
    <t>RW</t>
  </si>
  <si>
    <t>Rwanda</t>
  </si>
  <si>
    <t>SA</t>
  </si>
  <si>
    <t>Saudi Arabia</t>
  </si>
  <si>
    <t>SB</t>
  </si>
  <si>
    <t>Solomon Islands</t>
  </si>
  <si>
    <t>SC</t>
  </si>
  <si>
    <t>Seychelles</t>
  </si>
  <si>
    <t>SD</t>
  </si>
  <si>
    <t>SE</t>
  </si>
  <si>
    <t>Sweden</t>
  </si>
  <si>
    <t>SG</t>
  </si>
  <si>
    <t>Singapore</t>
  </si>
  <si>
    <t>SH</t>
  </si>
  <si>
    <t>SI</t>
  </si>
  <si>
    <t>Slovenia</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</si>
  <si>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</si>
  <si>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</si>
  <si>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</si>
  <si>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</si>
  <si>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</si>
  <si>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</si>
  <si>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</si>
  <si>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</si>
  <si>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</si>
  <si>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</si>
  <si>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</si>
  <si>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</si>
  <si>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</si>
  <si>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</si>
  <si>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</si>
  <si>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</si>
  <si>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</si>
  <si>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</si>
  <si>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</si>
  <si>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SY</t>
  </si>
  <si>
    <t>Syrian Arab Republic</t>
  </si>
  <si>
    <t>SZ</t>
  </si>
  <si>
    <t>Swaziland</t>
  </si>
  <si>
    <t>TC</t>
  </si>
  <si>
    <t>TD</t>
  </si>
  <si>
    <t>Chad</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</si>
  <si>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</si>
  <si>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</si>
  <si>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</si>
  <si>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</si>
  <si>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</si>
  <si>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</si>
  <si>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</si>
  <si>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</si>
  <si>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</si>
  <si>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</si>
  <si>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</si>
  <si>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</si>
  <si>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</si>
  <si>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</si>
  <si>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</si>
  <si>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</si>
  <si>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</si>
  <si>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</si>
  <si>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</si>
  <si>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</si>
  <si>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</si>
  <si>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</si>
  <si>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</si>
  <si>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TZ</t>
  </si>
  <si>
    <t>UA</t>
  </si>
  <si>
    <t>Ukraine</t>
  </si>
  <si>
    <t>UG</t>
  </si>
  <si>
    <t>Uganda</t>
  </si>
  <si>
    <t>US</t>
  </si>
  <si>
    <t>UY</t>
  </si>
  <si>
    <t>Uruguay</t>
  </si>
  <si>
    <t>UZ</t>
  </si>
  <si>
    <t>Uzbekistan</t>
  </si>
  <si>
    <t>VA</t>
  </si>
  <si>
    <t>VC</t>
  </si>
  <si>
    <t>Saint Vincent and the Grenadines</t>
  </si>
  <si>
    <t>VE</t>
  </si>
  <si>
    <t>VG</t>
  </si>
  <si>
    <t>VI</t>
  </si>
  <si>
    <t>VN</t>
  </si>
  <si>
    <t>Viet Nam</t>
  </si>
  <si>
    <t>VU</t>
  </si>
  <si>
    <t>Vanuatu</t>
  </si>
  <si>
    <t>WF</t>
  </si>
  <si>
    <t>Wallis and Futuna</t>
  </si>
  <si>
    <t>WS</t>
  </si>
  <si>
    <t>Samoa</t>
  </si>
  <si>
    <t>YE</t>
  </si>
  <si>
    <t>Yemen</t>
  </si>
  <si>
    <t>YT</t>
  </si>
  <si>
    <t>Mayotte</t>
  </si>
  <si>
    <t>ZA</t>
  </si>
  <si>
    <t>South Africa</t>
  </si>
  <si>
    <t>ZM</t>
  </si>
  <si>
    <t>Zambia</t>
  </si>
  <si>
    <t>ZW</t>
  </si>
  <si>
    <t>Zimbabwe</t>
  </si>
  <si>
    <t>Variables_format</t>
  </si>
  <si>
    <t>country</t>
  </si>
  <si>
    <t>e</t>
  </si>
  <si>
    <t>c</t>
  </si>
  <si>
    <t>Percentiles_list</t>
  </si>
  <si>
    <t>Percentiles List</t>
  </si>
  <si>
    <t>Country List</t>
  </si>
  <si>
    <t>Country_List</t>
  </si>
  <si>
    <t>Population category</t>
  </si>
  <si>
    <t>WID population code</t>
  </si>
  <si>
    <t>male</t>
  </si>
  <si>
    <t>female</t>
  </si>
  <si>
    <t>f</t>
  </si>
  <si>
    <t>tax unit</t>
  </si>
  <si>
    <t>employed</t>
  </si>
  <si>
    <t>See Variables_format</t>
  </si>
  <si>
    <t>p0p10</t>
  </si>
  <si>
    <t>Population variables and indices</t>
  </si>
  <si>
    <t>Over 80</t>
  </si>
  <si>
    <t>20 to 64</t>
  </si>
  <si>
    <t>Over 65</t>
  </si>
  <si>
    <t>Currency, deposits</t>
  </si>
  <si>
    <t>Bonds &amp; loans</t>
  </si>
  <si>
    <t>Financial assets except currency &amp; deposits</t>
  </si>
  <si>
    <t>fie</t>
  </si>
  <si>
    <t>cud</t>
  </si>
  <si>
    <t>bol</t>
  </si>
  <si>
    <t>see Income_Distributed_Variables for a list of distributed income variables</t>
  </si>
  <si>
    <t>and Wealth_Distributed_Variables for a list of distributed wealth variables</t>
  </si>
  <si>
    <t>Government financial assets excluding cash</t>
  </si>
  <si>
    <t>Government currency &amp; deposits</t>
  </si>
  <si>
    <t>Government bonds &amp; loans</t>
  </si>
  <si>
    <t>Corporate currency &amp; deposits</t>
  </si>
  <si>
    <t>Corporate bonds &amp; loans</t>
  </si>
  <si>
    <t>Non-profit currency &amp; deposits</t>
  </si>
  <si>
    <t>Non-profit bonds &amp; loans</t>
  </si>
  <si>
    <t>Personal currency &amp; deposits</t>
  </si>
  <si>
    <t>Personal bonds &amp; loans</t>
  </si>
  <si>
    <t>Private currency &amp; deposits</t>
  </si>
  <si>
    <t>Private bonds &amp; loans</t>
  </si>
  <si>
    <t>Private financial assets excluding cash</t>
  </si>
  <si>
    <t>Personal financial assets excluding cash</t>
  </si>
  <si>
    <t>Non-profit financial assets excluding cash</t>
  </si>
  <si>
    <t>Corporate financial assets excluding cash</t>
  </si>
  <si>
    <t>Non-profit business and other non-financial assets</t>
  </si>
  <si>
    <t>Corporate business and other non-financial assets</t>
  </si>
  <si>
    <t>we</t>
  </si>
  <si>
    <t>Population</t>
  </si>
  <si>
    <t>WID Code</t>
  </si>
  <si>
    <t>Entire population</t>
  </si>
  <si>
    <t>pAll</t>
  </si>
  <si>
    <t>AFG</t>
  </si>
  <si>
    <t>Southern_Asia</t>
  </si>
  <si>
    <t>Aland Islands</t>
  </si>
  <si>
    <t>AX</t>
  </si>
  <si>
    <t>ALA</t>
  </si>
  <si>
    <t>Western_Europe</t>
  </si>
  <si>
    <t>ALB</t>
  </si>
  <si>
    <t>Eastern_Europe</t>
  </si>
  <si>
    <t>DZA</t>
  </si>
  <si>
    <t>Northern_Africa</t>
  </si>
  <si>
    <t>ASM</t>
  </si>
  <si>
    <t>Other_Oceania</t>
  </si>
  <si>
    <t>AND</t>
  </si>
  <si>
    <t>AGO</t>
  </si>
  <si>
    <t>Central_Africa</t>
  </si>
  <si>
    <t>AIA</t>
  </si>
  <si>
    <t>America</t>
  </si>
  <si>
    <t>Antarctica</t>
  </si>
  <si>
    <t>AQ</t>
  </si>
  <si>
    <t>ATA</t>
  </si>
  <si>
    <t>Antartica</t>
  </si>
  <si>
    <t>ATG</t>
  </si>
  <si>
    <t>ARG</t>
  </si>
  <si>
    <t>South_America</t>
  </si>
  <si>
    <t>ARM</t>
  </si>
  <si>
    <t>Western_Asia</t>
  </si>
  <si>
    <t>ABW</t>
  </si>
  <si>
    <t>AUS</t>
  </si>
  <si>
    <t>Rich_Oceania</t>
  </si>
  <si>
    <t>AUT</t>
  </si>
  <si>
    <t>AZE</t>
  </si>
  <si>
    <t>BHS</t>
  </si>
  <si>
    <t>BHR</t>
  </si>
  <si>
    <t>BGD</t>
  </si>
  <si>
    <t>BRB</t>
  </si>
  <si>
    <t>BLR</t>
  </si>
  <si>
    <t>BEL</t>
  </si>
  <si>
    <t>BLZ</t>
  </si>
  <si>
    <t>Central_America</t>
  </si>
  <si>
    <t>BEN</t>
  </si>
  <si>
    <t>Western_Africa</t>
  </si>
  <si>
    <t>BMU</t>
  </si>
  <si>
    <t>Northern_America</t>
  </si>
  <si>
    <t>BTN</t>
  </si>
  <si>
    <t>BOL</t>
  </si>
  <si>
    <t>BES</t>
  </si>
  <si>
    <t>BIH</t>
  </si>
  <si>
    <t>BWA</t>
  </si>
  <si>
    <t>Southern_Africa</t>
  </si>
  <si>
    <t>Bouvet Island</t>
  </si>
  <si>
    <t>BV</t>
  </si>
  <si>
    <t>BVT</t>
  </si>
  <si>
    <t>BRA</t>
  </si>
  <si>
    <t>IO</t>
  </si>
  <si>
    <t>IOT</t>
  </si>
  <si>
    <t>BRN</t>
  </si>
  <si>
    <t>South_Eastern_Asia</t>
  </si>
  <si>
    <t>BGR</t>
  </si>
  <si>
    <t>BFA</t>
  </si>
  <si>
    <t>BDI</t>
  </si>
  <si>
    <t>Eastern_Africa</t>
  </si>
  <si>
    <t>CPV</t>
  </si>
  <si>
    <t>KHM</t>
  </si>
  <si>
    <t>CMR</t>
  </si>
  <si>
    <t>CAN</t>
  </si>
  <si>
    <t>CYM</t>
  </si>
  <si>
    <t>CAF</t>
  </si>
  <si>
    <t>TCD</t>
  </si>
  <si>
    <t>CHL</t>
  </si>
  <si>
    <t>CHN</t>
  </si>
  <si>
    <t>Eastern_Asia</t>
  </si>
  <si>
    <t>Christmas Island</t>
  </si>
  <si>
    <t>CX</t>
  </si>
  <si>
    <t>CXR</t>
  </si>
  <si>
    <t>CC</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</si>
  <si>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</si>
  <si>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</si>
  <si>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</si>
  <si>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</si>
  <si>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</si>
  <si>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</si>
  <si>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</si>
  <si>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</si>
  <si>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</si>
  <si>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</si>
  <si>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</si>
  <si>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</si>
  <si>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</si>
  <si>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</si>
  <si>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</si>
  <si>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</si>
  <si>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</si>
  <si>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</si>
  <si>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</si>
  <si>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</si>
  <si>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</si>
  <si>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</si>
  <si>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</si>
  <si>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ETH</t>
  </si>
  <si>
    <t>FLK</t>
  </si>
  <si>
    <t>FRO</t>
  </si>
  <si>
    <t>FJI</t>
  </si>
  <si>
    <t>FIN</t>
  </si>
  <si>
    <t>FRA</t>
  </si>
  <si>
    <t>GUF</t>
  </si>
  <si>
    <t>PYF</t>
  </si>
  <si>
    <t>TF</t>
  </si>
  <si>
    <t>ATF</t>
  </si>
  <si>
    <t>GAB</t>
  </si>
  <si>
    <t>GMB</t>
  </si>
  <si>
    <t>GEO</t>
  </si>
  <si>
    <t>DEU</t>
  </si>
  <si>
    <t>GHA</t>
  </si>
  <si>
    <t>GIB</t>
  </si>
  <si>
    <t>GRC</t>
  </si>
  <si>
    <t>GRL</t>
  </si>
  <si>
    <t>GRD</t>
  </si>
  <si>
    <t>GLP</t>
  </si>
  <si>
    <t>GUM</t>
  </si>
  <si>
    <t>GTM</t>
  </si>
  <si>
    <t>Guernsey</t>
  </si>
  <si>
    <t>GG</t>
  </si>
  <si>
    <t>GGY</t>
  </si>
  <si>
    <t>GIN</t>
  </si>
  <si>
    <t>GNB</t>
  </si>
  <si>
    <t>GUY</t>
  </si>
  <si>
    <t>HTI</t>
  </si>
  <si>
    <t>Heard Island and McDonald Islands</t>
  </si>
  <si>
    <t>HM</t>
  </si>
  <si>
    <t>HMD</t>
  </si>
  <si>
    <t>VAT</t>
  </si>
  <si>
    <t>HND</t>
  </si>
  <si>
    <t>HKG</t>
  </si>
  <si>
    <t>HUN</t>
  </si>
  <si>
    <t>ISL</t>
  </si>
  <si>
    <t>IND</t>
  </si>
  <si>
    <t>IDN</t>
  </si>
  <si>
    <t>IRN</t>
  </si>
  <si>
    <t>IRQ</t>
  </si>
  <si>
    <t>IRL</t>
  </si>
  <si>
    <t>IMN</t>
  </si>
  <si>
    <t>ISR</t>
  </si>
  <si>
    <t>ITA</t>
  </si>
  <si>
    <t>JAM</t>
  </si>
  <si>
    <t>JPN</t>
  </si>
  <si>
    <t>Jersey</t>
  </si>
  <si>
    <t>JE</t>
  </si>
  <si>
    <t>JEY</t>
  </si>
  <si>
    <t>JOR</t>
  </si>
  <si>
    <t>KAZ</t>
  </si>
  <si>
    <t>Central_Asia</t>
  </si>
  <si>
    <t>KEN</t>
  </si>
  <si>
    <t>KIR</t>
  </si>
  <si>
    <t>PRK</t>
  </si>
  <si>
    <t>KOR</t>
  </si>
  <si>
    <t>Kosovo</t>
  </si>
  <si>
    <t>XK</t>
  </si>
  <si>
    <t>KSV</t>
  </si>
  <si>
    <t>KWT</t>
  </si>
  <si>
    <t>KGZ</t>
  </si>
  <si>
    <t>LAO</t>
  </si>
  <si>
    <t>LVA</t>
  </si>
  <si>
    <t>LBN</t>
  </si>
  <si>
    <t>LSO</t>
  </si>
  <si>
    <t>LBR</t>
  </si>
  <si>
    <t>LBY</t>
  </si>
  <si>
    <t>LIE</t>
  </si>
  <si>
    <t>LTU</t>
  </si>
  <si>
    <t>LUX</t>
  </si>
  <si>
    <t>MAC</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</si>
  <si>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</si>
  <si>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</si>
  <si>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</si>
  <si>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</si>
  <si>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</si>
  <si>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</si>
  <si>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</si>
  <si>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</si>
  <si>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</si>
  <si>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</si>
  <si>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</si>
  <si>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</si>
  <si>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</si>
  <si>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</si>
  <si>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</si>
  <si>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</si>
  <si>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</si>
  <si>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</si>
  <si>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</si>
  <si>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</si>
  <si>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</si>
  <si>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</si>
  <si>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</si>
  <si>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</si>
  <si>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</si>
  <si>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</si>
  <si>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</si>
  <si>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</si>
  <si>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</si>
  <si>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</si>
  <si>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</si>
  <si>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</si>
  <si>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Norfolk Island</t>
  </si>
  <si>
    <t>NF</t>
  </si>
  <si>
    <t>NFK</t>
  </si>
  <si>
    <t>MNP</t>
  </si>
  <si>
    <t>NOR</t>
  </si>
  <si>
    <t>OMN</t>
  </si>
  <si>
    <t>PAK</t>
  </si>
  <si>
    <t>PLW</t>
  </si>
  <si>
    <t>PSE</t>
  </si>
  <si>
    <t>PAN</t>
  </si>
  <si>
    <t>PNG</t>
  </si>
  <si>
    <t>PRY</t>
  </si>
  <si>
    <t>PER</t>
  </si>
  <si>
    <t>PHL</t>
  </si>
  <si>
    <t>Pitcairn</t>
  </si>
  <si>
    <t>PN</t>
  </si>
  <si>
    <t>PCN</t>
  </si>
  <si>
    <t>POL</t>
  </si>
  <si>
    <t>PRT</t>
  </si>
  <si>
    <t>PRI</t>
  </si>
  <si>
    <t>QAT</t>
  </si>
  <si>
    <t>ROU</t>
  </si>
  <si>
    <t>RUS</t>
  </si>
  <si>
    <t>RWA</t>
  </si>
  <si>
    <t>REU</t>
  </si>
  <si>
    <t>BL</t>
  </si>
  <si>
    <t>BLM</t>
  </si>
  <si>
    <t>SHN</t>
  </si>
  <si>
    <t>KNA</t>
  </si>
  <si>
    <t>LCA</t>
  </si>
  <si>
    <t>MF</t>
  </si>
  <si>
    <t>MAF</t>
  </si>
  <si>
    <t>SPM</t>
  </si>
  <si>
    <t>VCT</t>
  </si>
  <si>
    <t>WSM</t>
  </si>
  <si>
    <t>SMR</t>
  </si>
  <si>
    <t>STP</t>
  </si>
  <si>
    <t>SAU</t>
  </si>
  <si>
    <t>SEN</t>
  </si>
  <si>
    <t>SRB</t>
  </si>
  <si>
    <t>SYC</t>
  </si>
  <si>
    <t>SLE</t>
  </si>
  <si>
    <t>SGP</t>
  </si>
  <si>
    <t>SXM</t>
  </si>
  <si>
    <t>SVK</t>
  </si>
  <si>
    <t>SVN</t>
  </si>
  <si>
    <t>SLB</t>
  </si>
  <si>
    <t>SOM</t>
  </si>
  <si>
    <t>ZAF</t>
  </si>
  <si>
    <t>GS</t>
  </si>
  <si>
    <t>SGS</t>
  </si>
  <si>
    <t>SSD</t>
  </si>
  <si>
    <t>ESP</t>
  </si>
  <si>
    <t>LKA</t>
  </si>
  <si>
    <t>SDN</t>
  </si>
  <si>
    <t>SUR</t>
  </si>
  <si>
    <t>Svalbard and Jan Mayen</t>
  </si>
  <si>
    <t>SJ</t>
  </si>
  <si>
    <t>SJM</t>
  </si>
  <si>
    <t>SWZ</t>
  </si>
  <si>
    <t>SWE</t>
  </si>
  <si>
    <t>CHE</t>
  </si>
  <si>
    <t>SYR</t>
  </si>
  <si>
    <t>TWN</t>
  </si>
  <si>
    <t>TJK</t>
  </si>
  <si>
    <t>TZA</t>
  </si>
  <si>
    <t>THA</t>
  </si>
  <si>
    <t>TLS</t>
  </si>
  <si>
    <t>TGO</t>
  </si>
  <si>
    <t>TKL</t>
  </si>
  <si>
    <t>TON</t>
  </si>
  <si>
    <t>TTO</t>
  </si>
  <si>
    <t>TUN</t>
  </si>
  <si>
    <t>TUR</t>
  </si>
  <si>
    <t>TKM</t>
  </si>
  <si>
    <t>TCA</t>
  </si>
  <si>
    <t>TUV</t>
  </si>
  <si>
    <t>UGA</t>
  </si>
  <si>
    <t>UKR</t>
  </si>
  <si>
    <t>ARE</t>
  </si>
  <si>
    <t>GBR</t>
  </si>
  <si>
    <t>UM</t>
  </si>
  <si>
    <t>UMI</t>
  </si>
  <si>
    <t>USA</t>
  </si>
  <si>
    <t>URY</t>
  </si>
  <si>
    <t>UZB</t>
  </si>
  <si>
    <t>VUT</t>
  </si>
  <si>
    <t>VEN</t>
  </si>
  <si>
    <t>VNM</t>
  </si>
  <si>
    <t>VGB</t>
  </si>
  <si>
    <t>VIR</t>
  </si>
  <si>
    <t>WLF</t>
  </si>
  <si>
    <t>ESH</t>
  </si>
  <si>
    <t>YEM</t>
  </si>
  <si>
    <t>ZMB</t>
  </si>
  <si>
    <t>ZWE</t>
  </si>
  <si>
    <t>Curacao</t>
  </si>
  <si>
    <t>j</t>
  </si>
  <si>
    <t>equal split</t>
  </si>
  <si>
    <t>fr</t>
  </si>
  <si>
    <t>Metadata stores information on each variable's unit (see Units and LCC_Units)</t>
  </si>
  <si>
    <t>us</t>
  </si>
  <si>
    <t>percentile</t>
  </si>
  <si>
    <t>year</t>
  </si>
  <si>
    <t>Average total net wealth of individual of all ages and all genders in France</t>
  </si>
  <si>
    <t>Population size of male income earners in Great Britain</t>
  </si>
  <si>
    <t>h</t>
  </si>
  <si>
    <t>gb</t>
  </si>
  <si>
    <t>The base unit is the individual (rather than, say, the married couple). This is equivalent to assuming zero redistribution of resources within couples.</t>
  </si>
  <si>
    <t>Number of males within top 10% labor income earners in France</t>
  </si>
  <si>
    <t>WID years</t>
  </si>
  <si>
    <t xml:space="preserve">Warning: most of the cells (strings) are automatized via excel functions, if you have to do one modification (say on a variable name), make sure it is done on the source cell. </t>
  </si>
  <si>
    <t>Variables code structure and examples</t>
  </si>
  <si>
    <t>Year List</t>
  </si>
  <si>
    <t>…</t>
  </si>
  <si>
    <t>WID raw files structure (i.e. files sent to the database for updates)</t>
  </si>
  <si>
    <t>vn</t>
  </si>
  <si>
    <t>year1</t>
  </si>
  <si>
    <t>year2</t>
  </si>
  <si>
    <t>yearn</t>
  </si>
  <si>
    <t>Macro variables</t>
  </si>
  <si>
    <t>Distributed variables</t>
  </si>
  <si>
    <t xml:space="preserve">v2 </t>
  </si>
  <si>
    <t>Full code</t>
  </si>
  <si>
    <t>fto</t>
  </si>
  <si>
    <t>Gross domestic financial assets</t>
  </si>
  <si>
    <t>Codes_Dictionnary WID</t>
  </si>
  <si>
    <t>WIDDataBaseOrga Code</t>
  </si>
  <si>
    <t>in</t>
  </si>
  <si>
    <t>cta</t>
  </si>
  <si>
    <t>Income reduction as a result of income tax</t>
  </si>
  <si>
    <t>WID_Code</t>
  </si>
  <si>
    <t>sfninc</t>
  </si>
  <si>
    <t>sfiinc</t>
  </si>
  <si>
    <t>sdiinc</t>
  </si>
  <si>
    <t>Average incomes</t>
  </si>
  <si>
    <t>Average income per tax unit</t>
  </si>
  <si>
    <t>Average income|per tax unit</t>
  </si>
  <si>
    <t>Average income per tax unit-including capital gains</t>
  </si>
  <si>
    <t>Average income per tax unit|including capital gains</t>
  </si>
  <si>
    <t>Average income per adult</t>
  </si>
  <si>
    <t>Fractiles income levels</t>
  </si>
  <si>
    <t>Top 10% average income</t>
  </si>
  <si>
    <t>Top 5% average income</t>
  </si>
  <si>
    <t>Top 1% average income</t>
  </si>
  <si>
    <t>Top 0.5% average income</t>
  </si>
  <si>
    <t>Top 0.1% average income</t>
  </si>
  <si>
    <t>Top 0.05% average income</t>
  </si>
  <si>
    <t>Top 0.01% average income</t>
  </si>
  <si>
    <t>Bottom 90% average income</t>
  </si>
  <si>
    <t>Top 0.25% average income</t>
  </si>
  <si>
    <t>Top 0.15% average income</t>
  </si>
  <si>
    <t>Top 10-5% average income</t>
  </si>
  <si>
    <t>Top 5-1% average income</t>
  </si>
  <si>
    <t>Top 1-0.5% average income</t>
  </si>
  <si>
    <t>Top 0.5-0.1% average income</t>
  </si>
  <si>
    <t>Top 0.1-0.05% average income</t>
  </si>
  <si>
    <t>Top 0.05-0.01% average income</t>
  </si>
  <si>
    <t>Top 0.1-0.01% average income</t>
  </si>
  <si>
    <t>P90 income threshold</t>
  </si>
  <si>
    <t>P95 income threshold</t>
  </si>
  <si>
    <t>P99 income threshold</t>
  </si>
  <si>
    <t>P99.5 income threshold</t>
  </si>
  <si>
    <t>P99.9 income threshold</t>
  </si>
  <si>
    <t>P99.95 income threshold</t>
  </si>
  <si>
    <t>P99.99 income threshold</t>
  </si>
  <si>
    <t>Fractiles income levels-including capital gains</t>
  </si>
  <si>
    <t>Top 10% average income-including capital gains</t>
  </si>
  <si>
    <t>Top 10% average income|including capital gains</t>
  </si>
  <si>
    <t>Top 5% average income-including capital gains</t>
  </si>
  <si>
    <t>Top 5% average income|including capital gains</t>
  </si>
  <si>
    <t>Top 1% average income-including capital gains</t>
  </si>
  <si>
    <t>Top 1% average income|including capital gains</t>
  </si>
  <si>
    <t>Top 0.5% average income-including capital gains</t>
  </si>
  <si>
    <t>Top 0.5% average income|including capital gains</t>
  </si>
  <si>
    <t>Top 0.1% average income-including capital gains</t>
  </si>
  <si>
    <t>Top 0.1% average income|including capital gains</t>
  </si>
  <si>
    <t>Top 0.05% average income-including capital gains</t>
  </si>
  <si>
    <t>Top 0.01% average income-including capital gains</t>
  </si>
  <si>
    <t>Top 0.01% average income|including capital gains</t>
  </si>
  <si>
    <t>Bottom 90% average income-including capital gains</t>
  </si>
  <si>
    <t>Bottom 90% average income|including capital gains</t>
  </si>
  <si>
    <t>Top 10-5% average income-including capital gains</t>
  </si>
  <si>
    <t>Top 10-5% average income|including capital gains</t>
  </si>
  <si>
    <t>Top 5-1% average income-including capital gains</t>
  </si>
  <si>
    <t>Top 5-1% average income|including capital gains</t>
  </si>
  <si>
    <t>Top 1-0.5% average income-including capital gains</t>
  </si>
  <si>
    <t>Top 1-0.5% average income|including capital gains</t>
  </si>
  <si>
    <t>Top 0.5-0.1% average income-including capital gains</t>
  </si>
  <si>
    <t>Top 0.5-0.1% average income|including capital gains</t>
  </si>
  <si>
    <t>Top 0.1-0.05% average income-including capital gains</t>
  </si>
  <si>
    <t>Top 0.5-0.01% average income-including capital gains</t>
  </si>
  <si>
    <t>Top 0.1-0.01% average income-including capital gains</t>
  </si>
  <si>
    <t>P90 income threshold-including capital gains</t>
  </si>
  <si>
    <t>P90 income threshold|including capital gains</t>
  </si>
  <si>
    <t>P95 income threshold-including capital gains</t>
  </si>
  <si>
    <t>P95 income threshold|including capital gains</t>
  </si>
  <si>
    <t>P99 income threshold-including capital gains</t>
  </si>
  <si>
    <t>P99 income threshold|including capital gains</t>
  </si>
  <si>
    <t>P99.5 income threshold-including capital gains</t>
  </si>
  <si>
    <t>P99.5 income threshold|including capital gains</t>
  </si>
  <si>
    <t>P99.9 income threshold-including capital gains</t>
  </si>
  <si>
    <t>P99.9 income threshold|including capital gains</t>
  </si>
  <si>
    <t>P99.95 income threshold-including capital gains</t>
  </si>
  <si>
    <t>P99.99 income threshold-including capital gains</t>
  </si>
  <si>
    <t>P99.99 income threshold|including capital gains</t>
  </si>
  <si>
    <t>afiinc</t>
  </si>
  <si>
    <t>National income</t>
  </si>
  <si>
    <t>Fiscal income control</t>
  </si>
  <si>
    <t>Fiscal income control-incl. capital gains</t>
  </si>
  <si>
    <t>mnninc</t>
  </si>
  <si>
    <t>Variable composition - code (NB: codes in parentheses should be visible in the tree structure but are not children of level N-1 variable)</t>
  </si>
  <si>
    <t>Compensation of employees [pre-tax labor income ranking]</t>
  </si>
  <si>
    <t>Labor component of net mixed income [pre-tax labor income ranking]</t>
  </si>
  <si>
    <t>Housing asset income [pre-tax capital income ranking]</t>
  </si>
  <si>
    <t>Mixed income</t>
  </si>
  <si>
    <t>Labour component of mixed income</t>
  </si>
  <si>
    <t>Capital component of mixed income</t>
  </si>
  <si>
    <t>mix</t>
  </si>
  <si>
    <t>mil</t>
  </si>
  <si>
    <t>mik</t>
  </si>
  <si>
    <t>tfiinc</t>
  </si>
  <si>
    <t>Top 10% income share</t>
  </si>
  <si>
    <t>Top 5% income share</t>
  </si>
  <si>
    <t>Top 1% income share</t>
  </si>
  <si>
    <t>Top 0.5% income share</t>
  </si>
  <si>
    <t>Top 0.1% income share</t>
  </si>
  <si>
    <t>Top 0.05% income share</t>
  </si>
  <si>
    <t>Top 0.01% income share</t>
  </si>
  <si>
    <t>Top 0.25% income share</t>
  </si>
  <si>
    <t>Top 0.15% income share</t>
  </si>
  <si>
    <t>Top 0.005% income share</t>
  </si>
  <si>
    <t>Top 10-5% income share</t>
  </si>
  <si>
    <t>Top 5-1% income share</t>
  </si>
  <si>
    <t>Top 1-0.5% income share</t>
  </si>
  <si>
    <t>Top 0.5-0.1% income share</t>
  </si>
  <si>
    <t>Top 0.1-0.05% income share</t>
  </si>
  <si>
    <t>Top 0.05-0.01% income share</t>
  </si>
  <si>
    <t>Top 0.1-0.01% income share</t>
  </si>
  <si>
    <t>Top 10% income share-including capital gains</t>
  </si>
  <si>
    <t>Top 5% income share-including capital gains</t>
  </si>
  <si>
    <t>Top 1% income share-including capital gains</t>
  </si>
  <si>
    <t>Top 0.5% income share-including capital gains</t>
  </si>
  <si>
    <t>Top 0.1% income share-including capital gains</t>
  </si>
  <si>
    <t>Top 0.05% income share-including capital gains</t>
  </si>
  <si>
    <t>Top 0.01% income share-including capital gains</t>
  </si>
  <si>
    <t>Top 10-5% income share-including capital gains</t>
  </si>
  <si>
    <t>Top 5-1% income share-including capital gains</t>
  </si>
  <si>
    <t>Top 1-0.5% income share-including capital gains</t>
  </si>
  <si>
    <t>Top 0.5-0.1% income share-including capital gains</t>
  </si>
  <si>
    <t>Top 0.1-0.05% income share-including capital gains</t>
  </si>
  <si>
    <t>Top 0.05-0.01% income share-including capital gains</t>
  </si>
  <si>
    <t>Top 0.1-0.01% income share-including capital gains</t>
  </si>
  <si>
    <t>Top 10% income share-net of income tax</t>
  </si>
  <si>
    <t>Top 5% income share-net of income tax</t>
  </si>
  <si>
    <t>Top 1% income share-net of income tax</t>
  </si>
  <si>
    <t>Top 0.5% income share-net of income tax</t>
  </si>
  <si>
    <t>Top 0.1% income share-net of income tax</t>
  </si>
  <si>
    <t>Top 0.05% income share-net of income tax</t>
  </si>
  <si>
    <t>Top 0.01% income share-net of income tax</t>
  </si>
  <si>
    <t>Top 10% income share incl. K gains-net of income tax</t>
  </si>
  <si>
    <t>Top 5% income share incl. K gains-net of income tax</t>
  </si>
  <si>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</si>
  <si>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</si>
  <si>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</si>
  <si>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</si>
  <si>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 tax</t>
  </si>
  <si>
    <t>Top 10% income composition</t>
  </si>
  <si>
    <t>Top 5% income composition</t>
  </si>
  <si>
    <t>Top 1% income composition</t>
  </si>
  <si>
    <t>Top 0.5% income composition</t>
  </si>
  <si>
    <t>Top 0.1% income composition</t>
  </si>
  <si>
    <t>Top 0.01% income composition</t>
  </si>
  <si>
    <t>Top 10-5% income composition</t>
  </si>
  <si>
    <t>Top 5-1% income composition</t>
  </si>
  <si>
    <t>Top 1-0.5% income composition</t>
  </si>
  <si>
    <t>Top 0.5-0.1% income composition</t>
  </si>
  <si>
    <t>Top 0.1-0.01% income composition</t>
  </si>
  <si>
    <t>Ratio</t>
  </si>
  <si>
    <t>Top 10% capital gains</t>
  </si>
  <si>
    <t>Top 5% capital gains</t>
  </si>
  <si>
    <t>Top 1% capital gains</t>
  </si>
  <si>
    <t>Top 0.5% capital gains</t>
  </si>
  <si>
    <t>Top 0.1% capital gains</t>
  </si>
  <si>
    <t>Top 0.01% capital gains</t>
  </si>
  <si>
    <t>Top 10-5% capital gains</t>
  </si>
  <si>
    <t>Top 5-1% capital gains</t>
  </si>
  <si>
    <t>Top 1-0.5% capital gains</t>
  </si>
  <si>
    <t>Top 0.5-0.1% capital gains</t>
  </si>
  <si>
    <t>Top 0.1-0.01% capital gains</t>
  </si>
  <si>
    <t>p10p20</t>
  </si>
  <si>
    <t>p20p30</t>
  </si>
  <si>
    <t>p30p40</t>
  </si>
  <si>
    <t>p40p50</t>
  </si>
  <si>
    <t>p50p60</t>
  </si>
  <si>
    <t>p60p70</t>
  </si>
  <si>
    <t>p70p80</t>
  </si>
  <si>
    <t>p90p95</t>
  </si>
  <si>
    <t>p95p99</t>
  </si>
  <si>
    <t>p0p90</t>
  </si>
  <si>
    <t>p0p99</t>
  </si>
  <si>
    <t>mfiinc</t>
  </si>
  <si>
    <t xml:space="preserve">Pre-tax national income </t>
  </si>
  <si>
    <t xml:space="preserve">Pre-tax labor income </t>
  </si>
  <si>
    <t xml:space="preserve">Pre-tax capital income </t>
  </si>
  <si>
    <t>Post-tax national income</t>
  </si>
  <si>
    <t>Factor national income</t>
  </si>
  <si>
    <t xml:space="preserve">Fiscal income </t>
  </si>
  <si>
    <t xml:space="preserve">Fiscal labour income </t>
  </si>
  <si>
    <t xml:space="preserve">Fiscal capital income </t>
  </si>
  <si>
    <t>Pensions and social insurance income (labor share)</t>
  </si>
  <si>
    <t>Pensions and social insurance income (capital share)</t>
  </si>
  <si>
    <t>Pre-tax labor income [pre-tax labor income ranking]</t>
  </si>
  <si>
    <t>Pre-tax capital income [pre-tax capital income ranking]</t>
  </si>
  <si>
    <t>kpe</t>
  </si>
  <si>
    <t>soc</t>
  </si>
  <si>
    <t>Pensions and social insurance income (labor share) [pre-tax labor income ranking]</t>
  </si>
  <si>
    <t>Equity asset income [pre-tax capital income ranking]</t>
  </si>
  <si>
    <t>Interest income [pre-tax capital income ranking]</t>
  </si>
  <si>
    <t>Pensions and social insurance income (capital share) [pre-tax capital income ranking]</t>
  </si>
  <si>
    <t>Interest payments [pre-tax capital income ranking]</t>
  </si>
  <si>
    <t>Mortgage interest paid [pre-tax capital income ranking]</t>
  </si>
  <si>
    <t>Non-mortgage interest paid [pre-tax capital income ranking]</t>
  </si>
  <si>
    <t>* each of these variable can be m or a (m=macroeconomic total; a=average for given population)</t>
  </si>
  <si>
    <t>All above variables can only be combined with _pall percentile</t>
  </si>
  <si>
    <t>Value = 1 if variable already appears in WID CODE list; Value = blank otherwise</t>
  </si>
  <si>
    <t>Modifs to be made column L</t>
  </si>
  <si>
    <t>Average fiscal national income for individuals of all ages belonging to the 99 g-percentile (p99, i.e. top 1%) in France in 2015</t>
  </si>
  <si>
    <t>Threshold factor labor income for the 99th g-percentile, where percentiles are defined relative to adult female individuals</t>
  </si>
  <si>
    <t>Net national income of total economy in the USA</t>
  </si>
  <si>
    <t>Variables codes structure</t>
  </si>
  <si>
    <t>pall</t>
  </si>
  <si>
    <t>For example, in the database, share_p90 indicates the share of top 10% individuals, share_p70, the share of top 30%.</t>
  </si>
  <si>
    <t>In general: the share for any percentile interval pMin pMax is given by share(pMin)-share(pMax), the notation for the on the fly result over this interval will then be pMin_pMax</t>
  </si>
  <si>
    <t>p99.0</t>
  </si>
  <si>
    <t>pul</t>
  </si>
  <si>
    <t>100+</t>
  </si>
  <si>
    <t>001</t>
  </si>
  <si>
    <t>051</t>
  </si>
  <si>
    <t>151</t>
  </si>
  <si>
    <t>101</t>
  </si>
  <si>
    <t>0 to 4</t>
  </si>
  <si>
    <t>5 to 9</t>
  </si>
  <si>
    <t>10 to 14</t>
  </si>
  <si>
    <t>15 to 19</t>
  </si>
  <si>
    <t>p80p90</t>
  </si>
  <si>
    <t>p99p100</t>
  </si>
  <si>
    <t>p99-100</t>
  </si>
  <si>
    <t>Percentile p99 to p100</t>
  </si>
  <si>
    <t>127 g-percentiles</t>
  </si>
  <si>
    <t>o</t>
  </si>
  <si>
    <t>p90p100</t>
  </si>
  <si>
    <t>afninc</t>
  </si>
  <si>
    <t>tfninc</t>
  </si>
  <si>
    <t>mfninc</t>
  </si>
  <si>
    <t>Other_WTID</t>
  </si>
  <si>
    <t>Intermediary average</t>
  </si>
  <si>
    <t>Top average</t>
  </si>
  <si>
    <t>Designation</t>
  </si>
  <si>
    <t>Composition</t>
  </si>
  <si>
    <t>Female population size in group population</t>
  </si>
  <si>
    <t>Group population size</t>
  </si>
  <si>
    <t>npopul</t>
  </si>
  <si>
    <t>This sheet provides the correspondance between new WID codes and old WTID codes not displayed in previous worksheets of this file.</t>
  </si>
  <si>
    <t>Adult Population</t>
  </si>
  <si>
    <t>Share of selected variable accruing to selected fractile</t>
  </si>
  <si>
    <t>Beta coefficient</t>
  </si>
  <si>
    <t>National agricultural land</t>
  </si>
  <si>
    <t>individuals</t>
  </si>
  <si>
    <t>In general: share_pX= share of top (100-X) %</t>
  </si>
  <si>
    <t>NB: in the raw data (and data available for download), all shares are comprised between 0 and 1. On the web interface, we display percentages.</t>
  </si>
  <si>
    <t>We must disinguish two cases, when percentiles are of the form pX and when percentiles are of the form pXpY (which we call fractiles)</t>
  </si>
  <si>
    <t>When percentile notation is pX:</t>
  </si>
  <si>
    <t xml:space="preserve">In this case, the raw data stores cumulated percentile shares rather than intermediary shares, i.e. a share variable indicates, for a given percentile pX, the share for all individuals over percentile threshold pX. </t>
  </si>
  <si>
    <t>When percentile notation is pXpY:</t>
  </si>
  <si>
    <t xml:space="preserve">In this case, the raw data stores the intermediary share between percentile thresholds pX and pY. </t>
  </si>
  <si>
    <t>We must distinguish two cases, preselected vs. customized fractiles</t>
  </si>
  <si>
    <t>Customized fractiles:</t>
  </si>
  <si>
    <t>If the data allows it, users can choose any customized fractile: bottom 12% of the population corresponds to p0_p12 and top 3% corresponds to p97p100.</t>
  </si>
  <si>
    <t xml:space="preserve">In order to compute the share of individuals between pMin and pMax, the database performs an on the fly computatation: share(pMin)-share(pMax). </t>
  </si>
  <si>
    <t xml:space="preserve">2. How to select fractile shares on the website? </t>
  </si>
  <si>
    <t>Share of a variable in parent variable</t>
  </si>
  <si>
    <t xml:space="preserve">When the associated percentile is of the form "pX", "Intermediary average" variables store the average between percentile pX and the next consecutive percentile, for instance afiinc999i_p70 gives the average income of all individuals with an income between p70 and p71. afiinc9991_p90 stores the average income between p90 and p90.1, i.e. the average income of the botom 10% within the top 10% individuals. When the associated percentile is of the form pXpY, the variable stores the average between percentiles pX and pY, for instance p90p95 gives the average income between p90 and p95, i.e. the bottom 50% within the top 10% income group. </t>
  </si>
  <si>
    <t>Male population size in group population</t>
  </si>
  <si>
    <t>p90-100</t>
  </si>
  <si>
    <t>Percentiles p90 to p100</t>
  </si>
  <si>
    <t>1. How are shares stored in the raw database and in the files available for download?</t>
  </si>
  <si>
    <t>Preselected fractiles:</t>
  </si>
  <si>
    <t>16 fractiles</t>
  </si>
  <si>
    <t>Group population can be computed in different ways:</t>
  </si>
  <si>
    <t>Case 1: it is stored in the raw data under the following code: n***pXpY . In our case, it is nfiinc999i_p90p100</t>
  </si>
  <si>
    <t>Case 2: if Case 1 not applicable, it is recomputed from consecutive fractile populations: n***p90.1p90.3=n***p90.1+n***p90.2+n***p90.3</t>
  </si>
  <si>
    <t>NB: intermediary averages start with letter "a"</t>
  </si>
  <si>
    <t>We must disinguish two cases, when percentiles are of the form pX and when percentiles are of the form pXpY (which we call fractiles):</t>
  </si>
  <si>
    <t>a***_pXpY stores the average income/wealth of percentile group pXpY</t>
  </si>
  <si>
    <t xml:space="preserve">1. How are intermediary averages stored in the database? </t>
  </si>
  <si>
    <t>2. How to select fractile averages on the website?</t>
  </si>
  <si>
    <t>When the associated percentile is of the form "pX", "Top average" variables store the average income or wealth of all individuals above percentile pX (i.e up to the top of the distribution of income or wealth). When the variable is of the type "pXpY", the variable returns the share of income or wealth of all individuals over pY.</t>
  </si>
  <si>
    <t>For example, share_p90p95 indicates the share of the individuals from p90 to p95.</t>
  </si>
  <si>
    <t>Country</t>
  </si>
  <si>
    <t>country1</t>
  </si>
  <si>
    <t>country2</t>
  </si>
  <si>
    <t>v1 (e.g. ahweal999i)</t>
  </si>
  <si>
    <t>v2 (e.g. ahweal991i)</t>
  </si>
  <si>
    <t>v1 (ex mhweal999i)</t>
  </si>
  <si>
    <t xml:space="preserve">This file explains the general structure of the WID.world database, it details variable code names, the relationships between variables, their units and how they are stored on the database. </t>
  </si>
  <si>
    <t>1. General information</t>
  </si>
  <si>
    <t>Net foreign income</t>
  </si>
  <si>
    <t>Specific_Country_Metadata</t>
  </si>
  <si>
    <t>Specific Country Metadata Info</t>
  </si>
  <si>
    <t>7. Other information</t>
  </si>
  <si>
    <t>Share</t>
  </si>
  <si>
    <t>Year_List</t>
  </si>
  <si>
    <t>World</t>
  </si>
  <si>
    <t>TitleName</t>
  </si>
  <si>
    <t>ShortName</t>
  </si>
  <si>
    <t>Alpha3</t>
  </si>
  <si>
    <t>ISONumeric</t>
  </si>
  <si>
    <t>region</t>
  </si>
  <si>
    <t>region2</t>
  </si>
  <si>
    <t>the United Arab Emirates</t>
  </si>
  <si>
    <t>United Arab Emirates</t>
  </si>
  <si>
    <t>Saint Barthélemy</t>
  </si>
  <si>
    <t>Bolivia</t>
  </si>
  <si>
    <t>Bonaire</t>
  </si>
  <si>
    <t>the Bahamas</t>
  </si>
  <si>
    <t>Bahamas</t>
  </si>
  <si>
    <t>the Cocos</t>
  </si>
  <si>
    <t>Cocos</t>
  </si>
  <si>
    <t>DR Congo</t>
  </si>
  <si>
    <t>the Central African Republic</t>
  </si>
  <si>
    <t>Central African Republic</t>
  </si>
  <si>
    <t>the Congo</t>
  </si>
  <si>
    <t>Congo</t>
  </si>
  <si>
    <t>the Cook Islands</t>
  </si>
  <si>
    <t>Cook Islands</t>
  </si>
  <si>
    <t>the Czech Republic</t>
  </si>
  <si>
    <t>Czech Republic</t>
  </si>
  <si>
    <t>the Dominican Republic</t>
  </si>
  <si>
    <t>Dominican Republic</t>
  </si>
  <si>
    <t>the Falkland Islands</t>
  </si>
  <si>
    <t>Falkland Islands</t>
  </si>
  <si>
    <t>Micronesia</t>
  </si>
  <si>
    <t>the Faroe Islands</t>
  </si>
  <si>
    <t>Faroe Islands</t>
  </si>
  <si>
    <t>the United Kingdom</t>
  </si>
  <si>
    <t>United Kingdom</t>
  </si>
  <si>
    <t>the Gambia</t>
  </si>
  <si>
    <t>Gambia</t>
  </si>
  <si>
    <t>South Sandwich Islands</t>
  </si>
  <si>
    <t>the British Indian Ocean Territory</t>
  </si>
  <si>
    <t>British Indian Ocean Territory</t>
  </si>
  <si>
    <t>Iran</t>
  </si>
  <si>
    <t>the Comoros</t>
  </si>
  <si>
    <t>Comoros</t>
  </si>
  <si>
    <t>North Korea</t>
  </si>
  <si>
    <t>Korea</t>
  </si>
  <si>
    <t>the Cayman Islands</t>
  </si>
  <si>
    <t>Cayman Islands</t>
  </si>
  <si>
    <t>Lao PDR</t>
  </si>
  <si>
    <t>Moldova</t>
  </si>
  <si>
    <t>Saint Martin</t>
  </si>
  <si>
    <t>the Marshall Islands</t>
  </si>
  <si>
    <t>Marshall Islands</t>
  </si>
  <si>
    <t>Macedonia</t>
  </si>
  <si>
    <t>the Northern Mariana Islands</t>
  </si>
  <si>
    <t>Northern Mariana Islands</t>
  </si>
  <si>
    <t>the Niger</t>
  </si>
  <si>
    <t>Niger</t>
  </si>
  <si>
    <t>the Netherlands</t>
  </si>
  <si>
    <t>Netherlands</t>
  </si>
  <si>
    <t>the Philippines</t>
  </si>
  <si>
    <t>Philippines</t>
  </si>
  <si>
    <t>Palestine</t>
  </si>
  <si>
    <t>Réunion</t>
  </si>
  <si>
    <t>the Russian Federation</t>
  </si>
  <si>
    <t>Russian Federation</t>
  </si>
  <si>
    <t>the Sudan</t>
  </si>
  <si>
    <t>Sudan</t>
  </si>
  <si>
    <t>Saint Helena</t>
  </si>
  <si>
    <t>Sint Maarten</t>
  </si>
  <si>
    <t>the Turks and Caicos Islands</t>
  </si>
  <si>
    <t>Turks and Caicos Islands</t>
  </si>
  <si>
    <t>the French Southern Territories</t>
  </si>
  <si>
    <t>French Southern Territories</t>
  </si>
  <si>
    <t>Taiwan</t>
  </si>
  <si>
    <t>Tanzania</t>
  </si>
  <si>
    <t>the US Minor Outlying Islands</t>
  </si>
  <si>
    <t>US Minor Outlying Islands</t>
  </si>
  <si>
    <t>the USA</t>
  </si>
  <si>
    <t>the Holy See</t>
  </si>
  <si>
    <t>Holy See</t>
  </si>
  <si>
    <t>Saint Vincent and Grenadines</t>
  </si>
  <si>
    <t>Venezuela</t>
  </si>
  <si>
    <t>Virgin Islands</t>
  </si>
  <si>
    <t>WO</t>
  </si>
  <si>
    <t>.</t>
  </si>
  <si>
    <t>Corporate equity, fund shares &amp; offshore wealth</t>
  </si>
  <si>
    <t>Private equity, fund shares &amp; offshore wealth</t>
  </si>
  <si>
    <t>Personal equity, fund shares &amp; offshore wealth</t>
  </si>
  <si>
    <t>Non-profit equity, fund shares &amp; offshore wealth</t>
  </si>
  <si>
    <t>Government equity, fund shares &amp; offshore wealth</t>
  </si>
  <si>
    <t>Private currency, deposits, bonds &amp; loans</t>
  </si>
  <si>
    <t>Personal currency, deposits, bonds &amp; loans</t>
  </si>
  <si>
    <t>Non-profit currency, deposits, bonds &amp; loans</t>
  </si>
  <si>
    <t>Corporate currency, deposits, bonds &amp; loans</t>
  </si>
  <si>
    <t>Government currency, deposits, bonds &amp; loans</t>
  </si>
  <si>
    <t>Personal financial assets excluding currency &amp; deposits</t>
  </si>
  <si>
    <t>Personal currency, bonds &amp; deposits</t>
  </si>
  <si>
    <t>Compensation of employees paid to rest of the world</t>
  </si>
  <si>
    <t>Number of units in a given group</t>
  </si>
  <si>
    <t>Macro aggregate</t>
  </si>
  <si>
    <t>Wealth-income ratio</t>
  </si>
  <si>
    <t>Threshold</t>
  </si>
  <si>
    <t>Male population size in a given group.</t>
  </si>
  <si>
    <t xml:space="preserve">Female population size in a given group. </t>
  </si>
  <si>
    <t>FullName</t>
  </si>
  <si>
    <t>WID_Age_Code</t>
  </si>
  <si>
    <t>aln</t>
  </si>
  <si>
    <t>alc</t>
  </si>
  <si>
    <t>alp</t>
  </si>
  <si>
    <t>alh</t>
  </si>
  <si>
    <t>ali</t>
  </si>
  <si>
    <t>Net Private Wealth to Net National Income Ratio</t>
  </si>
  <si>
    <t>Net Personal Wealth to Net National Income Ratio</t>
  </si>
  <si>
    <t>Net Non-Profit Wealth to Net National Income Ratio</t>
  </si>
  <si>
    <t>Net Corporate Wealth to Net National Income Ratio</t>
  </si>
  <si>
    <t>alg</t>
  </si>
  <si>
    <t>Net Public Wealth to Net National Income Ratio</t>
  </si>
  <si>
    <t>Wealth Income ratio</t>
  </si>
  <si>
    <t>List of countries displayed in the "By country" page of WID.world: countries with distributional information.</t>
  </si>
  <si>
    <t>United States</t>
  </si>
  <si>
    <t>Tanzania</t>
    <phoneticPr fontId="0" type="noConversion"/>
  </si>
  <si>
    <t>Denmark</t>
    <phoneticPr fontId="0" type="noConversion"/>
  </si>
  <si>
    <t>Zanzibar</t>
  </si>
  <si>
    <t>Ratio of net wealth (of a given sector) to net national income</t>
  </si>
  <si>
    <t>Average income or wealth between two percentiles. When the associated percentile is of the form 'pX', intermediary average returns the average between percentile pX and the next consecutive percentile. When the associated percentile is of the form 'pXpY', the variable returns the average between percentiles pX and pY.</t>
  </si>
  <si>
    <t>Share of a given variable within its 'parent' variable.</t>
  </si>
  <si>
    <t>Income or wealth shares. When the associated percentile is of the form 'pX', the raw data stores the share of total income or wealth detained by all the population between threshold pX and the top of the distribution. When the associated percentile is of the form 'pXpY', the raw data stores the share of the population between thresholds pX and pY.</t>
  </si>
  <si>
    <t>Percentile (i.e. threshold ) value at pX, whether the percentile is of the form 'pX' or of the form 'pXpY'</t>
  </si>
  <si>
    <t>Old WTID codes</t>
  </si>
  <si>
    <t>Display rank</t>
  </si>
  <si>
    <t>1-letter series type</t>
  </si>
  <si>
    <t>1-letter SERIES type</t>
  </si>
  <si>
    <t>1-letter POPULATION type</t>
  </si>
  <si>
    <t>2-letter country code</t>
  </si>
  <si>
    <t>ahweal999i</t>
  </si>
  <si>
    <t>hweal</t>
  </si>
  <si>
    <t>1-letter SERIES type described here</t>
  </si>
  <si>
    <t>1-letter POPULATION type described here</t>
  </si>
  <si>
    <t>5-letter CONCEPT code</t>
  </si>
  <si>
    <t>3-digit AGE code</t>
  </si>
  <si>
    <t>4-digit YEAR code</t>
  </si>
  <si>
    <t>2-to-14-character PERCENTILE code</t>
  </si>
  <si>
    <t>2-letter COUNTRY codes described here</t>
  </si>
  <si>
    <t>4-digit YEAR list described here</t>
  </si>
  <si>
    <t>WID codes examples</t>
  </si>
  <si>
    <t>fiinc</t>
  </si>
  <si>
    <t>nninc</t>
  </si>
  <si>
    <t>flinc</t>
  </si>
  <si>
    <t>Decomposition</t>
  </si>
  <si>
    <t>Country, percentile, year codes</t>
  </si>
  <si>
    <t>5-letter CONCEPT codes for Wealth macro variables described here</t>
  </si>
  <si>
    <t>5-letter CONCEPT codes for Wealth distributed variables  described here</t>
  </si>
  <si>
    <t>5-letter CONCEPT codes for Income macro variables described here</t>
  </si>
  <si>
    <t>2-to-14-character PERCENTILE code described here</t>
  </si>
  <si>
    <t>3. Concept codes</t>
  </si>
  <si>
    <t>2. Series type</t>
  </si>
  <si>
    <t>Variable series types</t>
  </si>
  <si>
    <t>Series Type</t>
  </si>
  <si>
    <t>4. Age codes</t>
  </si>
  <si>
    <t>Population types</t>
  </si>
  <si>
    <t>Population_Types</t>
  </si>
  <si>
    <t>5. Population types</t>
  </si>
  <si>
    <t>6. Country, year, percentile lists</t>
  </si>
  <si>
    <t>3-digit AGE codes described here</t>
  </si>
  <si>
    <t>Each 10 character code is a function of a country, a year and a percentile group</t>
  </si>
  <si>
    <t>WID codes are described by a unique 10 character code</t>
  </si>
  <si>
    <t>Assets with a physical value (real estate, machinery, equipment, etc.) owned by the private sector. The private sector is defined as the personal sector (households) and the non-profit sector (philanthropy foundations, religious organizations, universities, etc.).</t>
    <phoneticPr fontId="33" type="noConversion"/>
  </si>
  <si>
    <t>Land underlying dwellings are defined as land on which the places of residence are built. The private sector is defined as the personal sector (households) and the non-profit sector (philanthropy foundations, religious organizations, universities, etc.).</t>
    <phoneticPr fontId="33" type="noConversion"/>
  </si>
  <si>
    <t>Agricultural land and other domestic non-financial assets owned by the private sector. The private sector is defined as the personal sector (households) and the non-profit sector (philanthropy foundations, religious organizations, universities, etc.).</t>
    <phoneticPr fontId="33" type="noConversion"/>
  </si>
  <si>
    <t>Agricultural land owned by the private sector. The private sector is defined as the personal sector (households) and the non-profit sector (philanthropy foundations, religious organizations, universities, etc.).</t>
    <phoneticPr fontId="33" type="noConversion"/>
  </si>
  <si>
    <t>Intangible assets whose value is derived from a contractual claim (bank deposits, bonds, and stocks) owned by the private sector. The private sector is defined as the personal sector (households) and the non-profit sector (philanthropy foundations, religious organizations, universities, etc.).</t>
    <phoneticPr fontId="33" type="noConversion"/>
  </si>
  <si>
    <t>Cash, bank deposits, bonds and loans owned by the private sector. The private sector is defined as the personal sector (households) and the non-profit sector (philanthropy foundations, religious organizations, universities, etc.).</t>
  </si>
  <si>
    <t>Cash and bank deposits owned by the private sector. The private sector is defined as the personal sector (households) and the non-profit sector (philanthropy foundations, religious organizations, universities, etc.).</t>
    <phoneticPr fontId="33" type="noConversion"/>
  </si>
  <si>
    <t>Bonds and loans owned by the private sector. The private sector is defined as the personal sector (households) and the non-profit sector (philanthropy foundations, religious organizations, universities, etc.).</t>
    <phoneticPr fontId="33" type="noConversion"/>
  </si>
  <si>
    <t>Company stocks, fund shares and wealth outside of one's residence country owned by the private sector. The private sector is defined as the personal sector (households) and the non-profit sector (philanthropy foundations, religious organizations, universities, etc.).</t>
    <phoneticPr fontId="33" type="noConversion"/>
  </si>
  <si>
    <t>Company stocks owned by the private sector. The private sector is defined as the personal sector (households) and the non-profit sector (philanthropy foundations, religious organizations, universities, etc.).</t>
  </si>
  <si>
    <t>Wealth outside of one's residence country owned by the private sector. The private sector is defined as the personal sector (households) and the non-profit sector (philanthropy foundations, religious organizations, universities, etc.).</t>
  </si>
  <si>
    <t>Pension funds and life insurance owned by the private sector. The private sector is defined as the personal sector (households) and the non-profit sector (philanthropy foundations, religious organizations, universities, etc.).</t>
    <phoneticPr fontId="33" type="noConversion"/>
  </si>
  <si>
    <t>Debts or legal obligations owned by the private sector. The private sector is defined as the personal sector (households) and the non-profit sector (philanthropy foundations, religious organizations, universities, etc.).</t>
    <phoneticPr fontId="33" type="noConversion"/>
  </si>
  <si>
    <t>Financial assets except cash and bank deposits owned by the private sector. The private sector is defined as the personal sector (households) and the non-profit sector (philanthropy foundations, religious organizations, universities, etc.).</t>
    <phoneticPr fontId="33" type="noConversion"/>
  </si>
  <si>
    <t>The total value of assets (cash, housing, bonds, equities, etc.) owned by the personal sector (households), minus its debts.</t>
    <phoneticPr fontId="33" type="noConversion"/>
  </si>
  <si>
    <t>Assets with a physical value (real estate, machinery, equipment, etc.) owned by the personal sector (households).</t>
  </si>
  <si>
    <t>Places of residence and land they built on owned by the personal sector (households).</t>
    <phoneticPr fontId="33" type="noConversion"/>
  </si>
  <si>
    <t>Places of residence owned by the personal sector (households).</t>
    <phoneticPr fontId="33" type="noConversion"/>
  </si>
  <si>
    <t>Land on which the places of residence are built owned by the personal sector (households).</t>
    <phoneticPr fontId="33" type="noConversion"/>
  </si>
  <si>
    <t>Agricultural land and other domestic non-financial assets owned by the personal sector (households).</t>
  </si>
  <si>
    <t>Agricultural land owned by owned by the personal sector (households). Agricultural land is defined as land devoted to agriculture.</t>
    <phoneticPr fontId="33" type="noConversion"/>
  </si>
  <si>
    <t>Cash, bank deposits, bonds and loans owned by the personal sector (households).</t>
  </si>
  <si>
    <t>Cash and bank deposits owned by the personal sector (households).</t>
    <phoneticPr fontId="33" type="noConversion"/>
  </si>
  <si>
    <t>Bonds and loans owned by the personal sector (households).</t>
  </si>
  <si>
    <t>Company stocks, fund shares and wealth outside of one's residence country owned by the personal sector (households).</t>
    <phoneticPr fontId="33" type="noConversion"/>
  </si>
  <si>
    <t>Company stocks owned by the personal sector (households).</t>
  </si>
  <si>
    <t>Wealth outside of one's residence country owned by the personal sector (households).</t>
  </si>
  <si>
    <t>Pension funds and life insurance owned by the personal sector (households).</t>
    <phoneticPr fontId="33" type="noConversion"/>
  </si>
  <si>
    <t>Debts or legal obligations owned by the personal sector (households).</t>
    <phoneticPr fontId="33" type="noConversion"/>
  </si>
  <si>
    <t>Financial assets except cash and bank deposits owned by the personal sector (households).</t>
  </si>
  <si>
    <t>The total value of assets (cash, housing, bonds, equities, etc.) owned by the non-profit sector (philanthropy foundations, religious organizations, universities, etc.), minus its debts.</t>
  </si>
  <si>
    <t>Assets with a physical value (real estate, machinery, equipment, etc.) owned by the non-profit sector (philanthropy foundations, religious organizations, universities, etc.).</t>
  </si>
  <si>
    <t>Places of residence and land they built on owned by the non-profit sector (philanthropy foundations, religious organizations, universities, etc.).</t>
    <phoneticPr fontId="33" type="noConversion"/>
  </si>
  <si>
    <t>Places of residence owned by the non-profit sector (philanthropy foundations, religious organizations, universities, etc.).</t>
    <phoneticPr fontId="33" type="noConversion"/>
  </si>
  <si>
    <t>Land on which the places of residence are built owned by the non-profit sector (philanthropy foundations, religious organizations, universities, etc.).</t>
    <phoneticPr fontId="33" type="noConversion"/>
  </si>
  <si>
    <t>Agricultural land and other domestic non-financial assets owned by the non-profit sector (philanthropy foundations, religious organizations, universities, etc.).</t>
  </si>
  <si>
    <t>Agricultural land owned by the non-profit sector (philanthropy foundations, religious organizations, universities, etc.). Agricultural land is defined as land devoted to agriculture.</t>
    <phoneticPr fontId="33" type="noConversion"/>
  </si>
  <si>
    <t>Intangible assets whose value is derived from a contractual claim (bank deposits, bonds, and stocks) owned by the non-profit sector (philanthropy foundations, religious organizations, universities, etc.).</t>
    <phoneticPr fontId="33" type="noConversion"/>
  </si>
  <si>
    <t>Cash, bank deposits, bonds and loans owned by the non-profit sector (philanthropy foundations, religious organizations, universities, etc.).</t>
    <phoneticPr fontId="33" type="noConversion"/>
  </si>
  <si>
    <t>Cash and bank deposits owned by the non-profit sector (philanthropy foundations, religious organizations, universities, etc.).</t>
    <phoneticPr fontId="33" type="noConversion"/>
  </si>
  <si>
    <t>Bonds and loans owned by the non-profit sector (philanthropy foundations, religious organizations, universities, etc.).</t>
  </si>
  <si>
    <t>Company stocks, fund shares and wealth outside of one's residence country owned by the non-profit sector (philanthropy foundations, religious organizations, universities, etc.).</t>
    <phoneticPr fontId="33" type="noConversion"/>
  </si>
  <si>
    <t>Company stocks owned by the non-profit sector (philanthropy foundations, religious organizations, universities, etc.).</t>
  </si>
  <si>
    <t>Wealth outside of one's residence country owned by the non-profit sector (philanthropy foundations, religious organizations, universities, etc.).</t>
  </si>
  <si>
    <t>Pension funds and life insurance owned by the non-profit sector (philanthropy foundations, religious organizations, universities, etc.).</t>
    <phoneticPr fontId="33" type="noConversion"/>
  </si>
  <si>
    <t>Debts or legal obligations owned by the non-profit sector (philanthropy foundations, religious organizations, universities, etc.).</t>
    <phoneticPr fontId="33" type="noConversion"/>
  </si>
  <si>
    <t>Financial assets except cash and bank deposits owned by the non-profit sector (philanthropy foundations, religious organizations, universities, etc.).</t>
  </si>
  <si>
    <t>The total value of assets (cash, housing, bonds, equities, etc.) owned by the corporate sector (companies), minus its debts.</t>
    <phoneticPr fontId="33" type="noConversion"/>
  </si>
  <si>
    <t>Assets with a physical value (real estate, machinery, equipment, etc.) owned by the corporate sector (companies).</t>
  </si>
  <si>
    <t>Places of residence and land they built on owned by the corporate sector (companies).</t>
    <phoneticPr fontId="33" type="noConversion"/>
  </si>
  <si>
    <t>Places of residence owned by the corporate sector (companies).</t>
    <phoneticPr fontId="33" type="noConversion"/>
  </si>
  <si>
    <t>Land on which the places of residence are built owned by the corporate sector (companies).</t>
    <phoneticPr fontId="33" type="noConversion"/>
  </si>
  <si>
    <t>Agricultural land and other domestic non-financial assets owned by the corporate sector (companies).</t>
    <phoneticPr fontId="33" type="noConversion"/>
  </si>
  <si>
    <t>Agricultural land owned by the corporate sector (companies). Agricultural land is defined as land devoted to agriculture.</t>
    <phoneticPr fontId="33" type="noConversion"/>
  </si>
  <si>
    <t>Intangible assets whose value is derived from a contractual claim (bank deposits, bonds, and stocks) owned by the corporate sector (companies).</t>
    <phoneticPr fontId="33" type="noConversion"/>
  </si>
  <si>
    <t>Cash, bank deposits, bonds and loans owned by the corporate sector (companies).</t>
    <phoneticPr fontId="33" type="noConversion"/>
  </si>
  <si>
    <t>Cash and bank deposits owned by corporate sector (companies).</t>
    <phoneticPr fontId="33" type="noConversion"/>
  </si>
  <si>
    <t>Bonds and loans owned by the corporate sector (companies).</t>
  </si>
  <si>
    <t>Company stocks, fund shares and wealth outside of one's residence country owned by the corporate sector (companies).</t>
  </si>
  <si>
    <t>Company stocks owned by the corporate sector (companies).</t>
  </si>
  <si>
    <t>Wealth outside of residence country owned by the corporate sector (companies).</t>
    <phoneticPr fontId="33" type="noConversion"/>
  </si>
  <si>
    <t>Pension funds and life insurance owned by the corporate sector (companies).</t>
    <phoneticPr fontId="33" type="noConversion"/>
  </si>
  <si>
    <t>Debts or legal obligations owned by the corporate sector (companies).</t>
    <phoneticPr fontId="33" type="noConversion"/>
  </si>
  <si>
    <t>The total value of equity debts of the corporate sector (companies).</t>
    <phoneticPr fontId="33" type="noConversion"/>
  </si>
  <si>
    <t>The ratio between the going price in the market for exchanging existing assets and the price in the market for the newly produced commodities of the corporate sector (companies).</t>
    <phoneticPr fontId="33" type="noConversion"/>
  </si>
  <si>
    <t>Financial assets except cash and bank deposits owned by the corporate sector (companies).</t>
  </si>
  <si>
    <t>The total value of the assets that a country owns abroad, minus the total value of the domestic assets owned by foreigners.</t>
    <phoneticPr fontId="33" type="noConversion"/>
  </si>
  <si>
    <t>The total value of the assets that country owns abroad.</t>
    <phoneticPr fontId="33" type="noConversion"/>
  </si>
  <si>
    <t>The total value of the domestic assets owned by foreigners.</t>
    <phoneticPr fontId="33" type="noConversion"/>
  </si>
  <si>
    <t>The total value of intangible assets whose value is derived from a contractual claim (bank deposits, bonds, and stocks) owned by domestic sector.</t>
    <phoneticPr fontId="33" type="noConversion"/>
  </si>
  <si>
    <t>The value of gross disposable income of the private sector, minus final consumption expenditure. The private sector is defined as the personal sector (households) and the non-profit sector (philanthropy foundations, religious organizations, universities, etc.).</t>
    <phoneticPr fontId="33" type="noConversion"/>
  </si>
  <si>
    <t>The total value of gross saving of the personal sector (households), minus capital depreciation rate.</t>
    <phoneticPr fontId="33" type="noConversion"/>
  </si>
  <si>
    <t>The total value of gross disposable income of the personal sector (households), minus final consumption expenditure.</t>
    <phoneticPr fontId="33" type="noConversion"/>
  </si>
  <si>
    <t>The value of gross disposable income of the non-profit sector (philanthropy foundations, religious organizations, universities, etc.), minus final consumption expenditure.</t>
    <phoneticPr fontId="33" type="noConversion"/>
  </si>
  <si>
    <t>The value of gross disposable income of the corporate sector (companies), minus final consumption expenditure.</t>
    <phoneticPr fontId="33" type="noConversion"/>
  </si>
  <si>
    <t>The value of gross disposable income of the general government sector (central government, state government, local government, and social security funds.), minus final consumption expenditure.</t>
    <phoneticPr fontId="33" type="noConversion"/>
  </si>
  <si>
    <t>The total remuneration, in cash or in kind, paid by employers to employees in return for work done.</t>
    <phoneticPr fontId="33" type="noConversion"/>
  </si>
  <si>
    <t>Wages are a form of remunerations paid by employers to employees in exchange for work done. Salaries are a form of periodic payment from an employer to an employee, which may be specified in an employment contract.</t>
    <phoneticPr fontId="33" type="noConversion"/>
  </si>
  <si>
    <t>Income received by virtue of owning equity assets. The most common example of equity asset income is dividends.</t>
    <phoneticPr fontId="33" type="noConversion"/>
  </si>
  <si>
    <t>Payments that lenders receive above repayments of the principal sum.</t>
    <phoneticPr fontId="33" type="noConversion"/>
  </si>
  <si>
    <t>Payments from pension funds and life insurance schemes.</t>
    <phoneticPr fontId="33" type="noConversion"/>
  </si>
  <si>
    <t>Payments that are made by borrowers to lenders above repayments of the principal sum.</t>
    <phoneticPr fontId="33" type="noConversion"/>
  </si>
  <si>
    <t>Payments that are made by borrowers to mortgage lenders above repayments of the principal sum.</t>
    <phoneticPr fontId="33" type="noConversion"/>
  </si>
  <si>
    <t>Payments that are made by borrowers to lenders, except lenders of mortgage loans, above repayments of the principal sum.</t>
    <phoneticPr fontId="33" type="noConversion"/>
  </si>
  <si>
    <t>The labour share of payments made by pension funds and social insurance system. The labour share of payments is the share received by providing labour as a factor of production.</t>
  </si>
  <si>
    <t>The capital share of payments made by pension funds and social insurance system. The capital share of payments is the share received by providing capital as a factor of production.</t>
    <phoneticPr fontId="33" type="noConversion"/>
  </si>
  <si>
    <t>The sum of primary incomes over all sectors, minus taxes.</t>
    <phoneticPr fontId="33" type="noConversion"/>
  </si>
  <si>
    <t>Sum of taxes incurred directly as a result of engaging in production (mainly consist of current taxes on the labour or capital employed in the enterprise, such as payroll taxes or current taxes on vehicles or buildings) received by the government, minus subsidies.</t>
    <phoneticPr fontId="33" type="noConversion"/>
  </si>
  <si>
    <t>Taxes incurred directly as a result of engaging capital in production.</t>
    <phoneticPr fontId="33" type="noConversion"/>
  </si>
  <si>
    <t>Taxes incurred directly as a result of engaging labour in production.</t>
  </si>
  <si>
    <t>Sum of federal and state taxes on income and wealth.</t>
  </si>
  <si>
    <t>Taxes on income and wealth imposed by federal government.</t>
    <phoneticPr fontId="33" type="noConversion"/>
  </si>
  <si>
    <t>Taxes on income and wealth imposed by state government.</t>
    <phoneticPr fontId="33" type="noConversion"/>
  </si>
  <si>
    <t>Cash transfers made by government or non-profit organizations intended to meet the same kinds of needs as social insurance benefits but are provided outside of organized social insurance systems and are not conditional on previous payments of contributions.</t>
  </si>
  <si>
    <t>In kind transfers made by government or non-profit organizations intended to meet the same kinds of needs as social insurance benefits but are provided outside of organized social insurance systems and are not conditional on previous payments of contributions.</t>
  </si>
  <si>
    <t>Expenditure on goods and services that are used for the direct satisfaction of collective needs.</t>
    <phoneticPr fontId="33" type="noConversion"/>
  </si>
  <si>
    <t>The annual amount the government has to borrow to meet the shortfall between current income and government spending.</t>
    <phoneticPr fontId="33" type="noConversion"/>
  </si>
  <si>
    <t>The total value of wage and salary disbursements, and supplements to wages and salaries received by a country's residents, including wages and salaries received from the rest of the world.</t>
    <phoneticPr fontId="33" type="noConversion"/>
  </si>
  <si>
    <t>The total value of income accruing to employees as remuneration for their work.</t>
    <phoneticPr fontId="33" type="noConversion"/>
  </si>
  <si>
    <t>The total value of output owned by non-financial corporations sector, minus the total value of both intermediate consumption and consumption of fixed capital. The non-financial corporations sector includes all private and public enterprises that produce goods and/or provide non-financial services to the markets.</t>
    <phoneticPr fontId="33" type="noConversion"/>
  </si>
  <si>
    <t>The total value of output owned by financial corporations sector, minus the total value of both intermediate consumption and consumption of fixed capital. The financial corporations sector includes all private and public enterprises that provide financial services to the markets.</t>
    <phoneticPr fontId="33" type="noConversion"/>
  </si>
  <si>
    <t>The total value of output owned by general government sector, minus the total value of both intermediate consumption and consumption of fixed capital.</t>
    <phoneticPr fontId="33" type="noConversion"/>
  </si>
  <si>
    <t>The total value of output owned by personal sector (households), minus the total value of both intermediate consumption and consumption of fixed capital.</t>
    <phoneticPr fontId="33" type="noConversion"/>
  </si>
  <si>
    <t>The total value of output owned by non-profit sector (philanthropy foundations, religious organizations, universities, etc.), minus the total value of both intermediate consumption and consumption of fixed capital.</t>
    <phoneticPr fontId="33" type="noConversion"/>
  </si>
  <si>
    <t>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t>
    <phoneticPr fontId="33" type="noConversion"/>
  </si>
  <si>
    <t>The total value of taxes other than those incurred directly as a result of engaging in production (mainly consist of current taxes on the labour or capital employed in the enterprise, such as payroll taxes or current taxes on vehicles or buildings) paid by the non-financial corporations sector. The non-financial corporations sector includes all private and public enterprises that produce goods and/or provide non-financial services to the markets.</t>
    <phoneticPr fontId="33" type="noConversion"/>
  </si>
  <si>
    <t>The total value of the surplus or deficit accruing from production by unincorporated enterprises owned by household sector.</t>
    <phoneticPr fontId="33" type="noConversion"/>
  </si>
  <si>
    <t>The total value of taxes other than those incurred directly as a result of engaging in production (mainly consist of current taxes on the labour or capital employed in the enterprise, such as payroll taxes or current taxes on vehicles or buildings) paid by the household sector.</t>
  </si>
  <si>
    <t>The total value of income accruing to employees as remuneration for their work paid by the non-profit sector (philanthropy foundations, religious organizations, universities, etc.).</t>
    <phoneticPr fontId="33" type="noConversion"/>
  </si>
  <si>
    <t>The total value of taxes other than those incurred directly as a result of engaging in production (mainly consist of current taxes on the labour or capital employed in the enterprise, such as payroll taxes or current taxes on vehicles or buildings) paid by the non-profit sector (philanthropy foundations, religious organizations, universities, etc.).</t>
    <phoneticPr fontId="33" type="noConversion"/>
  </si>
  <si>
    <t>The total value of income that the personal sector (households) receives by virtue of participation in the production process, and income accruing to the personal sector in return of provision of financial assets and renting natural resources to other institutional units.</t>
    <phoneticPr fontId="33" type="noConversion"/>
  </si>
  <si>
    <t>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t>
    <phoneticPr fontId="33" type="noConversion"/>
  </si>
  <si>
    <t>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t>
    <phoneticPr fontId="33" type="noConversion"/>
  </si>
  <si>
    <t>The total value of income that the financial corporations sector receives by virtue of participation in the production process, and income accruing to the financial corporations sector in return of provision of financial assets and renting natural resources to other institutional units. The financial corporations sector includes all private and public enterprises that provide financial services to the markets.</t>
    <phoneticPr fontId="33" type="noConversion"/>
  </si>
  <si>
    <t>The total value of income that the non-profit sector (philanthropy foundations, religious organizations, universities, etc.) receives by virtue of participation in the production process, and income accruing to the non-profit sector in return of provision of financial assets and renting natural resources to other institutional units.</t>
    <phoneticPr fontId="33" type="noConversion"/>
  </si>
  <si>
    <t>The total value of wage and salary disbursements and supplements to wages and salaries received by the personal sector (households), including wages and salaries received from the rest of the world.</t>
    <phoneticPr fontId="33" type="noConversion"/>
  </si>
  <si>
    <t>The total value of rental income of the personal sector (households) with capital consumption adjustment.</t>
    <phoneticPr fontId="33" type="noConversion"/>
  </si>
  <si>
    <t>The total value of income that the personal sector (households) receives by virtue of owning property in the country.</t>
    <phoneticPr fontId="33" type="noConversion"/>
  </si>
  <si>
    <t>The total value of income paid by the personal sector (households) accruing to property owners as remuneration for using their property.</t>
    <phoneticPr fontId="33" type="noConversion"/>
  </si>
  <si>
    <t>The total value of income that the general government sector (central government, state government, local government, and social security funds.) receives by virtue of owning property in the country.</t>
    <phoneticPr fontId="33" type="noConversion"/>
  </si>
  <si>
    <t>The total value of income paid by the general government sector (central government, state government, local government, and social security funds.) accruing to property owners as remuneration for using their property.</t>
    <phoneticPr fontId="33" type="noConversion"/>
  </si>
  <si>
    <t>The total value of income that the non-financial corporations sector receives by virtue of owning property in the country. The non-financial corporations sector includes all private and public enterprises that produce goods and/or provide non-financial services to the markets.</t>
    <phoneticPr fontId="33" type="noConversion"/>
  </si>
  <si>
    <t>The total value of income paid by the non-financial corporations sector accruing to property owners as remuneration for using their property. The non-financial corporations sector includes all private and public enterprises that produce goods and/or provide non-financial services to the markets.</t>
    <phoneticPr fontId="33" type="noConversion"/>
  </si>
  <si>
    <t>The total value of income that the financial corporations sector receives by virtue of owning property in the country. The financial corporations sector includes all private and public enterprises that provide financial services to the markets.</t>
    <phoneticPr fontId="33" type="noConversion"/>
  </si>
  <si>
    <t>The total value of income paid by the financial corporations sector accruing to property owners as remuneration for using their property. The financial corporations sector includes all private and public enterprises that provide financial services to the markets.</t>
    <phoneticPr fontId="33" type="noConversion"/>
  </si>
  <si>
    <t>The total value of the return to capital, or the effect of time passing on the net present value of the corporate sector (companies).</t>
    <phoneticPr fontId="33" type="noConversion"/>
  </si>
  <si>
    <t>The total value of income that the corporate sector (companies) receives by virtue of owning property in the country.</t>
    <phoneticPr fontId="33" type="noConversion"/>
  </si>
  <si>
    <t>The total value of income paid by the corporate sector (companies) accruing to property owners as remuneration for using their property.</t>
    <phoneticPr fontId="33" type="noConversion"/>
  </si>
  <si>
    <t>The total value of the return to capital, or the effect of time passing on the net present value of the non-profit sector (philanthropy foundations, religious organizations, universities, etc.).</t>
    <phoneticPr fontId="33" type="noConversion"/>
  </si>
  <si>
    <t>The total value of income that the non-profit sector (philanthropy foundations, religious organizations, universities, etc.) receives by virtue of owning property in the country.</t>
    <phoneticPr fontId="33" type="noConversion"/>
  </si>
  <si>
    <t>The total value of income paid by the non-profit sector (philanthropy foundations, religious organizations, universities, etc.) accruing to property owners as remuneration for using their property.</t>
    <phoneticPr fontId="33" type="noConversion"/>
  </si>
  <si>
    <t>The total value of wage and salary disbursements, and supplements to wages and salaries received by the personal sector (households), including wages and salaries received from the rest of the world.</t>
    <phoneticPr fontId="33" type="noConversion"/>
  </si>
  <si>
    <t>The total value of income that the personal sector (households) receives by virtue of owning housing assets.</t>
    <phoneticPr fontId="33" type="noConversion"/>
  </si>
  <si>
    <t xml:space="preserve">The total value of corporate profits that are neither paid as corporate profits taxes nor paid to shareholders as dividends. </t>
    <phoneticPr fontId="33" type="noConversion"/>
  </si>
  <si>
    <t>The total value of the pension contributions invested by the personal sectors.</t>
    <phoneticPr fontId="33" type="noConversion"/>
  </si>
  <si>
    <t>The total value of the personal sector's investment income that is required to be paid as pension entitlements in employment-based pension system.</t>
    <phoneticPr fontId="33" type="noConversion"/>
  </si>
  <si>
    <t>The total value of the payments that the personal sector (households) receives from the pension funds in an employment-based pension system.</t>
    <phoneticPr fontId="33" type="noConversion"/>
  </si>
  <si>
    <t>The total value of the personal sector's investment income that is required to be paid as pension entitlements in social insurance-based system.</t>
    <phoneticPr fontId="33" type="noConversion"/>
  </si>
  <si>
    <t>The labour share of payments made by social insurance to the personal sector (households). The labour share of payments is the share of payments received by providing labour.</t>
  </si>
  <si>
    <t>The total value of the personal sector's investment income that is required to be paid as pension entitlements.</t>
    <phoneticPr fontId="33" type="noConversion"/>
  </si>
  <si>
    <t>The capital share of payments made by social insurance to the personal sector (households). The capital share of payments is the share of payments received by providing capital.</t>
    <phoneticPr fontId="33" type="noConversion"/>
  </si>
  <si>
    <t>The total value of income in cash that the personal sector receives after taxes are withheld.</t>
    <phoneticPr fontId="33" type="noConversion"/>
  </si>
  <si>
    <t>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t>
    <phoneticPr fontId="33" type="noConversion"/>
  </si>
  <si>
    <t>The total value of income that the personal sector receives after taxes are withheld, plus cash and in-kind social transfers.</t>
    <phoneticPr fontId="33" type="noConversion"/>
  </si>
  <si>
    <t>The total value of goods and services (in-kind transfers) provided by the government sector and the non-profit sector to individual households.</t>
    <phoneticPr fontId="33" type="noConversion"/>
  </si>
  <si>
    <t>The total value of income that the personal sector receives after taxes are withheld, plus the cash and in-kind social transfers and collective consumption expenditure.</t>
    <phoneticPr fontId="33" type="noConversion"/>
  </si>
  <si>
    <t>The total value of expenditure on goods and services that are used for the direct satisfaction of collective needs of the total economy.</t>
    <phoneticPr fontId="33" type="noConversion"/>
  </si>
  <si>
    <t>Number of all individuals in the group.</t>
    <phoneticPr fontId="33" type="noConversion"/>
  </si>
  <si>
    <t>Number of married couples and single adults as tax units.</t>
  </si>
  <si>
    <t>Number of adults as tax units.</t>
    <phoneticPr fontId="33" type="noConversion"/>
  </si>
  <si>
    <t>Number of reports filed containing information used to calculate taxes.</t>
    <phoneticPr fontId="33" type="noConversion"/>
  </si>
  <si>
    <t>Number of employed individuals.</t>
    <phoneticPr fontId="33" type="noConversion"/>
  </si>
  <si>
    <t>The division of current price by the base year price of a market basket to measure the changes in the price level of consumer goods and services purchased by households.</t>
    <phoneticPr fontId="33" type="noConversion"/>
  </si>
  <si>
    <t>Current national income adjusted by CPI, divided by national income of the base year adjusted by CPI. It measures the changes in the purchasing power of national income.</t>
    <phoneticPr fontId="33" type="noConversion"/>
  </si>
  <si>
    <t>x</t>
  </si>
  <si>
    <t>Exchange rates</t>
  </si>
  <si>
    <t>Exchange rate series</t>
  </si>
  <si>
    <t>1</t>
  </si>
  <si>
    <t>2</t>
  </si>
  <si>
    <t>3</t>
  </si>
  <si>
    <t>4</t>
  </si>
  <si>
    <t>Wages and pensions as a remuneration in exchange for labour. Reported on income tax returns before any specific deduction.</t>
  </si>
  <si>
    <t>Income received by virtue of owning capital.  Reported on income tax returns before any specific deduction.</t>
  </si>
  <si>
    <t>Payments for the temporary use of goods, services or properties.  Reported on income tax returns before any specific deduction.</t>
  </si>
  <si>
    <t>Payments from borrowers to lenders above repayments of the principal sum.  Reported on income tax returns before any specific deduction.</t>
  </si>
  <si>
    <t>Payments from corporations to shareholders, usually as a distribution of profits.  Reported on income tax returns before any specific deduction.</t>
  </si>
  <si>
    <t>Increase in the value of capital assets.  Reported on income tax returns before any specific deduction.</t>
  </si>
  <si>
    <t>The surplus or deficit accruing from production by unincorporated enterprises owned by households (sometimes termed as "business income").  Reported on income tax returns before any specific deduction.</t>
  </si>
  <si>
    <t>lc</t>
  </si>
  <si>
    <t>usp</t>
  </si>
  <si>
    <t>eup</t>
  </si>
  <si>
    <t>yup</t>
  </si>
  <si>
    <t>usx</t>
  </si>
  <si>
    <t>eux</t>
  </si>
  <si>
    <t>yux</t>
  </si>
  <si>
    <t>PPP conversion factor, LCU per USD</t>
  </si>
  <si>
    <t>PPP conversion factor, LCU per EUR</t>
  </si>
  <si>
    <t>PPP conversion factor, LCU per CNY</t>
  </si>
  <si>
    <t>Market exchange rate, LCU per USD</t>
  </si>
  <si>
    <t>Market exchange rate, LCU per EUR</t>
  </si>
  <si>
    <t>Market exchange rate, LCU per CNY</t>
  </si>
  <si>
    <t xml:space="preserve"> Residual corporate wealth = non-financial assets + financial assets - equity 
liabilities of corporations </t>
  </si>
  <si>
    <t>5-letter CONCEPT codes for Income distributed variables described here</t>
  </si>
  <si>
    <t>5-letter CONCEPT codes for Other macro variables described here</t>
  </si>
  <si>
    <t>Notes on percentile notation and share variables</t>
  </si>
  <si>
    <t>Conversely, share of bottom X % =1-share_pX</t>
  </si>
  <si>
    <t>In these cases, the website returns, respectively, the income/wealth shares of top 1%, top 10%, Middle 40%, bottom 50% individuals.</t>
  </si>
  <si>
    <t xml:space="preserve">Users can choose between a few pre-selected fractiles Top 1%, Top 10%, Middle 40%, Bottom 50% individuals. </t>
  </si>
  <si>
    <t>Notes on percentile notation and "intermediary averages"</t>
  </si>
  <si>
    <t>a***_pX  stores the average income/wealth of percentile group pXpX+1, e.g. afiinc_p99 stores the average income of percentile group p99.0p99.1 (the lowest 10% earners within the top 1% earners)</t>
  </si>
  <si>
    <t>If a users requests afiinc_p90p100, the database first checks whether afiinc_p90p100 is stored. If not, the database computes average income by getting the share associated to p90p100 (s(p90) or s(p90p100)), multiplies this by total income afiinc999i_pall and divides this by the group population.</t>
  </si>
  <si>
    <t>Case 3: if Case 1 and 2 not applicable, it is recomputed from group population share= (Y-X)/100 times total population of the same population category as the variable in question, i.e. the three age digit and 1 letter population type codes of the income/wealth variable name must correspond to those of the population variable name (in our case since we have nfiinc999i, we must look for npopul999i_pall)</t>
  </si>
  <si>
    <t>Inverted Pareto-Lorenz coefficient. The coefficient is equal to mean income over a certain income level divided by this level, i.e. a coefficient b=2=200% for an income level 100 000€ means that the average income above 100 000€ is 200 000€, a coefficient of 3 or 300% at income level 1 000 000€ means that the average income level above 1 000 000€ in a given population is 3 000 000€.</t>
  </si>
  <si>
    <t>Indices</t>
  </si>
  <si>
    <t>Macroeconomic variable (i.e. corresponding to total economy rather than to a given group of individuals). The associated percentile is of the form 'pall'.</t>
  </si>
  <si>
    <t xml:space="preserve">Average income or wealth of all individuals above percentile pX (i.e from pX to the top of the distribution of income or wealth) or above group pXpY (i.e. above percentile pY). </t>
  </si>
  <si>
    <t>The total value of income that the total economy receives by virtue of owning property.</t>
    <phoneticPr fontId="33" type="noConversion"/>
  </si>
  <si>
    <t>The total value of payments made by the total economy accruing to property owners as remuneration for using their property.</t>
    <phoneticPr fontId="33" type="noConversion"/>
  </si>
  <si>
    <t>The total value of goods and services produced by the total economy.</t>
    <phoneticPr fontId="33" type="noConversion"/>
  </si>
  <si>
    <t>The total value of taxes incurred directly as a result of engaging in production (mainly consist of current taxes on the labour or capital employed in the enterprise, such as payroll taxes or current taxes on vehicles or buildings) of the total economy, minus subsidies.</t>
    <phoneticPr fontId="33" type="noConversion"/>
  </si>
  <si>
    <t>The total value of net mixed income that the personal sector (households) receives by providing labour as a factor of production. Net mixed income is define as the surplus or deficit accruing from production by unincorporated enterprises owned by households.</t>
    <phoneticPr fontId="33" type="noConversion"/>
  </si>
  <si>
    <t>The total value of product taxes to which the personal sector (households) is imputed. The taxes on production are defined as taxes incurred directly as a result of engaging in production (mainly consist of current taxes on the labour or capital employed in the enterprise, such as payroll taxes or current taxes on vehicles or buildings)</t>
    <phoneticPr fontId="33" type="noConversion"/>
  </si>
  <si>
    <t>The total value of net mixed income that the personal sector (households) receives by providing capital as a factor of production. Net mixed income is define as the surplus or deficit accruing from production by unincorporated enterprises owned by households.</t>
    <phoneticPr fontId="33" type="noConversion"/>
  </si>
  <si>
    <t>The total value of imputed taxes on production of the corporate sector (companies). The tax on production is defined as taxes incurred directly as a result of engaging in production (mainly consist of current taxes on the labour or capital employed in the enterprise, such as payroll taxes or current taxes on vehicles or buildings).</t>
    <phoneticPr fontId="33" type="noConversion"/>
  </si>
  <si>
    <t>The total value of contributions made by personal sector to social security schemes or other employment-related social insurance schemes to secure social benefits for their employees.</t>
    <phoneticPr fontId="33" type="noConversion"/>
  </si>
  <si>
    <t>The total value of the payments that the personal sector (households) receives from pension funds in a social insurance-based system.</t>
    <phoneticPr fontId="42" type="noConversion"/>
  </si>
  <si>
    <t>The total value of the payments that the personal sector (households) receives from the social insurance schemes.</t>
    <phoneticPr fontId="33" type="noConversion"/>
  </si>
  <si>
    <t>The total value of the cash transfers that the personal sector (households) receives from the social insurance schemes.</t>
    <phoneticPr fontId="33" type="noConversion"/>
  </si>
  <si>
    <t>The total value of the non-cash transfer that the personal sector (households) receives from the social insurance schemes.</t>
    <phoneticPr fontId="33" type="noConversion"/>
  </si>
  <si>
    <t>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
  </si>
  <si>
    <t>The total value of income and wealth taxes received by the general government sector (central government, state government, local government, and social security funds.), minus subsidies.</t>
  </si>
  <si>
    <t>PPP conversion factor of constant 2015 local currency to 2015 constant USD.</t>
    <phoneticPr fontId="42" type="noConversion"/>
  </si>
  <si>
    <t>PPP conversion factor of constant 2015 local currency to 2015 constant EUR.</t>
    <phoneticPr fontId="42" type="noConversion"/>
  </si>
  <si>
    <t>PPP conversion factor of constant 2015 local currency to 2015 constant CNY.</t>
    <phoneticPr fontId="42" type="noConversion"/>
  </si>
  <si>
    <t>Official exchange rate of the local currency to USD.</t>
    <phoneticPr fontId="42" type="noConversion"/>
  </si>
  <si>
    <t>Official exchange rate of the local currency to CNY.</t>
    <phoneticPr fontId="42" type="noConversion"/>
  </si>
  <si>
    <t>Official exchange rate of the local currency to EUR.</t>
    <phoneticPr fontId="42" type="noConversion"/>
  </si>
  <si>
    <t xml:space="preserve">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
  </si>
  <si>
    <t xml:space="preserve">The sum of all pre-tax income in the personal sector flows accruing directly or indirectly to the individual owners labour before taking into account the operation of the tax/transfer system, and before taking into account the operation of the pension system. </t>
  </si>
  <si>
    <t xml:space="preserve">The sum of all pre-tax personal income flows accruing directly or indirectly to the individual owners of capital before taking into account the operation of the tax/transfer system, and before taking into account the operation of the pension system. </t>
  </si>
  <si>
    <t>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</si>
  <si>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</si>
  <si>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The sum of all pre-tax personal income flows accruing to the individual owners of labour as a production factor, before taking into account the operation of the tax/transfer system, but after taking into account the operation of the pension system. Labour income is derived from providing labour as a factor of production. The central difference between personal factor income and pre-tax income is the treatment of pensions, which are counted on a contribution basis by factor income and on a distribution basis by pre-tax income.</t>
  </si>
  <si>
    <t>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t>
  </si>
  <si>
    <t>Remunerations paid by employers to employees in exchange for work done, and payments from pension funds or social insurance schemes to support the retirement. Reported on income tax returns before any specific deduction.</t>
  </si>
  <si>
    <t xml:space="preserve">The sum of all pretax personal income flows of personal sector accruing directly or indirectly to the individual owners of the production factors, labor and capital, before taking into account the operation of the tax/transfer system, and before taking into account the operation of pension system. </t>
  </si>
  <si>
    <t xml:space="preserve">The sum of all pretax personal income flows of personal sector accruing directly or indirectly to the individual owners of labor as a production factor, before taking into account the operation of the tax/transfer system, and before taking into account the operation of pension system. </t>
  </si>
  <si>
    <t xml:space="preserve">The sum of all pretax personal income flows of personal sector accruing directly or indirectly to the individual owners of capital as a production factor, before taking into account the operation of the tax/transfer system, and before taking into account the operation of pension system. </t>
  </si>
  <si>
    <t>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</si>
  <si>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</si>
  <si>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</si>
  <si>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Contributions to social security schemes or other employment-related social insurance schemes to secure social benefits for their employees.</t>
    <phoneticPr fontId="33" type="noConversion"/>
  </si>
  <si>
    <t>Income received by virtue of owning housing assets. The most common example of housing asset income is rental income.</t>
    <phoneticPr fontId="33" type="noConversion"/>
  </si>
  <si>
    <t>The sum of pretax personal income flows over all sectors accruing to the individual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phoneticPr fontId="42" type="noConversion"/>
  </si>
  <si>
    <t>Places of residence and land they built on owned by the private sector. The private sector is defined as the personal sector (households) and the non-profit sector (philanthropy foundations, religious organizations, universities, etc.).</t>
    <phoneticPr fontId="33" type="noConversion"/>
  </si>
  <si>
    <t>Places of residence owned by the private sector. The private sector is defined as the personal sector (households) and the non-profit sector (philanthropy foundations, religious organizations, universities, etc.).</t>
    <phoneticPr fontId="33" type="noConversion"/>
  </si>
  <si>
    <t>Non-financial assets owned by the private sector except housing assets and agricultural land (machinery, equipment, etc.). The private sector is defined as the personal sector (households) and the non-profit sector (philanthropy foundations, religious organizations, universities, etc.).</t>
    <phoneticPr fontId="33" type="noConversion"/>
  </si>
  <si>
    <t>The total value of assets (cash, housing, bonds, equities, etc.) owned by the general government sector (central government, state government, local government, and social security funds), minus its debts.</t>
  </si>
  <si>
    <t>Assets with a physical value (real estate, machinery, equipment, etc.) owned by the general government sector (central government, state government, local government, and social security funds).</t>
  </si>
  <si>
    <t>Places of residence and land they built on owned by the general government sector (central government, state government, local government, and social security funds).</t>
  </si>
  <si>
    <t>Places of residence owned by the general government sector (central government, state government, local government, and social security funds).</t>
  </si>
  <si>
    <t>Land on which the places of residence are built owned by the general government sector (central government, state government, local government, and social security funds).</t>
  </si>
  <si>
    <t>Agricultural land and other domestic non-financial assets owned by the general government sector (central government, state government, local government, and social security funds).</t>
  </si>
  <si>
    <t>Agricultural land owned by the general government sector (central government, state government, local government, and social security funds). Agricultural land is defined as land devoted to agriculture.</t>
  </si>
  <si>
    <t>Intangible assets whose value is derived from a contractual claim (bank deposits, bonds, and stocks) owned by the general government sector (central government, state government, local government, and social security funds).</t>
  </si>
  <si>
    <t>Cash, bank deposits, bonds and loans owned by the general government sector (central government, state government, local government, and social security funds).</t>
  </si>
  <si>
    <t>Cash and bank deposits owned by the general government sector (central government, state government, local government, and social security funds).</t>
  </si>
  <si>
    <t>Bonds and loans owned by the general government sector (central government, state government, local government, and social security funds).</t>
  </si>
  <si>
    <t>Company stocks, fund shares and wealth outside of one's residence country owned by the general government sector (central government, state government, local government, and social security funds).</t>
  </si>
  <si>
    <t>Company stocks owned by the general government sector (central government, state government, local government, and social security funds).</t>
  </si>
  <si>
    <t>Wealth outside of one's residence country owned by the general government sector (central government, state government, local government, and social security funds).</t>
  </si>
  <si>
    <t>Pension funds and life insurance owned by the general government sector (central government, state government, local government, and social security funds).</t>
  </si>
  <si>
    <t>Debts or legal obligations owned by the general government sector (central government, state government, local government, and social security funds).</t>
  </si>
  <si>
    <t>Financial assets except cash and bank deposits owned by the general government sector (central government, state government, local government, and social security funds).</t>
  </si>
  <si>
    <t>The total value of debts and legal obligations of the corporate sector (companies).</t>
    <phoneticPr fontId="33" type="noConversion"/>
  </si>
  <si>
    <t>The total value of paid income taxes.</t>
    <phoneticPr fontId="33" type="noConversion"/>
  </si>
  <si>
    <t>The division of net wealth of the public sector by net national income.</t>
    <phoneticPr fontId="33" type="noConversion"/>
  </si>
  <si>
    <t>The division of national wealth by national income.</t>
    <phoneticPr fontId="33" type="noConversion"/>
  </si>
  <si>
    <t>The division of net private wealth by net national income. Private wealth consists of net wealth of the personal sector (households) and the non-profit sector (philanthropy foundations, religious organizations, universities, etc.).</t>
    <phoneticPr fontId="33" type="noConversion"/>
  </si>
  <si>
    <t>The division of net wealth of the personal sector (households) by net national income.</t>
    <phoneticPr fontId="33" type="noConversion"/>
  </si>
  <si>
    <t>The division of net wealth of the non-profit sector (philanthropy foundations, religious organizations, universities, etc.) by net national income.</t>
    <phoneticPr fontId="33" type="noConversion"/>
  </si>
  <si>
    <t>The division of net wealth of the corporate sector (companies) by net national income.</t>
    <phoneticPr fontId="33" type="noConversion"/>
  </si>
  <si>
    <t>The total value of overseas savings owned by the total economy, minus the value of its domestic savings that are owned by foreigners, adjusted for changes in valuation and exchange rates.</t>
    <phoneticPr fontId="33" type="noConversion"/>
  </si>
  <si>
    <t>The value of gross disposable income of the total economy, minus final consumption expenditure.</t>
    <phoneticPr fontId="33" type="noConversion"/>
  </si>
  <si>
    <t>The gradual decrease in the economic value of the assets in the total economy.</t>
    <phoneticPr fontId="33" type="noConversion"/>
  </si>
  <si>
    <t>The total value of domestically invested capital in the total economy.</t>
    <phoneticPr fontId="33" type="noConversion"/>
  </si>
  <si>
    <t>The total value of gross saving, minus capital depreciation of the private sector. The private sector is defined as the personal sector (households) and the non-profit sector (philanthropy foundations, religious organizations, universities, etc.).</t>
  </si>
  <si>
    <t>The total value of gross saving, minus capital depreciation of the non-profit sector (philanthropy foundations, religious organizations, universities, etc.).</t>
  </si>
  <si>
    <t>The total value of gross saving, minus capital depreciation of the corporate sector (companies).</t>
  </si>
  <si>
    <t>The total value of gross saving, minus capital depreciation of the general government sector (central government, state government, local government, and social security funds.).</t>
  </si>
  <si>
    <t>The total value of gross saving, minus capital depreciation of the total economy.</t>
  </si>
  <si>
    <t>The gradual decrease in the value of the assets owned by the private sector. It is the difference between net saving and gross saving. The private sector is defined as the personal sector (households) and the non-profit sector (philanthropy foundations, religious organizations, universities, etc.).</t>
    <phoneticPr fontId="42" type="noConversion"/>
  </si>
  <si>
    <t>The gradual decrease in the economic value of the assets owned by the personal sector (households). It is the difference between net saving and gross saving.</t>
    <phoneticPr fontId="42" type="noConversion"/>
  </si>
  <si>
    <t>The gradual decrease in the economic value of the assets owned by the non-profit sector (philanthropy foundations, religious organizations, universities, etc.). It is the difference between net saving and gross saving.</t>
    <phoneticPr fontId="42" type="noConversion"/>
  </si>
  <si>
    <t>The gradual decrease in the economic value of the assets owned by the corporate sector (companies). It is the difference between net saving and gross saving.</t>
    <phoneticPr fontId="42" type="noConversion"/>
  </si>
  <si>
    <t>The gradual decrease in the economic value of the assets owned by the general government sector (central government, state government, local government, and social security funds.). It is the difference between net saving and gross saving.</t>
    <phoneticPr fontId="42" type="noConversion"/>
  </si>
  <si>
    <t>The sum of value of assets according to the books (balance sheets) on which they are carried. It is the difference between national residual corporate wealth and net national wealth.</t>
    <phoneticPr fontId="42" type="noConversion"/>
  </si>
  <si>
    <t>The total value of debts and legal obligations of the corporate sector (companies) has, minus the total value of its assets.</t>
  </si>
  <si>
    <t>Intangible assets whose value is derived from a contractual claim (bank deposits, bonds, and stocks) owned by the personal sector (households).</t>
    <phoneticPr fontId="33" type="noConversion"/>
  </si>
  <si>
    <t>Non-financial assets owned by the personal sector (households) except housing assets and agricultural land (machinery, equipment, etc.).</t>
    <phoneticPr fontId="42" type="noConversion"/>
  </si>
  <si>
    <t>Non-financial assets owned by the non-profit sector (philanthropy foundations, religious organizations, universities, etc.) except housing assets and agricultural land (machinery, equipment, etc.).</t>
    <phoneticPr fontId="42" type="noConversion"/>
  </si>
  <si>
    <t>Non-financial assets owned by the corporate sector (companies) except housing assets and agricultural land (machinery, equipment, etc.).</t>
    <phoneticPr fontId="42" type="noConversion"/>
  </si>
  <si>
    <t>Non-financial assets owned by the general government sector (central government, state government, local government, and social security funds) except housing assets and agricultural land (machinery, equipment, etc.).</t>
    <phoneticPr fontId="42" type="noConversion"/>
  </si>
  <si>
    <t>Non-financial assets owned by the total economy except housing assets and agricultural land (machinery, equipment, etc.). Non-financial assets are defined as assets with a physical value (real estate, machinery, equipment, etc.).</t>
    <phoneticPr fontId="33" type="noConversion"/>
  </si>
  <si>
    <t>The total value of assets (cash, housing, bonds, equities, etc.) owned by the total economy, minus its debts.</t>
  </si>
  <si>
    <t>Agricultural land owned by the total economy. Agricultural land is defined as land devoted to agriculture.</t>
  </si>
  <si>
    <t>Places of residence and land they built on owned by the total economy.</t>
  </si>
  <si>
    <t>Places of residence owned by the total economy.</t>
  </si>
  <si>
    <t>Land on which the places of residence are built owned by the total economy.</t>
  </si>
  <si>
    <t>The total value of assets (cash, housing, bonds, equities, etc.) owned by the total economy.</t>
  </si>
  <si>
    <t>Imputed taxes on production</t>
    <phoneticPr fontId="42" type="noConversion"/>
  </si>
  <si>
    <r>
      <t xml:space="preserve">Inverted </t>
    </r>
    <r>
      <rPr>
        <sz val="18"/>
        <color theme="1"/>
        <rFont val="Calibri"/>
        <scheme val="minor"/>
      </rPr>
      <t>P</t>
    </r>
    <r>
      <rPr>
        <sz val="18"/>
        <color theme="1"/>
        <rFont val="Calibri"/>
        <scheme val="minor"/>
      </rPr>
      <t>areto coefficients</t>
    </r>
    <phoneticPr fontId="42" type="noConversion"/>
  </si>
  <si>
    <r>
      <t>The inverted Pareto-Lorenz coefficient is equal to mean income over a certain income level divided by this level, i.e. a coefficient b=2 for an income level 100 000</t>
    </r>
    <r>
      <rPr>
        <sz val="14"/>
        <color theme="1"/>
        <rFont val="Calibri"/>
        <family val="2"/>
        <scheme val="minor"/>
      </rPr>
      <t>€</t>
    </r>
    <r>
      <rPr>
        <sz val="14"/>
        <color theme="1"/>
        <rFont val="Calibri"/>
        <family val="2"/>
        <scheme val="minor"/>
      </rPr>
      <t xml:space="preserve"> means that the average income above 100 000</t>
    </r>
    <r>
      <rPr>
        <sz val="14"/>
        <color theme="1"/>
        <rFont val="Calibri"/>
        <family val="2"/>
        <scheme val="minor"/>
      </rPr>
      <t>€</t>
    </r>
    <r>
      <rPr>
        <sz val="14"/>
        <color theme="1"/>
        <rFont val="Calibri"/>
        <family val="2"/>
        <scheme val="minor"/>
      </rPr>
      <t xml:space="preserve"> is 200 000</t>
    </r>
    <r>
      <rPr>
        <sz val="14"/>
        <color theme="1"/>
        <rFont val="Calibri"/>
        <family val="2"/>
        <scheme val="minor"/>
      </rPr>
      <t>€</t>
    </r>
    <r>
      <rPr>
        <sz val="14"/>
        <color theme="1"/>
        <rFont val="Calibri"/>
        <family val="2"/>
        <scheme val="minor"/>
      </rPr>
      <t>, a coefficient of 3 at income level 1 000 000</t>
    </r>
    <r>
      <rPr>
        <sz val="14"/>
        <color theme="1"/>
        <rFont val="Calibri"/>
        <family val="2"/>
        <scheme val="minor"/>
      </rPr>
      <t>€</t>
    </r>
    <r>
      <rPr>
        <sz val="14"/>
        <color theme="1"/>
        <rFont val="Calibri"/>
        <family val="2"/>
        <scheme val="minor"/>
      </rPr>
      <t xml:space="preserve"> means that the average income level above 1 000 000 </t>
    </r>
    <r>
      <rPr>
        <sz val="14"/>
        <color theme="1"/>
        <rFont val="Calibri"/>
        <family val="2"/>
        <scheme val="minor"/>
      </rPr>
      <t>€</t>
    </r>
    <r>
      <rPr>
        <sz val="14"/>
        <color theme="1"/>
        <rFont val="Calibri"/>
        <family val="2"/>
        <scheme val="minor"/>
      </rPr>
      <t xml:space="preserve"> in a given population is 3 000 000 </t>
    </r>
    <r>
      <rPr>
        <sz val="14"/>
        <color theme="1"/>
        <rFont val="Calibri"/>
        <family val="2"/>
        <scheme val="minor"/>
      </rPr>
      <t>€</t>
    </r>
    <r>
      <rPr>
        <sz val="14"/>
        <color theme="1"/>
        <rFont val="Calibri"/>
        <family val="2"/>
        <scheme val="minor"/>
      </rPr>
      <t>.</t>
    </r>
    <phoneticPr fontId="42" type="noConversion"/>
  </si>
  <si>
    <t>Composition variables provide the share of a variable in its parent's category (e.g., the share of labour income within total income).</t>
    <phoneticPr fontId="42" type="noConversion"/>
  </si>
  <si>
    <t>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phoneticPr fontId="42" type="noConversion"/>
  </si>
  <si>
    <t>Employer contributions for employees' pension funds and employer contributions for government social insurance.</t>
    <phoneticPr fontId="33" type="noConversion"/>
  </si>
  <si>
    <t>The most intuitive definition of income that comes to mind in a given country, e.g. in France this is income before income tax, but net of social security and pension contributions.</t>
  </si>
  <si>
    <t>Labour component of the most intuitive definition of income that comes to mind in a given country, e.g. in France this is income before income tax, but net of social security and pension contributions.</t>
  </si>
  <si>
    <t>Capital component of the most intuitive definition of income that comes to mind in a given country, e.g. in France this is income before income tax, but net of social security and pension contributions.</t>
  </si>
  <si>
    <t>The total value of income that the corporate sector (companies) receives by virtue of participation in the production process, and income accruing to the personal sector in return of provision of financial assets and renting natural resources to other institutional units.</t>
  </si>
  <si>
    <t>The difference between the total value of a country's citizens and companies earned abroad, and the total value of foreign citizens and overseas companies earned in that country.</t>
  </si>
  <si>
    <t>The total value of the goods and services produced in a country, minus the value of the fixed capital used up in production (e.g. replacement of obsolete machines or maintenance of roads).</t>
  </si>
  <si>
    <t>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
  </si>
  <si>
    <t>Technical description</t>
  </si>
  <si>
    <t>Intuitive description</t>
  </si>
  <si>
    <t>Net private wealth is  the total value of assets (cash, housing, bonds, equities, etc.) owned by the private sector, minus its debts. The private sector is defined as the personal sector (households) and the non-profit sector (philanthropy foundations, religious organizations, universities, etc.).</t>
  </si>
  <si>
    <t>Our data for Uzbekistan solely include national income series. These series were constructed by WID using a variety of sources, including official national accounts, UN SNA Detailed Tables, World Bank and IMF Data sets (formulation to be improved).</t>
  </si>
  <si>
    <t>Our data for the UK include series for national income, national wealth and the distribution of fiscal income. These series were constructed and updated by WID by combining official national accounts with fiscal data and household surveys. They are based upon Atkinson etc. The detailed methodology and data sources are described in these reference publications. Additional details are listed below. //New series on the distribution of national income and personal wealth are currently being constructed by Alvaredo, Atkinson and Morelli (work in progress).  To be completed</t>
  </si>
  <si>
    <t>Our data for the USA include complete series for national income, national wealth and the distribution of national income and personal wealth. These series were constructed and updated by WID by combining official national accounts with fiscal data and household surveys. They are based upon Piketty, Saez and Zucman (2016), extending previous work by Piketty and Saez (2003), Piketty and Zucman (2014) and Saez and Zucman (2016). The detailed methodology and data sources are described in these reference publications. Additional details are listed below. // Our data for the USA also includes series on the distribution of fiscal income by US states. They are based upon xxx. To be completed.</t>
  </si>
  <si>
    <t xml:space="preserve">Our data for France include complete series for national income, national wealth and the distribution of national income and personal wealth. These series were constructed and updated by WID by combining official national accounts with fiscal data and household surveys. They are based upon Garbinti, Goupille and Piketty (2016), extending previous work by Piketty (2001, 2003), Landais (2007) and Piketty and Zucman (2014). The detailed methodology and data sources are described in these reference publications. Additional details are listed below. // </t>
  </si>
  <si>
    <t>Brief description of available data (to be used for Methodology section of website)</t>
  </si>
  <si>
    <t>Fiscal income is defined as the sum of all income items reported on income tax returns, before any deduction. It includes labour income, capital income and mixed income. The concept of fiscal income varies with national tax legislations, so in order to make international comparisons it is preferable to use the concept of national income.</t>
  </si>
  <si>
    <t>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
  </si>
  <si>
    <t>First letter series (*) can be either a,b,c,o,m,s,t</t>
  </si>
  <si>
    <t xml:space="preserve">First letter series (*) can be either a,b,c,o,m,s,t </t>
  </si>
  <si>
    <t>Modifs to be made to column L</t>
  </si>
  <si>
    <t>The links below describe each component of WID variables 10 character codes as well as WID country, year and percentile codes</t>
  </si>
  <si>
    <t>Description for WID fellows</t>
  </si>
  <si>
    <t>Size of the population in a given group</t>
  </si>
  <si>
    <t>Description displayed online</t>
  </si>
  <si>
    <t>Female population size in a given percentile group, for a given concept</t>
  </si>
  <si>
    <t>Male population size in a given percentile group, for a given concept</t>
  </si>
  <si>
    <t>Average</t>
  </si>
  <si>
    <t xml:space="preserve">Share refers the share of &lt;concept&gt; held by the &lt;percentile&gt; group. </t>
  </si>
  <si>
    <t>Threshold refers to the threshold value of &lt;concept&gt; at percentile &lt;percentile&gt;.</t>
  </si>
  <si>
    <t>Macroeconomic aggregate refers to the total value of &lt;concept&gt; for the entire country.</t>
  </si>
  <si>
    <t>Top average refers to the average &lt;concept&gt; for all the population above &lt;percentile&gt;.</t>
  </si>
  <si>
    <t>The base unit is the tax unit defined by national fiscal administrations to measure personal income taxes.</t>
  </si>
  <si>
    <t>The base unit is the employed population.</t>
  </si>
  <si>
    <t>Online Description</t>
  </si>
  <si>
    <t xml:space="preserve">The base unit is the individual but resources are split equally within couples: this is equivalent to assuming full redistribution of resources within couples. </t>
  </si>
  <si>
    <t>Average (or "intermediary average") refers to the average &lt;concept&gt; of the population within the "&lt;percentile&gt;" percentile group.</t>
  </si>
  <si>
    <t xml:space="preserve">The population looked at is comprised of male individuals only. </t>
  </si>
  <si>
    <t xml:space="preserve">The population looked at is comprised of female individuals only. </t>
  </si>
  <si>
    <t>The population is comprised of individuals of all ages.</t>
  </si>
  <si>
    <t>The population is comprised of individuals below age 20.</t>
  </si>
  <si>
    <t>The population is comprised of individuals over age 20.</t>
  </si>
  <si>
    <t>The population is comprised of individuals between ages 20 and 39.</t>
  </si>
  <si>
    <t>The population is comprised of individuals between ages 40 and 59.</t>
  </si>
  <si>
    <t>The population is comprised of individuals over age 60.</t>
  </si>
  <si>
    <t>The population is comprised of individuals between ages 20 and 65.</t>
  </si>
  <si>
    <t xml:space="preserve"> The population is comprised of individuals over age 65.</t>
  </si>
  <si>
    <t>The population is comprised of individuals over age 80.</t>
  </si>
  <si>
    <t>The population is comprised of individuals over age 99.</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</si>
</sst>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Arial"/>
      <family val="2"/>
    </font>
    <font>
      <i/>
      <sz val="12"/>
      <color theme="1"/>
      <name val="Calibri"/>
      <family val="2"/>
      <scheme val="minor"/>
    </font>
    <font>
      <sz val="11"/>
      <color theme="1"/>
      <name val="Calibri"/>
      <family val="2"/>
      <scheme val="minor"/>
    </font>
    <font>
      <sz val="10"/>
      <color theme="1"/>
      <name val="Calibri"/>
      <family val="2"/>
      <scheme val="minor"/>
    </font>
    <font>
      <b/>
      <sz val="9"/>
      <color theme="1"/>
      <name val="Calibri"/>
      <family val="2"/>
      <scheme val="minor"/>
    </font>
    <font>
      <sz val="12"/>
      <color rgb="FFFF0000"/>
      <name val="Calibri"/>
      <family val="2"/>
      <scheme val="minor"/>
    </font>
    <font>
      <sz val="12"/>
      <color rgb="FF000000"/>
      <name val="Calibri"/>
      <family val="2"/>
      <scheme val="minor"/>
    </font>
    <font>
      <b/>
      <sz val="14"/>
      <color theme="1"/>
      <name val="Calibri"/>
      <family val="2"/>
      <scheme val="minor"/>
    </font>
    <font>
      <b/>
      <sz val="16"/>
      <color theme="1"/>
      <name val="Calibri"/>
      <family val="2"/>
      <scheme val="minor"/>
    </font>
    <font>
      <b/>
      <sz val="6"/>
      <color theme="1"/>
      <name val="Calibri"/>
      <family val="2"/>
      <scheme val="minor"/>
    </font>
    <font>
      <b/>
      <sz val="11"/>
      <color theme="1"/>
      <name val="Calibri"/>
      <family val="2"/>
      <scheme val="minor"/>
    </font>
    <font>
      <b/>
      <sz val="11"/>
      <color rgb="FF000000"/>
      <name val="Calibri"/>
      <family val="2"/>
      <scheme val="minor"/>
    </font>
    <font>
      <sz val="24"/>
      <color theme="1"/>
      <name val="Calibri"/>
      <scheme val="minor"/>
    </font>
    <font>
      <sz val="24"/>
      <color rgb="FF000000"/>
      <name val="Calibri"/>
      <scheme val="minor"/>
    </font>
    <font>
      <b/>
      <sz val="18"/>
      <color theme="1"/>
      <name val="Calibri"/>
      <scheme val="minor"/>
    </font>
    <font>
      <b/>
      <sz val="20"/>
      <color theme="1"/>
      <name val="Calibri"/>
      <scheme val="minor"/>
    </font>
    <font>
      <b/>
      <sz val="22"/>
      <color theme="1"/>
      <name val="Calibri"/>
      <scheme val="minor"/>
    </font>
    <font>
      <sz val="24"/>
      <name val="Calibri"/>
      <scheme val="minor"/>
    </font>
    <font>
      <sz val="20"/>
      <color theme="1"/>
      <name val="Calibri"/>
      <scheme val="minor"/>
    </font>
    <font>
      <sz val="12"/>
      <color theme="0" tint="-0.14999847407452621"/>
      <name val="Calibri"/>
      <family val="2"/>
      <scheme val="minor"/>
    </font>
    <font>
      <sz val="16"/>
      <color theme="1"/>
      <name val="Calibri"/>
      <scheme val="minor"/>
    </font>
    <font>
      <sz val="18"/>
      <color theme="1"/>
      <name val="Calibri"/>
      <scheme val="minor"/>
    </font>
    <font>
      <sz val="14"/>
      <color theme="1"/>
      <name val="Calibri"/>
      <family val="2"/>
      <scheme val="minor"/>
    </font>
    <font>
      <u/>
      <sz val="12"/>
      <color theme="1"/>
      <name val="Calibri"/>
      <family val="2"/>
      <scheme val="minor"/>
    </font>
    <font>
      <sz val="26"/>
      <color theme="1"/>
      <name val="Calibri"/>
      <scheme val="minor"/>
    </font>
    <font>
      <u/>
      <sz val="20"/>
      <color theme="10"/>
      <name val="Calibri"/>
      <family val="2"/>
      <scheme val="minor"/>
    </font>
    <font>
      <sz val="22"/>
      <color theme="1"/>
      <name val="Calibri"/>
      <scheme val="minor"/>
    </font>
    <font>
      <sz val="12"/>
      <color theme="1"/>
      <name val="Calibri"/>
    </font>
    <font>
      <b/>
      <sz val="12"/>
      <color theme="1"/>
      <name val="Calibri"/>
    </font>
    <font>
      <b/>
      <sz val="6"/>
      <color theme="1"/>
      <name val="Calibri"/>
    </font>
    <font>
      <b/>
      <sz val="11"/>
      <color rgb="FF000000"/>
      <name val="Calibri"/>
    </font>
    <font>
      <b/>
      <sz val="9"/>
      <color theme="1"/>
      <name val="Calibri"/>
    </font>
    <font>
      <sz val="9"/>
      <color theme="1"/>
      <name val="Calibri"/>
    </font>
    <font>
      <sz val="10"/>
      <name val="Calibri"/>
    </font>
    <font>
      <sz val="12"/>
      <color rgb="FF000000"/>
      <name val="Calibri"/>
    </font>
    <font>
      <b/>
      <sz val="24"/>
      <color theme="1"/>
      <name val="Calibri"/>
      <scheme val="minor"/>
    </font>
    <font>
      <u/>
      <sz val="18"/>
      <color theme="10"/>
      <name val="Calibri"/>
      <family val="2"/>
      <scheme val="minor"/>
    </font>
    <font>
      <sz val="9"/>
      <name val="Calibri"/>
      <family val="3"/>
      <charset val="134"/>
      <scheme val="minor"/>
    </font>
    <font>
      <sz val="12"/>
      <color theme="1"/>
      <name val="Calibri"/>
      <family val="2"/>
    </font>
    <font>
      <sz val="18"/>
      <color theme="1"/>
      <name val="Calibri"/>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s>
  <borders count="6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right/>
      <top style="thin">
        <color auto="1"/>
      </top>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right/>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style="thin">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37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19">
    <xf numFmtId="0" fontId="0" fillId="0" borderId="0" xfId="0"/>
    <xf numFmtId="0" fontId="0" fillId="0" borderId="0" xfId="0" applyFill="1"/>
    <xf numFmtId="0" fontId="2" fillId="0" borderId="0" xfId="0" applyFont="1" applyFill="1" applyBorder="1"/>
    <xf numFmtId="0" fontId="0" fillId="0" borderId="0" xfId="0" applyFill="1" applyBorder="1"/>
    <xf numFmtId="0" fontId="2" fillId="0" borderId="0" xfId="0" applyFont="1" applyFill="1" applyBorder="1" applyAlignment="1">
      <alignment horizontal="center"/>
    </xf>
    <xf numFmtId="0" fontId="7" fillId="0" borderId="0" xfId="0" applyFont="1" applyFill="1" applyBorder="1" applyAlignment="1">
      <alignment vertical="center" wrapText="1"/>
    </xf>
    <xf numFmtId="0" fontId="2" fillId="0" borderId="0" xfId="0" quotePrefix="1" applyFont="1" applyFill="1" applyBorder="1" applyAlignment="1">
      <alignment horizontal="center"/>
    </xf>
    <xf numFmtId="0" fontId="6" fillId="0" borderId="0" xfId="0" applyFont="1" applyFill="1" applyBorder="1"/>
    <xf numFmtId="0" fontId="7" fillId="0" borderId="0" xfId="0" applyFont="1" applyFill="1" applyBorder="1" applyAlignment="1">
      <alignment horizontal="center" vertical="center" textRotation="180" wrapText="1"/>
    </xf>
    <xf numFmtId="0" fontId="2" fillId="0" borderId="0" xfId="0" applyFont="1" applyFill="1" applyBorder="1" applyAlignment="1"/>
    <xf numFmtId="0" fontId="2" fillId="0" borderId="0" xfId="0" quotePrefix="1" applyFont="1" applyFill="1" applyBorder="1" applyAlignment="1"/>
    <xf numFmtId="0" fontId="7" fillId="0" borderId="0" xfId="0" applyFont="1" applyFill="1" applyBorder="1" applyAlignment="1">
      <alignment vertical="center" textRotation="180" wrapText="1"/>
    </xf>
    <xf numFmtId="0" fontId="8" fillId="0" borderId="0" xfId="0" applyFont="1" applyFill="1" applyBorder="1" applyAlignment="1">
      <alignment vertical="center" textRotation="180" wrapText="1"/>
    </xf>
    <xf numFmtId="0" fontId="0" fillId="0" borderId="0" xfId="0" applyFill="1" applyAlignment="1">
      <alignment horizontal="left"/>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5" xfId="106" applyFont="1" applyBorder="1" applyAlignment="1">
      <alignment horizontal="left" vertical="center"/>
    </xf>
    <xf numFmtId="0" fontId="5" fillId="0" borderId="0" xfId="39" applyBorder="1" applyAlignment="1">
      <alignment horizontal="left"/>
    </xf>
    <xf numFmtId="0" fontId="5" fillId="0" borderId="0" xfId="39" applyFill="1" applyBorder="1" applyAlignment="1">
      <alignment horizontal="left"/>
    </xf>
    <xf numFmtId="0" fontId="0" fillId="0" borderId="7" xfId="106" applyFont="1" applyBorder="1" applyAlignment="1">
      <alignment horizontal="left" vertical="center"/>
    </xf>
    <xf numFmtId="0" fontId="5" fillId="0" borderId="8" xfId="39" applyBorder="1" applyAlignment="1">
      <alignment horizontal="left"/>
    </xf>
    <xf numFmtId="0" fontId="0" fillId="0" borderId="11" xfId="0" applyBorder="1"/>
    <xf numFmtId="0" fontId="0" fillId="0" borderId="12" xfId="0" applyBorder="1"/>
    <xf numFmtId="0" fontId="0" fillId="0" borderId="8" xfId="0" applyBorder="1"/>
    <xf numFmtId="0" fontId="2" fillId="0" borderId="10" xfId="0" applyFont="1" applyBorder="1" applyAlignment="1">
      <alignment horizontal="center" vertical="center"/>
    </xf>
    <xf numFmtId="0" fontId="0" fillId="0" borderId="3" xfId="0" applyBorder="1"/>
    <xf numFmtId="0" fontId="0" fillId="0" borderId="0" xfId="0" applyBorder="1"/>
    <xf numFmtId="0" fontId="5" fillId="0" borderId="2" xfId="39" applyFill="1" applyBorder="1" applyAlignment="1"/>
    <xf numFmtId="0" fontId="0" fillId="0" borderId="2" xfId="106" applyFont="1" applyBorder="1" applyAlignment="1">
      <alignment horizontal="left" vertical="center"/>
    </xf>
    <xf numFmtId="0" fontId="5" fillId="0" borderId="3" xfId="39" applyBorder="1" applyAlignment="1">
      <alignment horizontal="left"/>
    </xf>
    <xf numFmtId="0" fontId="5" fillId="0" borderId="3" xfId="39" applyFill="1" applyBorder="1" applyAlignment="1">
      <alignment horizontal="left"/>
    </xf>
    <xf numFmtId="0" fontId="0" fillId="0" borderId="10" xfId="0" applyBorder="1"/>
    <xf numFmtId="0" fontId="5" fillId="0" borderId="8" xfId="39" applyFill="1" applyBorder="1" applyAlignment="1">
      <alignment horizontal="left"/>
    </xf>
    <xf numFmtId="0" fontId="0" fillId="0" borderId="0" xfId="0" applyFont="1"/>
    <xf numFmtId="0" fontId="0" fillId="0" borderId="0" xfId="0" applyFont="1" applyAlignment="1">
      <alignment vertical="center"/>
    </xf>
    <xf numFmtId="0" fontId="9" fillId="0" borderId="5" xfId="0" applyFont="1" applyBorder="1" applyAlignment="1">
      <alignment horizontal="left" vertical="center"/>
    </xf>
    <xf numFmtId="0" fontId="9" fillId="0" borderId="0" xfId="0" applyFont="1" applyBorder="1" applyAlignment="1">
      <alignment horizontal="left" vertical="center"/>
    </xf>
    <xf numFmtId="0" fontId="9" fillId="0" borderId="11" xfId="0" applyFont="1" applyBorder="1" applyAlignment="1">
      <alignment horizontal="center" vertical="center"/>
    </xf>
    <xf numFmtId="0" fontId="0" fillId="0" borderId="17" xfId="0" applyBorder="1" applyAlignment="1">
      <alignment horizontal="center"/>
    </xf>
    <xf numFmtId="0" fontId="0" fillId="0" borderId="17" xfId="0" applyFont="1" applyBorder="1" applyAlignment="1">
      <alignment horizontal="center"/>
    </xf>
    <xf numFmtId="0" fontId="0" fillId="0" borderId="18" xfId="0" applyBorder="1" applyAlignment="1">
      <alignment horizontal="center"/>
    </xf>
    <xf numFmtId="0" fontId="0" fillId="0" borderId="19" xfId="0" applyFont="1" applyBorder="1" applyAlignment="1">
      <alignment horizontal="center"/>
    </xf>
    <xf numFmtId="0" fontId="0" fillId="0" borderId="22" xfId="0" applyFont="1" applyBorder="1" applyAlignment="1">
      <alignment horizontal="center"/>
    </xf>
    <xf numFmtId="0" fontId="0" fillId="0" borderId="24"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2" fillId="0" borderId="10"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2" fillId="0" borderId="1" xfId="0" applyFont="1" applyFill="1" applyBorder="1" applyAlignment="1">
      <alignment horizontal="center"/>
    </xf>
    <xf numFmtId="0" fontId="11" fillId="0" borderId="0" xfId="0" applyFont="1" applyBorder="1"/>
    <xf numFmtId="0" fontId="0" fillId="0" borderId="23" xfId="0" applyBorder="1"/>
    <xf numFmtId="0" fontId="0" fillId="0" borderId="26" xfId="0" applyBorder="1"/>
    <xf numFmtId="0" fontId="0" fillId="0" borderId="37" xfId="0" applyBorder="1"/>
    <xf numFmtId="0" fontId="0" fillId="0" borderId="23" xfId="0" applyFont="1" applyBorder="1" applyAlignment="1">
      <alignment horizontal="center"/>
    </xf>
    <xf numFmtId="0" fontId="0" fillId="0" borderId="0" xfId="0" applyFont="1" applyFill="1"/>
    <xf numFmtId="0" fontId="2" fillId="0" borderId="0" xfId="0" applyFont="1" applyFill="1"/>
    <xf numFmtId="0" fontId="0" fillId="4" borderId="3" xfId="0" applyFill="1" applyBorder="1"/>
    <xf numFmtId="0" fontId="0" fillId="4" borderId="5" xfId="0" applyFill="1" applyBorder="1"/>
    <xf numFmtId="0" fontId="0" fillId="4" borderId="0" xfId="0" applyFill="1" applyBorder="1"/>
    <xf numFmtId="0" fontId="0" fillId="4" borderId="7" xfId="0" applyFill="1" applyBorder="1"/>
    <xf numFmtId="0" fontId="0" fillId="4" borderId="8" xfId="0" applyFill="1" applyBorder="1"/>
    <xf numFmtId="0" fontId="0" fillId="0" borderId="10" xfId="0" applyFont="1" applyBorder="1"/>
    <xf numFmtId="0" fontId="0" fillId="0" borderId="11" xfId="0" applyFont="1" applyBorder="1"/>
    <xf numFmtId="0" fontId="0" fillId="0" borderId="0" xfId="0" applyFont="1" applyFill="1" applyBorder="1"/>
    <xf numFmtId="0" fontId="0" fillId="0" borderId="20" xfId="0" applyFont="1" applyBorder="1" applyAlignment="1">
      <alignment horizontal="center"/>
    </xf>
    <xf numFmtId="0" fontId="0" fillId="0" borderId="25" xfId="0" applyFont="1" applyBorder="1" applyAlignment="1">
      <alignment horizontal="center"/>
    </xf>
    <xf numFmtId="0" fontId="10" fillId="0" borderId="0" xfId="0" applyFont="1"/>
    <xf numFmtId="0" fontId="0" fillId="0" borderId="5" xfId="0" applyFont="1" applyBorder="1"/>
    <xf numFmtId="0" fontId="0" fillId="0" borderId="0" xfId="0" applyFont="1" applyBorder="1"/>
    <xf numFmtId="0" fontId="5" fillId="0" borderId="4" xfId="39" applyFill="1" applyBorder="1" applyAlignment="1">
      <alignment horizontal="left"/>
    </xf>
    <xf numFmtId="0" fontId="5" fillId="0" borderId="6" xfId="39" applyFill="1" applyBorder="1" applyAlignment="1">
      <alignment horizontal="left"/>
    </xf>
    <xf numFmtId="0" fontId="5" fillId="0" borderId="9" xfId="39" applyFill="1" applyBorder="1" applyAlignment="1">
      <alignment horizontal="left"/>
    </xf>
    <xf numFmtId="0" fontId="0" fillId="0" borderId="7" xfId="0" applyFont="1" applyBorder="1"/>
    <xf numFmtId="0" fontId="0" fillId="0" borderId="8" xfId="0" applyFont="1" applyBorder="1"/>
    <xf numFmtId="0" fontId="0" fillId="0" borderId="12"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applyAlignment="1">
      <alignment horizontal="center"/>
    </xf>
    <xf numFmtId="0" fontId="0" fillId="0" borderId="11" xfId="0" applyFont="1" applyBorder="1" applyAlignment="1">
      <alignment horizontal="center"/>
    </xf>
    <xf numFmtId="0" fontId="0" fillId="0" borderId="12" xfId="0" applyFont="1" applyBorder="1" applyAlignment="1">
      <alignment horizontal="center"/>
    </xf>
    <xf numFmtId="0" fontId="0" fillId="0" borderId="11" xfId="0" applyFill="1" applyBorder="1"/>
    <xf numFmtId="0" fontId="0" fillId="0" borderId="10" xfId="0" applyFill="1" applyBorder="1"/>
    <xf numFmtId="0" fontId="0" fillId="0" borderId="12" xfId="0" applyFill="1" applyBorder="1"/>
    <xf numFmtId="0" fontId="0" fillId="0" borderId="5" xfId="106" applyFont="1" applyFill="1" applyBorder="1" applyAlignment="1">
      <alignment horizontal="left" vertical="center"/>
    </xf>
    <xf numFmtId="0" fontId="0" fillId="0" borderId="2" xfId="106" applyFont="1" applyFill="1" applyBorder="1" applyAlignment="1">
      <alignment horizontal="left" vertical="center"/>
    </xf>
    <xf numFmtId="0" fontId="2" fillId="0" borderId="0" xfId="0" applyFont="1"/>
    <xf numFmtId="0" fontId="2" fillId="3" borderId="0" xfId="0" applyFont="1" applyFill="1"/>
    <xf numFmtId="0" fontId="0" fillId="0" borderId="0" xfId="0" applyAlignment="1">
      <alignment horizontal="center" vertical="center"/>
    </xf>
    <xf numFmtId="0" fontId="0" fillId="0" borderId="0" xfId="0"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14" xfId="0" applyFont="1" applyBorder="1" applyAlignment="1">
      <alignment horizontal="center" vertic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2" fillId="4" borderId="11" xfId="0" applyFont="1" applyFill="1" applyBorder="1" applyAlignment="1">
      <alignment horizontal="center" vertical="center"/>
    </xf>
    <xf numFmtId="0" fontId="2" fillId="4" borderId="11" xfId="0" applyFont="1" applyFill="1" applyBorder="1" applyAlignment="1">
      <alignment vertical="center"/>
    </xf>
    <xf numFmtId="0" fontId="0" fillId="4" borderId="10" xfId="0" applyFill="1" applyBorder="1"/>
    <xf numFmtId="0" fontId="0" fillId="4" borderId="11" xfId="0" applyFill="1" applyBorder="1"/>
    <xf numFmtId="0" fontId="0" fillId="4" borderId="12" xfId="0" applyFill="1" applyBorder="1"/>
    <xf numFmtId="0" fontId="9" fillId="2" borderId="5"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6" xfId="0" applyFont="1"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2" fillId="5" borderId="13"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15" xfId="0" applyFont="1" applyFill="1" applyBorder="1" applyAlignment="1">
      <alignment horizontal="center" vertical="center"/>
    </xf>
    <xf numFmtId="0" fontId="2" fillId="5" borderId="2" xfId="0" applyFont="1" applyFill="1" applyBorder="1"/>
    <xf numFmtId="0" fontId="2" fillId="5" borderId="10" xfId="0" applyFont="1" applyFill="1" applyBorder="1"/>
    <xf numFmtId="0" fontId="2" fillId="5" borderId="3" xfId="0" applyFont="1" applyFill="1" applyBorder="1"/>
    <xf numFmtId="0" fontId="2" fillId="5" borderId="5" xfId="0" applyFont="1" applyFill="1" applyBorder="1"/>
    <xf numFmtId="0" fontId="2" fillId="5" borderId="11" xfId="0" applyFont="1" applyFill="1" applyBorder="1"/>
    <xf numFmtId="0" fontId="2" fillId="5" borderId="0" xfId="0" applyFont="1" applyFill="1" applyBorder="1"/>
    <xf numFmtId="0" fontId="2" fillId="5" borderId="7" xfId="0" applyFont="1" applyFill="1" applyBorder="1"/>
    <xf numFmtId="0" fontId="2" fillId="5" borderId="12" xfId="0" applyFont="1" applyFill="1" applyBorder="1"/>
    <xf numFmtId="0" fontId="2" fillId="5" borderId="8" xfId="0" applyFont="1" applyFill="1" applyBorder="1"/>
    <xf numFmtId="0" fontId="2" fillId="5" borderId="4" xfId="0" applyFont="1" applyFill="1" applyBorder="1"/>
    <xf numFmtId="0" fontId="2" fillId="5" borderId="6" xfId="0" applyFont="1" applyFill="1" applyBorder="1"/>
    <xf numFmtId="0" fontId="2" fillId="5" borderId="9" xfId="0" applyFont="1" applyFill="1" applyBorder="1"/>
    <xf numFmtId="0" fontId="2" fillId="4" borderId="5" xfId="0" applyFont="1" applyFill="1" applyBorder="1" applyAlignment="1">
      <alignment vertical="center"/>
    </xf>
    <xf numFmtId="0" fontId="0" fillId="4" borderId="10" xfId="0" applyFont="1" applyFill="1" applyBorder="1"/>
    <xf numFmtId="0" fontId="0" fillId="4" borderId="11" xfId="0" applyFont="1" applyFill="1" applyBorder="1"/>
    <xf numFmtId="0" fontId="0" fillId="4" borderId="12" xfId="0" applyFont="1" applyFill="1" applyBorder="1"/>
    <xf numFmtId="0" fontId="0" fillId="2" borderId="3" xfId="0" applyFont="1" applyFill="1" applyBorder="1"/>
    <xf numFmtId="0" fontId="0" fillId="2" borderId="0" xfId="0" applyFont="1" applyFill="1" applyBorder="1"/>
    <xf numFmtId="0" fontId="0" fillId="2" borderId="8" xfId="0" applyFont="1" applyFill="1" applyBorder="1"/>
    <xf numFmtId="0" fontId="0" fillId="0" borderId="36" xfId="0" applyBorder="1" applyAlignment="1">
      <alignment horizontal="center"/>
    </xf>
    <xf numFmtId="0" fontId="0" fillId="0" borderId="22" xfId="0" applyBorder="1" applyAlignment="1">
      <alignment horizontal="center"/>
    </xf>
    <xf numFmtId="2" fontId="0" fillId="0" borderId="22" xfId="0" applyNumberFormat="1" applyBorder="1" applyAlignment="1">
      <alignment horizontal="center"/>
    </xf>
    <xf numFmtId="0" fontId="0" fillId="0" borderId="24" xfId="0" applyBorder="1" applyAlignment="1">
      <alignment horizontal="center"/>
    </xf>
    <xf numFmtId="0" fontId="2" fillId="0" borderId="3" xfId="0" applyFont="1" applyBorder="1" applyAlignment="1">
      <alignment horizontal="center" vertical="center"/>
    </xf>
    <xf numFmtId="49" fontId="0" fillId="0" borderId="0" xfId="0" applyNumberFormat="1"/>
    <xf numFmtId="0" fontId="5" fillId="0" borderId="10" xfId="39" applyFill="1" applyBorder="1" applyAlignment="1"/>
    <xf numFmtId="0" fontId="0" fillId="0" borderId="2" xfId="0" applyFont="1" applyFill="1" applyBorder="1"/>
    <xf numFmtId="0" fontId="0" fillId="0" borderId="3" xfId="0" applyFont="1" applyFill="1" applyBorder="1"/>
    <xf numFmtId="0" fontId="0" fillId="0" borderId="11" xfId="0" applyFont="1" applyBorder="1" applyAlignment="1">
      <alignment vertical="center"/>
    </xf>
    <xf numFmtId="0" fontId="0" fillId="0" borderId="12" xfId="0" applyFont="1" applyBorder="1" applyAlignment="1">
      <alignment vertical="center"/>
    </xf>
    <xf numFmtId="0" fontId="0" fillId="0" borderId="2" xfId="0" applyFill="1" applyBorder="1"/>
    <xf numFmtId="0" fontId="0" fillId="0" borderId="3" xfId="0" applyFill="1" applyBorder="1"/>
    <xf numFmtId="0" fontId="0" fillId="0" borderId="5" xfId="0" applyFill="1" applyBorder="1"/>
    <xf numFmtId="0" fontId="0" fillId="0" borderId="7" xfId="0" applyFill="1" applyBorder="1"/>
    <xf numFmtId="0" fontId="0" fillId="0" borderId="8" xfId="0" applyFill="1" applyBorder="1"/>
    <xf numFmtId="0" fontId="9" fillId="0" borderId="0" xfId="0" applyFont="1" applyFill="1" applyBorder="1" applyAlignment="1">
      <alignment horizontal="left" vertical="center"/>
    </xf>
    <xf numFmtId="0" fontId="0" fillId="5" borderId="0" xfId="0" applyFill="1" applyBorder="1"/>
    <xf numFmtId="0" fontId="0" fillId="4" borderId="2" xfId="0" applyFill="1" applyBorder="1"/>
    <xf numFmtId="0" fontId="9" fillId="0" borderId="10" xfId="0" applyFont="1" applyBorder="1" applyAlignment="1">
      <alignment horizontal="center" vertical="center"/>
    </xf>
    <xf numFmtId="0" fontId="0" fillId="0" borderId="0" xfId="106" applyFont="1" applyFill="1" applyBorder="1" applyAlignment="1">
      <alignment horizontal="left" vertical="center"/>
    </xf>
    <xf numFmtId="0" fontId="0" fillId="0" borderId="5" xfId="0" applyFont="1" applyFill="1" applyBorder="1"/>
    <xf numFmtId="0" fontId="0" fillId="0" borderId="16" xfId="0" applyBorder="1"/>
    <xf numFmtId="0" fontId="0" fillId="0" borderId="40" xfId="0" applyBorder="1"/>
    <xf numFmtId="0" fontId="2" fillId="4" borderId="6" xfId="0" applyFont="1" applyFill="1" applyBorder="1" applyAlignment="1">
      <alignment horizontal="center" vertical="center"/>
    </xf>
    <xf numFmtId="0" fontId="2" fillId="4" borderId="10" xfId="0" applyFont="1" applyFill="1" applyBorder="1" applyAlignment="1">
      <alignment horizontal="center" vertical="center"/>
    </xf>
    <xf numFmtId="0" fontId="0" fillId="0" borderId="28" xfId="0" applyBorder="1"/>
    <xf numFmtId="0" fontId="0" fillId="0" borderId="29" xfId="0" applyBorder="1"/>
    <xf numFmtId="0" fontId="0" fillId="0" borderId="1" xfId="0" applyBorder="1"/>
    <xf numFmtId="0" fontId="0" fillId="0" borderId="1" xfId="0" applyFill="1" applyBorder="1"/>
    <xf numFmtId="0" fontId="0" fillId="0" borderId="15" xfId="0" applyFill="1" applyBorder="1"/>
    <xf numFmtId="0" fontId="11" fillId="0" borderId="1" xfId="0" applyFont="1" applyFill="1" applyBorder="1"/>
    <xf numFmtId="0" fontId="0" fillId="0" borderId="14" xfId="0" applyFill="1" applyBorder="1"/>
    <xf numFmtId="0" fontId="2" fillId="0" borderId="0" xfId="0" applyFont="1" applyAlignment="1">
      <alignment horizontal="center"/>
    </xf>
    <xf numFmtId="0" fontId="3" fillId="0" borderId="0" xfId="243"/>
    <xf numFmtId="0" fontId="0" fillId="0" borderId="17" xfId="0" applyBorder="1"/>
    <xf numFmtId="0" fontId="2" fillId="0" borderId="17" xfId="0" applyFont="1" applyBorder="1"/>
    <xf numFmtId="0" fontId="0" fillId="0" borderId="17" xfId="0" applyFill="1" applyBorder="1"/>
    <xf numFmtId="0" fontId="2" fillId="0" borderId="15" xfId="0" applyFont="1" applyFill="1" applyBorder="1" applyAlignment="1">
      <alignment horizontal="center" vertical="center"/>
    </xf>
    <xf numFmtId="0" fontId="2" fillId="0" borderId="10" xfId="0" applyFont="1" applyFill="1" applyBorder="1" applyAlignment="1">
      <alignment horizontal="center" vertical="center"/>
    </xf>
    <xf numFmtId="0" fontId="0" fillId="0" borderId="0" xfId="0" applyFill="1" applyAlignment="1">
      <alignment horizontal="center" vertical="center"/>
    </xf>
    <xf numFmtId="0" fontId="9" fillId="0" borderId="5" xfId="0" applyFont="1" applyFill="1" applyBorder="1" applyAlignment="1">
      <alignment horizontal="left" vertical="center"/>
    </xf>
    <xf numFmtId="0" fontId="9" fillId="0" borderId="11" xfId="0" applyFont="1" applyFill="1" applyBorder="1" applyAlignment="1">
      <alignment horizontal="center" vertical="center"/>
    </xf>
    <xf numFmtId="49" fontId="14" fillId="0" borderId="5" xfId="0" applyNumberFormat="1" applyFont="1" applyFill="1" applyBorder="1" applyAlignment="1">
      <alignment horizontal="center" vertical="center" wrapText="1" shrinkToFit="1"/>
    </xf>
    <xf numFmtId="0" fontId="11" fillId="0" borderId="11" xfId="0" applyFont="1" applyFill="1" applyBorder="1"/>
    <xf numFmtId="0" fontId="0" fillId="0" borderId="11" xfId="0" applyFill="1" applyBorder="1" applyAlignment="1">
      <alignment horizontal="left"/>
    </xf>
    <xf numFmtId="0" fontId="5" fillId="0" borderId="0" xfId="39" applyFill="1" applyBorder="1" applyAlignment="1"/>
    <xf numFmtId="0" fontId="5" fillId="0" borderId="6" xfId="0" applyFont="1" applyFill="1" applyBorder="1" applyAlignment="1">
      <alignment horizontal="left"/>
    </xf>
    <xf numFmtId="0" fontId="0" fillId="0" borderId="6" xfId="106" applyFont="1" applyFill="1" applyBorder="1" applyAlignment="1">
      <alignment horizontal="left" vertical="center"/>
    </xf>
    <xf numFmtId="0" fontId="5" fillId="0" borderId="3" xfId="39" applyFill="1" applyBorder="1" applyAlignment="1"/>
    <xf numFmtId="0" fontId="5" fillId="0" borderId="8" xfId="39" applyFill="1" applyBorder="1" applyAlignment="1"/>
    <xf numFmtId="0" fontId="5" fillId="0" borderId="4" xfId="0" applyFont="1" applyFill="1" applyBorder="1" applyAlignment="1">
      <alignment horizontal="left"/>
    </xf>
    <xf numFmtId="0" fontId="0" fillId="0" borderId="0" xfId="0" applyBorder="1" applyAlignment="1">
      <alignment horizontal="center"/>
    </xf>
    <xf numFmtId="0" fontId="12" fillId="5" borderId="2"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0" fillId="0" borderId="3" xfId="0" applyBorder="1" applyAlignment="1">
      <alignment horizontal="center"/>
    </xf>
    <xf numFmtId="0" fontId="0" fillId="0" borderId="8" xfId="0" applyBorder="1" applyAlignment="1">
      <alignment horizontal="center"/>
    </xf>
    <xf numFmtId="0" fontId="5" fillId="0" borderId="11" xfId="39" applyFill="1" applyBorder="1" applyAlignment="1"/>
    <xf numFmtId="0" fontId="5" fillId="0" borderId="12" xfId="39" applyFill="1" applyBorder="1" applyAlignment="1"/>
    <xf numFmtId="0" fontId="0" fillId="0" borderId="13" xfId="106" applyFont="1" applyFill="1" applyBorder="1" applyAlignment="1">
      <alignment horizontal="left" vertical="center"/>
    </xf>
    <xf numFmtId="0" fontId="5" fillId="0" borderId="14" xfId="39" applyFill="1" applyBorder="1" applyAlignment="1">
      <alignment horizontal="left"/>
    </xf>
    <xf numFmtId="0" fontId="0" fillId="0" borderId="15" xfId="0" applyFill="1" applyBorder="1" applyAlignment="1">
      <alignment horizontal="left"/>
    </xf>
    <xf numFmtId="0" fontId="0" fillId="0" borderId="21" xfId="0" applyFont="1" applyBorder="1" applyAlignment="1">
      <alignment horizontal="center"/>
    </xf>
    <xf numFmtId="0" fontId="20" fillId="0" borderId="0" xfId="0" applyFont="1" applyFill="1"/>
    <xf numFmtId="0" fontId="6" fillId="0" borderId="0" xfId="0" applyFont="1" applyBorder="1"/>
    <xf numFmtId="0" fontId="17" fillId="0" borderId="28" xfId="0" applyFont="1" applyFill="1" applyBorder="1" applyAlignment="1">
      <alignment horizontal="center" vertical="center"/>
    </xf>
    <xf numFmtId="0" fontId="0" fillId="0" borderId="27" xfId="0" applyBorder="1"/>
    <xf numFmtId="0" fontId="3" fillId="0" borderId="27" xfId="243" applyBorder="1" applyAlignment="1">
      <alignment horizontal="center" vertical="center"/>
    </xf>
    <xf numFmtId="0" fontId="3" fillId="0" borderId="28" xfId="243" applyBorder="1" applyAlignment="1">
      <alignment horizontal="center" vertical="center"/>
    </xf>
    <xf numFmtId="0" fontId="3" fillId="0" borderId="15" xfId="243" applyBorder="1" applyAlignment="1">
      <alignment horizontal="center" vertical="center"/>
    </xf>
    <xf numFmtId="0" fontId="2" fillId="0" borderId="1" xfId="0" applyFont="1" applyBorder="1" applyAlignment="1">
      <alignment horizontal="center" vertical="center" wrapText="1"/>
    </xf>
    <xf numFmtId="0" fontId="0" fillId="2" borderId="0" xfId="0" applyFill="1"/>
    <xf numFmtId="0" fontId="0" fillId="5" borderId="0" xfId="0" applyFill="1"/>
    <xf numFmtId="0" fontId="20" fillId="2" borderId="0" xfId="0" applyFont="1" applyFill="1"/>
    <xf numFmtId="0" fontId="21" fillId="2" borderId="0" xfId="0" applyFont="1" applyFill="1" applyBorder="1"/>
    <xf numFmtId="0" fontId="2" fillId="2" borderId="0" xfId="0" applyFont="1" applyFill="1" applyBorder="1"/>
    <xf numFmtId="0" fontId="20" fillId="0" borderId="20" xfId="0" applyFont="1" applyBorder="1"/>
    <xf numFmtId="0" fontId="20" fillId="0" borderId="20" xfId="0" applyFont="1" applyFill="1" applyBorder="1"/>
    <xf numFmtId="0" fontId="23" fillId="0" borderId="17" xfId="0" applyFont="1" applyBorder="1"/>
    <xf numFmtId="0" fontId="23" fillId="0" borderId="23" xfId="0" applyFont="1" applyBorder="1"/>
    <xf numFmtId="0" fontId="20" fillId="0" borderId="19" xfId="0" applyFont="1" applyBorder="1"/>
    <xf numFmtId="0" fontId="23" fillId="0" borderId="17" xfId="0" applyFont="1" applyBorder="1" applyAlignment="1">
      <alignment horizontal="center"/>
    </xf>
    <xf numFmtId="0" fontId="20" fillId="0" borderId="21" xfId="0" applyFont="1" applyFill="1" applyBorder="1"/>
    <xf numFmtId="0" fontId="23" fillId="0" borderId="0" xfId="0" applyFont="1"/>
    <xf numFmtId="0" fontId="23" fillId="0" borderId="0" xfId="0" applyFont="1" applyFill="1" applyBorder="1" applyAlignment="1">
      <alignment horizontal="left" vertical="top"/>
    </xf>
    <xf numFmtId="0" fontId="21" fillId="2" borderId="0" xfId="0" applyFont="1" applyFill="1"/>
    <xf numFmtId="0" fontId="2" fillId="0" borderId="17" xfId="0" applyFont="1" applyBorder="1" applyAlignment="1">
      <alignment horizontal="center"/>
    </xf>
    <xf numFmtId="0" fontId="0" fillId="0" borderId="11" xfId="0" applyFont="1" applyFill="1" applyBorder="1" applyAlignment="1">
      <alignment horizontal="left" vertical="center" indent="4"/>
    </xf>
    <xf numFmtId="0" fontId="0" fillId="0" borderId="11" xfId="0" applyFont="1" applyFill="1" applyBorder="1" applyAlignment="1">
      <alignment horizontal="left" vertical="center" indent="12"/>
    </xf>
    <xf numFmtId="0" fontId="0" fillId="0" borderId="12" xfId="0" applyFont="1" applyFill="1" applyBorder="1" applyAlignment="1">
      <alignment horizontal="left" vertical="center" indent="12"/>
    </xf>
    <xf numFmtId="0" fontId="2" fillId="0" borderId="10" xfId="0" applyFont="1" applyBorder="1" applyAlignment="1">
      <alignment horizontal="center" vertical="center"/>
    </xf>
    <xf numFmtId="0" fontId="0" fillId="0" borderId="7" xfId="0" applyFont="1" applyFill="1" applyBorder="1"/>
    <xf numFmtId="0" fontId="0" fillId="0" borderId="11" xfId="0" applyFont="1" applyFill="1" applyBorder="1"/>
    <xf numFmtId="0" fontId="2" fillId="4" borderId="10" xfId="0" applyFont="1" applyFill="1" applyBorder="1" applyAlignment="1">
      <alignment vertical="center" wrapText="1"/>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0" fillId="4" borderId="0" xfId="0" applyFont="1" applyFill="1" applyBorder="1"/>
    <xf numFmtId="0" fontId="0" fillId="4" borderId="3" xfId="0" applyFont="1" applyFill="1" applyBorder="1"/>
    <xf numFmtId="0" fontId="2" fillId="4" borderId="2" xfId="0" applyFont="1" applyFill="1" applyBorder="1" applyAlignment="1">
      <alignment horizontal="center" vertical="center"/>
    </xf>
    <xf numFmtId="0" fontId="9" fillId="5" borderId="10" xfId="0" applyFont="1" applyFill="1" applyBorder="1" applyAlignment="1">
      <alignment horizontal="center" vertical="center"/>
    </xf>
    <xf numFmtId="49" fontId="14" fillId="0" borderId="0" xfId="0" applyNumberFormat="1" applyFont="1" applyBorder="1" applyAlignment="1">
      <alignment horizontal="center" vertical="center" wrapText="1" shrinkToFit="1"/>
    </xf>
    <xf numFmtId="0" fontId="0" fillId="0" borderId="10" xfId="0" applyFont="1" applyFill="1" applyBorder="1" applyAlignment="1">
      <alignment horizontal="left" vertical="center" indent="4"/>
    </xf>
    <xf numFmtId="0" fontId="0" fillId="0" borderId="11" xfId="0" applyFont="1" applyFill="1" applyBorder="1" applyAlignment="1">
      <alignment horizontal="left" vertical="center" indent="8"/>
    </xf>
    <xf numFmtId="0" fontId="0" fillId="0" borderId="11" xfId="0" applyFont="1" applyFill="1" applyBorder="1" applyAlignment="1">
      <alignment horizontal="left" vertical="center" indent="15"/>
    </xf>
    <xf numFmtId="0" fontId="0" fillId="0" borderId="11" xfId="0" applyFont="1" applyFill="1" applyBorder="1" applyAlignment="1">
      <alignment horizontal="left" vertical="center" indent="14"/>
    </xf>
    <xf numFmtId="0" fontId="0" fillId="0" borderId="12" xfId="0" applyFont="1" applyFill="1" applyBorder="1" applyAlignment="1">
      <alignment horizontal="left" vertical="center" indent="14"/>
    </xf>
    <xf numFmtId="0" fontId="0" fillId="0" borderId="5" xfId="0" applyFont="1" applyBorder="1" applyAlignment="1">
      <alignment vertical="center"/>
    </xf>
    <xf numFmtId="0" fontId="0" fillId="4" borderId="6" xfId="0" applyFont="1" applyFill="1" applyBorder="1"/>
    <xf numFmtId="0" fontId="0" fillId="0" borderId="14" xfId="0" applyFill="1" applyBorder="1" applyAlignment="1">
      <alignment horizontal="left"/>
    </xf>
    <xf numFmtId="0" fontId="0" fillId="0" borderId="14" xfId="0" applyBorder="1"/>
    <xf numFmtId="0" fontId="0" fillId="0" borderId="15" xfId="0" applyBorder="1"/>
    <xf numFmtId="0" fontId="0" fillId="0" borderId="0" xfId="0" applyFont="1" applyBorder="1" applyAlignment="1">
      <alignment horizontal="center"/>
    </xf>
    <xf numFmtId="0" fontId="24" fillId="2" borderId="0" xfId="0" applyFont="1" applyFill="1" applyBorder="1"/>
    <xf numFmtId="0" fontId="0" fillId="2" borderId="2" xfId="0" applyFont="1" applyFill="1" applyBorder="1"/>
    <xf numFmtId="0" fontId="0" fillId="2" borderId="4" xfId="0" applyFont="1" applyFill="1" applyBorder="1"/>
    <xf numFmtId="0" fontId="0" fillId="2" borderId="5" xfId="0" applyFont="1" applyFill="1" applyBorder="1"/>
    <xf numFmtId="0" fontId="0" fillId="2" borderId="6" xfId="0" applyFont="1" applyFill="1" applyBorder="1"/>
    <xf numFmtId="0" fontId="0" fillId="2" borderId="7" xfId="0" applyFont="1" applyFill="1" applyBorder="1"/>
    <xf numFmtId="0" fontId="0" fillId="2" borderId="9" xfId="0" applyFont="1" applyFill="1" applyBorder="1"/>
    <xf numFmtId="0" fontId="0" fillId="4" borderId="8" xfId="0" applyFont="1" applyFill="1" applyBorder="1"/>
    <xf numFmtId="0" fontId="0" fillId="0" borderId="3" xfId="0" applyFont="1" applyBorder="1" applyAlignment="1">
      <alignment horizontal="center"/>
    </xf>
    <xf numFmtId="0" fontId="0" fillId="0" borderId="0" xfId="0" applyFont="1" applyFill="1" applyBorder="1" applyAlignment="1">
      <alignment horizontal="center"/>
    </xf>
    <xf numFmtId="0" fontId="0" fillId="0" borderId="8" xfId="0" applyFont="1" applyBorder="1" applyAlignment="1">
      <alignment horizontal="center"/>
    </xf>
    <xf numFmtId="0" fontId="0" fillId="0" borderId="9" xfId="0" applyFont="1" applyFill="1" applyBorder="1"/>
    <xf numFmtId="0" fontId="0" fillId="0" borderId="11" xfId="0" applyFont="1" applyFill="1" applyBorder="1" applyAlignment="1">
      <alignment horizontal="left" vertical="center" indent="1"/>
    </xf>
    <xf numFmtId="0" fontId="0" fillId="0" borderId="10" xfId="0" applyFont="1" applyFill="1" applyBorder="1" applyAlignment="1">
      <alignment horizontal="left" vertical="center" indent="8"/>
    </xf>
    <xf numFmtId="0" fontId="0" fillId="0" borderId="8" xfId="0" applyFont="1" applyFill="1" applyBorder="1"/>
    <xf numFmtId="0" fontId="0" fillId="0" borderId="2" xfId="0" applyFont="1" applyBorder="1" applyAlignment="1">
      <alignment vertical="center"/>
    </xf>
    <xf numFmtId="0" fontId="0" fillId="4" borderId="4" xfId="0" applyFont="1" applyFill="1" applyBorder="1"/>
    <xf numFmtId="0" fontId="0" fillId="0" borderId="7" xfId="0" applyFont="1" applyBorder="1" applyAlignment="1">
      <alignment vertical="center"/>
    </xf>
    <xf numFmtId="0" fontId="0" fillId="4" borderId="9" xfId="0" applyFont="1" applyFill="1" applyBorder="1"/>
    <xf numFmtId="0" fontId="17" fillId="4" borderId="50" xfId="0" applyFont="1" applyFill="1" applyBorder="1" applyAlignment="1">
      <alignment horizontal="center" vertical="center"/>
    </xf>
    <xf numFmtId="0" fontId="17" fillId="4" borderId="51" xfId="0" applyFont="1" applyFill="1" applyBorder="1" applyAlignment="1">
      <alignment horizontal="center" vertical="center"/>
    </xf>
    <xf numFmtId="0" fontId="17" fillId="4" borderId="17" xfId="0" applyFont="1" applyFill="1" applyBorder="1" applyAlignment="1">
      <alignment horizontal="center" vertical="center"/>
    </xf>
    <xf numFmtId="0" fontId="18" fillId="4" borderId="17" xfId="0" applyFont="1" applyFill="1" applyBorder="1" applyAlignment="1">
      <alignment horizontal="center" vertical="center"/>
    </xf>
    <xf numFmtId="0" fontId="17" fillId="4" borderId="23" xfId="0" applyFont="1" applyFill="1" applyBorder="1" applyAlignment="1">
      <alignment horizontal="center" vertical="center"/>
    </xf>
    <xf numFmtId="0" fontId="17" fillId="4" borderId="48" xfId="0" applyFont="1" applyFill="1" applyBorder="1" applyAlignment="1">
      <alignment horizontal="center" vertical="center"/>
    </xf>
    <xf numFmtId="0" fontId="17" fillId="4" borderId="44" xfId="0" applyFont="1" applyFill="1" applyBorder="1" applyAlignment="1">
      <alignment horizontal="center" vertical="center"/>
    </xf>
    <xf numFmtId="0" fontId="17" fillId="4" borderId="25" xfId="0" applyFont="1" applyFill="1" applyBorder="1" applyAlignment="1">
      <alignment horizontal="center" vertical="center"/>
    </xf>
    <xf numFmtId="0" fontId="17" fillId="4" borderId="26" xfId="0" applyFont="1" applyFill="1" applyBorder="1" applyAlignment="1">
      <alignment horizontal="center" vertical="center"/>
    </xf>
    <xf numFmtId="0" fontId="0" fillId="2" borderId="0" xfId="0" applyFont="1" applyFill="1"/>
    <xf numFmtId="0" fontId="0" fillId="0" borderId="0" xfId="0" applyFont="1" applyFill="1" applyAlignment="1">
      <alignment horizontal="left" vertical="center"/>
    </xf>
    <xf numFmtId="0" fontId="0" fillId="0" borderId="0" xfId="0" applyFont="1" applyFill="1" applyAlignment="1">
      <alignment vertical="center"/>
    </xf>
    <xf numFmtId="0" fontId="2" fillId="4" borderId="0" xfId="0" applyFont="1" applyFill="1" applyBorder="1" applyAlignment="1">
      <alignment horizontal="center" vertical="center"/>
    </xf>
    <xf numFmtId="49" fontId="2" fillId="0" borderId="10" xfId="0" applyNumberFormat="1" applyFont="1" applyBorder="1" applyAlignment="1">
      <alignment horizontal="center"/>
    </xf>
    <xf numFmtId="49" fontId="0" fillId="0" borderId="27" xfId="0" applyNumberFormat="1" applyFont="1" applyBorder="1" applyAlignment="1">
      <alignment horizontal="center"/>
    </xf>
    <xf numFmtId="49" fontId="0" fillId="0" borderId="28" xfId="0" applyNumberFormat="1" applyFont="1" applyBorder="1" applyAlignment="1">
      <alignment horizontal="center"/>
    </xf>
    <xf numFmtId="49" fontId="0" fillId="0" borderId="30" xfId="0" applyNumberFormat="1" applyFont="1" applyBorder="1" applyAlignment="1">
      <alignment horizontal="center"/>
    </xf>
    <xf numFmtId="49" fontId="0" fillId="0" borderId="29" xfId="0" applyNumberFormat="1" applyFont="1" applyBorder="1" applyAlignment="1">
      <alignment horizontal="center"/>
    </xf>
    <xf numFmtId="49" fontId="0" fillId="0" borderId="27" xfId="0" applyNumberFormat="1" applyBorder="1" applyAlignment="1">
      <alignment horizontal="center"/>
    </xf>
    <xf numFmtId="49" fontId="0" fillId="0" borderId="28" xfId="0" applyNumberFormat="1" applyBorder="1" applyAlignment="1">
      <alignment horizontal="center"/>
    </xf>
    <xf numFmtId="49" fontId="0" fillId="0" borderId="29" xfId="0" applyNumberFormat="1" applyBorder="1" applyAlignment="1">
      <alignment horizontal="center"/>
    </xf>
    <xf numFmtId="49" fontId="2" fillId="0" borderId="17" xfId="0" applyNumberFormat="1" applyFont="1" applyBorder="1" applyAlignment="1">
      <alignment horizontal="center"/>
    </xf>
    <xf numFmtId="49" fontId="0" fillId="0" borderId="17" xfId="0" applyNumberFormat="1" applyBorder="1" applyAlignment="1">
      <alignment horizontal="center"/>
    </xf>
    <xf numFmtId="49" fontId="0" fillId="0" borderId="30" xfId="0" applyNumberFormat="1" applyBorder="1" applyAlignment="1">
      <alignment horizontal="center"/>
    </xf>
    <xf numFmtId="0" fontId="0" fillId="0" borderId="32" xfId="0" applyBorder="1" applyAlignment="1">
      <alignment horizontal="center"/>
    </xf>
    <xf numFmtId="0" fontId="0" fillId="0" borderId="56" xfId="0" applyBorder="1" applyAlignment="1">
      <alignment horizontal="center"/>
    </xf>
    <xf numFmtId="0" fontId="0" fillId="0" borderId="57" xfId="0" applyBorder="1"/>
    <xf numFmtId="0" fontId="0" fillId="0" borderId="58" xfId="0" applyBorder="1"/>
    <xf numFmtId="49" fontId="0" fillId="0" borderId="41" xfId="0" applyNumberFormat="1" applyBorder="1" applyAlignment="1">
      <alignment horizontal="center"/>
    </xf>
    <xf numFmtId="49" fontId="0" fillId="0" borderId="42" xfId="0" applyNumberFormat="1" applyBorder="1" applyAlignment="1">
      <alignment horizontal="center"/>
    </xf>
    <xf numFmtId="49" fontId="0" fillId="0" borderId="54" xfId="0" applyNumberFormat="1" applyBorder="1" applyAlignment="1">
      <alignment horizontal="center"/>
    </xf>
    <xf numFmtId="49" fontId="0" fillId="0" borderId="52" xfId="0" applyNumberFormat="1" applyBorder="1" applyAlignment="1">
      <alignment horizontal="center"/>
    </xf>
    <xf numFmtId="49" fontId="0" fillId="0" borderId="53" xfId="0" applyNumberFormat="1" applyBorder="1" applyAlignment="1">
      <alignment horizontal="center"/>
    </xf>
    <xf numFmtId="0" fontId="0" fillId="0" borderId="59" xfId="0" applyBorder="1"/>
    <xf numFmtId="0" fontId="2" fillId="0" borderId="45"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6" xfId="0" applyFont="1" applyBorder="1" applyAlignment="1">
      <alignment horizontal="center" vertical="center" wrapText="1"/>
    </xf>
    <xf numFmtId="0" fontId="0" fillId="0" borderId="36" xfId="0" applyFont="1" applyBorder="1" applyAlignment="1">
      <alignment horizontal="center"/>
    </xf>
    <xf numFmtId="0" fontId="0" fillId="0" borderId="18" xfId="0" applyFont="1" applyBorder="1" applyAlignment="1">
      <alignment horizontal="center"/>
    </xf>
    <xf numFmtId="0" fontId="0" fillId="0" borderId="37" xfId="0" applyFont="1" applyBorder="1" applyAlignment="1">
      <alignment horizontal="center"/>
    </xf>
    <xf numFmtId="0" fontId="0" fillId="0" borderId="16"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39" xfId="0" applyFont="1" applyFill="1" applyBorder="1" applyAlignment="1">
      <alignment horizontal="center" vertical="center" wrapText="1"/>
    </xf>
    <xf numFmtId="0" fontId="0" fillId="0" borderId="26" xfId="0" applyFont="1" applyBorder="1" applyAlignment="1">
      <alignment horizontal="center"/>
    </xf>
    <xf numFmtId="0" fontId="0" fillId="0" borderId="3" xfId="0" applyFont="1" applyBorder="1" applyAlignment="1">
      <alignment vertical="top" wrapText="1"/>
    </xf>
    <xf numFmtId="0" fontId="0" fillId="0" borderId="50" xfId="0" applyFill="1" applyBorder="1"/>
    <xf numFmtId="0" fontId="13" fillId="0" borderId="0" xfId="0" applyFont="1"/>
    <xf numFmtId="0" fontId="26" fillId="0" borderId="41" xfId="0" applyFont="1" applyBorder="1" applyAlignment="1">
      <alignment horizontal="center" vertical="center" wrapText="1"/>
    </xf>
    <xf numFmtId="0" fontId="26" fillId="0" borderId="42" xfId="0" applyFont="1" applyBorder="1" applyAlignment="1">
      <alignment horizontal="center" vertical="center" wrapText="1"/>
    </xf>
    <xf numFmtId="0" fontId="26" fillId="0" borderId="43" xfId="0" applyFont="1" applyBorder="1" applyAlignment="1">
      <alignment horizontal="center" vertical="center" wrapText="1"/>
    </xf>
    <xf numFmtId="0" fontId="27" fillId="0" borderId="1" xfId="0" applyFont="1" applyBorder="1" applyAlignment="1">
      <alignment horizontal="center" vertical="center" wrapText="1"/>
    </xf>
    <xf numFmtId="0" fontId="27" fillId="0" borderId="31" xfId="0" applyFont="1" applyFill="1" applyBorder="1" applyAlignment="1">
      <alignment horizontal="center" vertical="center" wrapText="1"/>
    </xf>
    <xf numFmtId="0" fontId="27" fillId="0" borderId="28" xfId="0" applyFont="1" applyFill="1" applyBorder="1" applyAlignment="1">
      <alignment horizontal="center" vertical="center" wrapText="1"/>
    </xf>
    <xf numFmtId="0" fontId="27" fillId="0" borderId="28" xfId="0" applyFont="1" applyBorder="1" applyAlignment="1">
      <alignment horizontal="center" vertical="center" wrapText="1"/>
    </xf>
    <xf numFmtId="0" fontId="27" fillId="0" borderId="29" xfId="0" applyFont="1" applyBorder="1" applyAlignment="1">
      <alignment horizontal="center" vertical="center" wrapText="1"/>
    </xf>
    <xf numFmtId="0" fontId="2" fillId="2" borderId="0" xfId="0" applyFont="1" applyFill="1"/>
    <xf numFmtId="0" fontId="6" fillId="2" borderId="0" xfId="0" applyFont="1" applyFill="1"/>
    <xf numFmtId="0" fontId="2" fillId="2" borderId="0" xfId="0" applyFont="1" applyFill="1" applyBorder="1" applyAlignment="1">
      <alignment horizontal="left"/>
    </xf>
    <xf numFmtId="0" fontId="28" fillId="2" borderId="0" xfId="0" applyFont="1" applyFill="1" applyBorder="1" applyAlignment="1">
      <alignment horizontal="center"/>
    </xf>
    <xf numFmtId="0" fontId="0" fillId="2" borderId="0" xfId="0" applyFont="1" applyFill="1" applyBorder="1" applyAlignment="1">
      <alignment horizontal="left"/>
    </xf>
    <xf numFmtId="0" fontId="28" fillId="2" borderId="0" xfId="0" applyFont="1" applyFill="1" applyAlignment="1">
      <alignment horizontal="center"/>
    </xf>
    <xf numFmtId="0" fontId="26" fillId="0" borderId="36" xfId="0" applyFont="1" applyBorder="1" applyAlignment="1">
      <alignment horizontal="center" vertical="center"/>
    </xf>
    <xf numFmtId="0" fontId="26" fillId="0" borderId="22" xfId="0" applyFont="1" applyBorder="1" applyAlignment="1">
      <alignment horizontal="center" vertical="center"/>
    </xf>
    <xf numFmtId="0" fontId="26" fillId="0" borderId="24" xfId="0" applyFont="1" applyBorder="1" applyAlignment="1">
      <alignment horizontal="center" vertical="center"/>
    </xf>
    <xf numFmtId="0" fontId="28" fillId="0" borderId="0" xfId="0" applyFont="1" applyFill="1" applyAlignment="1">
      <alignment horizontal="center"/>
    </xf>
    <xf numFmtId="0" fontId="0" fillId="0" borderId="50" xfId="0" applyFont="1" applyFill="1" applyBorder="1" applyAlignment="1">
      <alignment horizontal="center"/>
    </xf>
    <xf numFmtId="0" fontId="17" fillId="0" borderId="29" xfId="0" applyFont="1" applyFill="1" applyBorder="1" applyAlignment="1">
      <alignment horizontal="center" vertical="center"/>
    </xf>
    <xf numFmtId="0" fontId="17" fillId="4" borderId="52" xfId="0" applyFont="1" applyFill="1" applyBorder="1" applyAlignment="1">
      <alignment horizontal="center" vertical="center"/>
    </xf>
    <xf numFmtId="0" fontId="17" fillId="0" borderId="58" xfId="0" applyFont="1" applyFill="1" applyBorder="1" applyAlignment="1">
      <alignment horizontal="center" vertical="center"/>
    </xf>
    <xf numFmtId="0" fontId="17" fillId="4" borderId="53" xfId="0" applyFont="1" applyFill="1" applyBorder="1" applyAlignment="1">
      <alignment horizontal="center" vertical="center"/>
    </xf>
    <xf numFmtId="0" fontId="17" fillId="0" borderId="59"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Fill="1" applyBorder="1" applyAlignment="1">
      <alignment horizontal="center"/>
    </xf>
    <xf numFmtId="0" fontId="23" fillId="0" borderId="17" xfId="0" applyFont="1" applyFill="1" applyBorder="1" applyAlignment="1">
      <alignment horizontal="center" vertical="center"/>
    </xf>
    <xf numFmtId="0" fontId="23" fillId="0" borderId="17" xfId="0" applyFont="1" applyBorder="1" applyAlignment="1">
      <alignment horizontal="left" vertical="center"/>
    </xf>
    <xf numFmtId="0" fontId="23" fillId="6" borderId="17" xfId="0" applyFont="1" applyFill="1" applyBorder="1" applyAlignment="1">
      <alignment horizontal="left"/>
    </xf>
    <xf numFmtId="0" fontId="23" fillId="6" borderId="17" xfId="0" applyFont="1" applyFill="1" applyBorder="1" applyAlignment="1">
      <alignment horizontal="left" vertical="center"/>
    </xf>
    <xf numFmtId="0" fontId="23" fillId="0" borderId="17" xfId="0" applyFont="1" applyBorder="1" applyAlignment="1">
      <alignment horizontal="left"/>
    </xf>
    <xf numFmtId="0" fontId="23" fillId="7" borderId="17" xfId="0" applyFont="1" applyFill="1" applyBorder="1" applyAlignment="1">
      <alignment horizontal="left"/>
    </xf>
    <xf numFmtId="0" fontId="23" fillId="7" borderId="17" xfId="0" applyFont="1" applyFill="1" applyBorder="1" applyAlignment="1">
      <alignment horizontal="left" vertical="center"/>
    </xf>
    <xf numFmtId="0" fontId="23" fillId="0" borderId="17" xfId="0" applyFont="1" applyFill="1" applyBorder="1" applyAlignment="1">
      <alignment horizontal="left"/>
    </xf>
    <xf numFmtId="0" fontId="20" fillId="0" borderId="19" xfId="0" applyFont="1" applyBorder="1" applyAlignment="1">
      <alignment horizontal="left"/>
    </xf>
    <xf numFmtId="0" fontId="20" fillId="0" borderId="20" xfId="0" applyFont="1" applyBorder="1" applyAlignment="1">
      <alignment horizontal="left"/>
    </xf>
    <xf numFmtId="0" fontId="20" fillId="0" borderId="20" xfId="0" applyFont="1" applyFill="1" applyBorder="1" applyAlignment="1">
      <alignment horizontal="left"/>
    </xf>
    <xf numFmtId="0" fontId="20" fillId="0" borderId="21" xfId="0" applyFont="1" applyFill="1" applyBorder="1" applyAlignment="1">
      <alignment horizontal="left"/>
    </xf>
    <xf numFmtId="0" fontId="23" fillId="0" borderId="22" xfId="0" applyFont="1" applyBorder="1" applyAlignment="1">
      <alignment horizontal="left" vertical="center"/>
    </xf>
    <xf numFmtId="0" fontId="23" fillId="0" borderId="23" xfId="0" applyFont="1" applyBorder="1" applyAlignment="1">
      <alignment horizontal="left"/>
    </xf>
    <xf numFmtId="0" fontId="23" fillId="0" borderId="24" xfId="0" applyFont="1" applyBorder="1" applyAlignment="1">
      <alignment horizontal="left" vertical="center"/>
    </xf>
    <xf numFmtId="0" fontId="23" fillId="0" borderId="25" xfId="0" applyFont="1" applyFill="1" applyBorder="1" applyAlignment="1">
      <alignment horizontal="left" vertical="center"/>
    </xf>
    <xf numFmtId="0" fontId="23" fillId="0" borderId="25" xfId="0" applyFont="1" applyFill="1"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23" fillId="0" borderId="25" xfId="0" applyFont="1" applyFill="1" applyBorder="1" applyAlignment="1">
      <alignment horizontal="center" vertical="center"/>
    </xf>
    <xf numFmtId="0" fontId="23" fillId="0" borderId="25" xfId="0" applyFont="1" applyFill="1" applyBorder="1" applyAlignment="1">
      <alignment horizontal="center"/>
    </xf>
    <xf numFmtId="0" fontId="0" fillId="0" borderId="25" xfId="0" applyBorder="1"/>
    <xf numFmtId="0" fontId="2" fillId="0" borderId="53" xfId="0" applyFont="1" applyBorder="1" applyAlignment="1">
      <alignment horizontal="center" vertical="center" wrapText="1"/>
    </xf>
    <xf numFmtId="0" fontId="3" fillId="0" borderId="29" xfId="243" applyBorder="1" applyAlignment="1">
      <alignment horizontal="center" vertical="center"/>
    </xf>
    <xf numFmtId="0" fontId="2" fillId="0" borderId="0" xfId="0" applyFont="1" applyBorder="1" applyAlignment="1">
      <alignment vertical="center" wrapText="1"/>
    </xf>
    <xf numFmtId="0" fontId="2" fillId="0" borderId="0" xfId="0" applyFont="1" applyFill="1" applyBorder="1" applyAlignment="1">
      <alignment horizontal="center" vertical="center" wrapText="1"/>
    </xf>
    <xf numFmtId="0" fontId="3" fillId="0" borderId="0" xfId="243" applyBorder="1" applyAlignment="1">
      <alignment horizontal="center" vertical="center"/>
    </xf>
    <xf numFmtId="0" fontId="2" fillId="0" borderId="0" xfId="0" applyFont="1" applyBorder="1" applyAlignment="1">
      <alignment horizontal="center" vertical="center" wrapText="1"/>
    </xf>
    <xf numFmtId="0" fontId="2" fillId="0" borderId="22" xfId="0" applyFont="1" applyFill="1" applyBorder="1" applyAlignment="1">
      <alignment horizontal="center" vertical="center" wrapText="1"/>
    </xf>
    <xf numFmtId="0" fontId="3" fillId="0" borderId="58" xfId="243" applyBorder="1" applyAlignment="1">
      <alignment horizontal="center" vertical="center"/>
    </xf>
    <xf numFmtId="0" fontId="3" fillId="0" borderId="9" xfId="243" applyBorder="1" applyAlignment="1">
      <alignment horizontal="center" vertical="center"/>
    </xf>
    <xf numFmtId="0" fontId="2" fillId="0" borderId="27"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12" xfId="0" applyFont="1" applyBorder="1" applyAlignment="1">
      <alignment horizontal="center" vertical="center" wrapText="1"/>
    </xf>
    <xf numFmtId="0" fontId="3" fillId="0" borderId="60" xfId="243" applyBorder="1" applyAlignment="1">
      <alignment horizontal="center" vertical="center"/>
    </xf>
    <xf numFmtId="0" fontId="2" fillId="0" borderId="31" xfId="0" applyFont="1" applyBorder="1" applyAlignment="1">
      <alignment horizontal="center" vertical="center" wrapText="1"/>
    </xf>
    <xf numFmtId="0" fontId="6" fillId="2" borderId="0" xfId="0" applyFont="1" applyFill="1" applyBorder="1"/>
    <xf numFmtId="0" fontId="2" fillId="0" borderId="24" xfId="0" applyFont="1" applyFill="1" applyBorder="1" applyAlignment="1">
      <alignment horizontal="center" vertical="center" wrapText="1"/>
    </xf>
    <xf numFmtId="0" fontId="3" fillId="0" borderId="26" xfId="243" applyBorder="1" applyAlignment="1">
      <alignment horizontal="center"/>
    </xf>
    <xf numFmtId="0" fontId="3" fillId="0" borderId="23" xfId="243" applyBorder="1" applyAlignment="1">
      <alignment horizontal="center"/>
    </xf>
    <xf numFmtId="0" fontId="31" fillId="2" borderId="0" xfId="0" applyFont="1" applyFill="1"/>
    <xf numFmtId="0" fontId="32" fillId="0" borderId="0" xfId="0" applyFont="1"/>
    <xf numFmtId="0" fontId="36" fillId="0" borderId="0" xfId="0" applyFont="1" applyBorder="1" applyAlignment="1">
      <alignment horizontal="left" vertical="center"/>
    </xf>
    <xf numFmtId="0" fontId="36" fillId="0" borderId="10" xfId="0" applyFont="1" applyBorder="1" applyAlignment="1">
      <alignment horizontal="center" vertical="center"/>
    </xf>
    <xf numFmtId="0" fontId="33" fillId="0" borderId="3" xfId="0" applyFont="1" applyBorder="1" applyAlignment="1">
      <alignment horizontal="center" vertical="center"/>
    </xf>
    <xf numFmtId="0" fontId="33" fillId="0" borderId="10" xfId="0" applyFont="1" applyBorder="1" applyAlignment="1">
      <alignment horizontal="center" vertical="center"/>
    </xf>
    <xf numFmtId="0" fontId="33" fillId="0" borderId="11" xfId="0" applyFont="1" applyBorder="1" applyAlignment="1">
      <alignment horizontal="center" vertical="center"/>
    </xf>
    <xf numFmtId="0" fontId="33" fillId="0" borderId="11" xfId="0" applyFont="1" applyBorder="1" applyAlignment="1">
      <alignment vertical="center"/>
    </xf>
    <xf numFmtId="0" fontId="36" fillId="4" borderId="5" xfId="0" applyFont="1" applyFill="1" applyBorder="1" applyAlignment="1">
      <alignment horizontal="center" vertical="center"/>
    </xf>
    <xf numFmtId="0" fontId="36" fillId="4" borderId="0" xfId="0" applyFont="1" applyFill="1" applyBorder="1" applyAlignment="1">
      <alignment horizontal="center" vertical="center"/>
    </xf>
    <xf numFmtId="0" fontId="36" fillId="4" borderId="6" xfId="0" applyFont="1" applyFill="1" applyBorder="1" applyAlignment="1">
      <alignment horizontal="center" vertic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2" fillId="0" borderId="2" xfId="106" applyFont="1" applyBorder="1" applyAlignment="1">
      <alignment horizontal="left" vertical="center"/>
    </xf>
    <xf numFmtId="0" fontId="38" fillId="0" borderId="3" xfId="39" applyFont="1" applyBorder="1" applyAlignment="1">
      <alignment horizontal="left"/>
    </xf>
    <xf numFmtId="0" fontId="32" fillId="0" borderId="4" xfId="0" applyFont="1" applyBorder="1" applyAlignment="1">
      <alignment horizontal="left"/>
    </xf>
    <xf numFmtId="0" fontId="32" fillId="0" borderId="10" xfId="0" applyFont="1" applyBorder="1"/>
    <xf numFmtId="0" fontId="38" fillId="0" borderId="2" xfId="39" applyFont="1" applyFill="1" applyBorder="1" applyAlignment="1"/>
    <xf numFmtId="0" fontId="32" fillId="0" borderId="4" xfId="0" applyFont="1" applyBorder="1"/>
    <xf numFmtId="0" fontId="39" fillId="0" borderId="10" xfId="0" applyFont="1" applyBorder="1"/>
    <xf numFmtId="0" fontId="32" fillId="0" borderId="3" xfId="0" applyFont="1" applyBorder="1"/>
    <xf numFmtId="0" fontId="32" fillId="0" borderId="2" xfId="0" applyFont="1" applyBorder="1"/>
    <xf numFmtId="0" fontId="32" fillId="0" borderId="5" xfId="106" applyFont="1" applyBorder="1" applyAlignment="1">
      <alignment horizontal="left" vertical="center"/>
    </xf>
    <xf numFmtId="0" fontId="38" fillId="0" borderId="0" xfId="39" applyFont="1" applyBorder="1" applyAlignment="1">
      <alignment horizontal="left"/>
    </xf>
    <xf numFmtId="0" fontId="32" fillId="0" borderId="6" xfId="0" applyFont="1" applyBorder="1" applyAlignment="1">
      <alignment horizontal="left"/>
    </xf>
    <xf numFmtId="0" fontId="32" fillId="0" borderId="11" xfId="0" applyFont="1" applyBorder="1"/>
    <xf numFmtId="0" fontId="38" fillId="0" borderId="5" xfId="39" applyFont="1" applyFill="1" applyBorder="1" applyAlignment="1"/>
    <xf numFmtId="0" fontId="32" fillId="0" borderId="6" xfId="0" applyFont="1" applyBorder="1"/>
    <xf numFmtId="0" fontId="39" fillId="0" borderId="11" xfId="0" applyFont="1" applyBorder="1"/>
    <xf numFmtId="0" fontId="32" fillId="0" borderId="0" xfId="0" applyFont="1" applyBorder="1"/>
    <xf numFmtId="0" fontId="32" fillId="0" borderId="5" xfId="0" applyFont="1" applyBorder="1"/>
    <xf numFmtId="0" fontId="32" fillId="0" borderId="7" xfId="106" applyFont="1" applyBorder="1" applyAlignment="1">
      <alignment horizontal="left" vertical="center"/>
    </xf>
    <xf numFmtId="0" fontId="38" fillId="0" borderId="8" xfId="39" applyFont="1" applyBorder="1" applyAlignment="1">
      <alignment horizontal="left"/>
    </xf>
    <xf numFmtId="0" fontId="32" fillId="0" borderId="9" xfId="0" applyFont="1" applyBorder="1" applyAlignment="1">
      <alignment horizontal="left"/>
    </xf>
    <xf numFmtId="0" fontId="32" fillId="0" borderId="12" xfId="0" applyFont="1" applyBorder="1"/>
    <xf numFmtId="0" fontId="38" fillId="0" borderId="7" xfId="39" applyFont="1" applyFill="1" applyBorder="1" applyAlignment="1"/>
    <xf numFmtId="0" fontId="32" fillId="0" borderId="9" xfId="0" applyFont="1" applyBorder="1"/>
    <xf numFmtId="0" fontId="39" fillId="0" borderId="12" xfId="0" applyFont="1" applyBorder="1"/>
    <xf numFmtId="0" fontId="32" fillId="0" borderId="8" xfId="0" applyFont="1" applyBorder="1"/>
    <xf numFmtId="0" fontId="32" fillId="0" borderId="7" xfId="0" applyFont="1" applyBorder="1"/>
    <xf numFmtId="0" fontId="39" fillId="0" borderId="10" xfId="0" applyFont="1" applyFill="1" applyBorder="1"/>
    <xf numFmtId="0" fontId="39" fillId="0" borderId="12" xfId="0" applyFont="1" applyFill="1" applyBorder="1"/>
    <xf numFmtId="0" fontId="32" fillId="0" borderId="0" xfId="106" applyFont="1" applyFill="1" applyBorder="1" applyAlignment="1">
      <alignment horizontal="left" vertical="center"/>
    </xf>
    <xf numFmtId="0" fontId="38" fillId="0" borderId="0" xfId="39" applyFont="1" applyFill="1" applyBorder="1" applyAlignment="1"/>
    <xf numFmtId="0" fontId="32" fillId="0" borderId="0" xfId="0" applyFont="1" applyFill="1" applyBorder="1" applyAlignment="1">
      <alignment horizontal="left"/>
    </xf>
    <xf numFmtId="0" fontId="32" fillId="0" borderId="0" xfId="0" applyFont="1" applyFill="1"/>
    <xf numFmtId="49" fontId="32" fillId="0" borderId="0" xfId="0" applyNumberFormat="1" applyFont="1" applyFill="1"/>
    <xf numFmtId="49" fontId="32" fillId="0" borderId="3" xfId="0" applyNumberFormat="1" applyFont="1" applyFill="1" applyBorder="1"/>
    <xf numFmtId="0" fontId="32" fillId="0" borderId="0" xfId="0" applyFont="1" applyFill="1" applyBorder="1"/>
    <xf numFmtId="49" fontId="32" fillId="0" borderId="0" xfId="0" applyNumberFormat="1" applyFont="1" applyFill="1" applyBorder="1"/>
    <xf numFmtId="49" fontId="32" fillId="0" borderId="8" xfId="0" applyNumberFormat="1" applyFont="1" applyFill="1" applyBorder="1"/>
    <xf numFmtId="49" fontId="32" fillId="0" borderId="0" xfId="0" applyNumberFormat="1" applyFont="1" applyFill="1" applyBorder="1" applyAlignment="1">
      <alignment horizontal="left" indent="1"/>
    </xf>
    <xf numFmtId="49" fontId="39" fillId="0" borderId="0" xfId="0" applyNumberFormat="1" applyFont="1" applyFill="1" applyAlignment="1">
      <alignment horizontal="left" indent="1"/>
    </xf>
    <xf numFmtId="49" fontId="32" fillId="0" borderId="0" xfId="0" applyNumberFormat="1" applyFont="1" applyFill="1" applyAlignment="1">
      <alignment horizontal="left" indent="1"/>
    </xf>
    <xf numFmtId="49" fontId="32" fillId="0" borderId="0" xfId="0" applyNumberFormat="1" applyFont="1"/>
    <xf numFmtId="49" fontId="36" fillId="0" borderId="7" xfId="0" applyNumberFormat="1" applyFont="1" applyFill="1" applyBorder="1" applyAlignment="1">
      <alignment horizontal="left" vertical="center"/>
    </xf>
    <xf numFmtId="49" fontId="36" fillId="0" borderId="8" xfId="0" applyNumberFormat="1" applyFont="1" applyFill="1" applyBorder="1" applyAlignment="1">
      <alignment horizontal="left" vertical="center"/>
    </xf>
    <xf numFmtId="49" fontId="36" fillId="0" borderId="1" xfId="0" applyNumberFormat="1" applyFont="1" applyFill="1" applyBorder="1" applyAlignment="1">
      <alignment horizontal="center" vertical="center"/>
    </xf>
    <xf numFmtId="49" fontId="33" fillId="0" borderId="14" xfId="0" applyNumberFormat="1" applyFont="1" applyFill="1" applyBorder="1" applyAlignment="1">
      <alignment horizontal="center" vertical="center"/>
    </xf>
    <xf numFmtId="49" fontId="33" fillId="0" borderId="1" xfId="0" applyNumberFormat="1" applyFont="1" applyFill="1" applyBorder="1" applyAlignment="1">
      <alignment horizontal="center" vertical="center"/>
    </xf>
    <xf numFmtId="49" fontId="33" fillId="4" borderId="1" xfId="0" applyNumberFormat="1" applyFont="1" applyFill="1" applyBorder="1" applyAlignment="1">
      <alignment horizontal="center" vertical="center"/>
    </xf>
    <xf numFmtId="49" fontId="33" fillId="4" borderId="12" xfId="0" applyNumberFormat="1" applyFont="1" applyFill="1" applyBorder="1" applyAlignment="1">
      <alignment horizontal="center" vertical="center"/>
    </xf>
    <xf numFmtId="49" fontId="33" fillId="4" borderId="12" xfId="0" applyNumberFormat="1" applyFont="1" applyFill="1" applyBorder="1" applyAlignment="1">
      <alignment vertical="center"/>
    </xf>
    <xf numFmtId="49" fontId="36" fillId="2" borderId="5" xfId="0" applyNumberFormat="1" applyFont="1" applyFill="1" applyBorder="1" applyAlignment="1">
      <alignment horizontal="center" vertical="center"/>
    </xf>
    <xf numFmtId="49" fontId="36" fillId="2" borderId="0" xfId="0" applyNumberFormat="1" applyFont="1" applyFill="1" applyBorder="1" applyAlignment="1">
      <alignment horizontal="center" vertical="center"/>
    </xf>
    <xf numFmtId="49" fontId="36" fillId="2" borderId="6" xfId="0" applyNumberFormat="1" applyFont="1" applyFill="1" applyBorder="1" applyAlignment="1">
      <alignment horizontal="center" vertical="center"/>
    </xf>
    <xf numFmtId="49" fontId="37" fillId="5" borderId="2" xfId="0" applyNumberFormat="1" applyFont="1" applyFill="1" applyBorder="1" applyAlignment="1">
      <alignment horizontal="center" vertical="center"/>
    </xf>
    <xf numFmtId="49" fontId="37" fillId="5" borderId="3" xfId="0" applyNumberFormat="1" applyFont="1" applyFill="1" applyBorder="1" applyAlignment="1">
      <alignment horizontal="center" vertical="center"/>
    </xf>
    <xf numFmtId="49" fontId="37" fillId="5" borderId="4" xfId="0" applyNumberFormat="1" applyFont="1" applyFill="1" applyBorder="1" applyAlignment="1">
      <alignment horizontal="center" vertical="center"/>
    </xf>
    <xf numFmtId="49" fontId="32" fillId="0" borderId="2" xfId="0" applyNumberFormat="1" applyFont="1" applyFill="1" applyBorder="1"/>
    <xf numFmtId="49" fontId="32" fillId="0" borderId="10" xfId="0" applyNumberFormat="1" applyFont="1" applyFill="1" applyBorder="1"/>
    <xf numFmtId="49" fontId="32" fillId="0" borderId="4" xfId="0" applyNumberFormat="1" applyFont="1" applyFill="1" applyBorder="1"/>
    <xf numFmtId="49" fontId="38" fillId="0" borderId="2" xfId="39" applyNumberFormat="1" applyFont="1" applyFill="1" applyBorder="1" applyAlignment="1"/>
    <xf numFmtId="49" fontId="38" fillId="0" borderId="10" xfId="39" applyNumberFormat="1" applyFont="1" applyFill="1" applyBorder="1" applyAlignment="1"/>
    <xf numFmtId="49" fontId="32" fillId="4" borderId="2" xfId="0" applyNumberFormat="1" applyFont="1" applyFill="1" applyBorder="1"/>
    <xf numFmtId="49" fontId="32" fillId="2" borderId="2" xfId="0" applyNumberFormat="1" applyFont="1" applyFill="1" applyBorder="1"/>
    <xf numFmtId="49" fontId="32" fillId="2" borderId="3" xfId="0" applyNumberFormat="1" applyFont="1" applyFill="1" applyBorder="1"/>
    <xf numFmtId="49" fontId="32" fillId="5" borderId="2" xfId="0" applyNumberFormat="1" applyFont="1" applyFill="1" applyBorder="1"/>
    <xf numFmtId="49" fontId="32" fillId="5" borderId="3" xfId="0" applyNumberFormat="1" applyFont="1" applyFill="1" applyBorder="1"/>
    <xf numFmtId="49" fontId="32" fillId="5" borderId="4" xfId="0" applyNumberFormat="1" applyFont="1" applyFill="1" applyBorder="1"/>
    <xf numFmtId="49" fontId="32" fillId="0" borderId="5" xfId="0" applyNumberFormat="1" applyFont="1" applyFill="1" applyBorder="1"/>
    <xf numFmtId="49" fontId="32" fillId="0" borderId="11" xfId="0" applyNumberFormat="1" applyFont="1" applyFill="1" applyBorder="1"/>
    <xf numFmtId="49" fontId="32" fillId="0" borderId="6" xfId="0" applyNumberFormat="1" applyFont="1" applyFill="1" applyBorder="1"/>
    <xf numFmtId="49" fontId="32" fillId="4" borderId="5" xfId="0" applyNumberFormat="1" applyFont="1" applyFill="1" applyBorder="1"/>
    <xf numFmtId="49" fontId="32" fillId="2" borderId="5" xfId="0" applyNumberFormat="1" applyFont="1" applyFill="1" applyBorder="1"/>
    <xf numFmtId="49" fontId="32" fillId="2" borderId="0" xfId="0" applyNumberFormat="1" applyFont="1" applyFill="1" applyBorder="1"/>
    <xf numFmtId="49" fontId="32" fillId="2" borderId="0" xfId="0" applyNumberFormat="1" applyFont="1" applyFill="1"/>
    <xf numFmtId="49" fontId="32" fillId="5" borderId="5" xfId="0" applyNumberFormat="1" applyFont="1" applyFill="1" applyBorder="1"/>
    <xf numFmtId="49" fontId="32" fillId="5" borderId="0" xfId="0" applyNumberFormat="1" applyFont="1" applyFill="1" applyBorder="1"/>
    <xf numFmtId="49" fontId="32" fillId="5" borderId="6" xfId="0" applyNumberFormat="1" applyFont="1" applyFill="1" applyBorder="1"/>
    <xf numFmtId="49" fontId="32" fillId="0" borderId="7" xfId="0" applyNumberFormat="1" applyFont="1" applyFill="1" applyBorder="1"/>
    <xf numFmtId="49" fontId="32" fillId="0" borderId="12" xfId="0" applyNumberFormat="1" applyFont="1" applyFill="1" applyBorder="1"/>
    <xf numFmtId="49" fontId="32" fillId="4" borderId="8" xfId="0" applyNumberFormat="1" applyFont="1" applyFill="1" applyBorder="1"/>
    <xf numFmtId="49" fontId="32" fillId="2" borderId="8" xfId="0" applyNumberFormat="1" applyFont="1" applyFill="1" applyBorder="1"/>
    <xf numFmtId="49" fontId="32" fillId="5" borderId="8" xfId="0" applyNumberFormat="1" applyFont="1" applyFill="1" applyBorder="1"/>
    <xf numFmtId="49" fontId="32" fillId="5" borderId="9" xfId="0" applyNumberFormat="1" applyFont="1" applyFill="1" applyBorder="1"/>
    <xf numFmtId="49" fontId="32" fillId="0" borderId="9" xfId="0" applyNumberFormat="1" applyFont="1" applyFill="1" applyBorder="1"/>
    <xf numFmtId="49" fontId="32" fillId="4" borderId="7" xfId="0" applyNumberFormat="1" applyFont="1" applyFill="1" applyBorder="1"/>
    <xf numFmtId="49" fontId="32" fillId="2" borderId="7" xfId="0" applyNumberFormat="1" applyFont="1" applyFill="1" applyBorder="1"/>
    <xf numFmtId="49" fontId="32" fillId="5" borderId="7" xfId="0" applyNumberFormat="1" applyFont="1" applyFill="1" applyBorder="1"/>
    <xf numFmtId="0" fontId="17" fillId="4" borderId="18" xfId="0" applyFont="1" applyFill="1" applyBorder="1" applyAlignment="1">
      <alignment horizontal="center" vertical="center"/>
    </xf>
    <xf numFmtId="0" fontId="17" fillId="4" borderId="37" xfId="0" applyFont="1" applyFill="1" applyBorder="1" applyAlignment="1">
      <alignment horizontal="center" vertical="center"/>
    </xf>
    <xf numFmtId="0" fontId="17" fillId="4" borderId="66" xfId="0" applyFont="1" applyFill="1" applyBorder="1" applyAlignment="1">
      <alignment horizontal="center" vertical="center"/>
    </xf>
    <xf numFmtId="0" fontId="17" fillId="4" borderId="67" xfId="0" applyFont="1" applyFill="1" applyBorder="1" applyAlignment="1">
      <alignment horizontal="center" vertical="center"/>
    </xf>
    <xf numFmtId="0" fontId="17" fillId="4" borderId="63" xfId="0" applyFont="1" applyFill="1" applyBorder="1" applyAlignment="1">
      <alignment horizontal="center" vertical="center"/>
    </xf>
    <xf numFmtId="0" fontId="22" fillId="4" borderId="68" xfId="0" applyFont="1" applyFill="1" applyBorder="1" applyAlignment="1">
      <alignment horizontal="center" vertical="center"/>
    </xf>
    <xf numFmtId="0" fontId="17" fillId="4" borderId="64" xfId="0" applyFont="1" applyFill="1" applyBorder="1" applyAlignment="1">
      <alignment horizontal="center" vertical="center"/>
    </xf>
    <xf numFmtId="0" fontId="21" fillId="0" borderId="0" xfId="0" applyFont="1" applyFill="1" applyBorder="1"/>
    <xf numFmtId="0" fontId="21" fillId="0" borderId="0" xfId="0" applyFont="1" applyFill="1"/>
    <xf numFmtId="0" fontId="19" fillId="0" borderId="16" xfId="0" applyFont="1" applyBorder="1" applyAlignment="1">
      <alignment horizontal="center" vertical="center"/>
    </xf>
    <xf numFmtId="0" fontId="29" fillId="0" borderId="0" xfId="0" applyFont="1" applyBorder="1" applyAlignment="1">
      <alignment horizontal="center"/>
    </xf>
    <xf numFmtId="0" fontId="17" fillId="0" borderId="0" xfId="0" applyFont="1" applyFill="1" applyBorder="1" applyAlignment="1">
      <alignment horizontal="center" vertical="center"/>
    </xf>
    <xf numFmtId="0" fontId="27" fillId="0" borderId="0" xfId="0" applyFont="1"/>
    <xf numFmtId="0" fontId="29" fillId="0" borderId="0" xfId="0" applyFont="1" applyFill="1" applyBorder="1" applyAlignment="1">
      <alignment horizontal="center"/>
    </xf>
    <xf numFmtId="0" fontId="29" fillId="0" borderId="0" xfId="0" applyFont="1" applyFill="1" applyBorder="1" applyAlignment="1"/>
    <xf numFmtId="0" fontId="17" fillId="0" borderId="19" xfId="0" applyFont="1" applyFill="1" applyBorder="1" applyAlignment="1">
      <alignment horizontal="center" vertical="center"/>
    </xf>
    <xf numFmtId="0" fontId="17" fillId="0" borderId="20" xfId="0" applyFont="1" applyFill="1" applyBorder="1" applyAlignment="1">
      <alignment horizontal="center" vertical="center"/>
    </xf>
    <xf numFmtId="0" fontId="17" fillId="0" borderId="21" xfId="0" applyFont="1" applyFill="1" applyBorder="1" applyAlignment="1">
      <alignment horizontal="center" vertical="center"/>
    </xf>
    <xf numFmtId="0" fontId="41" fillId="10" borderId="45" xfId="243" applyFont="1" applyFill="1" applyBorder="1" applyAlignment="1">
      <alignment horizontal="center" vertical="center"/>
    </xf>
    <xf numFmtId="0" fontId="41" fillId="10" borderId="47" xfId="243" applyFont="1" applyFill="1" applyBorder="1" applyAlignment="1">
      <alignment horizontal="center" vertical="center"/>
    </xf>
    <xf numFmtId="0" fontId="41" fillId="10" borderId="46" xfId="243" applyFont="1" applyFill="1" applyBorder="1" applyAlignment="1">
      <alignment horizontal="center" vertical="center" wrapText="1"/>
    </xf>
    <xf numFmtId="0" fontId="26" fillId="0" borderId="0" xfId="0" applyFont="1"/>
    <xf numFmtId="0" fontId="41" fillId="10" borderId="13" xfId="243" applyFont="1" applyFill="1" applyBorder="1" applyAlignment="1">
      <alignment horizontal="center" vertical="center"/>
    </xf>
    <xf numFmtId="0" fontId="41" fillId="10" borderId="1" xfId="243" applyFont="1" applyFill="1" applyBorder="1" applyAlignment="1">
      <alignment horizontal="center" vertical="center" wrapText="1"/>
    </xf>
    <xf numFmtId="0" fontId="41" fillId="10" borderId="15" xfId="243" applyFont="1" applyFill="1" applyBorder="1" applyAlignment="1">
      <alignment horizontal="center" vertical="center"/>
    </xf>
    <xf numFmtId="0" fontId="41" fillId="10" borderId="38" xfId="243" applyFont="1" applyFill="1" applyBorder="1" applyAlignment="1">
      <alignment horizontal="center" vertical="center"/>
    </xf>
    <xf numFmtId="0" fontId="41" fillId="10" borderId="39" xfId="243" applyFont="1" applyFill="1" applyBorder="1" applyAlignment="1">
      <alignment horizontal="center" vertical="center" wrapText="1"/>
    </xf>
    <xf numFmtId="0" fontId="30" fillId="0" borderId="0" xfId="243" applyFont="1" applyFill="1" applyBorder="1" applyAlignment="1">
      <alignment horizontal="center" vertical="center"/>
    </xf>
    <xf numFmtId="0" fontId="41" fillId="10" borderId="62" xfId="243" applyFont="1" applyFill="1" applyBorder="1" applyAlignment="1">
      <alignment horizontal="center" vertical="center"/>
    </xf>
    <xf numFmtId="0" fontId="25" fillId="0" borderId="61" xfId="0" applyFont="1" applyFill="1" applyBorder="1" applyAlignment="1">
      <alignment horizontal="center" vertical="center" wrapText="1"/>
    </xf>
    <xf numFmtId="0" fontId="25" fillId="0" borderId="54" xfId="0" applyFont="1" applyFill="1" applyBorder="1" applyAlignment="1">
      <alignment horizontal="center" vertical="center" wrapText="1"/>
    </xf>
    <xf numFmtId="0" fontId="25" fillId="0" borderId="52" xfId="0" applyFont="1" applyFill="1" applyBorder="1" applyAlignment="1">
      <alignment horizontal="center" vertical="center" wrapText="1"/>
    </xf>
    <xf numFmtId="0" fontId="25" fillId="0" borderId="65" xfId="0" applyFont="1" applyFill="1" applyBorder="1" applyAlignment="1">
      <alignment horizontal="center" vertical="center" wrapText="1"/>
    </xf>
    <xf numFmtId="0" fontId="25" fillId="0" borderId="53" xfId="0" applyFont="1" applyFill="1" applyBorder="1" applyAlignment="1">
      <alignment horizontal="center" vertical="center" wrapText="1"/>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3" fillId="0" borderId="15" xfId="243" applyBorder="1" applyAlignment="1">
      <alignment horizontal="center" vertical="center" wrapText="1"/>
    </xf>
    <xf numFmtId="0" fontId="2" fillId="0" borderId="11" xfId="0" applyFont="1" applyBorder="1" applyAlignment="1">
      <alignment horizontal="center" vertical="center" wrapText="1"/>
    </xf>
    <xf numFmtId="0" fontId="3" fillId="0" borderId="6" xfId="243" applyBorder="1" applyAlignment="1">
      <alignment horizontal="center" vertical="center"/>
    </xf>
    <xf numFmtId="0" fontId="26" fillId="8" borderId="1"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30" fillId="0" borderId="0" xfId="243" applyFont="1" applyFill="1" applyBorder="1" applyAlignment="1">
      <alignment vertical="center" wrapText="1"/>
    </xf>
    <xf numFmtId="0" fontId="41" fillId="0" borderId="0" xfId="243" applyFont="1" applyFill="1" applyBorder="1" applyAlignment="1">
      <alignment vertical="center"/>
    </xf>
    <xf numFmtId="0" fontId="41" fillId="0" borderId="0" xfId="243" applyFont="1" applyFill="1" applyBorder="1" applyAlignment="1">
      <alignment vertical="center" wrapText="1"/>
    </xf>
    <xf numFmtId="0" fontId="30" fillId="0" borderId="0" xfId="243" applyFont="1" applyFill="1" applyBorder="1" applyAlignment="1">
      <alignment vertical="center"/>
    </xf>
    <xf numFmtId="0" fontId="21" fillId="0" borderId="0" xfId="0" applyFont="1" applyFill="1" applyBorder="1" applyAlignment="1"/>
    <xf numFmtId="0" fontId="23" fillId="0" borderId="22" xfId="0" applyFont="1" applyBorder="1" applyAlignment="1">
      <alignment horizontal="left" vertical="top"/>
    </xf>
    <xf numFmtId="0" fontId="23" fillId="0" borderId="24" xfId="0" applyFont="1" applyBorder="1" applyAlignment="1">
      <alignment horizontal="left" vertical="top"/>
    </xf>
    <xf numFmtId="0" fontId="39" fillId="0" borderId="3" xfId="0" applyFont="1" applyBorder="1"/>
    <xf numFmtId="0" fontId="39" fillId="0" borderId="8" xfId="0" applyFont="1" applyBorder="1"/>
    <xf numFmtId="0" fontId="0" fillId="0" borderId="2" xfId="0" applyBorder="1"/>
    <xf numFmtId="0" fontId="0" fillId="0" borderId="7" xfId="0" applyBorder="1"/>
    <xf numFmtId="0" fontId="32" fillId="0" borderId="5" xfId="106" applyFont="1" applyFill="1" applyBorder="1" applyAlignment="1">
      <alignment horizontal="left" vertical="center"/>
    </xf>
    <xf numFmtId="0" fontId="38" fillId="0" borderId="0" xfId="39" applyFont="1" applyFill="1" applyBorder="1" applyAlignment="1">
      <alignment horizontal="left"/>
    </xf>
    <xf numFmtId="0" fontId="32" fillId="0" borderId="6" xfId="0" applyFont="1" applyFill="1" applyBorder="1" applyAlignment="1">
      <alignment horizontal="left"/>
    </xf>
    <xf numFmtId="0" fontId="32" fillId="0" borderId="11" xfId="0" applyFont="1" applyFill="1" applyBorder="1"/>
    <xf numFmtId="0" fontId="39" fillId="0" borderId="11" xfId="0" applyFont="1" applyFill="1" applyBorder="1"/>
    <xf numFmtId="0" fontId="0" fillId="4" borderId="12" xfId="0" applyFill="1" applyBorder="1" applyAlignment="1">
      <alignment wrapText="1"/>
    </xf>
    <xf numFmtId="0" fontId="0" fillId="4" borderId="7" xfId="0" applyFill="1" applyBorder="1" applyAlignment="1">
      <alignment horizontal="left" vertical="top"/>
    </xf>
    <xf numFmtId="0" fontId="0" fillId="4" borderId="9" xfId="0" applyFill="1" applyBorder="1"/>
    <xf numFmtId="0" fontId="2" fillId="0" borderId="2" xfId="0" applyFont="1" applyBorder="1" applyAlignment="1">
      <alignment horizontal="center" vertical="center"/>
    </xf>
    <xf numFmtId="0" fontId="0" fillId="0" borderId="5" xfId="0" applyBorder="1"/>
    <xf numFmtId="0" fontId="2" fillId="4" borderId="2" xfId="0" applyFont="1" applyFill="1" applyBorder="1" applyAlignment="1">
      <alignment vertical="center"/>
    </xf>
    <xf numFmtId="0" fontId="0" fillId="4" borderId="4" xfId="0" applyFill="1" applyBorder="1"/>
    <xf numFmtId="0" fontId="0" fillId="4" borderId="6" xfId="0" applyFill="1" applyBorder="1"/>
    <xf numFmtId="0" fontId="32" fillId="0" borderId="2" xfId="106" applyFont="1" applyFill="1" applyBorder="1" applyAlignment="1">
      <alignment horizontal="left" vertical="center"/>
    </xf>
    <xf numFmtId="0" fontId="38" fillId="0" borderId="3" xfId="39" applyFont="1" applyFill="1" applyBorder="1" applyAlignment="1">
      <alignment horizontal="left"/>
    </xf>
    <xf numFmtId="0" fontId="32" fillId="0" borderId="4" xfId="0" applyFont="1" applyFill="1" applyBorder="1" applyAlignment="1">
      <alignment horizontal="left"/>
    </xf>
    <xf numFmtId="0" fontId="32" fillId="0" borderId="10" xfId="0" applyFont="1" applyFill="1" applyBorder="1"/>
    <xf numFmtId="0" fontId="32" fillId="0" borderId="7" xfId="106" applyFont="1" applyFill="1" applyBorder="1" applyAlignment="1">
      <alignment horizontal="left" vertical="center"/>
    </xf>
    <xf numFmtId="0" fontId="38" fillId="0" borderId="8" xfId="39" applyFont="1" applyFill="1" applyBorder="1" applyAlignment="1">
      <alignment horizontal="left"/>
    </xf>
    <xf numFmtId="0" fontId="32" fillId="0" borderId="9" xfId="0" applyFont="1" applyFill="1" applyBorder="1" applyAlignment="1">
      <alignment horizontal="left"/>
    </xf>
    <xf numFmtId="0" fontId="32" fillId="0" borderId="12" xfId="0" applyFont="1" applyFill="1" applyBorder="1"/>
    <xf numFmtId="0" fontId="13" fillId="0" borderId="0" xfId="0" applyFont="1" applyFill="1"/>
    <xf numFmtId="0" fontId="6" fillId="0" borderId="0" xfId="0" applyFont="1" applyFill="1"/>
    <xf numFmtId="0" fontId="2" fillId="0" borderId="0" xfId="0" applyFont="1" applyFill="1" applyBorder="1" applyAlignment="1">
      <alignment horizontal="left"/>
    </xf>
    <xf numFmtId="0" fontId="28" fillId="0" borderId="0" xfId="0" applyFont="1" applyFill="1" applyBorder="1" applyAlignment="1">
      <alignment horizontal="center"/>
    </xf>
    <xf numFmtId="0" fontId="0" fillId="0" borderId="0" xfId="0" applyFont="1" applyFill="1" applyBorder="1" applyAlignment="1">
      <alignment horizontal="left"/>
    </xf>
    <xf numFmtId="0" fontId="12" fillId="0" borderId="0" xfId="0" applyFont="1" applyFill="1"/>
    <xf numFmtId="0" fontId="26" fillId="8" borderId="12" xfId="0" applyFont="1" applyFill="1" applyBorder="1" applyAlignment="1">
      <alignment horizontal="center" vertical="center" wrapText="1"/>
    </xf>
    <xf numFmtId="0" fontId="26" fillId="4" borderId="16" xfId="0" applyFont="1" applyFill="1" applyBorder="1" applyAlignment="1">
      <alignment horizontal="center" vertical="center"/>
    </xf>
    <xf numFmtId="0" fontId="26" fillId="8" borderId="13" xfId="0" applyFont="1" applyFill="1" applyBorder="1" applyAlignment="1">
      <alignment horizontal="center" vertical="center" wrapText="1"/>
    </xf>
    <xf numFmtId="0" fontId="26" fillId="4" borderId="55" xfId="0" applyFont="1" applyFill="1" applyBorder="1" applyAlignment="1">
      <alignment horizontal="center" vertical="center"/>
    </xf>
    <xf numFmtId="0" fontId="26" fillId="8" borderId="5" xfId="0" applyFont="1" applyFill="1" applyBorder="1" applyAlignment="1">
      <alignment horizontal="center" vertical="center" wrapText="1"/>
    </xf>
    <xf numFmtId="0" fontId="26" fillId="4" borderId="49" xfId="0" applyFont="1" applyFill="1" applyBorder="1" applyAlignment="1">
      <alignment horizontal="center" vertical="center"/>
    </xf>
    <xf numFmtId="0" fontId="26" fillId="8" borderId="7" xfId="0" applyFont="1" applyFill="1" applyBorder="1" applyAlignment="1">
      <alignment horizontal="center" vertical="center" wrapText="1"/>
    </xf>
    <xf numFmtId="49" fontId="43" fillId="0" borderId="0" xfId="0" applyNumberFormat="1" applyFont="1" applyFill="1" applyAlignment="1">
      <alignment horizontal="left" indent="1"/>
    </xf>
    <xf numFmtId="0" fontId="43" fillId="0" borderId="0" xfId="0" applyFont="1"/>
    <xf numFmtId="0" fontId="44" fillId="0" borderId="42" xfId="0" applyFont="1" applyBorder="1" applyAlignment="1">
      <alignment horizontal="center" vertical="center" wrapText="1"/>
    </xf>
    <xf numFmtId="0" fontId="32" fillId="0" borderId="0" xfId="0" applyFont="1" applyFill="1" applyAlignment="1">
      <alignment wrapText="1"/>
    </xf>
    <xf numFmtId="49" fontId="33" fillId="4" borderId="7" xfId="0" applyNumberFormat="1" applyFont="1" applyFill="1" applyBorder="1" applyAlignment="1">
      <alignment horizontal="center" vertical="center" wrapText="1"/>
    </xf>
    <xf numFmtId="0" fontId="0" fillId="4" borderId="0" xfId="0" applyFill="1" applyBorder="1" applyAlignment="1">
      <alignment wrapText="1"/>
    </xf>
    <xf numFmtId="0" fontId="0" fillId="4" borderId="7" xfId="0" applyFill="1" applyBorder="1" applyAlignment="1">
      <alignment wrapText="1"/>
    </xf>
    <xf numFmtId="0" fontId="0" fillId="4" borderId="5" xfId="0" applyFill="1" applyBorder="1" applyAlignment="1">
      <alignment wrapText="1"/>
    </xf>
    <xf numFmtId="0" fontId="32" fillId="0" borderId="0" xfId="0" applyFont="1" applyAlignment="1">
      <alignment wrapText="1"/>
    </xf>
    <xf numFmtId="0" fontId="0" fillId="4" borderId="3" xfId="0" applyFill="1" applyBorder="1" applyAlignment="1"/>
    <xf numFmtId="0" fontId="19" fillId="8" borderId="1" xfId="0" applyFont="1" applyFill="1" applyBorder="1" applyAlignment="1">
      <alignment horizontal="center" vertical="center"/>
    </xf>
    <xf numFmtId="0" fontId="0" fillId="8" borderId="1" xfId="0" applyFill="1" applyBorder="1" applyAlignment="1">
      <alignment horizontal="center" vertical="center"/>
    </xf>
    <xf numFmtId="0" fontId="2" fillId="0" borderId="1" xfId="0" applyFont="1" applyBorder="1"/>
    <xf numFmtId="0" fontId="0" fillId="0" borderId="31" xfId="0" applyFont="1" applyBorder="1"/>
    <xf numFmtId="0" fontId="2" fillId="0" borderId="13" xfId="0" applyFont="1" applyBorder="1"/>
    <xf numFmtId="0" fontId="0" fillId="0" borderId="54" xfId="0" applyBorder="1"/>
    <xf numFmtId="0" fontId="0" fillId="0" borderId="52" xfId="0" applyFill="1" applyBorder="1"/>
    <xf numFmtId="0" fontId="0" fillId="0" borderId="52" xfId="0" applyBorder="1"/>
    <xf numFmtId="0" fontId="0" fillId="0" borderId="53" xfId="0" applyBorder="1"/>
    <xf numFmtId="0" fontId="0" fillId="0" borderId="31" xfId="0" applyBorder="1"/>
    <xf numFmtId="0" fontId="0" fillId="0" borderId="28" xfId="0" applyFill="1" applyBorder="1"/>
    <xf numFmtId="0" fontId="19" fillId="8" borderId="2" xfId="0" applyFont="1" applyFill="1" applyBorder="1" applyAlignment="1">
      <alignment horizontal="center" vertical="center"/>
    </xf>
    <xf numFmtId="0" fontId="19" fillId="8" borderId="10" xfId="0" applyFont="1" applyFill="1" applyBorder="1" applyAlignment="1">
      <alignment horizontal="center" vertical="center"/>
    </xf>
    <xf numFmtId="0" fontId="13" fillId="0" borderId="13" xfId="0" applyFont="1" applyBorder="1" applyAlignment="1">
      <alignment horizontal="center"/>
    </xf>
    <xf numFmtId="0" fontId="13" fillId="0" borderId="15" xfId="0" applyFont="1" applyBorder="1" applyAlignment="1">
      <alignment horizontal="center"/>
    </xf>
    <xf numFmtId="0" fontId="13" fillId="0" borderId="13"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3" xfId="0" applyFont="1" applyFill="1" applyBorder="1" applyAlignment="1">
      <alignment horizontal="center" vertical="center" wrapText="1"/>
    </xf>
    <xf numFmtId="0" fontId="13" fillId="0" borderId="15" xfId="0" applyFont="1" applyFill="1" applyBorder="1" applyAlignment="1">
      <alignment horizontal="center" vertical="center" wrapText="1"/>
    </xf>
    <xf numFmtId="0" fontId="13" fillId="0" borderId="45" xfId="0" applyFont="1" applyBorder="1" applyAlignment="1">
      <alignment horizontal="center"/>
    </xf>
    <xf numFmtId="0" fontId="13" fillId="0" borderId="46" xfId="0" applyFont="1" applyBorder="1" applyAlignment="1">
      <alignment horizontal="center"/>
    </xf>
    <xf numFmtId="0" fontId="2" fillId="0" borderId="61" xfId="0" applyFont="1" applyBorder="1" applyAlignment="1">
      <alignment horizontal="center" vertical="center" wrapText="1"/>
    </xf>
    <xf numFmtId="0" fontId="2" fillId="0" borderId="52" xfId="0" applyFont="1" applyBorder="1" applyAlignment="1">
      <alignment horizontal="center" vertical="center" wrapText="1"/>
    </xf>
    <xf numFmtId="0" fontId="30" fillId="10" borderId="13" xfId="243" applyFont="1" applyFill="1" applyBorder="1" applyAlignment="1">
      <alignment horizontal="center" vertical="center"/>
    </xf>
    <xf numFmtId="0" fontId="30" fillId="10" borderId="14" xfId="243" applyFont="1" applyFill="1" applyBorder="1" applyAlignment="1">
      <alignment horizontal="center" vertical="center"/>
    </xf>
    <xf numFmtId="0" fontId="30" fillId="10" borderId="15" xfId="243" applyFont="1" applyFill="1" applyBorder="1" applyAlignment="1">
      <alignment horizontal="center" vertical="center"/>
    </xf>
    <xf numFmtId="0" fontId="30" fillId="8" borderId="13" xfId="243" applyFont="1" applyFill="1" applyBorder="1" applyAlignment="1">
      <alignment horizontal="center" vertical="center" wrapText="1"/>
    </xf>
    <xf numFmtId="0" fontId="30" fillId="8" borderId="14" xfId="243" applyFont="1" applyFill="1" applyBorder="1" applyAlignment="1">
      <alignment horizontal="center" vertical="center" wrapText="1"/>
    </xf>
    <xf numFmtId="0" fontId="30" fillId="8" borderId="15" xfId="243" applyFont="1" applyFill="1" applyBorder="1" applyAlignment="1">
      <alignment horizontal="center" vertical="center" wrapText="1"/>
    </xf>
    <xf numFmtId="0" fontId="41" fillId="10" borderId="2" xfId="243" applyFont="1" applyFill="1" applyBorder="1" applyAlignment="1">
      <alignment horizontal="center" vertical="center"/>
    </xf>
    <xf numFmtId="0" fontId="41" fillId="10" borderId="3" xfId="243" applyFont="1" applyFill="1" applyBorder="1" applyAlignment="1">
      <alignment horizontal="center" vertical="center"/>
    </xf>
    <xf numFmtId="0" fontId="41" fillId="10" borderId="4" xfId="243" applyFont="1" applyFill="1" applyBorder="1" applyAlignment="1">
      <alignment horizontal="center" vertical="center"/>
    </xf>
    <xf numFmtId="0" fontId="41" fillId="10" borderId="5" xfId="243" applyFont="1" applyFill="1" applyBorder="1" applyAlignment="1">
      <alignment horizontal="center" vertical="center"/>
    </xf>
    <xf numFmtId="0" fontId="41" fillId="10" borderId="0" xfId="243" applyFont="1" applyFill="1" applyBorder="1" applyAlignment="1">
      <alignment horizontal="center" vertical="center"/>
    </xf>
    <xf numFmtId="0" fontId="41" fillId="10" borderId="6" xfId="243" applyFont="1" applyFill="1" applyBorder="1" applyAlignment="1">
      <alignment horizontal="center" vertical="center"/>
    </xf>
    <xf numFmtId="0" fontId="41" fillId="10" borderId="7" xfId="243" applyFont="1" applyFill="1" applyBorder="1" applyAlignment="1">
      <alignment horizontal="center" vertical="center"/>
    </xf>
    <xf numFmtId="0" fontId="41" fillId="10" borderId="8" xfId="243" applyFont="1" applyFill="1" applyBorder="1" applyAlignment="1">
      <alignment horizontal="center" vertical="center"/>
    </xf>
    <xf numFmtId="0" fontId="41" fillId="10" borderId="9" xfId="243" applyFont="1" applyFill="1" applyBorder="1" applyAlignment="1">
      <alignment horizontal="center" vertical="center"/>
    </xf>
    <xf numFmtId="0" fontId="41" fillId="8" borderId="13" xfId="243" applyFont="1" applyFill="1" applyBorder="1" applyAlignment="1">
      <alignment horizontal="center" vertical="center" wrapText="1"/>
    </xf>
    <xf numFmtId="0" fontId="41" fillId="8" borderId="14" xfId="243" applyFont="1" applyFill="1" applyBorder="1" applyAlignment="1">
      <alignment horizontal="center" vertical="center" wrapText="1"/>
    </xf>
    <xf numFmtId="0" fontId="41" fillId="8" borderId="15" xfId="243" applyFont="1" applyFill="1" applyBorder="1" applyAlignment="1">
      <alignment horizontal="center" vertical="center" wrapText="1"/>
    </xf>
    <xf numFmtId="0" fontId="21" fillId="5" borderId="13" xfId="0" applyFont="1" applyFill="1" applyBorder="1" applyAlignment="1">
      <alignment horizontal="center"/>
    </xf>
    <xf numFmtId="0" fontId="21" fillId="5" borderId="14" xfId="0" applyFont="1" applyFill="1" applyBorder="1" applyAlignment="1">
      <alignment horizontal="center"/>
    </xf>
    <xf numFmtId="0" fontId="21" fillId="5" borderId="15" xfId="0" applyFont="1" applyFill="1" applyBorder="1" applyAlignment="1">
      <alignment horizontal="center"/>
    </xf>
    <xf numFmtId="0" fontId="17" fillId="0" borderId="10" xfId="0" applyFont="1" applyFill="1" applyBorder="1" applyAlignment="1">
      <alignment horizontal="center" vertical="center"/>
    </xf>
    <xf numFmtId="0" fontId="17" fillId="0" borderId="12" xfId="0" applyFont="1" applyFill="1" applyBorder="1" applyAlignment="1">
      <alignment horizontal="center" vertical="center"/>
    </xf>
    <xf numFmtId="0" fontId="17" fillId="0" borderId="4" xfId="0" applyFont="1" applyFill="1" applyBorder="1" applyAlignment="1">
      <alignment horizontal="center" vertical="center"/>
    </xf>
    <xf numFmtId="0" fontId="17" fillId="0" borderId="9" xfId="0" applyFont="1" applyFill="1" applyBorder="1" applyAlignment="1">
      <alignment horizontal="center" vertical="center"/>
    </xf>
    <xf numFmtId="0" fontId="29" fillId="0" borderId="53" xfId="0" applyFont="1" applyFill="1" applyBorder="1" applyAlignment="1">
      <alignment horizontal="center"/>
    </xf>
    <xf numFmtId="0" fontId="29" fillId="0" borderId="35" xfId="0" applyFont="1" applyFill="1" applyBorder="1" applyAlignment="1">
      <alignment horizontal="center"/>
    </xf>
    <xf numFmtId="0" fontId="29" fillId="0" borderId="59" xfId="0" applyFont="1" applyFill="1" applyBorder="1" applyAlignment="1">
      <alignment horizontal="center"/>
    </xf>
    <xf numFmtId="0" fontId="0" fillId="2" borderId="0" xfId="0" applyFont="1" applyFill="1" applyAlignment="1">
      <alignment horizontal="left" wrapText="1"/>
    </xf>
    <xf numFmtId="0" fontId="0" fillId="2" borderId="0" xfId="0" applyFont="1" applyFill="1" applyAlignment="1">
      <alignment horizontal="center" wrapText="1"/>
    </xf>
    <xf numFmtId="0" fontId="2" fillId="0" borderId="0" xfId="0" applyFont="1" applyBorder="1" applyAlignment="1">
      <alignment horizontal="center"/>
    </xf>
    <xf numFmtId="0" fontId="40" fillId="0" borderId="10" xfId="0" applyFont="1" applyBorder="1" applyAlignment="1">
      <alignment horizontal="center" vertical="center"/>
    </xf>
    <xf numFmtId="0" fontId="40" fillId="0" borderId="12" xfId="0" applyFont="1" applyBorder="1" applyAlignment="1">
      <alignment horizontal="center" vertical="center"/>
    </xf>
    <xf numFmtId="0" fontId="19" fillId="9" borderId="10" xfId="0" applyFont="1" applyFill="1" applyBorder="1" applyAlignment="1">
      <alignment horizontal="center" vertical="center"/>
    </xf>
    <xf numFmtId="0" fontId="19" fillId="9" borderId="12" xfId="0" applyFont="1" applyFill="1" applyBorder="1" applyAlignment="1">
      <alignment horizontal="center" vertical="center"/>
    </xf>
    <xf numFmtId="0" fontId="21" fillId="0" borderId="13" xfId="0" applyFont="1" applyFill="1" applyBorder="1" applyAlignment="1">
      <alignment horizontal="center"/>
    </xf>
    <xf numFmtId="0" fontId="21" fillId="0" borderId="14" xfId="0" applyFont="1" applyFill="1" applyBorder="1" applyAlignment="1">
      <alignment horizontal="center"/>
    </xf>
    <xf numFmtId="0" fontId="21" fillId="0" borderId="15" xfId="0" applyFont="1" applyFill="1" applyBorder="1" applyAlignment="1">
      <alignment horizontal="center"/>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xf>
    <xf numFmtId="0" fontId="2" fillId="0" borderId="15" xfId="0" applyFont="1" applyFill="1" applyBorder="1" applyAlignment="1">
      <alignment horizontal="center"/>
    </xf>
    <xf numFmtId="0" fontId="2" fillId="0" borderId="4"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4" xfId="0" applyFont="1" applyFill="1" applyBorder="1" applyAlignment="1">
      <alignment horizontal="center"/>
    </xf>
    <xf numFmtId="0" fontId="15" fillId="0" borderId="2"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10"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13" xfId="0" applyFont="1" applyBorder="1" applyAlignment="1">
      <alignment horizontal="center"/>
    </xf>
    <xf numFmtId="0" fontId="2" fillId="0" borderId="15" xfId="0" applyFont="1" applyBorder="1" applyAlignment="1">
      <alignment horizontal="center"/>
    </xf>
    <xf numFmtId="49" fontId="14" fillId="0" borderId="10" xfId="0" applyNumberFormat="1" applyFont="1" applyBorder="1" applyAlignment="1">
      <alignment horizontal="center" vertical="center" wrapText="1"/>
    </xf>
    <xf numFmtId="49" fontId="14" fillId="0" borderId="11" xfId="0" applyNumberFormat="1"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5" fillId="0" borderId="10" xfId="0" applyFont="1" applyBorder="1" applyAlignment="1">
      <alignment horizontal="center" wrapText="1"/>
    </xf>
    <xf numFmtId="0" fontId="15" fillId="0" borderId="11" xfId="0" applyFont="1" applyBorder="1" applyAlignment="1">
      <alignment horizontal="center"/>
    </xf>
    <xf numFmtId="0" fontId="16" fillId="0" borderId="10" xfId="0" applyFont="1" applyFill="1" applyBorder="1" applyAlignment="1">
      <alignment horizontal="center" vertical="center" wrapText="1"/>
    </xf>
    <xf numFmtId="0" fontId="16" fillId="0" borderId="12" xfId="0" applyFont="1" applyFill="1" applyBorder="1" applyAlignment="1">
      <alignment horizontal="center" vertical="center" wrapText="1"/>
    </xf>
    <xf numFmtId="49" fontId="33" fillId="0" borderId="13" xfId="0" applyNumberFormat="1" applyFont="1" applyFill="1" applyBorder="1" applyAlignment="1">
      <alignment horizontal="center"/>
    </xf>
    <xf numFmtId="49" fontId="33" fillId="0" borderId="14" xfId="0" applyNumberFormat="1" applyFont="1" applyFill="1" applyBorder="1" applyAlignment="1">
      <alignment horizontal="center"/>
    </xf>
    <xf numFmtId="49" fontId="33" fillId="0" borderId="15" xfId="0" applyNumberFormat="1" applyFont="1" applyFill="1" applyBorder="1" applyAlignment="1">
      <alignment horizontal="center"/>
    </xf>
    <xf numFmtId="49" fontId="33" fillId="0" borderId="13" xfId="0" applyNumberFormat="1" applyFont="1" applyFill="1" applyBorder="1" applyAlignment="1">
      <alignment horizontal="center" vertical="center"/>
    </xf>
    <xf numFmtId="49" fontId="33" fillId="0" borderId="14" xfId="0" applyNumberFormat="1" applyFont="1" applyFill="1" applyBorder="1" applyAlignment="1">
      <alignment horizontal="center" vertical="center"/>
    </xf>
    <xf numFmtId="49" fontId="33" fillId="0" borderId="15" xfId="0" applyNumberFormat="1" applyFont="1" applyFill="1" applyBorder="1" applyAlignment="1">
      <alignment horizontal="center" vertical="center"/>
    </xf>
    <xf numFmtId="49" fontId="33" fillId="0" borderId="4" xfId="0" applyNumberFormat="1" applyFont="1" applyFill="1" applyBorder="1" applyAlignment="1">
      <alignment horizontal="center" vertical="center"/>
    </xf>
    <xf numFmtId="49" fontId="33" fillId="0" borderId="6" xfId="0" applyNumberFormat="1" applyFont="1" applyFill="1" applyBorder="1" applyAlignment="1">
      <alignment horizontal="center" vertical="center"/>
    </xf>
    <xf numFmtId="49" fontId="33" fillId="0" borderId="10" xfId="0" applyNumberFormat="1" applyFont="1" applyFill="1" applyBorder="1" applyAlignment="1">
      <alignment horizontal="center" vertical="center"/>
    </xf>
    <xf numFmtId="49" fontId="33" fillId="0" borderId="11" xfId="0" applyNumberFormat="1" applyFont="1" applyFill="1" applyBorder="1" applyAlignment="1">
      <alignment horizontal="center" vertical="center"/>
    </xf>
    <xf numFmtId="49" fontId="35" fillId="0" borderId="2" xfId="0" applyNumberFormat="1" applyFont="1" applyFill="1" applyBorder="1" applyAlignment="1">
      <alignment horizontal="center" vertical="center"/>
    </xf>
    <xf numFmtId="49" fontId="35" fillId="0" borderId="5" xfId="0" applyNumberFormat="1" applyFont="1" applyFill="1" applyBorder="1" applyAlignment="1">
      <alignment horizontal="center" vertical="center"/>
    </xf>
    <xf numFmtId="49" fontId="34" fillId="0" borderId="10" xfId="0" applyNumberFormat="1" applyFont="1" applyFill="1" applyBorder="1" applyAlignment="1">
      <alignment horizontal="center" vertical="center" wrapText="1" shrinkToFit="1"/>
    </xf>
    <xf numFmtId="49" fontId="34" fillId="0" borderId="9" xfId="0" applyNumberFormat="1" applyFont="1" applyFill="1" applyBorder="1" applyAlignment="1">
      <alignment horizontal="center" vertical="center" wrapText="1" shrinkToFit="1"/>
    </xf>
    <xf numFmtId="49" fontId="35" fillId="0" borderId="10" xfId="0" applyNumberFormat="1" applyFont="1" applyFill="1" applyBorder="1" applyAlignment="1">
      <alignment horizontal="center" vertical="center" wrapText="1"/>
    </xf>
    <xf numFmtId="49" fontId="35" fillId="0" borderId="12" xfId="0" applyNumberFormat="1" applyFont="1" applyFill="1" applyBorder="1" applyAlignment="1">
      <alignment horizontal="center" vertical="center" wrapText="1"/>
    </xf>
    <xf numFmtId="0" fontId="2" fillId="0" borderId="14" xfId="0" applyFont="1" applyBorder="1" applyAlignment="1">
      <alignment horizontal="center"/>
    </xf>
    <xf numFmtId="0" fontId="2" fillId="0" borderId="11" xfId="0" applyFont="1" applyBorder="1" applyAlignment="1">
      <alignment horizontal="center" vertical="center"/>
    </xf>
    <xf numFmtId="0" fontId="15" fillId="0" borderId="2" xfId="0" applyFont="1" applyBorder="1" applyAlignment="1">
      <alignment horizontal="center" wrapText="1"/>
    </xf>
    <xf numFmtId="0" fontId="15" fillId="0" borderId="5" xfId="0" applyFont="1" applyBorder="1" applyAlignment="1">
      <alignment horizontal="center"/>
    </xf>
    <xf numFmtId="0" fontId="15" fillId="0" borderId="12" xfId="0" applyFont="1" applyBorder="1" applyAlignment="1">
      <alignment horizontal="center" wrapText="1"/>
    </xf>
    <xf numFmtId="0" fontId="33" fillId="0" borderId="13" xfId="0" applyFont="1" applyFill="1" applyBorder="1" applyAlignment="1">
      <alignment horizontal="center" vertical="center"/>
    </xf>
    <xf numFmtId="0" fontId="33" fillId="0" borderId="14" xfId="0" applyFont="1" applyFill="1" applyBorder="1" applyAlignment="1">
      <alignment horizontal="center" vertical="center"/>
    </xf>
    <xf numFmtId="0" fontId="33" fillId="0" borderId="15" xfId="0" applyFont="1" applyFill="1" applyBorder="1" applyAlignment="1">
      <alignment horizontal="center" vertical="center"/>
    </xf>
    <xf numFmtId="0" fontId="33" fillId="0" borderId="13" xfId="0" applyFont="1" applyBorder="1" applyAlignment="1">
      <alignment horizontal="center"/>
    </xf>
    <xf numFmtId="0" fontId="33" fillId="0" borderId="14" xfId="0" applyFont="1" applyBorder="1" applyAlignment="1">
      <alignment horizontal="center"/>
    </xf>
    <xf numFmtId="0" fontId="33" fillId="0" borderId="15" xfId="0" applyFont="1" applyBorder="1" applyAlignment="1">
      <alignment horizontal="center"/>
    </xf>
    <xf numFmtId="0" fontId="33" fillId="0" borderId="14" xfId="0" applyFont="1" applyBorder="1" applyAlignment="1">
      <alignment horizontal="center" vertical="center"/>
    </xf>
    <xf numFmtId="0" fontId="35" fillId="0" borderId="10" xfId="0" applyFont="1" applyBorder="1" applyAlignment="1">
      <alignment horizontal="center" vertical="center"/>
    </xf>
    <xf numFmtId="0" fontId="35" fillId="0" borderId="11" xfId="0" applyFont="1" applyBorder="1" applyAlignment="1">
      <alignment horizontal="center" vertical="center"/>
    </xf>
    <xf numFmtId="0" fontId="33" fillId="0" borderId="10" xfId="0" applyFont="1" applyBorder="1" applyAlignment="1">
      <alignment horizontal="center" vertical="center"/>
    </xf>
    <xf numFmtId="0" fontId="33" fillId="0" borderId="11" xfId="0" applyFont="1" applyBorder="1" applyAlignment="1">
      <alignment horizontal="center" vertical="center"/>
    </xf>
    <xf numFmtId="49" fontId="34" fillId="0" borderId="12" xfId="0" applyNumberFormat="1" applyFont="1" applyFill="1" applyBorder="1" applyAlignment="1">
      <alignment horizontal="center" vertical="center" wrapText="1" shrinkToFit="1"/>
    </xf>
    <xf numFmtId="0" fontId="35" fillId="0" borderId="10" xfId="0" applyFont="1" applyBorder="1" applyAlignment="1">
      <alignment horizontal="center" vertical="center" wrapText="1"/>
    </xf>
    <xf numFmtId="0" fontId="35" fillId="0" borderId="12" xfId="0" applyFont="1" applyBorder="1" applyAlignment="1">
      <alignment horizontal="center" vertical="center" wrapText="1"/>
    </xf>
  </cellXfs>
  <cellStyles count="378">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5" builtinId="9" hidden="1"/>
    <cellStyle name="Lien hypertexte visité" xfId="246" builtinId="9" hidden="1"/>
    <cellStyle name="Lien hypertexte visité" xfId="247" builtinId="9" hidden="1"/>
    <cellStyle name="Lien hypertexte visité" xfId="248" builtinId="9" hidden="1"/>
    <cellStyle name="Lien hypertexte visité" xfId="249" builtinId="9" hidden="1"/>
    <cellStyle name="Lien hypertexte visité" xfId="250" builtinId="9" hidden="1"/>
    <cellStyle name="Lien hypertexte visité" xfId="251" builtinId="9" hidden="1"/>
    <cellStyle name="Lien hypertexte visité" xfId="252" builtinId="9" hidden="1"/>
    <cellStyle name="Lien hypertexte visité" xfId="253" builtinId="9" hidden="1"/>
    <cellStyle name="Lien hypertexte visité" xfId="254" builtinId="9" hidden="1"/>
    <cellStyle name="Lien hypertexte visité" xfId="255" builtinId="9" hidden="1"/>
    <cellStyle name="Lien hypertexte visité" xfId="256" builtinId="9" hidden="1"/>
    <cellStyle name="Lien hypertexte visité" xfId="257" builtinId="9" hidden="1"/>
    <cellStyle name="Lien hypertexte visité" xfId="258" builtinId="9" hidden="1"/>
    <cellStyle name="Lien hypertexte visité" xfId="259" builtinId="9" hidden="1"/>
    <cellStyle name="Lien hypertexte visité" xfId="260" builtinId="9" hidden="1"/>
    <cellStyle name="Lien hypertexte visité" xfId="261" builtinId="9" hidden="1"/>
    <cellStyle name="Lien hypertexte visité" xfId="262" builtinId="9" hidden="1"/>
    <cellStyle name="Lien hypertexte visité" xfId="263" builtinId="9" hidden="1"/>
    <cellStyle name="Lien hypertexte visité" xfId="264" builtinId="9" hidden="1"/>
    <cellStyle name="Lien hypertexte visité" xfId="265" builtinId="9" hidden="1"/>
    <cellStyle name="Lien hypertexte visité" xfId="266" builtinId="9" hidden="1"/>
    <cellStyle name="Lien hypertexte visité" xfId="267" builtinId="9" hidden="1"/>
    <cellStyle name="Lien hypertexte visité" xfId="268" builtinId="9" hidden="1"/>
    <cellStyle name="Lien hypertexte visité" xfId="269"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7" builtinId="9" hidden="1"/>
    <cellStyle name="Lien hypertexte visité" xfId="278" builtinId="9" hidden="1"/>
    <cellStyle name="Lien hypertexte visité" xfId="279" builtinId="9" hidden="1"/>
    <cellStyle name="Lien hypertexte visité" xfId="280" builtinId="9" hidden="1"/>
    <cellStyle name="Lien hypertexte visité" xfId="281" builtinId="9" hidden="1"/>
    <cellStyle name="Lien hypertexte visité" xfId="282" builtinId="9" hidden="1"/>
    <cellStyle name="Lien hypertexte visité" xfId="283" builtinId="9" hidden="1"/>
    <cellStyle name="Lien hypertexte visité" xfId="284" builtinId="9" hidden="1"/>
    <cellStyle name="Lien hypertexte visité" xfId="285" builtinId="9" hidden="1"/>
    <cellStyle name="Lien hypertexte visité" xfId="286" builtinId="9" hidden="1"/>
    <cellStyle name="Lien hypertexte visité" xfId="287" builtinId="9" hidden="1"/>
    <cellStyle name="Lien hypertexte visité" xfId="288" builtinId="9" hidden="1"/>
    <cellStyle name="Lien hypertexte visité" xfId="289" builtinId="9" hidden="1"/>
    <cellStyle name="Lien hypertexte visité" xfId="290" builtinId="9" hidden="1"/>
    <cellStyle name="Lien hypertexte visité" xfId="291" builtinId="9" hidden="1"/>
    <cellStyle name="Lien hypertexte visité" xfId="292" builtinId="9" hidden="1"/>
    <cellStyle name="Lien hypertexte visité" xfId="293" builtinId="9" hidden="1"/>
    <cellStyle name="Lien hypertexte visité" xfId="294" builtinId="9" hidden="1"/>
    <cellStyle name="Lien hypertexte visité" xfId="295" builtinId="9" hidden="1"/>
    <cellStyle name="Lien hypertexte visité" xfId="296" builtinId="9" hidden="1"/>
    <cellStyle name="Lien hypertexte visité" xfId="297" builtinId="9" hidden="1"/>
    <cellStyle name="Lien hypertexte visité" xfId="298" builtinId="9" hidden="1"/>
    <cellStyle name="Lien hypertexte visité" xfId="299" builtinId="9" hidden="1"/>
    <cellStyle name="Lien hypertexte visité" xfId="300" builtinId="9" hidden="1"/>
    <cellStyle name="Lien hypertexte visité" xfId="301" builtinId="9" hidden="1"/>
    <cellStyle name="Lien hypertexte visité" xfId="302" builtinId="9" hidden="1"/>
    <cellStyle name="Lien hypertexte visité" xfId="303" builtinId="9" hidden="1"/>
    <cellStyle name="Lien hypertexte visité" xfId="304" builtinId="9" hidden="1"/>
    <cellStyle name="Lien hypertexte visité" xfId="305" builtinId="9" hidden="1"/>
    <cellStyle name="Lien hypertexte visité" xfId="306" builtinId="9" hidden="1"/>
    <cellStyle name="Lien hypertexte visité" xfId="307" builtinId="9" hidden="1"/>
    <cellStyle name="Lien hypertexte visité" xfId="308" builtinId="9" hidden="1"/>
    <cellStyle name="Lien hypertexte visité" xfId="309" builtinId="9" hidden="1"/>
    <cellStyle name="Lien hypertexte visité" xfId="310" builtinId="9" hidden="1"/>
    <cellStyle name="Lien hypertexte visité" xfId="311" builtinId="9" hidden="1"/>
    <cellStyle name="Lien hypertexte visité" xfId="312" builtinId="9" hidden="1"/>
    <cellStyle name="Lien hypertexte visité" xfId="313" builtinId="9" hidden="1"/>
    <cellStyle name="Lien hypertexte visité" xfId="314" builtinId="9" hidden="1"/>
    <cellStyle name="Lien hypertexte visité" xfId="315" builtinId="9" hidden="1"/>
    <cellStyle name="Lien hypertexte visité" xfId="316" builtinId="9" hidden="1"/>
    <cellStyle name="Lien hypertexte visité" xfId="317" builtinId="9" hidden="1"/>
    <cellStyle name="Lien hypertexte visité" xfId="318" builtinId="9" hidden="1"/>
    <cellStyle name="Lien hypertexte visité" xfId="319" builtinId="9" hidden="1"/>
    <cellStyle name="Lien hypertexte visité" xfId="320" builtinId="9" hidden="1"/>
    <cellStyle name="Lien hypertexte visité" xfId="321" builtinId="9" hidden="1"/>
    <cellStyle name="Lien hypertexte visité" xfId="322" builtinId="9" hidden="1"/>
    <cellStyle name="Lien hypertexte visité" xfId="323" builtinId="9" hidden="1"/>
    <cellStyle name="Lien hypertexte visité" xfId="324" builtinId="9" hidden="1"/>
    <cellStyle name="Lien hypertexte visité" xfId="325" builtinId="9" hidden="1"/>
    <cellStyle name="Lien hypertexte visité" xfId="326" builtinId="9" hidden="1"/>
    <cellStyle name="Lien hypertexte visité" xfId="327" builtinId="9" hidden="1"/>
    <cellStyle name="Lien hypertexte visité" xfId="328" builtinId="9" hidden="1"/>
    <cellStyle name="Lien hypertexte visité" xfId="329" builtinId="9" hidden="1"/>
    <cellStyle name="Lien hypertexte visité" xfId="330" builtinId="9" hidden="1"/>
    <cellStyle name="Lien hypertexte visité" xfId="331" builtinId="9" hidden="1"/>
    <cellStyle name="Lien hypertexte visité" xfId="332" builtinId="9" hidden="1"/>
    <cellStyle name="Lien hypertexte visité" xfId="333" builtinId="9" hidden="1"/>
    <cellStyle name="Lien hypertexte visité" xfId="334" builtinId="9" hidden="1"/>
    <cellStyle name="Lien hypertexte visité" xfId="335" builtinId="9" hidden="1"/>
    <cellStyle name="Lien hypertexte visité" xfId="336" builtinId="9" hidden="1"/>
    <cellStyle name="Lien hypertexte visité" xfId="337" builtinId="9" hidden="1"/>
    <cellStyle name="Lien hypertexte visité" xfId="338" builtinId="9" hidden="1"/>
    <cellStyle name="Lien hypertexte visité" xfId="339" builtinId="9" hidden="1"/>
    <cellStyle name="Lien hypertexte visité" xfId="340" builtinId="9" hidden="1"/>
    <cellStyle name="Lien hypertexte visité" xfId="341" builtinId="9" hidden="1"/>
    <cellStyle name="Lien hypertexte visité" xfId="342" builtinId="9" hidden="1"/>
    <cellStyle name="Lien hypertexte visité" xfId="343" builtinId="9" hidden="1"/>
    <cellStyle name="Lien hypertexte visité" xfId="344" builtinId="9" hidden="1"/>
    <cellStyle name="Lien hypertexte visité" xfId="345" builtinId="9" hidden="1"/>
    <cellStyle name="Lien hypertexte visité" xfId="346" builtinId="9" hidden="1"/>
    <cellStyle name="Lien hypertexte visité" xfId="347" builtinId="9" hidden="1"/>
    <cellStyle name="Lien hypertexte visité" xfId="348" builtinId="9" hidden="1"/>
    <cellStyle name="Lien hypertexte visité" xfId="349" builtinId="9" hidden="1"/>
    <cellStyle name="Lien hypertexte visité" xfId="350" builtinId="9" hidden="1"/>
    <cellStyle name="Lien hypertexte visité" xfId="351" builtinId="9" hidden="1"/>
    <cellStyle name="Lien hypertexte visité" xfId="352" builtinId="9" hidden="1"/>
    <cellStyle name="Lien hypertexte visité" xfId="353" builtinId="9" hidden="1"/>
    <cellStyle name="Lien hypertexte visité" xfId="354" builtinId="9" hidden="1"/>
    <cellStyle name="Lien hypertexte visité" xfId="355" builtinId="9" hidden="1"/>
    <cellStyle name="Lien hypertexte visité" xfId="356" builtinId="9" hidden="1"/>
    <cellStyle name="Lien hypertexte visité" xfId="357" builtinId="9" hidden="1"/>
    <cellStyle name="Lien hypertexte visité" xfId="358" builtinId="9" hidden="1"/>
    <cellStyle name="Lien hypertexte visité" xfId="359" builtinId="9" hidden="1"/>
    <cellStyle name="Lien hypertexte visité" xfId="360" builtinId="9" hidden="1"/>
    <cellStyle name="Lien hypertexte visité" xfId="361" builtinId="9" hidden="1"/>
    <cellStyle name="Lien hypertexte visité" xfId="362" builtinId="9" hidden="1"/>
    <cellStyle name="Lien hypertexte visité" xfId="363" builtinId="9" hidden="1"/>
    <cellStyle name="Lien hypertexte visité" xfId="364" builtinId="9" hidden="1"/>
    <cellStyle name="Lien hypertexte visité" xfId="365" builtinId="9" hidden="1"/>
    <cellStyle name="Lien hypertexte visité" xfId="366" builtinId="9" hidden="1"/>
    <cellStyle name="Lien hypertexte visité" xfId="367" builtinId="9" hidden="1"/>
    <cellStyle name="Lien hypertexte visité" xfId="368" builtinId="9" hidden="1"/>
    <cellStyle name="Lien hypertexte visité" xfId="369" builtinId="9" hidden="1"/>
    <cellStyle name="Lien hypertexte visité" xfId="370" builtinId="9" hidden="1"/>
    <cellStyle name="Lien hypertexte visité" xfId="371" builtinId="9" hidden="1"/>
    <cellStyle name="Lien hypertexte visité" xfId="372" builtinId="9" hidden="1"/>
    <cellStyle name="Lien hypertexte visité" xfId="373" builtinId="9" hidden="1"/>
    <cellStyle name="Lien hypertexte visité" xfId="374" builtinId="9" hidden="1"/>
    <cellStyle name="Lien hypertexte visité" xfId="375" builtinId="9" hidden="1"/>
    <cellStyle name="Lien hypertexte visité" xfId="376" builtinId="9" hidden="1"/>
    <cellStyle name="Lien hypertexte visité" xfId="377" builtinId="9" hidden="1"/>
    <cellStyle name="Normal" xfId="0" builtinId="0"/>
    <cellStyle name="Normal 2 2" xfId="39"/>
    <cellStyle name="Normal 3" xfId="10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8" workbookViewId="0">
      <selection activeCell="E12" sqref="E12"/>
    </sheetView>
  </sheetViews>
  <sheetFormatPr baseColWidth="10" defaultColWidth="11" defaultRowHeight="16" x14ac:dyDescent="0.2"/>
  <cols>
    <col min="1" max="1" width="31.1640625" customWidth="1"/>
    <col min="2" max="2" width="28.83203125" style="102" customWidth="1"/>
  </cols>
  <sheetData>
    <row r="1" spans="1:5" x14ac:dyDescent="0.2">
      <c r="A1" t="s">
        <v>93</v>
      </c>
    </row>
    <row r="2" spans="1:5" x14ac:dyDescent="0.2">
      <c r="A2" t="s">
        <v>94</v>
      </c>
    </row>
    <row r="5" spans="1:5" x14ac:dyDescent="0.2">
      <c r="A5" t="s">
        <v>1787</v>
      </c>
    </row>
    <row r="6" spans="1:5" x14ac:dyDescent="0.2">
      <c r="A6" t="s">
        <v>1493</v>
      </c>
    </row>
    <row r="8" spans="1:5" ht="17" thickBot="1" x14ac:dyDescent="0.25">
      <c r="A8" s="99"/>
    </row>
    <row r="9" spans="1:5" ht="26" customHeight="1" thickBot="1" x14ac:dyDescent="0.25">
      <c r="A9" s="606" t="s">
        <v>1788</v>
      </c>
      <c r="B9" s="607"/>
    </row>
    <row r="10" spans="1:5" ht="33" thickBot="1" x14ac:dyDescent="0.25">
      <c r="A10" s="219" t="s">
        <v>1494</v>
      </c>
      <c r="B10" s="218" t="s">
        <v>1129</v>
      </c>
    </row>
    <row r="11" spans="1:5" ht="17" thickBot="1" x14ac:dyDescent="0.25">
      <c r="A11" s="380"/>
      <c r="B11" s="379"/>
    </row>
    <row r="12" spans="1:5" ht="22" thickBot="1" x14ac:dyDescent="0.25">
      <c r="A12" s="606" t="s">
        <v>1949</v>
      </c>
      <c r="B12" s="607"/>
    </row>
    <row r="13" spans="1:5" ht="17" thickBot="1" x14ac:dyDescent="0.25">
      <c r="A13" s="219" t="s">
        <v>1950</v>
      </c>
      <c r="B13" s="531" t="s">
        <v>1951</v>
      </c>
    </row>
    <row r="14" spans="1:5" ht="17" thickBot="1" x14ac:dyDescent="0.25">
      <c r="A14" s="99"/>
    </row>
    <row r="15" spans="1:5" s="35" customFormat="1" ht="22" thickBot="1" x14ac:dyDescent="0.3">
      <c r="A15" s="604" t="s">
        <v>1948</v>
      </c>
      <c r="B15" s="605"/>
      <c r="E15" s="134"/>
    </row>
    <row r="16" spans="1:5" x14ac:dyDescent="0.2">
      <c r="A16" s="612" t="s">
        <v>95</v>
      </c>
      <c r="B16" s="216" t="s">
        <v>355</v>
      </c>
    </row>
    <row r="17" spans="1:2" x14ac:dyDescent="0.2">
      <c r="A17" s="613"/>
      <c r="B17" s="217" t="s">
        <v>356</v>
      </c>
    </row>
    <row r="18" spans="1:2" x14ac:dyDescent="0.2">
      <c r="A18" s="613" t="s">
        <v>96</v>
      </c>
      <c r="B18" s="217" t="s">
        <v>357</v>
      </c>
    </row>
    <row r="19" spans="1:2" x14ac:dyDescent="0.2">
      <c r="A19" s="613"/>
      <c r="B19" s="217" t="s">
        <v>358</v>
      </c>
    </row>
    <row r="20" spans="1:2" ht="17" thickBot="1" x14ac:dyDescent="0.25">
      <c r="A20" s="375" t="s">
        <v>1146</v>
      </c>
      <c r="B20" s="376" t="s">
        <v>483</v>
      </c>
    </row>
    <row r="21" spans="1:2" ht="17" thickBot="1" x14ac:dyDescent="0.25">
      <c r="A21" s="377"/>
      <c r="B21" s="377"/>
    </row>
    <row r="22" spans="1:2" ht="22" thickBot="1" x14ac:dyDescent="0.25">
      <c r="A22" s="606" t="s">
        <v>1952</v>
      </c>
      <c r="B22" s="607"/>
    </row>
    <row r="23" spans="1:2" x14ac:dyDescent="0.2">
      <c r="A23" s="388" t="s">
        <v>684</v>
      </c>
      <c r="B23" s="387" t="s">
        <v>684</v>
      </c>
    </row>
    <row r="24" spans="1:2" ht="17" thickBot="1" x14ac:dyDescent="0.25">
      <c r="A24" s="532"/>
      <c r="B24" s="533"/>
    </row>
    <row r="25" spans="1:2" ht="22" thickBot="1" x14ac:dyDescent="0.25">
      <c r="A25" s="606" t="s">
        <v>1955</v>
      </c>
      <c r="B25" s="607"/>
    </row>
    <row r="26" spans="1:2" x14ac:dyDescent="0.2">
      <c r="A26" s="388" t="s">
        <v>1953</v>
      </c>
      <c r="B26" s="387" t="s">
        <v>1954</v>
      </c>
    </row>
    <row r="27" spans="1:2" ht="17" thickBot="1" x14ac:dyDescent="0.25">
      <c r="A27" s="378"/>
      <c r="B27" s="379"/>
    </row>
    <row r="28" spans="1:2" ht="22" thickBot="1" x14ac:dyDescent="0.25">
      <c r="A28" s="608" t="s">
        <v>1956</v>
      </c>
      <c r="B28" s="609"/>
    </row>
    <row r="29" spans="1:2" x14ac:dyDescent="0.2">
      <c r="A29" s="384" t="s">
        <v>1135</v>
      </c>
      <c r="B29" s="382" t="s">
        <v>1136</v>
      </c>
    </row>
    <row r="30" spans="1:2" x14ac:dyDescent="0.2">
      <c r="A30" s="385" t="s">
        <v>1495</v>
      </c>
      <c r="B30" s="382" t="s">
        <v>1794</v>
      </c>
    </row>
    <row r="31" spans="1:2" ht="17" thickBot="1" x14ac:dyDescent="0.25">
      <c r="A31" s="386" t="s">
        <v>1134</v>
      </c>
      <c r="B31" s="383" t="s">
        <v>1133</v>
      </c>
    </row>
    <row r="32" spans="1:2" ht="17" thickBot="1" x14ac:dyDescent="0.25">
      <c r="A32" s="380"/>
      <c r="B32" s="379"/>
    </row>
    <row r="33" spans="1:2" ht="21" x14ac:dyDescent="0.25">
      <c r="A33" s="610" t="s">
        <v>1792</v>
      </c>
      <c r="B33" s="611"/>
    </row>
    <row r="34" spans="1:2" x14ac:dyDescent="0.2">
      <c r="A34" s="381" t="s">
        <v>1922</v>
      </c>
      <c r="B34" s="392" t="s">
        <v>1737</v>
      </c>
    </row>
    <row r="35" spans="1:2" ht="17" thickBot="1" x14ac:dyDescent="0.25">
      <c r="A35" s="390" t="s">
        <v>1791</v>
      </c>
      <c r="B35" s="391" t="s">
        <v>1790</v>
      </c>
    </row>
  </sheetData>
  <mergeCells count="9">
    <mergeCell ref="A15:B15"/>
    <mergeCell ref="A9:B9"/>
    <mergeCell ref="A22:B22"/>
    <mergeCell ref="A28:B28"/>
    <mergeCell ref="A33:B33"/>
    <mergeCell ref="A16:A17"/>
    <mergeCell ref="A18:A19"/>
    <mergeCell ref="A12:B12"/>
    <mergeCell ref="A25:B25"/>
  </mergeCells>
  <phoneticPr fontId="42" type="noConversion"/>
  <hyperlinks>
    <hyperlink ref="B16" location="Wealth_Macro_Variables!A1" display="Macro Wealth Variables"/>
    <hyperlink ref="B17" location="Wealth_Distributed_Variables!A1" display="Distributed Wealth Variables"/>
    <hyperlink ref="B18" location="Income_Macro_Variables!A1" display="Income Macro Variables"/>
    <hyperlink ref="B19" location="Income_Distributed_Variables!A1" display="Income Distributed Variables"/>
    <hyperlink ref="B23" location="Age_Categories!A1" display="Age categories"/>
    <hyperlink ref="B20" location="Other_Macro_Variables!A1" display="Other Macro Variables"/>
    <hyperlink ref="B10" location="Variables_format!A1" display="Variables_format"/>
    <hyperlink ref="B30" location="Year_List!A1" display="Year_List!A1"/>
    <hyperlink ref="B31" location="Percentiles!A1" display="Percentiles"/>
    <hyperlink ref="B34" location="Other_WTID!A1" display="Other_WTID"/>
    <hyperlink ref="B35" location="Specific_country_metadata!A1" display="Specific_Country_Metadata"/>
    <hyperlink ref="B13" location="Series_Type!A1" display="Series Type"/>
    <hyperlink ref="B26" location="Population_Categories!A1" display="Population_Types"/>
  </hyperlinks>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5"/>
  <sheetViews>
    <sheetView topLeftCell="A4" zoomScale="60" zoomScaleNormal="71" zoomScalePageLayoutView="71" workbookViewId="0">
      <selection activeCell="C11" sqref="C11"/>
    </sheetView>
  </sheetViews>
  <sheetFormatPr baseColWidth="10" defaultColWidth="11" defaultRowHeight="16" x14ac:dyDescent="0.2"/>
  <cols>
    <col min="1" max="1" width="40.6640625" customWidth="1"/>
    <col min="2" max="2" width="43.1640625" bestFit="1" customWidth="1"/>
    <col min="3" max="3" width="46.1640625" customWidth="1"/>
    <col min="4" max="4" width="39.33203125" customWidth="1"/>
    <col min="5" max="5" width="27" customWidth="1"/>
    <col min="6" max="6" width="42" customWidth="1"/>
    <col min="7" max="7" width="55" customWidth="1"/>
    <col min="8" max="8" width="59.5" customWidth="1"/>
    <col min="9" max="9" width="27.83203125" customWidth="1"/>
    <col min="10" max="10" width="23.83203125" customWidth="1"/>
    <col min="11" max="11" width="15.5" customWidth="1"/>
    <col min="12" max="13" width="19.5" customWidth="1"/>
  </cols>
  <sheetData>
    <row r="1" spans="1:11" ht="29" x14ac:dyDescent="0.35">
      <c r="A1" s="234" t="s">
        <v>1712</v>
      </c>
      <c r="B1" s="234"/>
      <c r="C1" s="222"/>
      <c r="D1" s="222"/>
      <c r="E1" s="220"/>
      <c r="F1" s="220"/>
      <c r="G1" s="220"/>
      <c r="H1" s="220"/>
      <c r="I1" s="220"/>
    </row>
    <row r="3" spans="1:11" ht="17" thickBot="1" x14ac:dyDescent="0.25">
      <c r="E3" s="28"/>
      <c r="F3" s="28"/>
    </row>
    <row r="4" spans="1:11" ht="30" thickBot="1" x14ac:dyDescent="0.4">
      <c r="A4" s="632" t="s">
        <v>1959</v>
      </c>
      <c r="B4" s="633"/>
      <c r="C4" s="633"/>
      <c r="D4" s="634"/>
      <c r="F4" s="632" t="s">
        <v>1958</v>
      </c>
      <c r="G4" s="633"/>
      <c r="H4" s="634"/>
      <c r="I4" s="28"/>
      <c r="J4" s="28"/>
      <c r="K4" s="28"/>
    </row>
    <row r="5" spans="1:11" s="1" customFormat="1" ht="30" thickBot="1" x14ac:dyDescent="0.4">
      <c r="A5" s="502"/>
      <c r="B5" s="502"/>
      <c r="C5" s="212"/>
      <c r="D5" s="212"/>
    </row>
    <row r="6" spans="1:11" s="506" customFormat="1" ht="25" thickBot="1" x14ac:dyDescent="0.35">
      <c r="A6" s="512" t="s">
        <v>1925</v>
      </c>
      <c r="B6" s="513" t="s">
        <v>1932</v>
      </c>
      <c r="C6" s="513" t="s">
        <v>1933</v>
      </c>
      <c r="D6" s="514" t="s">
        <v>1926</v>
      </c>
      <c r="E6" s="515"/>
      <c r="F6" s="516" t="s">
        <v>1927</v>
      </c>
      <c r="G6" s="517" t="s">
        <v>1935</v>
      </c>
      <c r="H6" s="518" t="s">
        <v>1934</v>
      </c>
    </row>
    <row r="7" spans="1:11" ht="31" x14ac:dyDescent="0.2">
      <c r="A7" s="509" t="s">
        <v>687</v>
      </c>
      <c r="B7" s="510" t="s">
        <v>1929</v>
      </c>
      <c r="C7" s="510">
        <v>999</v>
      </c>
      <c r="D7" s="511" t="s">
        <v>503</v>
      </c>
      <c r="E7" s="1"/>
      <c r="F7" s="635" t="s">
        <v>1481</v>
      </c>
      <c r="G7" s="635" t="s">
        <v>230</v>
      </c>
      <c r="H7" s="637">
        <v>2015</v>
      </c>
    </row>
    <row r="8" spans="1:11" ht="35" thickBot="1" x14ac:dyDescent="0.45">
      <c r="A8" s="639" t="s">
        <v>1928</v>
      </c>
      <c r="B8" s="640"/>
      <c r="C8" s="640"/>
      <c r="D8" s="641"/>
      <c r="E8" s="508"/>
      <c r="F8" s="636"/>
      <c r="G8" s="636"/>
      <c r="H8" s="638"/>
    </row>
    <row r="9" spans="1:11" s="1" customFormat="1" ht="35" customHeight="1" thickBot="1" x14ac:dyDescent="0.45">
      <c r="A9" s="507"/>
      <c r="B9" s="507"/>
      <c r="C9" s="507"/>
      <c r="D9" s="507"/>
      <c r="E9" s="507"/>
      <c r="G9" s="505"/>
      <c r="H9" s="505"/>
      <c r="I9" s="505"/>
    </row>
    <row r="10" spans="1:11" s="1" customFormat="1" ht="35" customHeight="1" thickBot="1" x14ac:dyDescent="0.4">
      <c r="C10" s="632" t="s">
        <v>2276</v>
      </c>
      <c r="D10" s="633"/>
      <c r="E10" s="633"/>
      <c r="F10" s="633"/>
      <c r="G10" s="634"/>
      <c r="H10" s="540"/>
      <c r="I10" s="540"/>
    </row>
    <row r="11" spans="1:11" s="1" customFormat="1" ht="35" thickBot="1" x14ac:dyDescent="0.45">
      <c r="D11" s="507"/>
      <c r="E11" s="507"/>
      <c r="F11" s="507"/>
      <c r="G11" s="505"/>
      <c r="H11" s="505"/>
      <c r="I11" s="505"/>
    </row>
    <row r="12" spans="1:11" ht="49" customHeight="1" thickBot="1" x14ac:dyDescent="0.25">
      <c r="C12" s="617" t="s">
        <v>1930</v>
      </c>
      <c r="D12" s="618"/>
      <c r="E12" s="618"/>
      <c r="F12" s="618"/>
      <c r="G12" s="619"/>
      <c r="H12" s="536"/>
      <c r="I12" s="536"/>
    </row>
    <row r="13" spans="1:11" s="1" customFormat="1" ht="35" thickBot="1" x14ac:dyDescent="0.45">
      <c r="D13" s="507"/>
      <c r="E13" s="507"/>
      <c r="F13" s="507"/>
      <c r="G13" s="505"/>
      <c r="H13" s="505"/>
      <c r="I13" s="505"/>
    </row>
    <row r="14" spans="1:11" s="515" customFormat="1" ht="49" customHeight="1" x14ac:dyDescent="0.3">
      <c r="C14" s="620" t="s">
        <v>1944</v>
      </c>
      <c r="D14" s="621"/>
      <c r="E14" s="621"/>
      <c r="F14" s="621"/>
      <c r="G14" s="622"/>
      <c r="H14" s="537"/>
      <c r="I14" s="537"/>
    </row>
    <row r="15" spans="1:11" s="515" customFormat="1" ht="49" customHeight="1" x14ac:dyDescent="0.3">
      <c r="C15" s="623" t="s">
        <v>1945</v>
      </c>
      <c r="D15" s="624"/>
      <c r="E15" s="624"/>
      <c r="F15" s="624"/>
      <c r="G15" s="625"/>
      <c r="H15" s="537"/>
      <c r="I15" s="537"/>
    </row>
    <row r="16" spans="1:11" s="515" customFormat="1" ht="49" customHeight="1" x14ac:dyDescent="0.3">
      <c r="C16" s="623" t="s">
        <v>1946</v>
      </c>
      <c r="D16" s="624"/>
      <c r="E16" s="624"/>
      <c r="F16" s="624"/>
      <c r="G16" s="625"/>
      <c r="H16" s="537"/>
      <c r="I16" s="537"/>
    </row>
    <row r="17" spans="1:16384" s="515" customFormat="1" ht="49" customHeight="1" x14ac:dyDescent="0.3">
      <c r="C17" s="623" t="s">
        <v>2142</v>
      </c>
      <c r="D17" s="624"/>
      <c r="E17" s="624"/>
      <c r="F17" s="624"/>
      <c r="G17" s="625"/>
      <c r="H17" s="537"/>
      <c r="I17" s="537"/>
    </row>
    <row r="18" spans="1:16384" s="515" customFormat="1" ht="49" customHeight="1" thickBot="1" x14ac:dyDescent="0.35">
      <c r="C18" s="626" t="s">
        <v>2143</v>
      </c>
      <c r="D18" s="627"/>
      <c r="E18" s="627"/>
      <c r="F18" s="627"/>
      <c r="G18" s="628"/>
      <c r="H18" s="537"/>
      <c r="I18" s="537"/>
    </row>
    <row r="19" spans="1:16384" ht="35" thickBot="1" x14ac:dyDescent="0.45">
      <c r="D19" s="504"/>
      <c r="E19" s="504"/>
      <c r="F19" s="504"/>
      <c r="G19" s="505"/>
      <c r="H19" s="505"/>
      <c r="I19" s="505"/>
    </row>
    <row r="20" spans="1:16384" ht="34" hidden="1" customHeight="1" x14ac:dyDescent="0.4">
      <c r="D20" s="504"/>
      <c r="E20" s="504"/>
      <c r="F20" s="504"/>
      <c r="G20" s="505"/>
      <c r="H20" s="505"/>
      <c r="I20" s="505"/>
    </row>
    <row r="21" spans="1:16384" ht="49" customHeight="1" thickBot="1" x14ac:dyDescent="0.25">
      <c r="C21" s="629" t="s">
        <v>1957</v>
      </c>
      <c r="D21" s="630"/>
      <c r="E21" s="630"/>
      <c r="F21" s="630"/>
      <c r="G21" s="631"/>
      <c r="H21" s="538"/>
      <c r="I21" s="538"/>
      <c r="J21" s="182"/>
      <c r="K21" s="182"/>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2"/>
      <c r="AV21" s="182"/>
      <c r="AW21" s="182"/>
      <c r="AX21" s="182"/>
      <c r="AY21" s="182"/>
      <c r="AZ21" s="182"/>
      <c r="BA21" s="182"/>
      <c r="BB21" s="182"/>
      <c r="BC21" s="182"/>
      <c r="BD21" s="182"/>
      <c r="BE21" s="182"/>
      <c r="BF21" s="182"/>
      <c r="BG21" s="182"/>
      <c r="BH21" s="182"/>
      <c r="BI21" s="182"/>
      <c r="BJ21" s="182"/>
      <c r="BK21" s="182"/>
      <c r="BL21" s="182"/>
      <c r="BM21" s="182"/>
      <c r="BN21" s="182"/>
      <c r="BO21" s="182"/>
      <c r="BP21" s="182"/>
      <c r="BQ21" s="182"/>
      <c r="BR21" s="182"/>
      <c r="BS21" s="182"/>
      <c r="BT21" s="182"/>
      <c r="BU21" s="182"/>
      <c r="BV21" s="182"/>
      <c r="BW21" s="182"/>
      <c r="BX21" s="182"/>
      <c r="BY21" s="182"/>
      <c r="BZ21" s="182"/>
      <c r="CA21" s="182"/>
      <c r="CB21" s="182"/>
      <c r="CC21" s="182"/>
      <c r="CD21" s="182"/>
      <c r="CE21" s="182"/>
      <c r="CF21" s="182"/>
      <c r="CG21" s="182"/>
      <c r="CH21" s="182"/>
      <c r="CI21" s="182"/>
      <c r="CJ21" s="182"/>
      <c r="CK21" s="182"/>
      <c r="CL21" s="182"/>
      <c r="CM21" s="182"/>
      <c r="CN21" s="182"/>
      <c r="CO21" s="182"/>
      <c r="CP21" s="182"/>
      <c r="CQ21" s="182"/>
      <c r="CR21" s="182"/>
      <c r="CS21" s="182"/>
      <c r="CT21" s="182"/>
      <c r="CU21" s="182"/>
      <c r="CV21" s="182"/>
      <c r="CW21" s="182"/>
      <c r="CX21" s="182"/>
      <c r="CY21" s="182"/>
      <c r="CZ21" s="182"/>
      <c r="DA21" s="182"/>
      <c r="DB21" s="182"/>
      <c r="DC21" s="182"/>
      <c r="DD21" s="182"/>
      <c r="DE21" s="182"/>
      <c r="DF21" s="182"/>
      <c r="DG21" s="182"/>
      <c r="DH21" s="182"/>
      <c r="DI21" s="182"/>
      <c r="DJ21" s="182"/>
      <c r="DK21" s="182"/>
      <c r="DL21" s="182"/>
      <c r="DM21" s="182"/>
      <c r="DN21" s="182"/>
      <c r="DO21" s="182"/>
      <c r="DP21" s="182"/>
      <c r="DQ21" s="182"/>
      <c r="DR21" s="182"/>
      <c r="DS21" s="182"/>
      <c r="DT21" s="182"/>
      <c r="DU21" s="182"/>
      <c r="DV21" s="182"/>
      <c r="DW21" s="182"/>
      <c r="DX21" s="182"/>
      <c r="DY21" s="182"/>
      <c r="DZ21" s="182"/>
      <c r="EA21" s="182"/>
      <c r="EB21" s="182"/>
      <c r="EC21" s="182"/>
      <c r="ED21" s="182"/>
      <c r="EE21" s="182"/>
      <c r="EF21" s="182"/>
      <c r="EG21" s="182"/>
      <c r="EH21" s="182"/>
      <c r="EI21" s="182"/>
      <c r="EJ21" s="182"/>
      <c r="EK21" s="182"/>
      <c r="EL21" s="182"/>
      <c r="EM21" s="182"/>
      <c r="EN21" s="182"/>
      <c r="EO21" s="182"/>
      <c r="EP21" s="182"/>
      <c r="EQ21" s="182"/>
      <c r="ER21" s="182"/>
      <c r="ES21" s="182"/>
      <c r="ET21" s="182"/>
      <c r="EU21" s="182"/>
      <c r="EV21" s="182"/>
      <c r="EW21" s="182"/>
      <c r="EX21" s="182"/>
      <c r="EY21" s="182"/>
      <c r="EZ21" s="182"/>
      <c r="FA21" s="182"/>
      <c r="FB21" s="182"/>
      <c r="FC21" s="182"/>
      <c r="FD21" s="182"/>
      <c r="FE21" s="182"/>
      <c r="FF21" s="182"/>
      <c r="FG21" s="182"/>
      <c r="FH21" s="182"/>
      <c r="FI21" s="182"/>
      <c r="FJ21" s="182"/>
      <c r="FK21" s="182"/>
      <c r="FL21" s="182"/>
      <c r="FM21" s="182"/>
      <c r="FN21" s="182"/>
      <c r="FO21" s="182"/>
      <c r="FP21" s="182"/>
      <c r="FQ21" s="182"/>
      <c r="FR21" s="182"/>
      <c r="FS21" s="182"/>
      <c r="FT21" s="182"/>
      <c r="FU21" s="182"/>
      <c r="FV21" s="182"/>
      <c r="FW21" s="182"/>
      <c r="FX21" s="182"/>
      <c r="FY21" s="182"/>
      <c r="FZ21" s="182"/>
      <c r="GA21" s="182"/>
      <c r="GB21" s="182"/>
      <c r="GC21" s="182"/>
      <c r="GD21" s="182"/>
      <c r="GE21" s="182"/>
      <c r="GF21" s="182"/>
      <c r="GG21" s="182"/>
      <c r="GH21" s="182"/>
      <c r="GI21" s="182"/>
      <c r="GJ21" s="182"/>
      <c r="GK21" s="182"/>
      <c r="GL21" s="182"/>
      <c r="GM21" s="182"/>
      <c r="GN21" s="182"/>
      <c r="GO21" s="182"/>
      <c r="GP21" s="182"/>
      <c r="GQ21" s="182"/>
      <c r="GR21" s="182"/>
      <c r="GS21" s="182"/>
      <c r="GT21" s="182"/>
      <c r="GU21" s="182"/>
      <c r="GV21" s="182"/>
      <c r="GW21" s="182"/>
      <c r="GX21" s="182"/>
      <c r="GY21" s="182"/>
      <c r="GZ21" s="182"/>
      <c r="HA21" s="182"/>
      <c r="HB21" s="182"/>
      <c r="HC21" s="182"/>
      <c r="HD21" s="182"/>
      <c r="HE21" s="182"/>
      <c r="HF21" s="182"/>
      <c r="HG21" s="182"/>
      <c r="HH21" s="182"/>
      <c r="HI21" s="182"/>
      <c r="HJ21" s="182"/>
      <c r="HK21" s="182"/>
      <c r="HL21" s="182"/>
      <c r="HM21" s="182"/>
      <c r="HN21" s="182"/>
      <c r="HO21" s="182"/>
      <c r="HP21" s="182"/>
      <c r="HQ21" s="182"/>
      <c r="HR21" s="182"/>
      <c r="HS21" s="182"/>
      <c r="HT21" s="182"/>
      <c r="HU21" s="182"/>
      <c r="HV21" s="182"/>
      <c r="HW21" s="182"/>
      <c r="HX21" s="182"/>
      <c r="HY21" s="182"/>
      <c r="HZ21" s="182"/>
      <c r="IA21" s="182"/>
      <c r="IB21" s="182"/>
      <c r="IC21" s="182"/>
      <c r="ID21" s="182"/>
      <c r="IE21" s="182"/>
      <c r="IF21" s="182"/>
      <c r="IG21" s="182"/>
      <c r="IH21" s="182"/>
      <c r="II21" s="182"/>
      <c r="IJ21" s="182"/>
      <c r="IK21" s="182"/>
      <c r="IL21" s="182"/>
      <c r="IM21" s="182"/>
      <c r="IN21" s="182"/>
      <c r="IO21" s="182"/>
      <c r="IP21" s="182"/>
      <c r="IQ21" s="182"/>
      <c r="IR21" s="182"/>
      <c r="IS21" s="182"/>
      <c r="IT21" s="182"/>
      <c r="IU21" s="182"/>
      <c r="IV21" s="182"/>
      <c r="IW21" s="182"/>
      <c r="IX21" s="182"/>
      <c r="IY21" s="182"/>
      <c r="IZ21" s="182"/>
      <c r="JA21" s="182"/>
      <c r="JB21" s="182"/>
      <c r="JC21" s="182"/>
      <c r="JD21" s="182"/>
      <c r="JE21" s="182"/>
      <c r="JF21" s="182"/>
      <c r="JG21" s="182"/>
      <c r="JH21" s="182"/>
      <c r="JI21" s="182"/>
      <c r="JJ21" s="182"/>
      <c r="JK21" s="182"/>
      <c r="JL21" s="182"/>
      <c r="JM21" s="182"/>
      <c r="JN21" s="182"/>
      <c r="JO21" s="182"/>
      <c r="JP21" s="182"/>
      <c r="JQ21" s="182"/>
      <c r="JR21" s="182"/>
      <c r="JS21" s="182"/>
      <c r="JT21" s="182"/>
      <c r="JU21" s="182"/>
      <c r="JV21" s="182"/>
      <c r="JW21" s="182"/>
      <c r="JX21" s="182"/>
      <c r="JY21" s="182"/>
      <c r="JZ21" s="182"/>
      <c r="KA21" s="182"/>
      <c r="KB21" s="182"/>
      <c r="KC21" s="182"/>
      <c r="KD21" s="182"/>
      <c r="KE21" s="182"/>
      <c r="KF21" s="182"/>
      <c r="KG21" s="182"/>
      <c r="KH21" s="182"/>
      <c r="KI21" s="182"/>
      <c r="KJ21" s="182"/>
      <c r="KK21" s="182"/>
      <c r="KL21" s="182"/>
      <c r="KM21" s="182"/>
      <c r="KN21" s="182"/>
      <c r="KO21" s="182"/>
      <c r="KP21" s="182"/>
      <c r="KQ21" s="182"/>
      <c r="KR21" s="182"/>
      <c r="KS21" s="182"/>
      <c r="KT21" s="182"/>
      <c r="KU21" s="182"/>
      <c r="KV21" s="182"/>
      <c r="KW21" s="182"/>
      <c r="KX21" s="182"/>
      <c r="KY21" s="182"/>
      <c r="KZ21" s="182"/>
      <c r="LA21" s="182"/>
      <c r="LB21" s="182"/>
      <c r="LC21" s="182"/>
      <c r="LD21" s="182"/>
      <c r="LE21" s="182"/>
      <c r="LF21" s="182"/>
      <c r="LG21" s="182"/>
      <c r="LH21" s="182"/>
      <c r="LI21" s="182"/>
      <c r="LJ21" s="182"/>
      <c r="LK21" s="182"/>
      <c r="LL21" s="182"/>
      <c r="LM21" s="182"/>
      <c r="LN21" s="182"/>
      <c r="LO21" s="182"/>
      <c r="LP21" s="182"/>
      <c r="LQ21" s="182"/>
      <c r="LR21" s="182"/>
      <c r="LS21" s="182"/>
      <c r="LT21" s="182"/>
      <c r="LU21" s="182"/>
      <c r="LV21" s="182"/>
      <c r="LW21" s="182"/>
      <c r="LX21" s="182"/>
      <c r="LY21" s="182"/>
      <c r="LZ21" s="182"/>
      <c r="MA21" s="182"/>
      <c r="MB21" s="182"/>
      <c r="MC21" s="182"/>
      <c r="MD21" s="182"/>
      <c r="ME21" s="182"/>
      <c r="MF21" s="182"/>
      <c r="MG21" s="182"/>
      <c r="MH21" s="182"/>
      <c r="MI21" s="182"/>
      <c r="MJ21" s="182"/>
      <c r="MK21" s="182"/>
      <c r="ML21" s="182"/>
      <c r="MM21" s="182"/>
      <c r="MN21" s="182"/>
      <c r="MO21" s="182"/>
      <c r="MP21" s="182"/>
      <c r="MQ21" s="182"/>
      <c r="MR21" s="182"/>
      <c r="MS21" s="182"/>
      <c r="MT21" s="182"/>
      <c r="MU21" s="182"/>
      <c r="MV21" s="182"/>
      <c r="MW21" s="182"/>
      <c r="MX21" s="182"/>
      <c r="MY21" s="182"/>
      <c r="MZ21" s="182"/>
      <c r="NA21" s="182"/>
      <c r="NB21" s="182"/>
      <c r="NC21" s="182"/>
      <c r="ND21" s="182"/>
      <c r="NE21" s="182"/>
      <c r="NF21" s="182"/>
      <c r="NG21" s="182"/>
      <c r="NH21" s="182"/>
      <c r="NI21" s="182"/>
      <c r="NJ21" s="182"/>
      <c r="NK21" s="182"/>
      <c r="NL21" s="182"/>
      <c r="NM21" s="182"/>
      <c r="NN21" s="182"/>
      <c r="NO21" s="182"/>
      <c r="NP21" s="182"/>
      <c r="NQ21" s="182"/>
      <c r="NR21" s="182"/>
      <c r="NS21" s="182"/>
      <c r="NT21" s="182"/>
      <c r="NU21" s="182"/>
      <c r="NV21" s="182"/>
      <c r="NW21" s="182"/>
      <c r="NX21" s="182"/>
      <c r="NY21" s="182"/>
      <c r="NZ21" s="182"/>
      <c r="OA21" s="182"/>
      <c r="OB21" s="182"/>
      <c r="OC21" s="182"/>
      <c r="OD21" s="182"/>
      <c r="OE21" s="182"/>
      <c r="OF21" s="182"/>
      <c r="OG21" s="182"/>
      <c r="OH21" s="182"/>
      <c r="OI21" s="182"/>
      <c r="OJ21" s="182"/>
      <c r="OK21" s="182"/>
      <c r="OL21" s="182"/>
      <c r="OM21" s="182"/>
      <c r="ON21" s="182"/>
      <c r="OO21" s="182"/>
      <c r="OP21" s="182"/>
      <c r="OQ21" s="182"/>
      <c r="OR21" s="182"/>
      <c r="OS21" s="182"/>
      <c r="OT21" s="182"/>
      <c r="OU21" s="182"/>
      <c r="OV21" s="182"/>
      <c r="OW21" s="182"/>
      <c r="OX21" s="182"/>
      <c r="OY21" s="182"/>
      <c r="OZ21" s="182"/>
      <c r="PA21" s="182"/>
      <c r="PB21" s="182"/>
      <c r="PC21" s="182"/>
      <c r="PD21" s="182"/>
      <c r="PE21" s="182"/>
      <c r="PF21" s="182"/>
      <c r="PG21" s="182"/>
      <c r="PH21" s="182"/>
      <c r="PI21" s="182"/>
      <c r="PJ21" s="182"/>
      <c r="PK21" s="182"/>
      <c r="PL21" s="182"/>
      <c r="PM21" s="182"/>
      <c r="PN21" s="182"/>
      <c r="PO21" s="182"/>
      <c r="PP21" s="182"/>
      <c r="PQ21" s="182"/>
      <c r="PR21" s="182"/>
      <c r="PS21" s="182"/>
      <c r="PT21" s="182"/>
      <c r="PU21" s="182"/>
      <c r="PV21" s="182"/>
      <c r="PW21" s="182"/>
      <c r="PX21" s="182"/>
      <c r="PY21" s="182"/>
      <c r="PZ21" s="182"/>
      <c r="QA21" s="182"/>
      <c r="QB21" s="182"/>
      <c r="QC21" s="182"/>
      <c r="QD21" s="182"/>
      <c r="QE21" s="182"/>
      <c r="QF21" s="182"/>
      <c r="QG21" s="182"/>
      <c r="QH21" s="182"/>
      <c r="QI21" s="182"/>
      <c r="QJ21" s="182"/>
      <c r="QK21" s="182"/>
      <c r="QL21" s="182"/>
      <c r="QM21" s="182"/>
      <c r="QN21" s="182"/>
      <c r="QO21" s="182"/>
      <c r="QP21" s="182"/>
      <c r="QQ21" s="182"/>
      <c r="QR21" s="182"/>
      <c r="QS21" s="182"/>
      <c r="QT21" s="182"/>
      <c r="QU21" s="182"/>
      <c r="QV21" s="182"/>
      <c r="QW21" s="182"/>
      <c r="QX21" s="182"/>
      <c r="QY21" s="182"/>
      <c r="QZ21" s="182"/>
      <c r="RA21" s="182"/>
      <c r="RB21" s="182"/>
      <c r="RC21" s="182"/>
      <c r="RD21" s="182"/>
      <c r="RE21" s="182"/>
      <c r="RF21" s="182"/>
      <c r="RG21" s="182"/>
      <c r="RH21" s="182"/>
      <c r="RI21" s="182"/>
      <c r="RJ21" s="182"/>
      <c r="RK21" s="182"/>
      <c r="RL21" s="182"/>
      <c r="RM21" s="182"/>
      <c r="RN21" s="182"/>
      <c r="RO21" s="182"/>
      <c r="RP21" s="182"/>
      <c r="RQ21" s="182"/>
      <c r="RR21" s="182"/>
      <c r="RS21" s="182"/>
      <c r="RT21" s="182"/>
      <c r="RU21" s="182"/>
      <c r="RV21" s="182"/>
      <c r="RW21" s="182"/>
      <c r="RX21" s="182"/>
      <c r="RY21" s="182"/>
      <c r="RZ21" s="182"/>
      <c r="SA21" s="182"/>
      <c r="SB21" s="182"/>
      <c r="SC21" s="182"/>
      <c r="SD21" s="182"/>
      <c r="SE21" s="182"/>
      <c r="SF21" s="182"/>
      <c r="SG21" s="182"/>
      <c r="SH21" s="182"/>
      <c r="SI21" s="182"/>
      <c r="SJ21" s="182"/>
      <c r="SK21" s="182"/>
      <c r="SL21" s="182"/>
      <c r="SM21" s="182"/>
      <c r="SN21" s="182"/>
      <c r="SO21" s="182"/>
      <c r="SP21" s="182"/>
      <c r="SQ21" s="182"/>
      <c r="SR21" s="182"/>
      <c r="SS21" s="182"/>
      <c r="ST21" s="182"/>
      <c r="SU21" s="182"/>
      <c r="SV21" s="182"/>
      <c r="SW21" s="182"/>
      <c r="SX21" s="182"/>
      <c r="SY21" s="182"/>
      <c r="SZ21" s="182"/>
      <c r="TA21" s="182"/>
      <c r="TB21" s="182"/>
      <c r="TC21" s="182"/>
      <c r="TD21" s="182"/>
      <c r="TE21" s="182"/>
      <c r="TF21" s="182"/>
      <c r="TG21" s="182"/>
      <c r="TH21" s="182"/>
      <c r="TI21" s="182"/>
      <c r="TJ21" s="182"/>
      <c r="TK21" s="182"/>
      <c r="TL21" s="182"/>
      <c r="TM21" s="182"/>
      <c r="TN21" s="182"/>
      <c r="TO21" s="182"/>
      <c r="TP21" s="182"/>
      <c r="TQ21" s="182"/>
      <c r="TR21" s="182"/>
      <c r="TS21" s="182"/>
      <c r="TT21" s="182"/>
      <c r="TU21" s="182"/>
      <c r="TV21" s="182"/>
      <c r="TW21" s="182"/>
      <c r="TX21" s="182"/>
      <c r="TY21" s="182"/>
      <c r="TZ21" s="182"/>
      <c r="UA21" s="182"/>
      <c r="UB21" s="182"/>
      <c r="UC21" s="182"/>
      <c r="UD21" s="182"/>
      <c r="UE21" s="182"/>
      <c r="UF21" s="182"/>
      <c r="UG21" s="182"/>
      <c r="UH21" s="182"/>
      <c r="UI21" s="182"/>
      <c r="UJ21" s="182"/>
      <c r="UK21" s="182"/>
      <c r="UL21" s="182"/>
      <c r="UM21" s="182"/>
      <c r="UN21" s="182"/>
      <c r="UO21" s="182"/>
      <c r="UP21" s="182"/>
      <c r="UQ21" s="182"/>
      <c r="UR21" s="182"/>
      <c r="US21" s="182"/>
      <c r="UT21" s="182"/>
      <c r="UU21" s="182"/>
      <c r="UV21" s="182"/>
      <c r="UW21" s="182"/>
      <c r="UX21" s="182"/>
      <c r="UY21" s="182"/>
      <c r="UZ21" s="182"/>
      <c r="VA21" s="182"/>
      <c r="VB21" s="182"/>
      <c r="VC21" s="182"/>
      <c r="VD21" s="182"/>
      <c r="VE21" s="182"/>
      <c r="VF21" s="182"/>
      <c r="VG21" s="182"/>
      <c r="VH21" s="182"/>
      <c r="VI21" s="182"/>
      <c r="VJ21" s="182"/>
      <c r="VK21" s="182"/>
      <c r="VL21" s="182"/>
      <c r="VM21" s="182"/>
      <c r="VN21" s="182"/>
      <c r="VO21" s="182"/>
      <c r="VP21" s="182"/>
      <c r="VQ21" s="182"/>
      <c r="VR21" s="182"/>
      <c r="VS21" s="182"/>
      <c r="VT21" s="182"/>
      <c r="VU21" s="182"/>
      <c r="VV21" s="182"/>
      <c r="VW21" s="182"/>
      <c r="VX21" s="182"/>
      <c r="VY21" s="182"/>
      <c r="VZ21" s="182"/>
      <c r="WA21" s="182"/>
      <c r="WB21" s="182"/>
      <c r="WC21" s="182"/>
      <c r="WD21" s="182"/>
      <c r="WE21" s="182"/>
      <c r="WF21" s="182"/>
      <c r="WG21" s="182"/>
      <c r="WH21" s="182"/>
      <c r="WI21" s="182"/>
      <c r="WJ21" s="182"/>
      <c r="WK21" s="182"/>
      <c r="WL21" s="182"/>
      <c r="WM21" s="182"/>
      <c r="WN21" s="182"/>
      <c r="WO21" s="182"/>
      <c r="WP21" s="182"/>
      <c r="WQ21" s="182"/>
      <c r="WR21" s="182"/>
      <c r="WS21" s="182"/>
      <c r="WT21" s="182"/>
      <c r="WU21" s="182"/>
      <c r="WV21" s="182"/>
      <c r="WW21" s="182"/>
      <c r="WX21" s="182"/>
      <c r="WY21" s="182"/>
      <c r="WZ21" s="182"/>
      <c r="XA21" s="182"/>
      <c r="XB21" s="182"/>
      <c r="XC21" s="182"/>
      <c r="XD21" s="182"/>
      <c r="XE21" s="182"/>
      <c r="XF21" s="182"/>
      <c r="XG21" s="182"/>
      <c r="XH21" s="182"/>
      <c r="XI21" s="182"/>
      <c r="XJ21" s="182"/>
      <c r="XK21" s="182"/>
      <c r="XL21" s="182"/>
      <c r="XM21" s="182"/>
      <c r="XN21" s="182"/>
      <c r="XO21" s="182"/>
      <c r="XP21" s="182"/>
      <c r="XQ21" s="182"/>
      <c r="XR21" s="182"/>
      <c r="XS21" s="182"/>
      <c r="XT21" s="182"/>
      <c r="XU21" s="182"/>
      <c r="XV21" s="182"/>
      <c r="XW21" s="182"/>
      <c r="XX21" s="182"/>
      <c r="XY21" s="182"/>
      <c r="XZ21" s="182"/>
      <c r="YA21" s="182"/>
      <c r="YB21" s="182"/>
      <c r="YC21" s="182"/>
      <c r="YD21" s="182"/>
      <c r="YE21" s="182"/>
      <c r="YF21" s="182"/>
      <c r="YG21" s="182"/>
      <c r="YH21" s="182"/>
      <c r="YI21" s="182"/>
      <c r="YJ21" s="182"/>
      <c r="YK21" s="182"/>
      <c r="YL21" s="182"/>
      <c r="YM21" s="182"/>
      <c r="YN21" s="182"/>
      <c r="YO21" s="182"/>
      <c r="YP21" s="182"/>
      <c r="YQ21" s="182"/>
      <c r="YR21" s="182"/>
      <c r="YS21" s="182"/>
      <c r="YT21" s="182"/>
      <c r="YU21" s="182"/>
      <c r="YV21" s="182"/>
      <c r="YW21" s="182"/>
      <c r="YX21" s="182"/>
      <c r="YY21" s="182"/>
      <c r="YZ21" s="182"/>
      <c r="ZA21" s="182"/>
      <c r="ZB21" s="182"/>
      <c r="ZC21" s="182"/>
      <c r="ZD21" s="182"/>
      <c r="ZE21" s="182"/>
      <c r="ZF21" s="182"/>
      <c r="ZG21" s="182"/>
      <c r="ZH21" s="182"/>
      <c r="ZI21" s="182"/>
      <c r="ZJ21" s="182"/>
      <c r="ZK21" s="182"/>
      <c r="ZL21" s="182"/>
      <c r="ZM21" s="182"/>
      <c r="ZN21" s="182"/>
      <c r="ZO21" s="182"/>
      <c r="ZP21" s="182"/>
      <c r="ZQ21" s="182"/>
      <c r="ZR21" s="182"/>
      <c r="ZS21" s="182"/>
      <c r="ZT21" s="182"/>
      <c r="ZU21" s="182"/>
      <c r="ZV21" s="182"/>
      <c r="ZW21" s="182"/>
      <c r="ZX21" s="182"/>
      <c r="ZY21" s="182"/>
      <c r="ZZ21" s="182"/>
      <c r="AAA21" s="182"/>
      <c r="AAB21" s="182"/>
      <c r="AAC21" s="182"/>
      <c r="AAD21" s="182"/>
      <c r="AAE21" s="182"/>
      <c r="AAF21" s="182"/>
      <c r="AAG21" s="182"/>
      <c r="AAH21" s="182"/>
      <c r="AAI21" s="182"/>
      <c r="AAJ21" s="182"/>
      <c r="AAK21" s="182"/>
      <c r="AAL21" s="182"/>
      <c r="AAM21" s="182"/>
      <c r="AAN21" s="182"/>
      <c r="AAO21" s="182"/>
      <c r="AAP21" s="182"/>
      <c r="AAQ21" s="182"/>
      <c r="AAR21" s="182"/>
      <c r="AAS21" s="182"/>
      <c r="AAT21" s="182"/>
      <c r="AAU21" s="182"/>
      <c r="AAV21" s="182"/>
      <c r="AAW21" s="182"/>
      <c r="AAX21" s="182"/>
      <c r="AAY21" s="182"/>
      <c r="AAZ21" s="182"/>
      <c r="ABA21" s="182"/>
      <c r="ABB21" s="182"/>
      <c r="ABC21" s="182"/>
      <c r="ABD21" s="182"/>
      <c r="ABE21" s="182"/>
      <c r="ABF21" s="182"/>
      <c r="ABG21" s="182"/>
      <c r="ABH21" s="182"/>
      <c r="ABI21" s="182"/>
      <c r="ABJ21" s="182"/>
      <c r="ABK21" s="182"/>
      <c r="ABL21" s="182"/>
      <c r="ABM21" s="182"/>
      <c r="ABN21" s="182"/>
      <c r="ABO21" s="182"/>
      <c r="ABP21" s="182"/>
      <c r="ABQ21" s="182"/>
      <c r="ABR21" s="182"/>
      <c r="ABS21" s="182"/>
      <c r="ABT21" s="182"/>
      <c r="ABU21" s="182"/>
      <c r="ABV21" s="182"/>
      <c r="ABW21" s="182"/>
      <c r="ABX21" s="182"/>
      <c r="ABY21" s="182"/>
      <c r="ABZ21" s="182"/>
      <c r="ACA21" s="182"/>
      <c r="ACB21" s="182"/>
      <c r="ACC21" s="182"/>
      <c r="ACD21" s="182"/>
      <c r="ACE21" s="182"/>
      <c r="ACF21" s="182"/>
      <c r="ACG21" s="182"/>
      <c r="ACH21" s="182"/>
      <c r="ACI21" s="182"/>
      <c r="ACJ21" s="182"/>
      <c r="ACK21" s="182"/>
      <c r="ACL21" s="182"/>
      <c r="ACM21" s="182"/>
      <c r="ACN21" s="182"/>
      <c r="ACO21" s="182"/>
      <c r="ACP21" s="182"/>
      <c r="ACQ21" s="182"/>
      <c r="ACR21" s="182"/>
      <c r="ACS21" s="182"/>
      <c r="ACT21" s="182"/>
      <c r="ACU21" s="182"/>
      <c r="ACV21" s="182"/>
      <c r="ACW21" s="182"/>
      <c r="ACX21" s="182"/>
      <c r="ACY21" s="182"/>
      <c r="ACZ21" s="182"/>
      <c r="ADA21" s="182"/>
      <c r="ADB21" s="182"/>
      <c r="ADC21" s="182"/>
      <c r="ADD21" s="182"/>
      <c r="ADE21" s="182"/>
      <c r="ADF21" s="182"/>
      <c r="ADG21" s="182"/>
      <c r="ADH21" s="182"/>
      <c r="ADI21" s="182"/>
      <c r="ADJ21" s="182"/>
      <c r="ADK21" s="182"/>
      <c r="ADL21" s="182"/>
      <c r="ADM21" s="182"/>
      <c r="ADN21" s="182"/>
      <c r="ADO21" s="182"/>
      <c r="ADP21" s="182"/>
      <c r="ADQ21" s="182"/>
      <c r="ADR21" s="182"/>
      <c r="ADS21" s="182"/>
      <c r="ADT21" s="182"/>
      <c r="ADU21" s="182"/>
      <c r="ADV21" s="182"/>
      <c r="ADW21" s="182"/>
      <c r="ADX21" s="182"/>
      <c r="ADY21" s="182"/>
      <c r="ADZ21" s="182"/>
      <c r="AEA21" s="182"/>
      <c r="AEB21" s="182"/>
      <c r="AEC21" s="182"/>
      <c r="AED21" s="182"/>
      <c r="AEE21" s="182"/>
      <c r="AEF21" s="182"/>
      <c r="AEG21" s="182"/>
      <c r="AEH21" s="182"/>
      <c r="AEI21" s="182"/>
      <c r="AEJ21" s="182"/>
      <c r="AEK21" s="182"/>
      <c r="AEL21" s="182"/>
      <c r="AEM21" s="182"/>
      <c r="AEN21" s="182"/>
      <c r="AEO21" s="182"/>
      <c r="AEP21" s="182"/>
      <c r="AEQ21" s="182"/>
      <c r="AER21" s="182"/>
      <c r="AES21" s="182"/>
      <c r="AET21" s="182"/>
      <c r="AEU21" s="182"/>
      <c r="AEV21" s="182"/>
      <c r="AEW21" s="182"/>
      <c r="AEX21" s="182"/>
      <c r="AEY21" s="182"/>
      <c r="AEZ21" s="182"/>
      <c r="AFA21" s="182"/>
      <c r="AFB21" s="182"/>
      <c r="AFC21" s="182"/>
      <c r="AFD21" s="182"/>
      <c r="AFE21" s="182"/>
      <c r="AFF21" s="182"/>
      <c r="AFG21" s="182"/>
      <c r="AFH21" s="182"/>
      <c r="AFI21" s="182"/>
      <c r="AFJ21" s="182"/>
      <c r="AFK21" s="182"/>
      <c r="AFL21" s="182"/>
      <c r="AFM21" s="182"/>
      <c r="AFN21" s="182"/>
      <c r="AFO21" s="182"/>
      <c r="AFP21" s="182"/>
      <c r="AFQ21" s="182"/>
      <c r="AFR21" s="182"/>
      <c r="AFS21" s="182"/>
      <c r="AFT21" s="182"/>
      <c r="AFU21" s="182"/>
      <c r="AFV21" s="182"/>
      <c r="AFW21" s="182"/>
      <c r="AFX21" s="182"/>
      <c r="AFY21" s="182"/>
      <c r="AFZ21" s="182"/>
      <c r="AGA21" s="182"/>
      <c r="AGB21" s="182"/>
      <c r="AGC21" s="182"/>
      <c r="AGD21" s="182"/>
      <c r="AGE21" s="182"/>
      <c r="AGF21" s="182"/>
      <c r="AGG21" s="182"/>
      <c r="AGH21" s="182"/>
      <c r="AGI21" s="182"/>
      <c r="AGJ21" s="182"/>
      <c r="AGK21" s="182"/>
      <c r="AGL21" s="182"/>
      <c r="AGM21" s="182"/>
      <c r="AGN21" s="182"/>
      <c r="AGO21" s="182"/>
      <c r="AGP21" s="182"/>
      <c r="AGQ21" s="182"/>
      <c r="AGR21" s="182"/>
      <c r="AGS21" s="182"/>
      <c r="AGT21" s="182"/>
      <c r="AGU21" s="182"/>
      <c r="AGV21" s="182"/>
      <c r="AGW21" s="182"/>
      <c r="AGX21" s="182"/>
      <c r="AGY21" s="182"/>
      <c r="AGZ21" s="182"/>
      <c r="AHA21" s="182"/>
      <c r="AHB21" s="182"/>
      <c r="AHC21" s="182"/>
      <c r="AHD21" s="182"/>
      <c r="AHE21" s="182"/>
      <c r="AHF21" s="182"/>
      <c r="AHG21" s="182"/>
      <c r="AHH21" s="182"/>
      <c r="AHI21" s="182"/>
      <c r="AHJ21" s="182"/>
      <c r="AHK21" s="182"/>
      <c r="AHL21" s="182"/>
      <c r="AHM21" s="182"/>
      <c r="AHN21" s="182"/>
      <c r="AHO21" s="182"/>
      <c r="AHP21" s="182"/>
      <c r="AHQ21" s="182"/>
      <c r="AHR21" s="182"/>
      <c r="AHS21" s="182"/>
      <c r="AHT21" s="182"/>
      <c r="AHU21" s="182"/>
      <c r="AHV21" s="182"/>
      <c r="AHW21" s="182"/>
      <c r="AHX21" s="182"/>
      <c r="AHY21" s="182"/>
      <c r="AHZ21" s="182"/>
      <c r="AIA21" s="182"/>
      <c r="AIB21" s="182"/>
      <c r="AIC21" s="182"/>
      <c r="AID21" s="182"/>
      <c r="AIE21" s="182"/>
      <c r="AIF21" s="182"/>
      <c r="AIG21" s="182"/>
      <c r="AIH21" s="182"/>
      <c r="AII21" s="182"/>
      <c r="AIJ21" s="182"/>
      <c r="AIK21" s="182"/>
      <c r="AIL21" s="182"/>
      <c r="AIM21" s="182"/>
      <c r="AIN21" s="182"/>
      <c r="AIO21" s="182"/>
      <c r="AIP21" s="182"/>
      <c r="AIQ21" s="182"/>
      <c r="AIR21" s="182"/>
      <c r="AIS21" s="182"/>
      <c r="AIT21" s="182"/>
      <c r="AIU21" s="182"/>
      <c r="AIV21" s="182"/>
      <c r="AIW21" s="182"/>
      <c r="AIX21" s="182"/>
      <c r="AIY21" s="182"/>
      <c r="AIZ21" s="182"/>
      <c r="AJA21" s="182"/>
      <c r="AJB21" s="182"/>
      <c r="AJC21" s="182"/>
      <c r="AJD21" s="182"/>
      <c r="AJE21" s="182"/>
      <c r="AJF21" s="182"/>
      <c r="AJG21" s="182"/>
      <c r="AJH21" s="182"/>
      <c r="AJI21" s="182"/>
      <c r="AJJ21" s="182"/>
      <c r="AJK21" s="182"/>
      <c r="AJL21" s="182"/>
      <c r="AJM21" s="182"/>
      <c r="AJN21" s="182"/>
      <c r="AJO21" s="182"/>
      <c r="AJP21" s="182"/>
      <c r="AJQ21" s="182"/>
      <c r="AJR21" s="182"/>
      <c r="AJS21" s="182"/>
      <c r="AJT21" s="182"/>
      <c r="AJU21" s="182"/>
      <c r="AJV21" s="182"/>
      <c r="AJW21" s="182"/>
      <c r="AJX21" s="182"/>
      <c r="AJY21" s="182"/>
      <c r="AJZ21" s="182"/>
      <c r="AKA21" s="182"/>
      <c r="AKB21" s="182"/>
      <c r="AKC21" s="182"/>
      <c r="AKD21" s="182"/>
      <c r="AKE21" s="182"/>
      <c r="AKF21" s="182"/>
      <c r="AKG21" s="182"/>
      <c r="AKH21" s="182"/>
      <c r="AKI21" s="182"/>
      <c r="AKJ21" s="182"/>
      <c r="AKK21" s="182"/>
      <c r="AKL21" s="182"/>
      <c r="AKM21" s="182"/>
      <c r="AKN21" s="182"/>
      <c r="AKO21" s="182"/>
      <c r="AKP21" s="182"/>
      <c r="AKQ21" s="182"/>
      <c r="AKR21" s="182"/>
      <c r="AKS21" s="182"/>
      <c r="AKT21" s="182"/>
      <c r="AKU21" s="182"/>
      <c r="AKV21" s="182"/>
      <c r="AKW21" s="182"/>
      <c r="AKX21" s="182"/>
      <c r="AKY21" s="182"/>
      <c r="AKZ21" s="182"/>
      <c r="ALA21" s="182"/>
      <c r="ALB21" s="182"/>
      <c r="ALC21" s="182"/>
      <c r="ALD21" s="182"/>
      <c r="ALE21" s="182"/>
      <c r="ALF21" s="182"/>
      <c r="ALG21" s="182"/>
      <c r="ALH21" s="182"/>
      <c r="ALI21" s="182"/>
      <c r="ALJ21" s="182"/>
      <c r="ALK21" s="182"/>
      <c r="ALL21" s="182"/>
      <c r="ALM21" s="182"/>
      <c r="ALN21" s="182"/>
      <c r="ALO21" s="182"/>
      <c r="ALP21" s="182"/>
      <c r="ALQ21" s="182"/>
      <c r="ALR21" s="182"/>
      <c r="ALS21" s="182"/>
      <c r="ALT21" s="182"/>
      <c r="ALU21" s="182"/>
      <c r="ALV21" s="182"/>
      <c r="ALW21" s="182"/>
      <c r="ALX21" s="182"/>
      <c r="ALY21" s="182"/>
      <c r="ALZ21" s="182"/>
      <c r="AMA21" s="182"/>
      <c r="AMB21" s="182"/>
      <c r="AMC21" s="182"/>
      <c r="AMD21" s="182"/>
      <c r="AME21" s="182"/>
      <c r="AMF21" s="182"/>
      <c r="AMG21" s="182"/>
      <c r="AMH21" s="182"/>
      <c r="AMI21" s="182"/>
      <c r="AMJ21" s="182"/>
      <c r="AMK21" s="182"/>
      <c r="AML21" s="182"/>
      <c r="AMM21" s="182"/>
      <c r="AMN21" s="182"/>
      <c r="AMO21" s="182"/>
      <c r="AMP21" s="182"/>
      <c r="AMQ21" s="182"/>
      <c r="AMR21" s="182"/>
      <c r="AMS21" s="182"/>
      <c r="AMT21" s="182"/>
      <c r="AMU21" s="182"/>
      <c r="AMV21" s="182"/>
      <c r="AMW21" s="182"/>
      <c r="AMX21" s="182"/>
      <c r="AMY21" s="182"/>
      <c r="AMZ21" s="182"/>
      <c r="ANA21" s="182"/>
      <c r="ANB21" s="182"/>
      <c r="ANC21" s="182"/>
      <c r="AND21" s="182"/>
      <c r="ANE21" s="182"/>
      <c r="ANF21" s="182"/>
      <c r="ANG21" s="182"/>
      <c r="ANH21" s="182"/>
      <c r="ANI21" s="182"/>
      <c r="ANJ21" s="182"/>
      <c r="ANK21" s="182"/>
      <c r="ANL21" s="182"/>
      <c r="ANM21" s="182"/>
      <c r="ANN21" s="182"/>
      <c r="ANO21" s="182"/>
      <c r="ANP21" s="182"/>
      <c r="ANQ21" s="182"/>
      <c r="ANR21" s="182"/>
      <c r="ANS21" s="182"/>
      <c r="ANT21" s="182"/>
      <c r="ANU21" s="182"/>
      <c r="ANV21" s="182"/>
      <c r="ANW21" s="182"/>
      <c r="ANX21" s="182"/>
      <c r="ANY21" s="182"/>
      <c r="ANZ21" s="182"/>
      <c r="AOA21" s="182"/>
      <c r="AOB21" s="182"/>
      <c r="AOC21" s="182"/>
      <c r="AOD21" s="182"/>
      <c r="AOE21" s="182"/>
      <c r="AOF21" s="182"/>
      <c r="AOG21" s="182"/>
      <c r="AOH21" s="182"/>
      <c r="AOI21" s="182"/>
      <c r="AOJ21" s="182"/>
      <c r="AOK21" s="182"/>
      <c r="AOL21" s="182"/>
      <c r="AOM21" s="182"/>
      <c r="AON21" s="182"/>
      <c r="AOO21" s="182"/>
      <c r="AOP21" s="182"/>
      <c r="AOQ21" s="182"/>
      <c r="AOR21" s="182"/>
      <c r="AOS21" s="182"/>
      <c r="AOT21" s="182"/>
      <c r="AOU21" s="182"/>
      <c r="AOV21" s="182"/>
      <c r="AOW21" s="182"/>
      <c r="AOX21" s="182"/>
      <c r="AOY21" s="182"/>
      <c r="AOZ21" s="182"/>
      <c r="APA21" s="182"/>
      <c r="APB21" s="182"/>
      <c r="APC21" s="182"/>
      <c r="APD21" s="182"/>
      <c r="APE21" s="182"/>
      <c r="APF21" s="182"/>
      <c r="APG21" s="182"/>
      <c r="APH21" s="182"/>
      <c r="API21" s="182"/>
      <c r="APJ21" s="182"/>
      <c r="APK21" s="182"/>
      <c r="APL21" s="182"/>
      <c r="APM21" s="182"/>
      <c r="APN21" s="182"/>
      <c r="APO21" s="182"/>
      <c r="APP21" s="182"/>
      <c r="APQ21" s="182"/>
      <c r="APR21" s="182"/>
      <c r="APS21" s="182"/>
      <c r="APT21" s="182"/>
      <c r="APU21" s="182"/>
      <c r="APV21" s="182"/>
      <c r="APW21" s="182"/>
      <c r="APX21" s="182"/>
      <c r="APY21" s="182"/>
      <c r="APZ21" s="182"/>
      <c r="AQA21" s="182"/>
      <c r="AQB21" s="182"/>
      <c r="AQC21" s="182"/>
      <c r="AQD21" s="182"/>
      <c r="AQE21" s="182"/>
      <c r="AQF21" s="182"/>
      <c r="AQG21" s="182"/>
      <c r="AQH21" s="182"/>
      <c r="AQI21" s="182"/>
      <c r="AQJ21" s="182"/>
      <c r="AQK21" s="182"/>
      <c r="AQL21" s="182"/>
      <c r="AQM21" s="182"/>
      <c r="AQN21" s="182"/>
      <c r="AQO21" s="182"/>
      <c r="AQP21" s="182"/>
      <c r="AQQ21" s="182"/>
      <c r="AQR21" s="182"/>
      <c r="AQS21" s="182"/>
      <c r="AQT21" s="182"/>
      <c r="AQU21" s="182"/>
      <c r="AQV21" s="182"/>
      <c r="AQW21" s="182"/>
      <c r="AQX21" s="182"/>
      <c r="AQY21" s="182"/>
      <c r="AQZ21" s="182"/>
      <c r="ARA21" s="182"/>
      <c r="ARB21" s="182"/>
      <c r="ARC21" s="182"/>
      <c r="ARD21" s="182"/>
      <c r="ARE21" s="182"/>
      <c r="ARF21" s="182"/>
      <c r="ARG21" s="182"/>
      <c r="ARH21" s="182"/>
      <c r="ARI21" s="182"/>
      <c r="ARJ21" s="182"/>
      <c r="ARK21" s="182"/>
      <c r="ARL21" s="182"/>
      <c r="ARM21" s="182"/>
      <c r="ARN21" s="182"/>
      <c r="ARO21" s="182"/>
      <c r="ARP21" s="182"/>
      <c r="ARQ21" s="182"/>
      <c r="ARR21" s="182"/>
      <c r="ARS21" s="182"/>
      <c r="ART21" s="182"/>
      <c r="ARU21" s="182"/>
      <c r="ARV21" s="182"/>
      <c r="ARW21" s="182"/>
      <c r="ARX21" s="182"/>
      <c r="ARY21" s="182"/>
      <c r="ARZ21" s="182"/>
      <c r="ASA21" s="182"/>
      <c r="ASB21" s="182"/>
      <c r="ASC21" s="182"/>
      <c r="ASD21" s="182"/>
      <c r="ASE21" s="182"/>
      <c r="ASF21" s="182"/>
      <c r="ASG21" s="182"/>
      <c r="ASH21" s="182"/>
      <c r="ASI21" s="182"/>
      <c r="ASJ21" s="182"/>
      <c r="ASK21" s="182"/>
      <c r="ASL21" s="182"/>
      <c r="ASM21" s="182"/>
      <c r="ASN21" s="182"/>
      <c r="ASO21" s="182"/>
      <c r="ASP21" s="182"/>
      <c r="ASQ21" s="182"/>
      <c r="ASR21" s="182"/>
      <c r="ASS21" s="182"/>
      <c r="AST21" s="182"/>
      <c r="ASU21" s="182"/>
      <c r="ASV21" s="182"/>
      <c r="ASW21" s="182"/>
      <c r="ASX21" s="182"/>
      <c r="ASY21" s="182"/>
      <c r="ASZ21" s="182"/>
      <c r="ATA21" s="182"/>
      <c r="ATB21" s="182"/>
      <c r="ATC21" s="182"/>
      <c r="ATD21" s="182"/>
      <c r="ATE21" s="182"/>
      <c r="ATF21" s="182"/>
      <c r="ATG21" s="182"/>
      <c r="ATH21" s="182"/>
      <c r="ATI21" s="182"/>
      <c r="ATJ21" s="182"/>
      <c r="ATK21" s="182"/>
      <c r="ATL21" s="182"/>
      <c r="ATM21" s="182"/>
      <c r="ATN21" s="182"/>
      <c r="ATO21" s="182"/>
      <c r="ATP21" s="182"/>
      <c r="ATQ21" s="182"/>
      <c r="ATR21" s="182"/>
      <c r="ATS21" s="182"/>
      <c r="ATT21" s="182"/>
      <c r="ATU21" s="182"/>
      <c r="ATV21" s="182"/>
      <c r="ATW21" s="182"/>
      <c r="ATX21" s="182"/>
      <c r="ATY21" s="182"/>
      <c r="ATZ21" s="182"/>
      <c r="AUA21" s="182"/>
      <c r="AUB21" s="182"/>
      <c r="AUC21" s="182"/>
      <c r="AUD21" s="182"/>
      <c r="AUE21" s="182"/>
      <c r="AUF21" s="182"/>
      <c r="AUG21" s="182"/>
      <c r="AUH21" s="182"/>
      <c r="AUI21" s="182"/>
      <c r="AUJ21" s="182"/>
      <c r="AUK21" s="182"/>
      <c r="AUL21" s="182"/>
      <c r="AUM21" s="182"/>
      <c r="AUN21" s="182"/>
      <c r="AUO21" s="182"/>
      <c r="AUP21" s="182"/>
      <c r="AUQ21" s="182"/>
      <c r="AUR21" s="182"/>
      <c r="AUS21" s="182"/>
      <c r="AUT21" s="182"/>
      <c r="AUU21" s="182"/>
      <c r="AUV21" s="182"/>
      <c r="AUW21" s="182"/>
      <c r="AUX21" s="182"/>
      <c r="AUY21" s="182"/>
      <c r="AUZ21" s="182"/>
      <c r="AVA21" s="182"/>
      <c r="AVB21" s="182"/>
      <c r="AVC21" s="182"/>
      <c r="AVD21" s="182"/>
      <c r="AVE21" s="182"/>
      <c r="AVF21" s="182"/>
      <c r="AVG21" s="182"/>
      <c r="AVH21" s="182"/>
      <c r="AVI21" s="182"/>
      <c r="AVJ21" s="182"/>
      <c r="AVK21" s="182"/>
      <c r="AVL21" s="182"/>
      <c r="AVM21" s="182"/>
      <c r="AVN21" s="182"/>
      <c r="AVO21" s="182"/>
      <c r="AVP21" s="182"/>
      <c r="AVQ21" s="182"/>
      <c r="AVR21" s="182"/>
      <c r="AVS21" s="182"/>
      <c r="AVT21" s="182"/>
      <c r="AVU21" s="182"/>
      <c r="AVV21" s="182"/>
      <c r="AVW21" s="182"/>
      <c r="AVX21" s="182"/>
      <c r="AVY21" s="182"/>
      <c r="AVZ21" s="182"/>
      <c r="AWA21" s="182"/>
      <c r="AWB21" s="182"/>
      <c r="AWC21" s="182"/>
      <c r="AWD21" s="182"/>
      <c r="AWE21" s="182"/>
      <c r="AWF21" s="182"/>
      <c r="AWG21" s="182"/>
      <c r="AWH21" s="182"/>
      <c r="AWI21" s="182"/>
      <c r="AWJ21" s="182"/>
      <c r="AWK21" s="182"/>
      <c r="AWL21" s="182"/>
      <c r="AWM21" s="182"/>
      <c r="AWN21" s="182"/>
      <c r="AWO21" s="182"/>
      <c r="AWP21" s="182"/>
      <c r="AWQ21" s="182"/>
      <c r="AWR21" s="182"/>
      <c r="AWS21" s="182"/>
      <c r="AWT21" s="182"/>
      <c r="AWU21" s="182"/>
      <c r="AWV21" s="182"/>
      <c r="AWW21" s="182"/>
      <c r="AWX21" s="182"/>
      <c r="AWY21" s="182"/>
      <c r="AWZ21" s="182"/>
      <c r="AXA21" s="182"/>
      <c r="AXB21" s="182"/>
      <c r="AXC21" s="182"/>
      <c r="AXD21" s="182"/>
      <c r="AXE21" s="182"/>
      <c r="AXF21" s="182"/>
      <c r="AXG21" s="182"/>
      <c r="AXH21" s="182"/>
      <c r="AXI21" s="182"/>
      <c r="AXJ21" s="182"/>
      <c r="AXK21" s="182"/>
      <c r="AXL21" s="182"/>
      <c r="AXM21" s="182"/>
      <c r="AXN21" s="182"/>
      <c r="AXO21" s="182"/>
      <c r="AXP21" s="182"/>
      <c r="AXQ21" s="182"/>
      <c r="AXR21" s="182"/>
      <c r="AXS21" s="182"/>
      <c r="AXT21" s="182"/>
      <c r="AXU21" s="182"/>
      <c r="AXV21" s="182"/>
      <c r="AXW21" s="182"/>
      <c r="AXX21" s="182"/>
      <c r="AXY21" s="182"/>
      <c r="AXZ21" s="182"/>
      <c r="AYA21" s="182"/>
      <c r="AYB21" s="182"/>
      <c r="AYC21" s="182"/>
      <c r="AYD21" s="182"/>
      <c r="AYE21" s="182"/>
      <c r="AYF21" s="182"/>
      <c r="AYG21" s="182"/>
      <c r="AYH21" s="182"/>
      <c r="AYI21" s="182"/>
      <c r="AYJ21" s="182"/>
      <c r="AYK21" s="182"/>
      <c r="AYL21" s="182"/>
      <c r="AYM21" s="182"/>
      <c r="AYN21" s="182"/>
      <c r="AYO21" s="182"/>
      <c r="AYP21" s="182"/>
      <c r="AYQ21" s="182"/>
      <c r="AYR21" s="182"/>
      <c r="AYS21" s="182"/>
      <c r="AYT21" s="182"/>
      <c r="AYU21" s="182"/>
      <c r="AYV21" s="182"/>
      <c r="AYW21" s="182"/>
      <c r="AYX21" s="182"/>
      <c r="AYY21" s="182"/>
      <c r="AYZ21" s="182"/>
      <c r="AZA21" s="182"/>
      <c r="AZB21" s="182"/>
      <c r="AZC21" s="182"/>
      <c r="AZD21" s="182"/>
      <c r="AZE21" s="182"/>
      <c r="AZF21" s="182"/>
      <c r="AZG21" s="182"/>
      <c r="AZH21" s="182"/>
      <c r="AZI21" s="182"/>
      <c r="AZJ21" s="182"/>
      <c r="AZK21" s="182"/>
      <c r="AZL21" s="182"/>
      <c r="AZM21" s="182"/>
      <c r="AZN21" s="182"/>
      <c r="AZO21" s="182"/>
      <c r="AZP21" s="182"/>
      <c r="AZQ21" s="182"/>
      <c r="AZR21" s="182"/>
      <c r="AZS21" s="182"/>
      <c r="AZT21" s="182"/>
      <c r="AZU21" s="182"/>
      <c r="AZV21" s="182"/>
      <c r="AZW21" s="182"/>
      <c r="AZX21" s="182"/>
      <c r="AZY21" s="182"/>
      <c r="AZZ21" s="182"/>
      <c r="BAA21" s="182"/>
      <c r="BAB21" s="182"/>
      <c r="BAC21" s="182"/>
      <c r="BAD21" s="182"/>
      <c r="BAE21" s="182"/>
      <c r="BAF21" s="182"/>
      <c r="BAG21" s="182"/>
      <c r="BAH21" s="182"/>
      <c r="BAI21" s="182"/>
      <c r="BAJ21" s="182"/>
      <c r="BAK21" s="182"/>
      <c r="BAL21" s="182"/>
      <c r="BAM21" s="182"/>
      <c r="BAN21" s="182"/>
      <c r="BAO21" s="182"/>
      <c r="BAP21" s="182"/>
      <c r="BAQ21" s="182"/>
      <c r="BAR21" s="182"/>
      <c r="BAS21" s="182"/>
      <c r="BAT21" s="182"/>
      <c r="BAU21" s="182"/>
      <c r="BAV21" s="182"/>
      <c r="BAW21" s="182"/>
      <c r="BAX21" s="182"/>
      <c r="BAY21" s="182"/>
      <c r="BAZ21" s="182"/>
      <c r="BBA21" s="182"/>
      <c r="BBB21" s="182"/>
      <c r="BBC21" s="182"/>
      <c r="BBD21" s="182"/>
      <c r="BBE21" s="182"/>
      <c r="BBF21" s="182"/>
      <c r="BBG21" s="182"/>
      <c r="BBH21" s="182"/>
      <c r="BBI21" s="182"/>
      <c r="BBJ21" s="182"/>
      <c r="BBK21" s="182"/>
      <c r="BBL21" s="182"/>
      <c r="BBM21" s="182"/>
      <c r="BBN21" s="182"/>
      <c r="BBO21" s="182"/>
      <c r="BBP21" s="182"/>
      <c r="BBQ21" s="182"/>
      <c r="BBR21" s="182"/>
      <c r="BBS21" s="182"/>
      <c r="BBT21" s="182"/>
      <c r="BBU21" s="182"/>
      <c r="BBV21" s="182"/>
      <c r="BBW21" s="182"/>
      <c r="BBX21" s="182"/>
      <c r="BBY21" s="182"/>
      <c r="BBZ21" s="182"/>
      <c r="BCA21" s="182"/>
      <c r="BCB21" s="182"/>
      <c r="BCC21" s="182"/>
      <c r="BCD21" s="182"/>
      <c r="BCE21" s="182"/>
      <c r="BCF21" s="182"/>
      <c r="BCG21" s="182"/>
      <c r="BCH21" s="182"/>
      <c r="BCI21" s="182"/>
      <c r="BCJ21" s="182"/>
      <c r="BCK21" s="182"/>
      <c r="BCL21" s="182"/>
      <c r="BCM21" s="182"/>
      <c r="BCN21" s="182"/>
      <c r="BCO21" s="182"/>
      <c r="BCP21" s="182"/>
      <c r="BCQ21" s="182"/>
      <c r="BCR21" s="182"/>
      <c r="BCS21" s="182"/>
      <c r="BCT21" s="182"/>
      <c r="BCU21" s="182"/>
      <c r="BCV21" s="182"/>
      <c r="BCW21" s="182"/>
      <c r="BCX21" s="182"/>
      <c r="BCY21" s="182"/>
      <c r="BCZ21" s="182"/>
      <c r="BDA21" s="182"/>
      <c r="BDB21" s="182"/>
      <c r="BDC21" s="182"/>
      <c r="BDD21" s="182"/>
      <c r="BDE21" s="182"/>
      <c r="BDF21" s="182"/>
      <c r="BDG21" s="182"/>
      <c r="BDH21" s="182"/>
      <c r="BDI21" s="182"/>
      <c r="BDJ21" s="182"/>
      <c r="BDK21" s="182"/>
      <c r="BDL21" s="182"/>
      <c r="BDM21" s="182"/>
      <c r="BDN21" s="182"/>
      <c r="BDO21" s="182"/>
      <c r="BDP21" s="182"/>
      <c r="BDQ21" s="182"/>
      <c r="BDR21" s="182"/>
      <c r="BDS21" s="182"/>
      <c r="BDT21" s="182"/>
      <c r="BDU21" s="182"/>
      <c r="BDV21" s="182"/>
      <c r="BDW21" s="182"/>
      <c r="BDX21" s="182"/>
      <c r="BDY21" s="182"/>
      <c r="BDZ21" s="182"/>
      <c r="BEA21" s="182"/>
      <c r="BEB21" s="182"/>
      <c r="BEC21" s="182"/>
      <c r="BED21" s="182"/>
      <c r="BEE21" s="182"/>
      <c r="BEF21" s="182"/>
      <c r="BEG21" s="182"/>
      <c r="BEH21" s="182"/>
      <c r="BEI21" s="182"/>
      <c r="BEJ21" s="182"/>
      <c r="BEK21" s="182"/>
      <c r="BEL21" s="182"/>
      <c r="BEM21" s="182"/>
      <c r="BEN21" s="182"/>
      <c r="BEO21" s="182"/>
      <c r="BEP21" s="182"/>
      <c r="BEQ21" s="182"/>
      <c r="BER21" s="182"/>
      <c r="BES21" s="182"/>
      <c r="BET21" s="182"/>
      <c r="BEU21" s="182"/>
      <c r="BEV21" s="182"/>
      <c r="BEW21" s="182"/>
      <c r="BEX21" s="182"/>
      <c r="BEY21" s="182"/>
      <c r="BEZ21" s="182"/>
      <c r="BFA21" s="182"/>
      <c r="BFB21" s="182"/>
      <c r="BFC21" s="182"/>
      <c r="BFD21" s="182"/>
      <c r="BFE21" s="182"/>
      <c r="BFF21" s="182"/>
      <c r="BFG21" s="182"/>
      <c r="BFH21" s="182"/>
      <c r="BFI21" s="182"/>
      <c r="BFJ21" s="182"/>
      <c r="BFK21" s="182"/>
      <c r="BFL21" s="182"/>
      <c r="BFM21" s="182"/>
      <c r="BFN21" s="182"/>
      <c r="BFO21" s="182"/>
      <c r="BFP21" s="182"/>
      <c r="BFQ21" s="182"/>
      <c r="BFR21" s="182"/>
      <c r="BFS21" s="182"/>
      <c r="BFT21" s="182"/>
      <c r="BFU21" s="182"/>
      <c r="BFV21" s="182"/>
      <c r="BFW21" s="182"/>
      <c r="BFX21" s="182"/>
      <c r="BFY21" s="182"/>
      <c r="BFZ21" s="182"/>
      <c r="BGA21" s="182"/>
      <c r="BGB21" s="182"/>
      <c r="BGC21" s="182"/>
      <c r="BGD21" s="182"/>
      <c r="BGE21" s="182"/>
      <c r="BGF21" s="182"/>
      <c r="BGG21" s="182"/>
      <c r="BGH21" s="182"/>
      <c r="BGI21" s="182"/>
      <c r="BGJ21" s="182"/>
      <c r="BGK21" s="182"/>
      <c r="BGL21" s="182"/>
      <c r="BGM21" s="182"/>
      <c r="BGN21" s="182"/>
      <c r="BGO21" s="182"/>
      <c r="BGP21" s="182"/>
      <c r="BGQ21" s="182"/>
      <c r="BGR21" s="182"/>
      <c r="BGS21" s="182"/>
      <c r="BGT21" s="182"/>
      <c r="BGU21" s="182"/>
      <c r="BGV21" s="182"/>
      <c r="BGW21" s="182"/>
      <c r="BGX21" s="182"/>
      <c r="BGY21" s="182"/>
      <c r="BGZ21" s="182"/>
      <c r="BHA21" s="182"/>
      <c r="BHB21" s="182"/>
      <c r="BHC21" s="182"/>
      <c r="BHD21" s="182"/>
      <c r="BHE21" s="182"/>
      <c r="BHF21" s="182"/>
      <c r="BHG21" s="182"/>
      <c r="BHH21" s="182"/>
      <c r="BHI21" s="182"/>
      <c r="BHJ21" s="182"/>
      <c r="BHK21" s="182"/>
      <c r="BHL21" s="182"/>
      <c r="BHM21" s="182"/>
      <c r="BHN21" s="182"/>
      <c r="BHO21" s="182"/>
      <c r="BHP21" s="182"/>
      <c r="BHQ21" s="182"/>
      <c r="BHR21" s="182"/>
      <c r="BHS21" s="182"/>
      <c r="BHT21" s="182"/>
      <c r="BHU21" s="182"/>
      <c r="BHV21" s="182"/>
      <c r="BHW21" s="182"/>
      <c r="BHX21" s="182"/>
      <c r="BHY21" s="182"/>
      <c r="BHZ21" s="182"/>
      <c r="BIA21" s="182"/>
      <c r="BIB21" s="182"/>
      <c r="BIC21" s="182"/>
      <c r="BID21" s="182"/>
      <c r="BIE21" s="182"/>
      <c r="BIF21" s="182"/>
      <c r="BIG21" s="182"/>
      <c r="BIH21" s="182"/>
      <c r="BII21" s="182"/>
      <c r="BIJ21" s="182"/>
      <c r="BIK21" s="182"/>
      <c r="BIL21" s="182"/>
      <c r="BIM21" s="182"/>
      <c r="BIN21" s="182"/>
      <c r="BIO21" s="182"/>
      <c r="BIP21" s="182"/>
      <c r="BIQ21" s="182"/>
      <c r="BIR21" s="182"/>
      <c r="BIS21" s="182"/>
      <c r="BIT21" s="182"/>
      <c r="BIU21" s="182"/>
      <c r="BIV21" s="182"/>
      <c r="BIW21" s="182"/>
      <c r="BIX21" s="182"/>
      <c r="BIY21" s="182"/>
      <c r="BIZ21" s="182"/>
      <c r="BJA21" s="182"/>
      <c r="BJB21" s="182"/>
      <c r="BJC21" s="182"/>
      <c r="BJD21" s="182"/>
      <c r="BJE21" s="182"/>
      <c r="BJF21" s="182"/>
      <c r="BJG21" s="182"/>
      <c r="BJH21" s="182"/>
      <c r="BJI21" s="182"/>
      <c r="BJJ21" s="182"/>
      <c r="BJK21" s="182"/>
      <c r="BJL21" s="182"/>
      <c r="BJM21" s="182"/>
      <c r="BJN21" s="182"/>
      <c r="BJO21" s="182"/>
      <c r="BJP21" s="182"/>
      <c r="BJQ21" s="182"/>
      <c r="BJR21" s="182"/>
      <c r="BJS21" s="182"/>
      <c r="BJT21" s="182"/>
      <c r="BJU21" s="182"/>
      <c r="BJV21" s="182"/>
      <c r="BJW21" s="182"/>
      <c r="BJX21" s="182"/>
      <c r="BJY21" s="182"/>
      <c r="BJZ21" s="182"/>
      <c r="BKA21" s="182"/>
      <c r="BKB21" s="182"/>
      <c r="BKC21" s="182"/>
      <c r="BKD21" s="182"/>
      <c r="BKE21" s="182"/>
      <c r="BKF21" s="182"/>
      <c r="BKG21" s="182"/>
      <c r="BKH21" s="182"/>
      <c r="BKI21" s="182"/>
      <c r="BKJ21" s="182"/>
      <c r="BKK21" s="182"/>
      <c r="BKL21" s="182"/>
      <c r="BKM21" s="182"/>
      <c r="BKN21" s="182"/>
      <c r="BKO21" s="182"/>
      <c r="BKP21" s="182"/>
      <c r="BKQ21" s="182"/>
      <c r="BKR21" s="182"/>
      <c r="BKS21" s="182"/>
      <c r="BKT21" s="182"/>
      <c r="BKU21" s="182"/>
      <c r="BKV21" s="182"/>
      <c r="BKW21" s="182"/>
      <c r="BKX21" s="182"/>
      <c r="BKY21" s="182"/>
      <c r="BKZ21" s="182"/>
      <c r="BLA21" s="182"/>
      <c r="BLB21" s="182"/>
      <c r="BLC21" s="182"/>
      <c r="BLD21" s="182"/>
      <c r="BLE21" s="182"/>
      <c r="BLF21" s="182"/>
      <c r="BLG21" s="182"/>
      <c r="BLH21" s="182"/>
      <c r="BLI21" s="182"/>
      <c r="BLJ21" s="182"/>
      <c r="BLK21" s="182"/>
      <c r="BLL21" s="182"/>
      <c r="BLM21" s="182"/>
      <c r="BLN21" s="182"/>
      <c r="BLO21" s="182"/>
      <c r="BLP21" s="182"/>
      <c r="BLQ21" s="182"/>
      <c r="BLR21" s="182"/>
      <c r="BLS21" s="182"/>
      <c r="BLT21" s="182"/>
      <c r="BLU21" s="182"/>
      <c r="BLV21" s="182"/>
      <c r="BLW21" s="182"/>
      <c r="BLX21" s="182"/>
      <c r="BLY21" s="182"/>
      <c r="BLZ21" s="182"/>
      <c r="BMA21" s="182"/>
      <c r="BMB21" s="182"/>
      <c r="BMC21" s="182"/>
      <c r="BMD21" s="182"/>
      <c r="BME21" s="182"/>
      <c r="BMF21" s="182"/>
      <c r="BMG21" s="182"/>
      <c r="BMH21" s="182"/>
      <c r="BMI21" s="182"/>
      <c r="BMJ21" s="182"/>
      <c r="BMK21" s="182"/>
      <c r="BML21" s="182"/>
      <c r="BMM21" s="182"/>
      <c r="BMN21" s="182"/>
      <c r="BMO21" s="182"/>
      <c r="BMP21" s="182"/>
      <c r="BMQ21" s="182"/>
      <c r="BMR21" s="182"/>
      <c r="BMS21" s="182"/>
      <c r="BMT21" s="182"/>
      <c r="BMU21" s="182"/>
      <c r="BMV21" s="182"/>
      <c r="BMW21" s="182"/>
      <c r="BMX21" s="182"/>
      <c r="BMY21" s="182"/>
      <c r="BMZ21" s="182"/>
      <c r="BNA21" s="182"/>
      <c r="BNB21" s="182"/>
      <c r="BNC21" s="182"/>
      <c r="BND21" s="182"/>
      <c r="BNE21" s="182"/>
      <c r="BNF21" s="182"/>
      <c r="BNG21" s="182"/>
      <c r="BNH21" s="182"/>
      <c r="BNI21" s="182"/>
      <c r="BNJ21" s="182"/>
      <c r="BNK21" s="182"/>
      <c r="BNL21" s="182"/>
      <c r="BNM21" s="182"/>
      <c r="BNN21" s="182"/>
      <c r="BNO21" s="182"/>
      <c r="BNP21" s="182"/>
      <c r="BNQ21" s="182"/>
      <c r="BNR21" s="182"/>
      <c r="BNS21" s="182"/>
      <c r="BNT21" s="182"/>
      <c r="BNU21" s="182"/>
      <c r="BNV21" s="182"/>
      <c r="BNW21" s="182"/>
      <c r="BNX21" s="182"/>
      <c r="BNY21" s="182"/>
      <c r="BNZ21" s="182"/>
      <c r="BOA21" s="182"/>
      <c r="BOB21" s="182"/>
      <c r="BOC21" s="182"/>
      <c r="BOD21" s="182"/>
      <c r="BOE21" s="182"/>
      <c r="BOF21" s="182"/>
      <c r="BOG21" s="182"/>
      <c r="BOH21" s="182"/>
      <c r="BOI21" s="182"/>
      <c r="BOJ21" s="182"/>
      <c r="BOK21" s="182"/>
      <c r="BOL21" s="182"/>
      <c r="BOM21" s="182"/>
      <c r="BON21" s="182"/>
      <c r="BOO21" s="182"/>
      <c r="BOP21" s="182"/>
      <c r="BOQ21" s="182"/>
      <c r="BOR21" s="182"/>
      <c r="BOS21" s="182"/>
      <c r="BOT21" s="182"/>
      <c r="BOU21" s="182"/>
      <c r="BOV21" s="182"/>
      <c r="BOW21" s="182"/>
      <c r="BOX21" s="182"/>
      <c r="BOY21" s="182"/>
      <c r="BOZ21" s="182"/>
      <c r="BPA21" s="182"/>
      <c r="BPB21" s="182"/>
      <c r="BPC21" s="182"/>
      <c r="BPD21" s="182"/>
      <c r="BPE21" s="182"/>
      <c r="BPF21" s="182"/>
      <c r="BPG21" s="182"/>
      <c r="BPH21" s="182"/>
      <c r="BPI21" s="182"/>
      <c r="BPJ21" s="182"/>
      <c r="BPK21" s="182"/>
      <c r="BPL21" s="182"/>
      <c r="BPM21" s="182"/>
      <c r="BPN21" s="182"/>
      <c r="BPO21" s="182"/>
      <c r="BPP21" s="182"/>
      <c r="BPQ21" s="182"/>
      <c r="BPR21" s="182"/>
      <c r="BPS21" s="182"/>
      <c r="BPT21" s="182"/>
      <c r="BPU21" s="182"/>
      <c r="BPV21" s="182"/>
      <c r="BPW21" s="182"/>
      <c r="BPX21" s="182"/>
      <c r="BPY21" s="182"/>
      <c r="BPZ21" s="182"/>
      <c r="BQA21" s="182"/>
      <c r="BQB21" s="182"/>
      <c r="BQC21" s="182"/>
      <c r="BQD21" s="182"/>
      <c r="BQE21" s="182"/>
      <c r="BQF21" s="182"/>
      <c r="BQG21" s="182"/>
      <c r="BQH21" s="182"/>
      <c r="BQI21" s="182"/>
      <c r="BQJ21" s="182"/>
      <c r="BQK21" s="182"/>
      <c r="BQL21" s="182"/>
      <c r="BQM21" s="182"/>
      <c r="BQN21" s="182"/>
      <c r="BQO21" s="182"/>
      <c r="BQP21" s="182"/>
      <c r="BQQ21" s="182"/>
      <c r="BQR21" s="182"/>
      <c r="BQS21" s="182"/>
      <c r="BQT21" s="182"/>
      <c r="BQU21" s="182"/>
      <c r="BQV21" s="182"/>
      <c r="BQW21" s="182"/>
      <c r="BQX21" s="182"/>
      <c r="BQY21" s="182"/>
      <c r="BQZ21" s="182"/>
      <c r="BRA21" s="182"/>
      <c r="BRB21" s="182"/>
      <c r="BRC21" s="182"/>
      <c r="BRD21" s="182"/>
      <c r="BRE21" s="182"/>
      <c r="BRF21" s="182"/>
      <c r="BRG21" s="182"/>
      <c r="BRH21" s="182"/>
      <c r="BRI21" s="182"/>
      <c r="BRJ21" s="182"/>
      <c r="BRK21" s="182"/>
      <c r="BRL21" s="182"/>
      <c r="BRM21" s="182"/>
      <c r="BRN21" s="182"/>
      <c r="BRO21" s="182"/>
      <c r="BRP21" s="182"/>
      <c r="BRQ21" s="182"/>
      <c r="BRR21" s="182"/>
      <c r="BRS21" s="182"/>
      <c r="BRT21" s="182"/>
      <c r="BRU21" s="182"/>
      <c r="BRV21" s="182"/>
      <c r="BRW21" s="182"/>
      <c r="BRX21" s="182"/>
      <c r="BRY21" s="182"/>
      <c r="BRZ21" s="182"/>
      <c r="BSA21" s="182"/>
      <c r="BSB21" s="182"/>
      <c r="BSC21" s="182"/>
      <c r="BSD21" s="182"/>
      <c r="BSE21" s="182"/>
      <c r="BSF21" s="182"/>
      <c r="BSG21" s="182"/>
      <c r="BSH21" s="182"/>
      <c r="BSI21" s="182"/>
      <c r="BSJ21" s="182"/>
      <c r="BSK21" s="182"/>
      <c r="BSL21" s="182"/>
      <c r="BSM21" s="182"/>
      <c r="BSN21" s="182"/>
      <c r="BSO21" s="182"/>
      <c r="BSP21" s="182"/>
      <c r="BSQ21" s="182"/>
      <c r="BSR21" s="182"/>
      <c r="BSS21" s="182"/>
      <c r="BST21" s="182"/>
      <c r="BSU21" s="182"/>
      <c r="BSV21" s="182"/>
      <c r="BSW21" s="182"/>
      <c r="BSX21" s="182"/>
      <c r="BSY21" s="182"/>
      <c r="BSZ21" s="182"/>
      <c r="BTA21" s="182"/>
      <c r="BTB21" s="182"/>
      <c r="BTC21" s="182"/>
      <c r="BTD21" s="182"/>
      <c r="BTE21" s="182"/>
      <c r="BTF21" s="182"/>
      <c r="BTG21" s="182"/>
      <c r="BTH21" s="182"/>
      <c r="BTI21" s="182"/>
      <c r="BTJ21" s="182"/>
      <c r="BTK21" s="182"/>
      <c r="BTL21" s="182"/>
      <c r="BTM21" s="182"/>
      <c r="BTN21" s="182"/>
      <c r="BTO21" s="182"/>
      <c r="BTP21" s="182"/>
      <c r="BTQ21" s="182"/>
      <c r="BTR21" s="182"/>
      <c r="BTS21" s="182"/>
      <c r="BTT21" s="182"/>
      <c r="BTU21" s="182"/>
      <c r="BTV21" s="182"/>
      <c r="BTW21" s="182"/>
      <c r="BTX21" s="182"/>
      <c r="BTY21" s="182"/>
      <c r="BTZ21" s="182"/>
      <c r="BUA21" s="182"/>
      <c r="BUB21" s="182"/>
      <c r="BUC21" s="182"/>
      <c r="BUD21" s="182"/>
      <c r="BUE21" s="182"/>
      <c r="BUF21" s="182"/>
      <c r="BUG21" s="182"/>
      <c r="BUH21" s="182"/>
      <c r="BUI21" s="182"/>
      <c r="BUJ21" s="182"/>
      <c r="BUK21" s="182"/>
      <c r="BUL21" s="182"/>
      <c r="BUM21" s="182"/>
      <c r="BUN21" s="182"/>
      <c r="BUO21" s="182"/>
      <c r="BUP21" s="182"/>
      <c r="BUQ21" s="182"/>
      <c r="BUR21" s="182"/>
      <c r="BUS21" s="182"/>
      <c r="BUT21" s="182"/>
      <c r="BUU21" s="182"/>
      <c r="BUV21" s="182"/>
      <c r="BUW21" s="182"/>
      <c r="BUX21" s="182"/>
      <c r="BUY21" s="182"/>
      <c r="BUZ21" s="182"/>
      <c r="BVA21" s="182"/>
      <c r="BVB21" s="182"/>
      <c r="BVC21" s="182"/>
      <c r="BVD21" s="182"/>
      <c r="BVE21" s="182"/>
      <c r="BVF21" s="182"/>
      <c r="BVG21" s="182"/>
      <c r="BVH21" s="182"/>
      <c r="BVI21" s="182"/>
      <c r="BVJ21" s="182"/>
      <c r="BVK21" s="182"/>
      <c r="BVL21" s="182"/>
      <c r="BVM21" s="182"/>
      <c r="BVN21" s="182"/>
      <c r="BVO21" s="182"/>
      <c r="BVP21" s="182"/>
      <c r="BVQ21" s="182"/>
      <c r="BVR21" s="182"/>
      <c r="BVS21" s="182"/>
      <c r="BVT21" s="182"/>
      <c r="BVU21" s="182"/>
      <c r="BVV21" s="182"/>
      <c r="BVW21" s="182"/>
      <c r="BVX21" s="182"/>
      <c r="BVY21" s="182"/>
      <c r="BVZ21" s="182"/>
      <c r="BWA21" s="182"/>
      <c r="BWB21" s="182"/>
      <c r="BWC21" s="182"/>
      <c r="BWD21" s="182"/>
      <c r="BWE21" s="182"/>
      <c r="BWF21" s="182"/>
      <c r="BWG21" s="182"/>
      <c r="BWH21" s="182"/>
      <c r="BWI21" s="182"/>
      <c r="BWJ21" s="182"/>
      <c r="BWK21" s="182"/>
      <c r="BWL21" s="182"/>
      <c r="BWM21" s="182"/>
      <c r="BWN21" s="182"/>
      <c r="BWO21" s="182"/>
      <c r="BWP21" s="182"/>
      <c r="BWQ21" s="182"/>
      <c r="BWR21" s="182"/>
      <c r="BWS21" s="182"/>
      <c r="BWT21" s="182"/>
      <c r="BWU21" s="182"/>
      <c r="BWV21" s="182"/>
      <c r="BWW21" s="182"/>
      <c r="BWX21" s="182"/>
      <c r="BWY21" s="182"/>
      <c r="BWZ21" s="182"/>
      <c r="BXA21" s="182"/>
      <c r="BXB21" s="182"/>
      <c r="BXC21" s="182"/>
      <c r="BXD21" s="182"/>
      <c r="BXE21" s="182"/>
      <c r="BXF21" s="182"/>
      <c r="BXG21" s="182"/>
      <c r="BXH21" s="182"/>
      <c r="BXI21" s="182"/>
      <c r="BXJ21" s="182"/>
      <c r="BXK21" s="182"/>
      <c r="BXL21" s="182"/>
      <c r="BXM21" s="182"/>
      <c r="BXN21" s="182"/>
      <c r="BXO21" s="182"/>
      <c r="BXP21" s="182"/>
      <c r="BXQ21" s="182"/>
      <c r="BXR21" s="182"/>
      <c r="BXS21" s="182"/>
      <c r="BXT21" s="182"/>
      <c r="BXU21" s="182"/>
      <c r="BXV21" s="182"/>
      <c r="BXW21" s="182"/>
      <c r="BXX21" s="182"/>
      <c r="BXY21" s="182"/>
      <c r="BXZ21" s="182"/>
      <c r="BYA21" s="182"/>
      <c r="BYB21" s="182"/>
      <c r="BYC21" s="182"/>
      <c r="BYD21" s="182"/>
      <c r="BYE21" s="182"/>
      <c r="BYF21" s="182"/>
      <c r="BYG21" s="182"/>
      <c r="BYH21" s="182"/>
      <c r="BYI21" s="182"/>
      <c r="BYJ21" s="182"/>
      <c r="BYK21" s="182"/>
      <c r="BYL21" s="182"/>
      <c r="BYM21" s="182"/>
      <c r="BYN21" s="182"/>
      <c r="BYO21" s="182"/>
      <c r="BYP21" s="182"/>
      <c r="BYQ21" s="182"/>
      <c r="BYR21" s="182"/>
      <c r="BYS21" s="182"/>
      <c r="BYT21" s="182"/>
      <c r="BYU21" s="182"/>
      <c r="BYV21" s="182"/>
      <c r="BYW21" s="182"/>
      <c r="BYX21" s="182"/>
      <c r="BYY21" s="182"/>
      <c r="BYZ21" s="182"/>
      <c r="BZA21" s="182"/>
      <c r="BZB21" s="182"/>
      <c r="BZC21" s="182"/>
      <c r="BZD21" s="182"/>
      <c r="BZE21" s="182"/>
      <c r="BZF21" s="182"/>
      <c r="BZG21" s="182"/>
      <c r="BZH21" s="182"/>
      <c r="BZI21" s="182"/>
      <c r="BZJ21" s="182"/>
      <c r="BZK21" s="182"/>
      <c r="BZL21" s="182"/>
      <c r="BZM21" s="182"/>
      <c r="BZN21" s="182"/>
      <c r="BZO21" s="182"/>
      <c r="BZP21" s="182"/>
      <c r="BZQ21" s="182"/>
      <c r="BZR21" s="182"/>
      <c r="BZS21" s="182"/>
      <c r="BZT21" s="182"/>
      <c r="BZU21" s="182"/>
      <c r="BZV21" s="182"/>
      <c r="BZW21" s="182"/>
      <c r="BZX21" s="182"/>
      <c r="BZY21" s="182"/>
      <c r="BZZ21" s="182"/>
      <c r="CAA21" s="182"/>
      <c r="CAB21" s="182"/>
      <c r="CAC21" s="182"/>
      <c r="CAD21" s="182"/>
      <c r="CAE21" s="182"/>
      <c r="CAF21" s="182"/>
      <c r="CAG21" s="182"/>
      <c r="CAH21" s="182"/>
      <c r="CAI21" s="182"/>
      <c r="CAJ21" s="182"/>
      <c r="CAK21" s="182"/>
      <c r="CAL21" s="182"/>
      <c r="CAM21" s="182"/>
      <c r="CAN21" s="182"/>
      <c r="CAO21" s="182"/>
      <c r="CAP21" s="182"/>
      <c r="CAQ21" s="182"/>
      <c r="CAR21" s="182"/>
      <c r="CAS21" s="182"/>
      <c r="CAT21" s="182"/>
      <c r="CAU21" s="182"/>
      <c r="CAV21" s="182"/>
      <c r="CAW21" s="182"/>
      <c r="CAX21" s="182"/>
      <c r="CAY21" s="182"/>
      <c r="CAZ21" s="182"/>
      <c r="CBA21" s="182"/>
      <c r="CBB21" s="182"/>
      <c r="CBC21" s="182"/>
      <c r="CBD21" s="182"/>
      <c r="CBE21" s="182"/>
      <c r="CBF21" s="182"/>
      <c r="CBG21" s="182"/>
      <c r="CBH21" s="182"/>
      <c r="CBI21" s="182"/>
      <c r="CBJ21" s="182"/>
      <c r="CBK21" s="182"/>
      <c r="CBL21" s="182"/>
      <c r="CBM21" s="182"/>
      <c r="CBN21" s="182"/>
      <c r="CBO21" s="182"/>
      <c r="CBP21" s="182"/>
      <c r="CBQ21" s="182"/>
      <c r="CBR21" s="182"/>
      <c r="CBS21" s="182"/>
      <c r="CBT21" s="182"/>
      <c r="CBU21" s="182"/>
      <c r="CBV21" s="182"/>
      <c r="CBW21" s="182"/>
      <c r="CBX21" s="182"/>
      <c r="CBY21" s="182"/>
      <c r="CBZ21" s="182"/>
      <c r="CCA21" s="182"/>
      <c r="CCB21" s="182"/>
      <c r="CCC21" s="182"/>
      <c r="CCD21" s="182"/>
      <c r="CCE21" s="182"/>
      <c r="CCF21" s="182"/>
      <c r="CCG21" s="182"/>
      <c r="CCH21" s="182"/>
      <c r="CCI21" s="182"/>
      <c r="CCJ21" s="182"/>
      <c r="CCK21" s="182"/>
      <c r="CCL21" s="182"/>
      <c r="CCM21" s="182"/>
      <c r="CCN21" s="182"/>
      <c r="CCO21" s="182"/>
      <c r="CCP21" s="182"/>
      <c r="CCQ21" s="182"/>
      <c r="CCR21" s="182"/>
      <c r="CCS21" s="182"/>
      <c r="CCT21" s="182"/>
      <c r="CCU21" s="182"/>
      <c r="CCV21" s="182"/>
      <c r="CCW21" s="182"/>
      <c r="CCX21" s="182"/>
      <c r="CCY21" s="182"/>
      <c r="CCZ21" s="182"/>
      <c r="CDA21" s="182"/>
      <c r="CDB21" s="182"/>
      <c r="CDC21" s="182"/>
      <c r="CDD21" s="182"/>
      <c r="CDE21" s="182"/>
      <c r="CDF21" s="182"/>
      <c r="CDG21" s="182"/>
      <c r="CDH21" s="182"/>
      <c r="CDI21" s="182"/>
      <c r="CDJ21" s="182"/>
      <c r="CDK21" s="182"/>
      <c r="CDL21" s="182"/>
      <c r="CDM21" s="182"/>
      <c r="CDN21" s="182"/>
      <c r="CDO21" s="182"/>
      <c r="CDP21" s="182"/>
      <c r="CDQ21" s="182"/>
      <c r="CDR21" s="182"/>
      <c r="CDS21" s="182"/>
      <c r="CDT21" s="182"/>
      <c r="CDU21" s="182"/>
      <c r="CDV21" s="182"/>
      <c r="CDW21" s="182"/>
      <c r="CDX21" s="182"/>
      <c r="CDY21" s="182"/>
      <c r="CDZ21" s="182"/>
      <c r="CEA21" s="182"/>
      <c r="CEB21" s="182"/>
      <c r="CEC21" s="182"/>
      <c r="CED21" s="182"/>
      <c r="CEE21" s="182"/>
      <c r="CEF21" s="182"/>
      <c r="CEG21" s="182"/>
      <c r="CEH21" s="182"/>
      <c r="CEI21" s="182"/>
      <c r="CEJ21" s="182"/>
      <c r="CEK21" s="182"/>
      <c r="CEL21" s="182"/>
      <c r="CEM21" s="182"/>
      <c r="CEN21" s="182"/>
      <c r="CEO21" s="182"/>
      <c r="CEP21" s="182"/>
      <c r="CEQ21" s="182"/>
      <c r="CER21" s="182"/>
      <c r="CES21" s="182"/>
      <c r="CET21" s="182"/>
      <c r="CEU21" s="182"/>
      <c r="CEV21" s="182"/>
      <c r="CEW21" s="182"/>
      <c r="CEX21" s="182"/>
      <c r="CEY21" s="182"/>
      <c r="CEZ21" s="182"/>
      <c r="CFA21" s="182"/>
      <c r="CFB21" s="182"/>
      <c r="CFC21" s="182"/>
      <c r="CFD21" s="182"/>
      <c r="CFE21" s="182"/>
      <c r="CFF21" s="182"/>
      <c r="CFG21" s="182"/>
      <c r="CFH21" s="182"/>
      <c r="CFI21" s="182"/>
      <c r="CFJ21" s="182"/>
      <c r="CFK21" s="182"/>
      <c r="CFL21" s="182"/>
      <c r="CFM21" s="182"/>
      <c r="CFN21" s="182"/>
      <c r="CFO21" s="182"/>
      <c r="CFP21" s="182"/>
      <c r="CFQ21" s="182"/>
      <c r="CFR21" s="182"/>
      <c r="CFS21" s="182"/>
      <c r="CFT21" s="182"/>
      <c r="CFU21" s="182"/>
      <c r="CFV21" s="182"/>
      <c r="CFW21" s="182"/>
      <c r="CFX21" s="182"/>
      <c r="CFY21" s="182"/>
      <c r="CFZ21" s="182"/>
      <c r="CGA21" s="182"/>
      <c r="CGB21" s="182"/>
      <c r="CGC21" s="182"/>
      <c r="CGD21" s="182"/>
      <c r="CGE21" s="182"/>
      <c r="CGF21" s="182"/>
      <c r="CGG21" s="182"/>
      <c r="CGH21" s="182"/>
      <c r="CGI21" s="182"/>
      <c r="CGJ21" s="182"/>
      <c r="CGK21" s="182"/>
      <c r="CGL21" s="182"/>
      <c r="CGM21" s="182"/>
      <c r="CGN21" s="182"/>
      <c r="CGO21" s="182"/>
      <c r="CGP21" s="182"/>
      <c r="CGQ21" s="182"/>
      <c r="CGR21" s="182"/>
      <c r="CGS21" s="182"/>
      <c r="CGT21" s="182"/>
      <c r="CGU21" s="182"/>
      <c r="CGV21" s="182"/>
      <c r="CGW21" s="182"/>
      <c r="CGX21" s="182"/>
      <c r="CGY21" s="182"/>
      <c r="CGZ21" s="182"/>
      <c r="CHA21" s="182"/>
      <c r="CHB21" s="182"/>
      <c r="CHC21" s="182"/>
      <c r="CHD21" s="182"/>
      <c r="CHE21" s="182"/>
      <c r="CHF21" s="182"/>
      <c r="CHG21" s="182"/>
      <c r="CHH21" s="182"/>
      <c r="CHI21" s="182"/>
      <c r="CHJ21" s="182"/>
      <c r="CHK21" s="182"/>
      <c r="CHL21" s="182"/>
      <c r="CHM21" s="182"/>
      <c r="CHN21" s="182"/>
      <c r="CHO21" s="182"/>
      <c r="CHP21" s="182"/>
      <c r="CHQ21" s="182"/>
      <c r="CHR21" s="182"/>
      <c r="CHS21" s="182"/>
      <c r="CHT21" s="182"/>
      <c r="CHU21" s="182"/>
      <c r="CHV21" s="182"/>
      <c r="CHW21" s="182"/>
      <c r="CHX21" s="182"/>
      <c r="CHY21" s="182"/>
      <c r="CHZ21" s="182"/>
      <c r="CIA21" s="182"/>
      <c r="CIB21" s="182"/>
      <c r="CIC21" s="182"/>
      <c r="CID21" s="182"/>
      <c r="CIE21" s="182"/>
      <c r="CIF21" s="182"/>
      <c r="CIG21" s="182"/>
      <c r="CIH21" s="182"/>
      <c r="CII21" s="182"/>
      <c r="CIJ21" s="182"/>
      <c r="CIK21" s="182"/>
      <c r="CIL21" s="182"/>
      <c r="CIM21" s="182"/>
      <c r="CIN21" s="182"/>
      <c r="CIO21" s="182"/>
      <c r="CIP21" s="182"/>
      <c r="CIQ21" s="182"/>
      <c r="CIR21" s="182"/>
      <c r="CIS21" s="182"/>
      <c r="CIT21" s="182"/>
      <c r="CIU21" s="182"/>
      <c r="CIV21" s="182"/>
      <c r="CIW21" s="182"/>
      <c r="CIX21" s="182"/>
      <c r="CIY21" s="182"/>
      <c r="CIZ21" s="182"/>
      <c r="CJA21" s="182"/>
      <c r="CJB21" s="182"/>
      <c r="CJC21" s="182"/>
      <c r="CJD21" s="182"/>
      <c r="CJE21" s="182"/>
      <c r="CJF21" s="182"/>
      <c r="CJG21" s="182"/>
      <c r="CJH21" s="182"/>
      <c r="CJI21" s="182"/>
      <c r="CJJ21" s="182"/>
      <c r="CJK21" s="182"/>
      <c r="CJL21" s="182"/>
      <c r="CJM21" s="182"/>
      <c r="CJN21" s="182"/>
      <c r="CJO21" s="182"/>
      <c r="CJP21" s="182"/>
      <c r="CJQ21" s="182"/>
      <c r="CJR21" s="182"/>
      <c r="CJS21" s="182"/>
      <c r="CJT21" s="182"/>
      <c r="CJU21" s="182"/>
      <c r="CJV21" s="182"/>
      <c r="CJW21" s="182"/>
      <c r="CJX21" s="182"/>
      <c r="CJY21" s="182"/>
      <c r="CJZ21" s="182"/>
      <c r="CKA21" s="182"/>
      <c r="CKB21" s="182"/>
      <c r="CKC21" s="182"/>
      <c r="CKD21" s="182"/>
      <c r="CKE21" s="182"/>
      <c r="CKF21" s="182"/>
      <c r="CKG21" s="182"/>
      <c r="CKH21" s="182"/>
      <c r="CKI21" s="182"/>
      <c r="CKJ21" s="182"/>
      <c r="CKK21" s="182"/>
      <c r="CKL21" s="182"/>
      <c r="CKM21" s="182"/>
      <c r="CKN21" s="182"/>
      <c r="CKO21" s="182"/>
      <c r="CKP21" s="182"/>
      <c r="CKQ21" s="182"/>
      <c r="CKR21" s="182"/>
      <c r="CKS21" s="182"/>
      <c r="CKT21" s="182"/>
      <c r="CKU21" s="182"/>
      <c r="CKV21" s="182"/>
      <c r="CKW21" s="182"/>
      <c r="CKX21" s="182"/>
      <c r="CKY21" s="182"/>
      <c r="CKZ21" s="182"/>
      <c r="CLA21" s="182"/>
      <c r="CLB21" s="182"/>
      <c r="CLC21" s="182"/>
      <c r="CLD21" s="182"/>
      <c r="CLE21" s="182"/>
      <c r="CLF21" s="182"/>
      <c r="CLG21" s="182"/>
      <c r="CLH21" s="182"/>
      <c r="CLI21" s="182"/>
      <c r="CLJ21" s="182"/>
      <c r="CLK21" s="182"/>
      <c r="CLL21" s="182"/>
      <c r="CLM21" s="182"/>
      <c r="CLN21" s="182"/>
      <c r="CLO21" s="182"/>
      <c r="CLP21" s="182"/>
      <c r="CLQ21" s="182"/>
      <c r="CLR21" s="182"/>
      <c r="CLS21" s="182"/>
      <c r="CLT21" s="182"/>
      <c r="CLU21" s="182"/>
      <c r="CLV21" s="182"/>
      <c r="CLW21" s="182"/>
      <c r="CLX21" s="182"/>
      <c r="CLY21" s="182"/>
      <c r="CLZ21" s="182"/>
      <c r="CMA21" s="182"/>
      <c r="CMB21" s="182"/>
      <c r="CMC21" s="182"/>
      <c r="CMD21" s="182"/>
      <c r="CME21" s="182"/>
      <c r="CMF21" s="182"/>
      <c r="CMG21" s="182"/>
      <c r="CMH21" s="182"/>
      <c r="CMI21" s="182"/>
      <c r="CMJ21" s="182"/>
      <c r="CMK21" s="182"/>
      <c r="CML21" s="182"/>
      <c r="CMM21" s="182"/>
      <c r="CMN21" s="182"/>
      <c r="CMO21" s="182"/>
      <c r="CMP21" s="182"/>
      <c r="CMQ21" s="182"/>
      <c r="CMR21" s="182"/>
      <c r="CMS21" s="182"/>
      <c r="CMT21" s="182"/>
      <c r="CMU21" s="182"/>
      <c r="CMV21" s="182"/>
      <c r="CMW21" s="182"/>
      <c r="CMX21" s="182"/>
      <c r="CMY21" s="182"/>
      <c r="CMZ21" s="182"/>
      <c r="CNA21" s="182"/>
      <c r="CNB21" s="182"/>
      <c r="CNC21" s="182"/>
      <c r="CND21" s="182"/>
      <c r="CNE21" s="182"/>
      <c r="CNF21" s="182"/>
      <c r="CNG21" s="182"/>
      <c r="CNH21" s="182"/>
      <c r="CNI21" s="182"/>
      <c r="CNJ21" s="182"/>
      <c r="CNK21" s="182"/>
      <c r="CNL21" s="182"/>
      <c r="CNM21" s="182"/>
      <c r="CNN21" s="182"/>
      <c r="CNO21" s="182"/>
      <c r="CNP21" s="182"/>
      <c r="CNQ21" s="182"/>
      <c r="CNR21" s="182"/>
      <c r="CNS21" s="182"/>
      <c r="CNT21" s="182"/>
      <c r="CNU21" s="182"/>
      <c r="CNV21" s="182"/>
      <c r="CNW21" s="182"/>
      <c r="CNX21" s="182"/>
      <c r="CNY21" s="182"/>
      <c r="CNZ21" s="182"/>
      <c r="COA21" s="182"/>
      <c r="COB21" s="182"/>
      <c r="COC21" s="182"/>
      <c r="COD21" s="182"/>
      <c r="COE21" s="182"/>
      <c r="COF21" s="182"/>
      <c r="COG21" s="182"/>
      <c r="COH21" s="182"/>
      <c r="COI21" s="182"/>
      <c r="COJ21" s="182"/>
      <c r="COK21" s="182"/>
      <c r="COL21" s="182"/>
      <c r="COM21" s="182"/>
      <c r="CON21" s="182"/>
      <c r="COO21" s="182"/>
      <c r="COP21" s="182"/>
      <c r="COQ21" s="182"/>
      <c r="COR21" s="182"/>
      <c r="COS21" s="182"/>
      <c r="COT21" s="182"/>
      <c r="COU21" s="182"/>
      <c r="COV21" s="182"/>
      <c r="COW21" s="182"/>
      <c r="COX21" s="182"/>
      <c r="COY21" s="182"/>
      <c r="COZ21" s="182"/>
      <c r="CPA21" s="182"/>
      <c r="CPB21" s="182"/>
      <c r="CPC21" s="182"/>
      <c r="CPD21" s="182"/>
      <c r="CPE21" s="182"/>
      <c r="CPF21" s="182"/>
      <c r="CPG21" s="182"/>
      <c r="CPH21" s="182"/>
      <c r="CPI21" s="182"/>
      <c r="CPJ21" s="182"/>
      <c r="CPK21" s="182"/>
      <c r="CPL21" s="182"/>
      <c r="CPM21" s="182"/>
      <c r="CPN21" s="182"/>
      <c r="CPO21" s="182"/>
      <c r="CPP21" s="182"/>
      <c r="CPQ21" s="182"/>
      <c r="CPR21" s="182"/>
      <c r="CPS21" s="182"/>
      <c r="CPT21" s="182"/>
      <c r="CPU21" s="182"/>
      <c r="CPV21" s="182"/>
      <c r="CPW21" s="182"/>
      <c r="CPX21" s="182"/>
      <c r="CPY21" s="182"/>
      <c r="CPZ21" s="182"/>
      <c r="CQA21" s="182"/>
      <c r="CQB21" s="182"/>
      <c r="CQC21" s="182"/>
      <c r="CQD21" s="182"/>
      <c r="CQE21" s="182"/>
      <c r="CQF21" s="182"/>
      <c r="CQG21" s="182"/>
      <c r="CQH21" s="182"/>
      <c r="CQI21" s="182"/>
      <c r="CQJ21" s="182"/>
      <c r="CQK21" s="182"/>
      <c r="CQL21" s="182"/>
      <c r="CQM21" s="182"/>
      <c r="CQN21" s="182"/>
      <c r="CQO21" s="182"/>
      <c r="CQP21" s="182"/>
      <c r="CQQ21" s="182"/>
      <c r="CQR21" s="182"/>
      <c r="CQS21" s="182"/>
      <c r="CQT21" s="182"/>
      <c r="CQU21" s="182"/>
      <c r="CQV21" s="182"/>
      <c r="CQW21" s="182"/>
      <c r="CQX21" s="182"/>
      <c r="CQY21" s="182"/>
      <c r="CQZ21" s="182"/>
      <c r="CRA21" s="182"/>
      <c r="CRB21" s="182"/>
      <c r="CRC21" s="182"/>
      <c r="CRD21" s="182"/>
      <c r="CRE21" s="182"/>
      <c r="CRF21" s="182"/>
      <c r="CRG21" s="182"/>
      <c r="CRH21" s="182"/>
      <c r="CRI21" s="182"/>
      <c r="CRJ21" s="182"/>
      <c r="CRK21" s="182"/>
      <c r="CRL21" s="182"/>
      <c r="CRM21" s="182"/>
      <c r="CRN21" s="182"/>
      <c r="CRO21" s="182"/>
      <c r="CRP21" s="182"/>
      <c r="CRQ21" s="182"/>
      <c r="CRR21" s="182"/>
      <c r="CRS21" s="182"/>
      <c r="CRT21" s="182"/>
      <c r="CRU21" s="182"/>
      <c r="CRV21" s="182"/>
      <c r="CRW21" s="182"/>
      <c r="CRX21" s="182"/>
      <c r="CRY21" s="182"/>
      <c r="CRZ21" s="182"/>
      <c r="CSA21" s="182"/>
      <c r="CSB21" s="182"/>
      <c r="CSC21" s="182"/>
      <c r="CSD21" s="182"/>
      <c r="CSE21" s="182"/>
      <c r="CSF21" s="182"/>
      <c r="CSG21" s="182"/>
      <c r="CSH21" s="182"/>
      <c r="CSI21" s="182"/>
      <c r="CSJ21" s="182"/>
      <c r="CSK21" s="182"/>
      <c r="CSL21" s="182"/>
      <c r="CSM21" s="182"/>
      <c r="CSN21" s="182"/>
      <c r="CSO21" s="182"/>
      <c r="CSP21" s="182"/>
      <c r="CSQ21" s="182"/>
      <c r="CSR21" s="182"/>
      <c r="CSS21" s="182"/>
      <c r="CST21" s="182"/>
      <c r="CSU21" s="182"/>
      <c r="CSV21" s="182"/>
      <c r="CSW21" s="182"/>
      <c r="CSX21" s="182"/>
      <c r="CSY21" s="182"/>
      <c r="CSZ21" s="182"/>
      <c r="CTA21" s="182"/>
      <c r="CTB21" s="182"/>
      <c r="CTC21" s="182"/>
      <c r="CTD21" s="182"/>
      <c r="CTE21" s="182"/>
      <c r="CTF21" s="182"/>
      <c r="CTG21" s="182"/>
      <c r="CTH21" s="182"/>
      <c r="CTI21" s="182"/>
      <c r="CTJ21" s="182"/>
      <c r="CTK21" s="182"/>
      <c r="CTL21" s="182"/>
      <c r="CTM21" s="182"/>
      <c r="CTN21" s="182"/>
      <c r="CTO21" s="182"/>
      <c r="CTP21" s="182"/>
      <c r="CTQ21" s="182"/>
      <c r="CTR21" s="182"/>
      <c r="CTS21" s="182"/>
      <c r="CTT21" s="182"/>
      <c r="CTU21" s="182"/>
      <c r="CTV21" s="182"/>
      <c r="CTW21" s="182"/>
      <c r="CTX21" s="182"/>
      <c r="CTY21" s="182"/>
      <c r="CTZ21" s="182"/>
      <c r="CUA21" s="182"/>
      <c r="CUB21" s="182"/>
      <c r="CUC21" s="182"/>
      <c r="CUD21" s="182"/>
      <c r="CUE21" s="182"/>
      <c r="CUF21" s="182"/>
      <c r="CUG21" s="182"/>
      <c r="CUH21" s="182"/>
      <c r="CUI21" s="182"/>
      <c r="CUJ21" s="182"/>
      <c r="CUK21" s="182"/>
      <c r="CUL21" s="182"/>
      <c r="CUM21" s="182"/>
      <c r="CUN21" s="182"/>
      <c r="CUO21" s="182"/>
      <c r="CUP21" s="182"/>
      <c r="CUQ21" s="182"/>
      <c r="CUR21" s="182"/>
      <c r="CUS21" s="182"/>
      <c r="CUT21" s="182"/>
      <c r="CUU21" s="182"/>
      <c r="CUV21" s="182"/>
      <c r="CUW21" s="182"/>
      <c r="CUX21" s="182"/>
      <c r="CUY21" s="182"/>
      <c r="CUZ21" s="182"/>
      <c r="CVA21" s="182"/>
      <c r="CVB21" s="182"/>
      <c r="CVC21" s="182"/>
      <c r="CVD21" s="182"/>
      <c r="CVE21" s="182"/>
      <c r="CVF21" s="182"/>
      <c r="CVG21" s="182"/>
      <c r="CVH21" s="182"/>
      <c r="CVI21" s="182"/>
      <c r="CVJ21" s="182"/>
      <c r="CVK21" s="182"/>
      <c r="CVL21" s="182"/>
      <c r="CVM21" s="182"/>
      <c r="CVN21" s="182"/>
      <c r="CVO21" s="182"/>
      <c r="CVP21" s="182"/>
      <c r="CVQ21" s="182"/>
      <c r="CVR21" s="182"/>
      <c r="CVS21" s="182"/>
      <c r="CVT21" s="182"/>
      <c r="CVU21" s="182"/>
      <c r="CVV21" s="182"/>
      <c r="CVW21" s="182"/>
      <c r="CVX21" s="182"/>
      <c r="CVY21" s="182"/>
      <c r="CVZ21" s="182"/>
      <c r="CWA21" s="182"/>
      <c r="CWB21" s="182"/>
      <c r="CWC21" s="182"/>
      <c r="CWD21" s="182"/>
      <c r="CWE21" s="182"/>
      <c r="CWF21" s="182"/>
      <c r="CWG21" s="182"/>
      <c r="CWH21" s="182"/>
      <c r="CWI21" s="182"/>
      <c r="CWJ21" s="182"/>
      <c r="CWK21" s="182"/>
      <c r="CWL21" s="182"/>
      <c r="CWM21" s="182"/>
      <c r="CWN21" s="182"/>
      <c r="CWO21" s="182"/>
      <c r="CWP21" s="182"/>
      <c r="CWQ21" s="182"/>
      <c r="CWR21" s="182"/>
      <c r="CWS21" s="182"/>
      <c r="CWT21" s="182"/>
      <c r="CWU21" s="182"/>
      <c r="CWV21" s="182"/>
      <c r="CWW21" s="182"/>
      <c r="CWX21" s="182"/>
      <c r="CWY21" s="182"/>
      <c r="CWZ21" s="182"/>
      <c r="CXA21" s="182"/>
      <c r="CXB21" s="182"/>
      <c r="CXC21" s="182"/>
      <c r="CXD21" s="182"/>
      <c r="CXE21" s="182"/>
      <c r="CXF21" s="182"/>
      <c r="CXG21" s="182"/>
      <c r="CXH21" s="182"/>
      <c r="CXI21" s="182"/>
      <c r="CXJ21" s="182"/>
      <c r="CXK21" s="182"/>
      <c r="CXL21" s="182"/>
      <c r="CXM21" s="182"/>
      <c r="CXN21" s="182"/>
      <c r="CXO21" s="182"/>
      <c r="CXP21" s="182"/>
      <c r="CXQ21" s="182"/>
      <c r="CXR21" s="182"/>
      <c r="CXS21" s="182"/>
      <c r="CXT21" s="182"/>
      <c r="CXU21" s="182"/>
      <c r="CXV21" s="182"/>
      <c r="CXW21" s="182"/>
      <c r="CXX21" s="182"/>
      <c r="CXY21" s="182"/>
      <c r="CXZ21" s="182"/>
      <c r="CYA21" s="182"/>
      <c r="CYB21" s="182"/>
      <c r="CYC21" s="182"/>
      <c r="CYD21" s="182"/>
      <c r="CYE21" s="182"/>
      <c r="CYF21" s="182"/>
      <c r="CYG21" s="182"/>
      <c r="CYH21" s="182"/>
      <c r="CYI21" s="182"/>
      <c r="CYJ21" s="182"/>
      <c r="CYK21" s="182"/>
      <c r="CYL21" s="182"/>
      <c r="CYM21" s="182"/>
      <c r="CYN21" s="182"/>
      <c r="CYO21" s="182"/>
      <c r="CYP21" s="182"/>
      <c r="CYQ21" s="182"/>
      <c r="CYR21" s="182"/>
      <c r="CYS21" s="182"/>
      <c r="CYT21" s="182"/>
      <c r="CYU21" s="182"/>
      <c r="CYV21" s="182"/>
      <c r="CYW21" s="182"/>
      <c r="CYX21" s="182"/>
      <c r="CYY21" s="182"/>
      <c r="CYZ21" s="182"/>
      <c r="CZA21" s="182"/>
      <c r="CZB21" s="182"/>
      <c r="CZC21" s="182"/>
      <c r="CZD21" s="182"/>
      <c r="CZE21" s="182"/>
      <c r="CZF21" s="182"/>
      <c r="CZG21" s="182"/>
      <c r="CZH21" s="182"/>
      <c r="CZI21" s="182"/>
      <c r="CZJ21" s="182"/>
      <c r="CZK21" s="182"/>
      <c r="CZL21" s="182"/>
      <c r="CZM21" s="182"/>
      <c r="CZN21" s="182"/>
      <c r="CZO21" s="182"/>
      <c r="CZP21" s="182"/>
      <c r="CZQ21" s="182"/>
      <c r="CZR21" s="182"/>
      <c r="CZS21" s="182"/>
      <c r="CZT21" s="182"/>
      <c r="CZU21" s="182"/>
      <c r="CZV21" s="182"/>
      <c r="CZW21" s="182"/>
      <c r="CZX21" s="182"/>
      <c r="CZY21" s="182"/>
      <c r="CZZ21" s="182"/>
      <c r="DAA21" s="182"/>
      <c r="DAB21" s="182"/>
      <c r="DAC21" s="182"/>
      <c r="DAD21" s="182"/>
      <c r="DAE21" s="182"/>
      <c r="DAF21" s="182"/>
      <c r="DAG21" s="182"/>
      <c r="DAH21" s="182"/>
      <c r="DAI21" s="182"/>
      <c r="DAJ21" s="182"/>
      <c r="DAK21" s="182"/>
      <c r="DAL21" s="182"/>
      <c r="DAM21" s="182"/>
      <c r="DAN21" s="182"/>
      <c r="DAO21" s="182"/>
      <c r="DAP21" s="182"/>
      <c r="DAQ21" s="182"/>
      <c r="DAR21" s="182"/>
      <c r="DAS21" s="182"/>
      <c r="DAT21" s="182"/>
      <c r="DAU21" s="182"/>
      <c r="DAV21" s="182"/>
      <c r="DAW21" s="182"/>
      <c r="DAX21" s="182"/>
      <c r="DAY21" s="182"/>
      <c r="DAZ21" s="182"/>
      <c r="DBA21" s="182"/>
      <c r="DBB21" s="182"/>
      <c r="DBC21" s="182"/>
      <c r="DBD21" s="182"/>
      <c r="DBE21" s="182"/>
      <c r="DBF21" s="182"/>
      <c r="DBG21" s="182"/>
      <c r="DBH21" s="182"/>
      <c r="DBI21" s="182"/>
      <c r="DBJ21" s="182"/>
      <c r="DBK21" s="182"/>
      <c r="DBL21" s="182"/>
      <c r="DBM21" s="182"/>
      <c r="DBN21" s="182"/>
      <c r="DBO21" s="182"/>
      <c r="DBP21" s="182"/>
      <c r="DBQ21" s="182"/>
      <c r="DBR21" s="182"/>
      <c r="DBS21" s="182"/>
      <c r="DBT21" s="182"/>
      <c r="DBU21" s="182"/>
      <c r="DBV21" s="182"/>
      <c r="DBW21" s="182"/>
      <c r="DBX21" s="182"/>
      <c r="DBY21" s="182"/>
      <c r="DBZ21" s="182"/>
      <c r="DCA21" s="182"/>
      <c r="DCB21" s="182"/>
      <c r="DCC21" s="182"/>
      <c r="DCD21" s="182"/>
      <c r="DCE21" s="182"/>
      <c r="DCF21" s="182"/>
      <c r="DCG21" s="182"/>
      <c r="DCH21" s="182"/>
      <c r="DCI21" s="182"/>
      <c r="DCJ21" s="182"/>
      <c r="DCK21" s="182"/>
      <c r="DCL21" s="182"/>
      <c r="DCM21" s="182"/>
      <c r="DCN21" s="182"/>
      <c r="DCO21" s="182"/>
      <c r="DCP21" s="182"/>
      <c r="DCQ21" s="182"/>
      <c r="DCR21" s="182"/>
      <c r="DCS21" s="182"/>
      <c r="DCT21" s="182"/>
      <c r="DCU21" s="182"/>
      <c r="DCV21" s="182"/>
      <c r="DCW21" s="182"/>
      <c r="DCX21" s="182"/>
      <c r="DCY21" s="182"/>
      <c r="DCZ21" s="182"/>
      <c r="DDA21" s="182"/>
      <c r="DDB21" s="182"/>
      <c r="DDC21" s="182"/>
      <c r="DDD21" s="182"/>
      <c r="DDE21" s="182"/>
      <c r="DDF21" s="182"/>
      <c r="DDG21" s="182"/>
      <c r="DDH21" s="182"/>
      <c r="DDI21" s="182"/>
      <c r="DDJ21" s="182"/>
      <c r="DDK21" s="182"/>
      <c r="DDL21" s="182"/>
      <c r="DDM21" s="182"/>
      <c r="DDN21" s="182"/>
      <c r="DDO21" s="182"/>
      <c r="DDP21" s="182"/>
      <c r="DDQ21" s="182"/>
      <c r="DDR21" s="182"/>
      <c r="DDS21" s="182"/>
      <c r="DDT21" s="182"/>
      <c r="DDU21" s="182"/>
      <c r="DDV21" s="182"/>
      <c r="DDW21" s="182"/>
      <c r="DDX21" s="182"/>
      <c r="DDY21" s="182"/>
      <c r="DDZ21" s="182"/>
      <c r="DEA21" s="182"/>
      <c r="DEB21" s="182"/>
      <c r="DEC21" s="182"/>
      <c r="DED21" s="182"/>
      <c r="DEE21" s="182"/>
      <c r="DEF21" s="182"/>
      <c r="DEG21" s="182"/>
      <c r="DEH21" s="182"/>
      <c r="DEI21" s="182"/>
      <c r="DEJ21" s="182"/>
      <c r="DEK21" s="182"/>
      <c r="DEL21" s="182"/>
      <c r="DEM21" s="182"/>
      <c r="DEN21" s="182"/>
      <c r="DEO21" s="182"/>
      <c r="DEP21" s="182"/>
      <c r="DEQ21" s="182"/>
      <c r="DER21" s="182"/>
      <c r="DES21" s="182"/>
      <c r="DET21" s="182"/>
      <c r="DEU21" s="182"/>
      <c r="DEV21" s="182"/>
      <c r="DEW21" s="182"/>
      <c r="DEX21" s="182"/>
      <c r="DEY21" s="182"/>
      <c r="DEZ21" s="182"/>
      <c r="DFA21" s="182"/>
      <c r="DFB21" s="182"/>
      <c r="DFC21" s="182"/>
      <c r="DFD21" s="182"/>
      <c r="DFE21" s="182"/>
      <c r="DFF21" s="182"/>
      <c r="DFG21" s="182"/>
      <c r="DFH21" s="182"/>
      <c r="DFI21" s="182"/>
      <c r="DFJ21" s="182"/>
      <c r="DFK21" s="182"/>
      <c r="DFL21" s="182"/>
      <c r="DFM21" s="182"/>
      <c r="DFN21" s="182"/>
      <c r="DFO21" s="182"/>
      <c r="DFP21" s="182"/>
      <c r="DFQ21" s="182"/>
      <c r="DFR21" s="182"/>
      <c r="DFS21" s="182"/>
      <c r="DFT21" s="182"/>
      <c r="DFU21" s="182"/>
      <c r="DFV21" s="182"/>
      <c r="DFW21" s="182"/>
      <c r="DFX21" s="182"/>
      <c r="DFY21" s="182"/>
      <c r="DFZ21" s="182"/>
      <c r="DGA21" s="182"/>
      <c r="DGB21" s="182"/>
      <c r="DGC21" s="182"/>
      <c r="DGD21" s="182"/>
      <c r="DGE21" s="182"/>
      <c r="DGF21" s="182"/>
      <c r="DGG21" s="182"/>
      <c r="DGH21" s="182"/>
      <c r="DGI21" s="182"/>
      <c r="DGJ21" s="182"/>
      <c r="DGK21" s="182"/>
      <c r="DGL21" s="182"/>
      <c r="DGM21" s="182"/>
      <c r="DGN21" s="182"/>
      <c r="DGO21" s="182"/>
      <c r="DGP21" s="182"/>
      <c r="DGQ21" s="182"/>
      <c r="DGR21" s="182"/>
      <c r="DGS21" s="182"/>
      <c r="DGT21" s="182"/>
      <c r="DGU21" s="182"/>
      <c r="DGV21" s="182"/>
      <c r="DGW21" s="182"/>
      <c r="DGX21" s="182"/>
      <c r="DGY21" s="182"/>
      <c r="DGZ21" s="182"/>
      <c r="DHA21" s="182"/>
      <c r="DHB21" s="182"/>
      <c r="DHC21" s="182"/>
      <c r="DHD21" s="182"/>
      <c r="DHE21" s="182"/>
      <c r="DHF21" s="182"/>
      <c r="DHG21" s="182"/>
      <c r="DHH21" s="182"/>
      <c r="DHI21" s="182"/>
      <c r="DHJ21" s="182"/>
      <c r="DHK21" s="182"/>
      <c r="DHL21" s="182"/>
      <c r="DHM21" s="182"/>
      <c r="DHN21" s="182"/>
      <c r="DHO21" s="182"/>
      <c r="DHP21" s="182"/>
      <c r="DHQ21" s="182"/>
      <c r="DHR21" s="182"/>
      <c r="DHS21" s="182"/>
      <c r="DHT21" s="182"/>
      <c r="DHU21" s="182"/>
      <c r="DHV21" s="182"/>
      <c r="DHW21" s="182"/>
      <c r="DHX21" s="182"/>
      <c r="DHY21" s="182"/>
      <c r="DHZ21" s="182"/>
      <c r="DIA21" s="182"/>
      <c r="DIB21" s="182"/>
      <c r="DIC21" s="182"/>
      <c r="DID21" s="182"/>
      <c r="DIE21" s="182"/>
      <c r="DIF21" s="182"/>
      <c r="DIG21" s="182"/>
      <c r="DIH21" s="182"/>
      <c r="DII21" s="182"/>
      <c r="DIJ21" s="182"/>
      <c r="DIK21" s="182"/>
      <c r="DIL21" s="182"/>
      <c r="DIM21" s="182"/>
      <c r="DIN21" s="182"/>
      <c r="DIO21" s="182"/>
      <c r="DIP21" s="182"/>
      <c r="DIQ21" s="182"/>
      <c r="DIR21" s="182"/>
      <c r="DIS21" s="182"/>
      <c r="DIT21" s="182"/>
      <c r="DIU21" s="182"/>
      <c r="DIV21" s="182"/>
      <c r="DIW21" s="182"/>
      <c r="DIX21" s="182"/>
      <c r="DIY21" s="182"/>
      <c r="DIZ21" s="182"/>
      <c r="DJA21" s="182"/>
      <c r="DJB21" s="182"/>
      <c r="DJC21" s="182"/>
      <c r="DJD21" s="182"/>
      <c r="DJE21" s="182"/>
      <c r="DJF21" s="182"/>
      <c r="DJG21" s="182"/>
      <c r="DJH21" s="182"/>
      <c r="DJI21" s="182"/>
      <c r="DJJ21" s="182"/>
      <c r="DJK21" s="182"/>
      <c r="DJL21" s="182"/>
      <c r="DJM21" s="182"/>
      <c r="DJN21" s="182"/>
      <c r="DJO21" s="182"/>
      <c r="DJP21" s="182"/>
      <c r="DJQ21" s="182"/>
      <c r="DJR21" s="182"/>
      <c r="DJS21" s="182"/>
      <c r="DJT21" s="182"/>
      <c r="DJU21" s="182"/>
      <c r="DJV21" s="182"/>
      <c r="DJW21" s="182"/>
      <c r="DJX21" s="182"/>
      <c r="DJY21" s="182"/>
      <c r="DJZ21" s="182"/>
      <c r="DKA21" s="182"/>
      <c r="DKB21" s="182"/>
      <c r="DKC21" s="182"/>
      <c r="DKD21" s="182"/>
      <c r="DKE21" s="182"/>
      <c r="DKF21" s="182"/>
      <c r="DKG21" s="182"/>
      <c r="DKH21" s="182"/>
      <c r="DKI21" s="182"/>
      <c r="DKJ21" s="182"/>
      <c r="DKK21" s="182"/>
      <c r="DKL21" s="182"/>
      <c r="DKM21" s="182"/>
      <c r="DKN21" s="182"/>
      <c r="DKO21" s="182"/>
      <c r="DKP21" s="182"/>
      <c r="DKQ21" s="182"/>
      <c r="DKR21" s="182"/>
      <c r="DKS21" s="182"/>
      <c r="DKT21" s="182"/>
      <c r="DKU21" s="182"/>
      <c r="DKV21" s="182"/>
      <c r="DKW21" s="182"/>
      <c r="DKX21" s="182"/>
      <c r="DKY21" s="182"/>
      <c r="DKZ21" s="182"/>
      <c r="DLA21" s="182"/>
      <c r="DLB21" s="182"/>
      <c r="DLC21" s="182"/>
      <c r="DLD21" s="182"/>
      <c r="DLE21" s="182"/>
      <c r="DLF21" s="182"/>
      <c r="DLG21" s="182"/>
      <c r="DLH21" s="182"/>
      <c r="DLI21" s="182"/>
      <c r="DLJ21" s="182"/>
      <c r="DLK21" s="182"/>
      <c r="DLL21" s="182"/>
      <c r="DLM21" s="182"/>
      <c r="DLN21" s="182"/>
      <c r="DLO21" s="182"/>
      <c r="DLP21" s="182"/>
      <c r="DLQ21" s="182"/>
      <c r="DLR21" s="182"/>
      <c r="DLS21" s="182"/>
      <c r="DLT21" s="182"/>
      <c r="DLU21" s="182"/>
      <c r="DLV21" s="182"/>
      <c r="DLW21" s="182"/>
      <c r="DLX21" s="182"/>
      <c r="DLY21" s="182"/>
      <c r="DLZ21" s="182"/>
      <c r="DMA21" s="182"/>
      <c r="DMB21" s="182"/>
      <c r="DMC21" s="182"/>
      <c r="DMD21" s="182"/>
      <c r="DME21" s="182"/>
      <c r="DMF21" s="182"/>
      <c r="DMG21" s="182"/>
      <c r="DMH21" s="182"/>
      <c r="DMI21" s="182"/>
      <c r="DMJ21" s="182"/>
      <c r="DMK21" s="182"/>
      <c r="DML21" s="182"/>
      <c r="DMM21" s="182"/>
      <c r="DMN21" s="182"/>
      <c r="DMO21" s="182"/>
      <c r="DMP21" s="182"/>
      <c r="DMQ21" s="182"/>
      <c r="DMR21" s="182"/>
      <c r="DMS21" s="182"/>
      <c r="DMT21" s="182"/>
      <c r="DMU21" s="182"/>
      <c r="DMV21" s="182"/>
      <c r="DMW21" s="182"/>
      <c r="DMX21" s="182"/>
      <c r="DMY21" s="182"/>
      <c r="DMZ21" s="182"/>
      <c r="DNA21" s="182"/>
      <c r="DNB21" s="182"/>
      <c r="DNC21" s="182"/>
      <c r="DND21" s="182"/>
      <c r="DNE21" s="182"/>
      <c r="DNF21" s="182"/>
      <c r="DNG21" s="182"/>
      <c r="DNH21" s="182"/>
      <c r="DNI21" s="182"/>
      <c r="DNJ21" s="182"/>
      <c r="DNK21" s="182"/>
      <c r="DNL21" s="182"/>
      <c r="DNM21" s="182"/>
      <c r="DNN21" s="182"/>
      <c r="DNO21" s="182"/>
      <c r="DNP21" s="182"/>
      <c r="DNQ21" s="182"/>
      <c r="DNR21" s="182"/>
      <c r="DNS21" s="182"/>
      <c r="DNT21" s="182"/>
      <c r="DNU21" s="182"/>
      <c r="DNV21" s="182"/>
      <c r="DNW21" s="182"/>
      <c r="DNX21" s="182"/>
      <c r="DNY21" s="182"/>
      <c r="DNZ21" s="182"/>
      <c r="DOA21" s="182"/>
      <c r="DOB21" s="182"/>
      <c r="DOC21" s="182"/>
      <c r="DOD21" s="182"/>
      <c r="DOE21" s="182"/>
      <c r="DOF21" s="182"/>
      <c r="DOG21" s="182"/>
      <c r="DOH21" s="182"/>
      <c r="DOI21" s="182"/>
      <c r="DOJ21" s="182"/>
      <c r="DOK21" s="182"/>
      <c r="DOL21" s="182"/>
      <c r="DOM21" s="182"/>
      <c r="DON21" s="182"/>
      <c r="DOO21" s="182"/>
      <c r="DOP21" s="182"/>
      <c r="DOQ21" s="182"/>
      <c r="DOR21" s="182"/>
      <c r="DOS21" s="182"/>
      <c r="DOT21" s="182"/>
      <c r="DOU21" s="182"/>
      <c r="DOV21" s="182"/>
      <c r="DOW21" s="182"/>
      <c r="DOX21" s="182"/>
      <c r="DOY21" s="182"/>
      <c r="DOZ21" s="182"/>
      <c r="DPA21" s="182"/>
      <c r="DPB21" s="182"/>
      <c r="DPC21" s="182"/>
      <c r="DPD21" s="182"/>
      <c r="DPE21" s="182"/>
      <c r="DPF21" s="182"/>
      <c r="DPG21" s="182"/>
      <c r="DPH21" s="182"/>
      <c r="DPI21" s="182"/>
      <c r="DPJ21" s="182"/>
      <c r="DPK21" s="182"/>
      <c r="DPL21" s="182"/>
      <c r="DPM21" s="182"/>
      <c r="DPN21" s="182"/>
      <c r="DPO21" s="182"/>
      <c r="DPP21" s="182"/>
      <c r="DPQ21" s="182"/>
      <c r="DPR21" s="182"/>
      <c r="DPS21" s="182"/>
      <c r="DPT21" s="182"/>
      <c r="DPU21" s="182"/>
      <c r="DPV21" s="182"/>
      <c r="DPW21" s="182"/>
      <c r="DPX21" s="182"/>
      <c r="DPY21" s="182"/>
      <c r="DPZ21" s="182"/>
      <c r="DQA21" s="182"/>
      <c r="DQB21" s="182"/>
      <c r="DQC21" s="182"/>
      <c r="DQD21" s="182"/>
      <c r="DQE21" s="182"/>
      <c r="DQF21" s="182"/>
      <c r="DQG21" s="182"/>
      <c r="DQH21" s="182"/>
      <c r="DQI21" s="182"/>
      <c r="DQJ21" s="182"/>
      <c r="DQK21" s="182"/>
      <c r="DQL21" s="182"/>
      <c r="DQM21" s="182"/>
      <c r="DQN21" s="182"/>
      <c r="DQO21" s="182"/>
      <c r="DQP21" s="182"/>
      <c r="DQQ21" s="182"/>
      <c r="DQR21" s="182"/>
      <c r="DQS21" s="182"/>
      <c r="DQT21" s="182"/>
      <c r="DQU21" s="182"/>
      <c r="DQV21" s="182"/>
      <c r="DQW21" s="182"/>
      <c r="DQX21" s="182"/>
      <c r="DQY21" s="182"/>
      <c r="DQZ21" s="182"/>
      <c r="DRA21" s="182"/>
      <c r="DRB21" s="182"/>
      <c r="DRC21" s="182"/>
      <c r="DRD21" s="182"/>
      <c r="DRE21" s="182"/>
      <c r="DRF21" s="182"/>
      <c r="DRG21" s="182"/>
      <c r="DRH21" s="182"/>
      <c r="DRI21" s="182"/>
      <c r="DRJ21" s="182"/>
      <c r="DRK21" s="182"/>
      <c r="DRL21" s="182"/>
      <c r="DRM21" s="182"/>
      <c r="DRN21" s="182"/>
      <c r="DRO21" s="182"/>
      <c r="DRP21" s="182"/>
      <c r="DRQ21" s="182"/>
      <c r="DRR21" s="182"/>
      <c r="DRS21" s="182"/>
      <c r="DRT21" s="182"/>
      <c r="DRU21" s="182"/>
      <c r="DRV21" s="182"/>
      <c r="DRW21" s="182"/>
      <c r="DRX21" s="182"/>
      <c r="DRY21" s="182"/>
      <c r="DRZ21" s="182"/>
      <c r="DSA21" s="182"/>
      <c r="DSB21" s="182"/>
      <c r="DSC21" s="182"/>
      <c r="DSD21" s="182"/>
      <c r="DSE21" s="182"/>
      <c r="DSF21" s="182"/>
      <c r="DSG21" s="182"/>
      <c r="DSH21" s="182"/>
      <c r="DSI21" s="182"/>
      <c r="DSJ21" s="182"/>
      <c r="DSK21" s="182"/>
      <c r="DSL21" s="182"/>
      <c r="DSM21" s="182"/>
      <c r="DSN21" s="182"/>
      <c r="DSO21" s="182"/>
      <c r="DSP21" s="182"/>
      <c r="DSQ21" s="182"/>
      <c r="DSR21" s="182"/>
      <c r="DSS21" s="182"/>
      <c r="DST21" s="182"/>
      <c r="DSU21" s="182"/>
      <c r="DSV21" s="182"/>
      <c r="DSW21" s="182"/>
      <c r="DSX21" s="182"/>
      <c r="DSY21" s="182"/>
      <c r="DSZ21" s="182"/>
      <c r="DTA21" s="182"/>
      <c r="DTB21" s="182"/>
      <c r="DTC21" s="182"/>
      <c r="DTD21" s="182"/>
      <c r="DTE21" s="182"/>
      <c r="DTF21" s="182"/>
      <c r="DTG21" s="182"/>
      <c r="DTH21" s="182"/>
      <c r="DTI21" s="182"/>
      <c r="DTJ21" s="182"/>
      <c r="DTK21" s="182"/>
      <c r="DTL21" s="182"/>
      <c r="DTM21" s="182"/>
      <c r="DTN21" s="182"/>
      <c r="DTO21" s="182"/>
      <c r="DTP21" s="182"/>
      <c r="DTQ21" s="182"/>
      <c r="DTR21" s="182"/>
      <c r="DTS21" s="182"/>
      <c r="DTT21" s="182"/>
      <c r="DTU21" s="182"/>
      <c r="DTV21" s="182"/>
      <c r="DTW21" s="182"/>
      <c r="DTX21" s="182"/>
      <c r="DTY21" s="182"/>
      <c r="DTZ21" s="182"/>
      <c r="DUA21" s="182"/>
      <c r="DUB21" s="182"/>
      <c r="DUC21" s="182"/>
      <c r="DUD21" s="182"/>
      <c r="DUE21" s="182"/>
      <c r="DUF21" s="182"/>
      <c r="DUG21" s="182"/>
      <c r="DUH21" s="182"/>
      <c r="DUI21" s="182"/>
      <c r="DUJ21" s="182"/>
      <c r="DUK21" s="182"/>
      <c r="DUL21" s="182"/>
      <c r="DUM21" s="182"/>
      <c r="DUN21" s="182"/>
      <c r="DUO21" s="182"/>
      <c r="DUP21" s="182"/>
      <c r="DUQ21" s="182"/>
      <c r="DUR21" s="182"/>
      <c r="DUS21" s="182"/>
      <c r="DUT21" s="182"/>
      <c r="DUU21" s="182"/>
      <c r="DUV21" s="182"/>
      <c r="DUW21" s="182"/>
      <c r="DUX21" s="182"/>
      <c r="DUY21" s="182"/>
      <c r="DUZ21" s="182"/>
      <c r="DVA21" s="182"/>
      <c r="DVB21" s="182"/>
      <c r="DVC21" s="182"/>
      <c r="DVD21" s="182"/>
      <c r="DVE21" s="182"/>
      <c r="DVF21" s="182"/>
      <c r="DVG21" s="182"/>
      <c r="DVH21" s="182"/>
      <c r="DVI21" s="182"/>
      <c r="DVJ21" s="182"/>
      <c r="DVK21" s="182"/>
      <c r="DVL21" s="182"/>
      <c r="DVM21" s="182"/>
      <c r="DVN21" s="182"/>
      <c r="DVO21" s="182"/>
      <c r="DVP21" s="182"/>
      <c r="DVQ21" s="182"/>
      <c r="DVR21" s="182"/>
      <c r="DVS21" s="182"/>
      <c r="DVT21" s="182"/>
      <c r="DVU21" s="182"/>
      <c r="DVV21" s="182"/>
      <c r="DVW21" s="182"/>
      <c r="DVX21" s="182"/>
      <c r="DVY21" s="182"/>
      <c r="DVZ21" s="182"/>
      <c r="DWA21" s="182"/>
      <c r="DWB21" s="182"/>
      <c r="DWC21" s="182"/>
      <c r="DWD21" s="182"/>
      <c r="DWE21" s="182"/>
      <c r="DWF21" s="182"/>
      <c r="DWG21" s="182"/>
      <c r="DWH21" s="182"/>
      <c r="DWI21" s="182"/>
      <c r="DWJ21" s="182"/>
      <c r="DWK21" s="182"/>
      <c r="DWL21" s="182"/>
      <c r="DWM21" s="182"/>
      <c r="DWN21" s="182"/>
      <c r="DWO21" s="182"/>
      <c r="DWP21" s="182"/>
      <c r="DWQ21" s="182"/>
      <c r="DWR21" s="182"/>
      <c r="DWS21" s="182"/>
      <c r="DWT21" s="182"/>
      <c r="DWU21" s="182"/>
      <c r="DWV21" s="182"/>
      <c r="DWW21" s="182"/>
      <c r="DWX21" s="182"/>
      <c r="DWY21" s="182"/>
      <c r="DWZ21" s="182"/>
      <c r="DXA21" s="182"/>
      <c r="DXB21" s="182"/>
      <c r="DXC21" s="182"/>
      <c r="DXD21" s="182"/>
      <c r="DXE21" s="182"/>
      <c r="DXF21" s="182"/>
      <c r="DXG21" s="182"/>
      <c r="DXH21" s="182"/>
      <c r="DXI21" s="182"/>
      <c r="DXJ21" s="182"/>
      <c r="DXK21" s="182"/>
      <c r="DXL21" s="182"/>
      <c r="DXM21" s="182"/>
      <c r="DXN21" s="182"/>
      <c r="DXO21" s="182"/>
      <c r="DXP21" s="182"/>
      <c r="DXQ21" s="182"/>
      <c r="DXR21" s="182"/>
      <c r="DXS21" s="182"/>
      <c r="DXT21" s="182"/>
      <c r="DXU21" s="182"/>
      <c r="DXV21" s="182"/>
      <c r="DXW21" s="182"/>
      <c r="DXX21" s="182"/>
      <c r="DXY21" s="182"/>
      <c r="DXZ21" s="182"/>
      <c r="DYA21" s="182"/>
      <c r="DYB21" s="182"/>
      <c r="DYC21" s="182"/>
      <c r="DYD21" s="182"/>
      <c r="DYE21" s="182"/>
      <c r="DYF21" s="182"/>
      <c r="DYG21" s="182"/>
      <c r="DYH21" s="182"/>
      <c r="DYI21" s="182"/>
      <c r="DYJ21" s="182"/>
      <c r="DYK21" s="182"/>
      <c r="DYL21" s="182"/>
      <c r="DYM21" s="182"/>
      <c r="DYN21" s="182"/>
      <c r="DYO21" s="182"/>
      <c r="DYP21" s="182"/>
      <c r="DYQ21" s="182"/>
      <c r="DYR21" s="182"/>
      <c r="DYS21" s="182"/>
      <c r="DYT21" s="182"/>
      <c r="DYU21" s="182"/>
      <c r="DYV21" s="182"/>
      <c r="DYW21" s="182"/>
      <c r="DYX21" s="182"/>
      <c r="DYY21" s="182"/>
      <c r="DYZ21" s="182"/>
      <c r="DZA21" s="182"/>
      <c r="DZB21" s="182"/>
      <c r="DZC21" s="182"/>
      <c r="DZD21" s="182"/>
      <c r="DZE21" s="182"/>
      <c r="DZF21" s="182"/>
      <c r="DZG21" s="182"/>
      <c r="DZH21" s="182"/>
      <c r="DZI21" s="182"/>
      <c r="DZJ21" s="182"/>
      <c r="DZK21" s="182"/>
      <c r="DZL21" s="182"/>
      <c r="DZM21" s="182"/>
      <c r="DZN21" s="182"/>
      <c r="DZO21" s="182"/>
      <c r="DZP21" s="182"/>
      <c r="DZQ21" s="182"/>
      <c r="DZR21" s="182"/>
      <c r="DZS21" s="182"/>
      <c r="DZT21" s="182"/>
      <c r="DZU21" s="182"/>
      <c r="DZV21" s="182"/>
      <c r="DZW21" s="182"/>
      <c r="DZX21" s="182"/>
      <c r="DZY21" s="182"/>
      <c r="DZZ21" s="182"/>
      <c r="EAA21" s="182"/>
      <c r="EAB21" s="182"/>
      <c r="EAC21" s="182"/>
      <c r="EAD21" s="182"/>
      <c r="EAE21" s="182"/>
      <c r="EAF21" s="182"/>
      <c r="EAG21" s="182"/>
      <c r="EAH21" s="182"/>
      <c r="EAI21" s="182"/>
      <c r="EAJ21" s="182"/>
      <c r="EAK21" s="182"/>
      <c r="EAL21" s="182"/>
      <c r="EAM21" s="182"/>
      <c r="EAN21" s="182"/>
      <c r="EAO21" s="182"/>
      <c r="EAP21" s="182"/>
      <c r="EAQ21" s="182"/>
      <c r="EAR21" s="182"/>
      <c r="EAS21" s="182"/>
      <c r="EAT21" s="182"/>
      <c r="EAU21" s="182"/>
      <c r="EAV21" s="182"/>
      <c r="EAW21" s="182"/>
      <c r="EAX21" s="182"/>
      <c r="EAY21" s="182"/>
      <c r="EAZ21" s="182"/>
      <c r="EBA21" s="182"/>
      <c r="EBB21" s="182"/>
      <c r="EBC21" s="182"/>
      <c r="EBD21" s="182"/>
      <c r="EBE21" s="182"/>
      <c r="EBF21" s="182"/>
      <c r="EBG21" s="182"/>
      <c r="EBH21" s="182"/>
      <c r="EBI21" s="182"/>
      <c r="EBJ21" s="182"/>
      <c r="EBK21" s="182"/>
      <c r="EBL21" s="182"/>
      <c r="EBM21" s="182"/>
      <c r="EBN21" s="182"/>
      <c r="EBO21" s="182"/>
      <c r="EBP21" s="182"/>
      <c r="EBQ21" s="182"/>
      <c r="EBR21" s="182"/>
      <c r="EBS21" s="182"/>
      <c r="EBT21" s="182"/>
      <c r="EBU21" s="182"/>
      <c r="EBV21" s="182"/>
      <c r="EBW21" s="182"/>
      <c r="EBX21" s="182"/>
      <c r="EBY21" s="182"/>
      <c r="EBZ21" s="182"/>
      <c r="ECA21" s="182"/>
      <c r="ECB21" s="182"/>
      <c r="ECC21" s="182"/>
      <c r="ECD21" s="182"/>
      <c r="ECE21" s="182"/>
      <c r="ECF21" s="182"/>
      <c r="ECG21" s="182"/>
      <c r="ECH21" s="182"/>
      <c r="ECI21" s="182"/>
      <c r="ECJ21" s="182"/>
      <c r="ECK21" s="182"/>
      <c r="ECL21" s="182"/>
      <c r="ECM21" s="182"/>
      <c r="ECN21" s="182"/>
      <c r="ECO21" s="182"/>
      <c r="ECP21" s="182"/>
      <c r="ECQ21" s="182"/>
      <c r="ECR21" s="182"/>
      <c r="ECS21" s="182"/>
      <c r="ECT21" s="182"/>
      <c r="ECU21" s="182"/>
      <c r="ECV21" s="182"/>
      <c r="ECW21" s="182"/>
      <c r="ECX21" s="182"/>
      <c r="ECY21" s="182"/>
      <c r="ECZ21" s="182"/>
      <c r="EDA21" s="182"/>
      <c r="EDB21" s="182"/>
      <c r="EDC21" s="182"/>
      <c r="EDD21" s="182"/>
      <c r="EDE21" s="182"/>
      <c r="EDF21" s="182"/>
      <c r="EDG21" s="182"/>
      <c r="EDH21" s="182"/>
      <c r="EDI21" s="182"/>
      <c r="EDJ21" s="182"/>
      <c r="EDK21" s="182"/>
      <c r="EDL21" s="182"/>
      <c r="EDM21" s="182"/>
      <c r="EDN21" s="182"/>
      <c r="EDO21" s="182"/>
      <c r="EDP21" s="182"/>
      <c r="EDQ21" s="182"/>
      <c r="EDR21" s="182"/>
      <c r="EDS21" s="182"/>
      <c r="EDT21" s="182"/>
      <c r="EDU21" s="182"/>
      <c r="EDV21" s="182"/>
      <c r="EDW21" s="182"/>
      <c r="EDX21" s="182"/>
      <c r="EDY21" s="182"/>
      <c r="EDZ21" s="182"/>
      <c r="EEA21" s="182"/>
      <c r="EEB21" s="182"/>
      <c r="EEC21" s="182"/>
      <c r="EED21" s="182"/>
      <c r="EEE21" s="182"/>
      <c r="EEF21" s="182"/>
      <c r="EEG21" s="182"/>
      <c r="EEH21" s="182"/>
      <c r="EEI21" s="182"/>
      <c r="EEJ21" s="182"/>
      <c r="EEK21" s="182"/>
      <c r="EEL21" s="182"/>
      <c r="EEM21" s="182"/>
      <c r="EEN21" s="182"/>
      <c r="EEO21" s="182"/>
      <c r="EEP21" s="182"/>
      <c r="EEQ21" s="182"/>
      <c r="EER21" s="182"/>
      <c r="EES21" s="182"/>
      <c r="EET21" s="182"/>
      <c r="EEU21" s="182"/>
      <c r="EEV21" s="182"/>
      <c r="EEW21" s="182"/>
      <c r="EEX21" s="182"/>
      <c r="EEY21" s="182"/>
      <c r="EEZ21" s="182"/>
      <c r="EFA21" s="182"/>
      <c r="EFB21" s="182"/>
      <c r="EFC21" s="182"/>
      <c r="EFD21" s="182"/>
      <c r="EFE21" s="182"/>
      <c r="EFF21" s="182"/>
      <c r="EFG21" s="182"/>
      <c r="EFH21" s="182"/>
      <c r="EFI21" s="182"/>
      <c r="EFJ21" s="182"/>
      <c r="EFK21" s="182"/>
      <c r="EFL21" s="182"/>
      <c r="EFM21" s="182"/>
      <c r="EFN21" s="182"/>
      <c r="EFO21" s="182"/>
      <c r="EFP21" s="182"/>
      <c r="EFQ21" s="182"/>
      <c r="EFR21" s="182"/>
      <c r="EFS21" s="182"/>
      <c r="EFT21" s="182"/>
      <c r="EFU21" s="182"/>
      <c r="EFV21" s="182"/>
      <c r="EFW21" s="182"/>
      <c r="EFX21" s="182"/>
      <c r="EFY21" s="182"/>
      <c r="EFZ21" s="182"/>
      <c r="EGA21" s="182"/>
      <c r="EGB21" s="182"/>
      <c r="EGC21" s="182"/>
      <c r="EGD21" s="182"/>
      <c r="EGE21" s="182"/>
      <c r="EGF21" s="182"/>
      <c r="EGG21" s="182"/>
      <c r="EGH21" s="182"/>
      <c r="EGI21" s="182"/>
      <c r="EGJ21" s="182"/>
      <c r="EGK21" s="182"/>
      <c r="EGL21" s="182"/>
      <c r="EGM21" s="182"/>
      <c r="EGN21" s="182"/>
      <c r="EGO21" s="182"/>
      <c r="EGP21" s="182"/>
      <c r="EGQ21" s="182"/>
      <c r="EGR21" s="182"/>
      <c r="EGS21" s="182"/>
      <c r="EGT21" s="182"/>
      <c r="EGU21" s="182"/>
      <c r="EGV21" s="182"/>
      <c r="EGW21" s="182"/>
      <c r="EGX21" s="182"/>
      <c r="EGY21" s="182"/>
      <c r="EGZ21" s="182"/>
      <c r="EHA21" s="182"/>
      <c r="EHB21" s="182"/>
      <c r="EHC21" s="182"/>
      <c r="EHD21" s="182"/>
      <c r="EHE21" s="182"/>
      <c r="EHF21" s="182"/>
      <c r="EHG21" s="182"/>
      <c r="EHH21" s="182"/>
      <c r="EHI21" s="182"/>
      <c r="EHJ21" s="182"/>
      <c r="EHK21" s="182"/>
      <c r="EHL21" s="182"/>
      <c r="EHM21" s="182"/>
      <c r="EHN21" s="182"/>
      <c r="EHO21" s="182"/>
      <c r="EHP21" s="182"/>
      <c r="EHQ21" s="182"/>
      <c r="EHR21" s="182"/>
      <c r="EHS21" s="182"/>
      <c r="EHT21" s="182"/>
      <c r="EHU21" s="182"/>
      <c r="EHV21" s="182"/>
      <c r="EHW21" s="182"/>
      <c r="EHX21" s="182"/>
      <c r="EHY21" s="182"/>
      <c r="EHZ21" s="182"/>
      <c r="EIA21" s="182"/>
      <c r="EIB21" s="182"/>
      <c r="EIC21" s="182"/>
      <c r="EID21" s="182"/>
      <c r="EIE21" s="182"/>
      <c r="EIF21" s="182"/>
      <c r="EIG21" s="182"/>
      <c r="EIH21" s="182"/>
      <c r="EII21" s="182"/>
      <c r="EIJ21" s="182"/>
      <c r="EIK21" s="182"/>
      <c r="EIL21" s="182"/>
      <c r="EIM21" s="182"/>
      <c r="EIN21" s="182"/>
      <c r="EIO21" s="182"/>
      <c r="EIP21" s="182"/>
      <c r="EIQ21" s="182"/>
      <c r="EIR21" s="182"/>
      <c r="EIS21" s="182"/>
      <c r="EIT21" s="182"/>
      <c r="EIU21" s="182"/>
      <c r="EIV21" s="182"/>
      <c r="EIW21" s="182"/>
      <c r="EIX21" s="182"/>
      <c r="EIY21" s="182"/>
      <c r="EIZ21" s="182"/>
      <c r="EJA21" s="182"/>
      <c r="EJB21" s="182"/>
      <c r="EJC21" s="182"/>
      <c r="EJD21" s="182"/>
      <c r="EJE21" s="182"/>
      <c r="EJF21" s="182"/>
      <c r="EJG21" s="182"/>
      <c r="EJH21" s="182"/>
      <c r="EJI21" s="182"/>
      <c r="EJJ21" s="182"/>
      <c r="EJK21" s="182"/>
      <c r="EJL21" s="182"/>
      <c r="EJM21" s="182"/>
      <c r="EJN21" s="182"/>
      <c r="EJO21" s="182"/>
      <c r="EJP21" s="182"/>
      <c r="EJQ21" s="182"/>
      <c r="EJR21" s="182"/>
      <c r="EJS21" s="182"/>
      <c r="EJT21" s="182"/>
      <c r="EJU21" s="182"/>
      <c r="EJV21" s="182"/>
      <c r="EJW21" s="182"/>
      <c r="EJX21" s="182"/>
      <c r="EJY21" s="182"/>
      <c r="EJZ21" s="182"/>
      <c r="EKA21" s="182"/>
      <c r="EKB21" s="182"/>
      <c r="EKC21" s="182"/>
      <c r="EKD21" s="182"/>
      <c r="EKE21" s="182"/>
      <c r="EKF21" s="182"/>
      <c r="EKG21" s="182"/>
      <c r="EKH21" s="182"/>
      <c r="EKI21" s="182"/>
      <c r="EKJ21" s="182"/>
      <c r="EKK21" s="182"/>
      <c r="EKL21" s="182"/>
      <c r="EKM21" s="182"/>
      <c r="EKN21" s="182"/>
      <c r="EKO21" s="182"/>
      <c r="EKP21" s="182"/>
      <c r="EKQ21" s="182"/>
      <c r="EKR21" s="182"/>
      <c r="EKS21" s="182"/>
      <c r="EKT21" s="182"/>
      <c r="EKU21" s="182"/>
      <c r="EKV21" s="182"/>
      <c r="EKW21" s="182"/>
      <c r="EKX21" s="182"/>
      <c r="EKY21" s="182"/>
      <c r="EKZ21" s="182"/>
      <c r="ELA21" s="182"/>
      <c r="ELB21" s="182"/>
      <c r="ELC21" s="182"/>
      <c r="ELD21" s="182"/>
      <c r="ELE21" s="182"/>
      <c r="ELF21" s="182"/>
      <c r="ELG21" s="182"/>
      <c r="ELH21" s="182"/>
      <c r="ELI21" s="182"/>
      <c r="ELJ21" s="182"/>
      <c r="ELK21" s="182"/>
      <c r="ELL21" s="182"/>
      <c r="ELM21" s="182"/>
      <c r="ELN21" s="182"/>
      <c r="ELO21" s="182"/>
      <c r="ELP21" s="182"/>
      <c r="ELQ21" s="182"/>
      <c r="ELR21" s="182"/>
      <c r="ELS21" s="182"/>
      <c r="ELT21" s="182"/>
      <c r="ELU21" s="182"/>
      <c r="ELV21" s="182"/>
      <c r="ELW21" s="182"/>
      <c r="ELX21" s="182"/>
      <c r="ELY21" s="182"/>
      <c r="ELZ21" s="182"/>
      <c r="EMA21" s="182"/>
      <c r="EMB21" s="182"/>
      <c r="EMC21" s="182"/>
      <c r="EMD21" s="182"/>
      <c r="EME21" s="182"/>
      <c r="EMF21" s="182"/>
      <c r="EMG21" s="182"/>
      <c r="EMH21" s="182"/>
      <c r="EMI21" s="182"/>
      <c r="EMJ21" s="182"/>
      <c r="EMK21" s="182"/>
      <c r="EML21" s="182"/>
      <c r="EMM21" s="182"/>
      <c r="EMN21" s="182"/>
      <c r="EMO21" s="182"/>
      <c r="EMP21" s="182"/>
      <c r="EMQ21" s="182"/>
      <c r="EMR21" s="182"/>
      <c r="EMS21" s="182"/>
      <c r="EMT21" s="182"/>
      <c r="EMU21" s="182"/>
      <c r="EMV21" s="182"/>
      <c r="EMW21" s="182"/>
      <c r="EMX21" s="182"/>
      <c r="EMY21" s="182"/>
      <c r="EMZ21" s="182"/>
      <c r="ENA21" s="182"/>
      <c r="ENB21" s="182"/>
      <c r="ENC21" s="182"/>
      <c r="END21" s="182"/>
      <c r="ENE21" s="182"/>
      <c r="ENF21" s="182"/>
      <c r="ENG21" s="182"/>
      <c r="ENH21" s="182"/>
      <c r="ENI21" s="182"/>
      <c r="ENJ21" s="182"/>
      <c r="ENK21" s="182"/>
      <c r="ENL21" s="182"/>
      <c r="ENM21" s="182"/>
      <c r="ENN21" s="182"/>
      <c r="ENO21" s="182"/>
      <c r="ENP21" s="182"/>
      <c r="ENQ21" s="182"/>
      <c r="ENR21" s="182"/>
      <c r="ENS21" s="182"/>
      <c r="ENT21" s="182"/>
      <c r="ENU21" s="182"/>
      <c r="ENV21" s="182"/>
      <c r="ENW21" s="182"/>
      <c r="ENX21" s="182"/>
      <c r="ENY21" s="182"/>
      <c r="ENZ21" s="182"/>
      <c r="EOA21" s="182"/>
      <c r="EOB21" s="182"/>
      <c r="EOC21" s="182"/>
      <c r="EOD21" s="182"/>
      <c r="EOE21" s="182"/>
      <c r="EOF21" s="182"/>
      <c r="EOG21" s="182"/>
      <c r="EOH21" s="182"/>
      <c r="EOI21" s="182"/>
      <c r="EOJ21" s="182"/>
      <c r="EOK21" s="182"/>
      <c r="EOL21" s="182"/>
      <c r="EOM21" s="182"/>
      <c r="EON21" s="182"/>
      <c r="EOO21" s="182"/>
      <c r="EOP21" s="182"/>
      <c r="EOQ21" s="182"/>
      <c r="EOR21" s="182"/>
      <c r="EOS21" s="182"/>
      <c r="EOT21" s="182"/>
      <c r="EOU21" s="182"/>
      <c r="EOV21" s="182"/>
      <c r="EOW21" s="182"/>
      <c r="EOX21" s="182"/>
      <c r="EOY21" s="182"/>
      <c r="EOZ21" s="182"/>
      <c r="EPA21" s="182"/>
      <c r="EPB21" s="182"/>
      <c r="EPC21" s="182"/>
      <c r="EPD21" s="182"/>
      <c r="EPE21" s="182"/>
      <c r="EPF21" s="182"/>
      <c r="EPG21" s="182"/>
      <c r="EPH21" s="182"/>
      <c r="EPI21" s="182"/>
      <c r="EPJ21" s="182"/>
      <c r="EPK21" s="182"/>
      <c r="EPL21" s="182"/>
      <c r="EPM21" s="182"/>
      <c r="EPN21" s="182"/>
      <c r="EPO21" s="182"/>
      <c r="EPP21" s="182"/>
      <c r="EPQ21" s="182"/>
      <c r="EPR21" s="182"/>
      <c r="EPS21" s="182"/>
      <c r="EPT21" s="182"/>
      <c r="EPU21" s="182"/>
      <c r="EPV21" s="182"/>
      <c r="EPW21" s="182"/>
      <c r="EPX21" s="182"/>
      <c r="EPY21" s="182"/>
      <c r="EPZ21" s="182"/>
      <c r="EQA21" s="182"/>
      <c r="EQB21" s="182"/>
      <c r="EQC21" s="182"/>
      <c r="EQD21" s="182"/>
      <c r="EQE21" s="182"/>
      <c r="EQF21" s="182"/>
      <c r="EQG21" s="182"/>
      <c r="EQH21" s="182"/>
      <c r="EQI21" s="182"/>
      <c r="EQJ21" s="182"/>
      <c r="EQK21" s="182"/>
      <c r="EQL21" s="182"/>
      <c r="EQM21" s="182"/>
      <c r="EQN21" s="182"/>
      <c r="EQO21" s="182"/>
      <c r="EQP21" s="182"/>
      <c r="EQQ21" s="182"/>
      <c r="EQR21" s="182"/>
      <c r="EQS21" s="182"/>
      <c r="EQT21" s="182"/>
      <c r="EQU21" s="182"/>
      <c r="EQV21" s="182"/>
      <c r="EQW21" s="182"/>
      <c r="EQX21" s="182"/>
      <c r="EQY21" s="182"/>
      <c r="EQZ21" s="182"/>
      <c r="ERA21" s="182"/>
      <c r="ERB21" s="182"/>
      <c r="ERC21" s="182"/>
      <c r="ERD21" s="182"/>
      <c r="ERE21" s="182"/>
      <c r="ERF21" s="182"/>
      <c r="ERG21" s="182"/>
      <c r="ERH21" s="182"/>
      <c r="ERI21" s="182"/>
      <c r="ERJ21" s="182"/>
      <c r="ERK21" s="182"/>
      <c r="ERL21" s="182"/>
      <c r="ERM21" s="182"/>
      <c r="ERN21" s="182"/>
      <c r="ERO21" s="182"/>
      <c r="ERP21" s="182"/>
      <c r="ERQ21" s="182"/>
      <c r="ERR21" s="182"/>
      <c r="ERS21" s="182"/>
      <c r="ERT21" s="182"/>
      <c r="ERU21" s="182"/>
      <c r="ERV21" s="182"/>
      <c r="ERW21" s="182"/>
      <c r="ERX21" s="182"/>
      <c r="ERY21" s="182"/>
      <c r="ERZ21" s="182"/>
      <c r="ESA21" s="182"/>
      <c r="ESB21" s="182"/>
      <c r="ESC21" s="182"/>
      <c r="ESD21" s="182"/>
      <c r="ESE21" s="182"/>
      <c r="ESF21" s="182"/>
      <c r="ESG21" s="182"/>
      <c r="ESH21" s="182"/>
      <c r="ESI21" s="182"/>
      <c r="ESJ21" s="182"/>
      <c r="ESK21" s="182"/>
      <c r="ESL21" s="182"/>
      <c r="ESM21" s="182"/>
      <c r="ESN21" s="182"/>
      <c r="ESO21" s="182"/>
      <c r="ESP21" s="182"/>
      <c r="ESQ21" s="182"/>
      <c r="ESR21" s="182"/>
      <c r="ESS21" s="182"/>
      <c r="EST21" s="182"/>
      <c r="ESU21" s="182"/>
      <c r="ESV21" s="182"/>
      <c r="ESW21" s="182"/>
      <c r="ESX21" s="182"/>
      <c r="ESY21" s="182"/>
      <c r="ESZ21" s="182"/>
      <c r="ETA21" s="182"/>
      <c r="ETB21" s="182"/>
      <c r="ETC21" s="182"/>
      <c r="ETD21" s="182"/>
      <c r="ETE21" s="182"/>
      <c r="ETF21" s="182"/>
      <c r="ETG21" s="182"/>
      <c r="ETH21" s="182"/>
      <c r="ETI21" s="182"/>
      <c r="ETJ21" s="182"/>
      <c r="ETK21" s="182"/>
      <c r="ETL21" s="182"/>
      <c r="ETM21" s="182"/>
      <c r="ETN21" s="182"/>
      <c r="ETO21" s="182"/>
      <c r="ETP21" s="182"/>
      <c r="ETQ21" s="182"/>
      <c r="ETR21" s="182"/>
      <c r="ETS21" s="182"/>
      <c r="ETT21" s="182"/>
      <c r="ETU21" s="182"/>
      <c r="ETV21" s="182"/>
      <c r="ETW21" s="182"/>
      <c r="ETX21" s="182"/>
      <c r="ETY21" s="182"/>
      <c r="ETZ21" s="182"/>
      <c r="EUA21" s="182"/>
      <c r="EUB21" s="182"/>
      <c r="EUC21" s="182"/>
      <c r="EUD21" s="182"/>
      <c r="EUE21" s="182"/>
      <c r="EUF21" s="182"/>
      <c r="EUG21" s="182"/>
      <c r="EUH21" s="182"/>
      <c r="EUI21" s="182"/>
      <c r="EUJ21" s="182"/>
      <c r="EUK21" s="182"/>
      <c r="EUL21" s="182"/>
      <c r="EUM21" s="182"/>
      <c r="EUN21" s="182"/>
      <c r="EUO21" s="182"/>
      <c r="EUP21" s="182"/>
      <c r="EUQ21" s="182"/>
      <c r="EUR21" s="182"/>
      <c r="EUS21" s="182"/>
      <c r="EUT21" s="182"/>
      <c r="EUU21" s="182"/>
      <c r="EUV21" s="182"/>
      <c r="EUW21" s="182"/>
      <c r="EUX21" s="182"/>
      <c r="EUY21" s="182"/>
      <c r="EUZ21" s="182"/>
      <c r="EVA21" s="182"/>
      <c r="EVB21" s="182"/>
      <c r="EVC21" s="182"/>
      <c r="EVD21" s="182"/>
      <c r="EVE21" s="182"/>
      <c r="EVF21" s="182"/>
      <c r="EVG21" s="182"/>
      <c r="EVH21" s="182"/>
      <c r="EVI21" s="182"/>
      <c r="EVJ21" s="182"/>
      <c r="EVK21" s="182"/>
      <c r="EVL21" s="182"/>
      <c r="EVM21" s="182"/>
      <c r="EVN21" s="182"/>
      <c r="EVO21" s="182"/>
      <c r="EVP21" s="182"/>
      <c r="EVQ21" s="182"/>
      <c r="EVR21" s="182"/>
      <c r="EVS21" s="182"/>
      <c r="EVT21" s="182"/>
      <c r="EVU21" s="182"/>
      <c r="EVV21" s="182"/>
      <c r="EVW21" s="182"/>
      <c r="EVX21" s="182"/>
      <c r="EVY21" s="182"/>
      <c r="EVZ21" s="182"/>
      <c r="EWA21" s="182"/>
      <c r="EWB21" s="182"/>
      <c r="EWC21" s="182"/>
      <c r="EWD21" s="182"/>
      <c r="EWE21" s="182"/>
      <c r="EWF21" s="182"/>
      <c r="EWG21" s="182"/>
      <c r="EWH21" s="182"/>
      <c r="EWI21" s="182"/>
      <c r="EWJ21" s="182"/>
      <c r="EWK21" s="182"/>
      <c r="EWL21" s="182"/>
      <c r="EWM21" s="182"/>
      <c r="EWN21" s="182"/>
      <c r="EWO21" s="182"/>
      <c r="EWP21" s="182"/>
      <c r="EWQ21" s="182"/>
      <c r="EWR21" s="182"/>
      <c r="EWS21" s="182"/>
      <c r="EWT21" s="182"/>
      <c r="EWU21" s="182"/>
      <c r="EWV21" s="182"/>
      <c r="EWW21" s="182"/>
      <c r="EWX21" s="182"/>
      <c r="EWY21" s="182"/>
      <c r="EWZ21" s="182"/>
      <c r="EXA21" s="182"/>
      <c r="EXB21" s="182"/>
      <c r="EXC21" s="182"/>
      <c r="EXD21" s="182"/>
      <c r="EXE21" s="182"/>
      <c r="EXF21" s="182"/>
      <c r="EXG21" s="182"/>
      <c r="EXH21" s="182"/>
      <c r="EXI21" s="182"/>
      <c r="EXJ21" s="182"/>
      <c r="EXK21" s="182"/>
      <c r="EXL21" s="182"/>
      <c r="EXM21" s="182"/>
      <c r="EXN21" s="182"/>
      <c r="EXO21" s="182"/>
      <c r="EXP21" s="182"/>
      <c r="EXQ21" s="182"/>
      <c r="EXR21" s="182"/>
      <c r="EXS21" s="182"/>
      <c r="EXT21" s="182"/>
      <c r="EXU21" s="182"/>
      <c r="EXV21" s="182"/>
      <c r="EXW21" s="182"/>
      <c r="EXX21" s="182"/>
      <c r="EXY21" s="182"/>
      <c r="EXZ21" s="182"/>
      <c r="EYA21" s="182"/>
      <c r="EYB21" s="182"/>
      <c r="EYC21" s="182"/>
      <c r="EYD21" s="182"/>
      <c r="EYE21" s="182"/>
      <c r="EYF21" s="182"/>
      <c r="EYG21" s="182"/>
      <c r="EYH21" s="182"/>
      <c r="EYI21" s="182"/>
      <c r="EYJ21" s="182"/>
      <c r="EYK21" s="182"/>
      <c r="EYL21" s="182"/>
      <c r="EYM21" s="182"/>
      <c r="EYN21" s="182"/>
      <c r="EYO21" s="182"/>
      <c r="EYP21" s="182"/>
      <c r="EYQ21" s="182"/>
      <c r="EYR21" s="182"/>
      <c r="EYS21" s="182"/>
      <c r="EYT21" s="182"/>
      <c r="EYU21" s="182"/>
      <c r="EYV21" s="182"/>
      <c r="EYW21" s="182"/>
      <c r="EYX21" s="182"/>
      <c r="EYY21" s="182"/>
      <c r="EYZ21" s="182"/>
      <c r="EZA21" s="182"/>
      <c r="EZB21" s="182"/>
      <c r="EZC21" s="182"/>
      <c r="EZD21" s="182"/>
      <c r="EZE21" s="182"/>
      <c r="EZF21" s="182"/>
      <c r="EZG21" s="182"/>
      <c r="EZH21" s="182"/>
      <c r="EZI21" s="182"/>
      <c r="EZJ21" s="182"/>
      <c r="EZK21" s="182"/>
      <c r="EZL21" s="182"/>
      <c r="EZM21" s="182"/>
      <c r="EZN21" s="182"/>
      <c r="EZO21" s="182"/>
      <c r="EZP21" s="182"/>
      <c r="EZQ21" s="182"/>
      <c r="EZR21" s="182"/>
      <c r="EZS21" s="182"/>
      <c r="EZT21" s="182"/>
      <c r="EZU21" s="182"/>
      <c r="EZV21" s="182"/>
      <c r="EZW21" s="182"/>
      <c r="EZX21" s="182"/>
      <c r="EZY21" s="182"/>
      <c r="EZZ21" s="182"/>
      <c r="FAA21" s="182"/>
      <c r="FAB21" s="182"/>
      <c r="FAC21" s="182"/>
      <c r="FAD21" s="182"/>
      <c r="FAE21" s="182"/>
      <c r="FAF21" s="182"/>
      <c r="FAG21" s="182"/>
      <c r="FAH21" s="182"/>
      <c r="FAI21" s="182"/>
      <c r="FAJ21" s="182"/>
      <c r="FAK21" s="182"/>
      <c r="FAL21" s="182"/>
      <c r="FAM21" s="182"/>
      <c r="FAN21" s="182"/>
      <c r="FAO21" s="182"/>
      <c r="FAP21" s="182"/>
      <c r="FAQ21" s="182"/>
      <c r="FAR21" s="182"/>
      <c r="FAS21" s="182"/>
      <c r="FAT21" s="182"/>
      <c r="FAU21" s="182"/>
      <c r="FAV21" s="182"/>
      <c r="FAW21" s="182"/>
      <c r="FAX21" s="182"/>
      <c r="FAY21" s="182"/>
      <c r="FAZ21" s="182"/>
      <c r="FBA21" s="182"/>
      <c r="FBB21" s="182"/>
      <c r="FBC21" s="182"/>
      <c r="FBD21" s="182"/>
      <c r="FBE21" s="182"/>
      <c r="FBF21" s="182"/>
      <c r="FBG21" s="182"/>
      <c r="FBH21" s="182"/>
      <c r="FBI21" s="182"/>
      <c r="FBJ21" s="182"/>
      <c r="FBK21" s="182"/>
      <c r="FBL21" s="182"/>
      <c r="FBM21" s="182"/>
      <c r="FBN21" s="182"/>
      <c r="FBO21" s="182"/>
      <c r="FBP21" s="182"/>
      <c r="FBQ21" s="182"/>
      <c r="FBR21" s="182"/>
      <c r="FBS21" s="182"/>
      <c r="FBT21" s="182"/>
      <c r="FBU21" s="182"/>
      <c r="FBV21" s="182"/>
      <c r="FBW21" s="182"/>
      <c r="FBX21" s="182"/>
      <c r="FBY21" s="182"/>
      <c r="FBZ21" s="182"/>
      <c r="FCA21" s="182"/>
      <c r="FCB21" s="182"/>
      <c r="FCC21" s="182"/>
      <c r="FCD21" s="182"/>
      <c r="FCE21" s="182"/>
      <c r="FCF21" s="182"/>
      <c r="FCG21" s="182"/>
      <c r="FCH21" s="182"/>
      <c r="FCI21" s="182"/>
      <c r="FCJ21" s="182"/>
      <c r="FCK21" s="182"/>
      <c r="FCL21" s="182"/>
      <c r="FCM21" s="182"/>
      <c r="FCN21" s="182"/>
      <c r="FCO21" s="182"/>
      <c r="FCP21" s="182"/>
      <c r="FCQ21" s="182"/>
      <c r="FCR21" s="182"/>
      <c r="FCS21" s="182"/>
      <c r="FCT21" s="182"/>
      <c r="FCU21" s="182"/>
      <c r="FCV21" s="182"/>
      <c r="FCW21" s="182"/>
      <c r="FCX21" s="182"/>
      <c r="FCY21" s="182"/>
      <c r="FCZ21" s="182"/>
      <c r="FDA21" s="182"/>
      <c r="FDB21" s="182"/>
      <c r="FDC21" s="182"/>
      <c r="FDD21" s="182"/>
      <c r="FDE21" s="182"/>
      <c r="FDF21" s="182"/>
      <c r="FDG21" s="182"/>
      <c r="FDH21" s="182"/>
      <c r="FDI21" s="182"/>
      <c r="FDJ21" s="182"/>
      <c r="FDK21" s="182"/>
      <c r="FDL21" s="182"/>
      <c r="FDM21" s="182"/>
      <c r="FDN21" s="182"/>
      <c r="FDO21" s="182"/>
      <c r="FDP21" s="182"/>
      <c r="FDQ21" s="182"/>
      <c r="FDR21" s="182"/>
      <c r="FDS21" s="182"/>
      <c r="FDT21" s="182"/>
      <c r="FDU21" s="182"/>
      <c r="FDV21" s="182"/>
      <c r="FDW21" s="182"/>
      <c r="FDX21" s="182"/>
      <c r="FDY21" s="182"/>
      <c r="FDZ21" s="182"/>
      <c r="FEA21" s="182"/>
      <c r="FEB21" s="182"/>
      <c r="FEC21" s="182"/>
      <c r="FED21" s="182"/>
      <c r="FEE21" s="182"/>
      <c r="FEF21" s="182"/>
      <c r="FEG21" s="182"/>
      <c r="FEH21" s="182"/>
      <c r="FEI21" s="182"/>
      <c r="FEJ21" s="182"/>
      <c r="FEK21" s="182"/>
      <c r="FEL21" s="182"/>
      <c r="FEM21" s="182"/>
      <c r="FEN21" s="182"/>
      <c r="FEO21" s="182"/>
      <c r="FEP21" s="182"/>
      <c r="FEQ21" s="182"/>
      <c r="FER21" s="182"/>
      <c r="FES21" s="182"/>
      <c r="FET21" s="182"/>
      <c r="FEU21" s="182"/>
      <c r="FEV21" s="182"/>
      <c r="FEW21" s="182"/>
      <c r="FEX21" s="182"/>
      <c r="FEY21" s="182"/>
      <c r="FEZ21" s="182"/>
      <c r="FFA21" s="182"/>
      <c r="FFB21" s="182"/>
      <c r="FFC21" s="182"/>
      <c r="FFD21" s="182"/>
      <c r="FFE21" s="182"/>
      <c r="FFF21" s="182"/>
      <c r="FFG21" s="182"/>
      <c r="FFH21" s="182"/>
      <c r="FFI21" s="182"/>
      <c r="FFJ21" s="182"/>
      <c r="FFK21" s="182"/>
      <c r="FFL21" s="182"/>
      <c r="FFM21" s="182"/>
      <c r="FFN21" s="182"/>
      <c r="FFO21" s="182"/>
      <c r="FFP21" s="182"/>
      <c r="FFQ21" s="182"/>
      <c r="FFR21" s="182"/>
      <c r="FFS21" s="182"/>
      <c r="FFT21" s="182"/>
      <c r="FFU21" s="182"/>
      <c r="FFV21" s="182"/>
      <c r="FFW21" s="182"/>
      <c r="FFX21" s="182"/>
      <c r="FFY21" s="182"/>
      <c r="FFZ21" s="182"/>
      <c r="FGA21" s="182"/>
      <c r="FGB21" s="182"/>
      <c r="FGC21" s="182"/>
      <c r="FGD21" s="182"/>
      <c r="FGE21" s="182"/>
      <c r="FGF21" s="182"/>
      <c r="FGG21" s="182"/>
      <c r="FGH21" s="182"/>
      <c r="FGI21" s="182"/>
      <c r="FGJ21" s="182"/>
      <c r="FGK21" s="182"/>
      <c r="FGL21" s="182"/>
      <c r="FGM21" s="182"/>
      <c r="FGN21" s="182"/>
      <c r="FGO21" s="182"/>
      <c r="FGP21" s="182"/>
      <c r="FGQ21" s="182"/>
      <c r="FGR21" s="182"/>
      <c r="FGS21" s="182"/>
      <c r="FGT21" s="182"/>
      <c r="FGU21" s="182"/>
      <c r="FGV21" s="182"/>
      <c r="FGW21" s="182"/>
      <c r="FGX21" s="182"/>
      <c r="FGY21" s="182"/>
      <c r="FGZ21" s="182"/>
      <c r="FHA21" s="182"/>
      <c r="FHB21" s="182"/>
      <c r="FHC21" s="182"/>
      <c r="FHD21" s="182"/>
      <c r="FHE21" s="182"/>
      <c r="FHF21" s="182"/>
      <c r="FHG21" s="182"/>
      <c r="FHH21" s="182"/>
      <c r="FHI21" s="182"/>
      <c r="FHJ21" s="182"/>
      <c r="FHK21" s="182"/>
      <c r="FHL21" s="182"/>
      <c r="FHM21" s="182"/>
      <c r="FHN21" s="182"/>
      <c r="FHO21" s="182"/>
      <c r="FHP21" s="182"/>
      <c r="FHQ21" s="182"/>
      <c r="FHR21" s="182"/>
      <c r="FHS21" s="182"/>
      <c r="FHT21" s="182"/>
      <c r="FHU21" s="182"/>
      <c r="FHV21" s="182"/>
      <c r="FHW21" s="182"/>
      <c r="FHX21" s="182"/>
      <c r="FHY21" s="182"/>
      <c r="FHZ21" s="182"/>
      <c r="FIA21" s="182"/>
      <c r="FIB21" s="182"/>
      <c r="FIC21" s="182"/>
      <c r="FID21" s="182"/>
      <c r="FIE21" s="182"/>
      <c r="FIF21" s="182"/>
      <c r="FIG21" s="182"/>
      <c r="FIH21" s="182"/>
      <c r="FII21" s="182"/>
      <c r="FIJ21" s="182"/>
      <c r="FIK21" s="182"/>
      <c r="FIL21" s="182"/>
      <c r="FIM21" s="182"/>
      <c r="FIN21" s="182"/>
      <c r="FIO21" s="182"/>
      <c r="FIP21" s="182"/>
      <c r="FIQ21" s="182"/>
      <c r="FIR21" s="182"/>
      <c r="FIS21" s="182"/>
      <c r="FIT21" s="182"/>
      <c r="FIU21" s="182"/>
      <c r="FIV21" s="182"/>
      <c r="FIW21" s="182"/>
      <c r="FIX21" s="182"/>
      <c r="FIY21" s="182"/>
      <c r="FIZ21" s="182"/>
      <c r="FJA21" s="182"/>
      <c r="FJB21" s="182"/>
      <c r="FJC21" s="182"/>
      <c r="FJD21" s="182"/>
      <c r="FJE21" s="182"/>
      <c r="FJF21" s="182"/>
      <c r="FJG21" s="182"/>
      <c r="FJH21" s="182"/>
      <c r="FJI21" s="182"/>
      <c r="FJJ21" s="182"/>
      <c r="FJK21" s="182"/>
      <c r="FJL21" s="182"/>
      <c r="FJM21" s="182"/>
      <c r="FJN21" s="182"/>
      <c r="FJO21" s="182"/>
      <c r="FJP21" s="182"/>
      <c r="FJQ21" s="182"/>
      <c r="FJR21" s="182"/>
      <c r="FJS21" s="182"/>
      <c r="FJT21" s="182"/>
      <c r="FJU21" s="182"/>
      <c r="FJV21" s="182"/>
      <c r="FJW21" s="182"/>
      <c r="FJX21" s="182"/>
      <c r="FJY21" s="182"/>
      <c r="FJZ21" s="182"/>
      <c r="FKA21" s="182"/>
      <c r="FKB21" s="182"/>
      <c r="FKC21" s="182"/>
      <c r="FKD21" s="182"/>
      <c r="FKE21" s="182"/>
      <c r="FKF21" s="182"/>
      <c r="FKG21" s="182"/>
      <c r="FKH21" s="182"/>
      <c r="FKI21" s="182"/>
      <c r="FKJ21" s="182"/>
      <c r="FKK21" s="182"/>
      <c r="FKL21" s="182"/>
      <c r="FKM21" s="182"/>
      <c r="FKN21" s="182"/>
      <c r="FKO21" s="182"/>
      <c r="FKP21" s="182"/>
      <c r="FKQ21" s="182"/>
      <c r="FKR21" s="182"/>
      <c r="FKS21" s="182"/>
      <c r="FKT21" s="182"/>
      <c r="FKU21" s="182"/>
      <c r="FKV21" s="182"/>
      <c r="FKW21" s="182"/>
      <c r="FKX21" s="182"/>
      <c r="FKY21" s="182"/>
      <c r="FKZ21" s="182"/>
      <c r="FLA21" s="182"/>
      <c r="FLB21" s="182"/>
      <c r="FLC21" s="182"/>
      <c r="FLD21" s="182"/>
      <c r="FLE21" s="182"/>
      <c r="FLF21" s="182"/>
      <c r="FLG21" s="182"/>
      <c r="FLH21" s="182"/>
      <c r="FLI21" s="182"/>
      <c r="FLJ21" s="182"/>
      <c r="FLK21" s="182"/>
      <c r="FLL21" s="182"/>
      <c r="FLM21" s="182"/>
      <c r="FLN21" s="182"/>
      <c r="FLO21" s="182"/>
      <c r="FLP21" s="182"/>
      <c r="FLQ21" s="182"/>
      <c r="FLR21" s="182"/>
      <c r="FLS21" s="182"/>
      <c r="FLT21" s="182"/>
      <c r="FLU21" s="182"/>
      <c r="FLV21" s="182"/>
      <c r="FLW21" s="182"/>
      <c r="FLX21" s="182"/>
      <c r="FLY21" s="182"/>
      <c r="FLZ21" s="182"/>
      <c r="FMA21" s="182"/>
      <c r="FMB21" s="182"/>
      <c r="FMC21" s="182"/>
      <c r="FMD21" s="182"/>
      <c r="FME21" s="182"/>
      <c r="FMF21" s="182"/>
      <c r="FMG21" s="182"/>
      <c r="FMH21" s="182"/>
      <c r="FMI21" s="182"/>
      <c r="FMJ21" s="182"/>
      <c r="FMK21" s="182"/>
      <c r="FML21" s="182"/>
      <c r="FMM21" s="182"/>
      <c r="FMN21" s="182"/>
      <c r="FMO21" s="182"/>
      <c r="FMP21" s="182"/>
      <c r="FMQ21" s="182"/>
      <c r="FMR21" s="182"/>
      <c r="FMS21" s="182"/>
      <c r="FMT21" s="182"/>
      <c r="FMU21" s="182"/>
      <c r="FMV21" s="182"/>
      <c r="FMW21" s="182"/>
      <c r="FMX21" s="182"/>
      <c r="FMY21" s="182"/>
      <c r="FMZ21" s="182"/>
      <c r="FNA21" s="182"/>
      <c r="FNB21" s="182"/>
      <c r="FNC21" s="182"/>
      <c r="FND21" s="182"/>
      <c r="FNE21" s="182"/>
      <c r="FNF21" s="182"/>
      <c r="FNG21" s="182"/>
      <c r="FNH21" s="182"/>
      <c r="FNI21" s="182"/>
      <c r="FNJ21" s="182"/>
      <c r="FNK21" s="182"/>
      <c r="FNL21" s="182"/>
      <c r="FNM21" s="182"/>
      <c r="FNN21" s="182"/>
      <c r="FNO21" s="182"/>
      <c r="FNP21" s="182"/>
      <c r="FNQ21" s="182"/>
      <c r="FNR21" s="182"/>
      <c r="FNS21" s="182"/>
      <c r="FNT21" s="182"/>
      <c r="FNU21" s="182"/>
      <c r="FNV21" s="182"/>
      <c r="FNW21" s="182"/>
      <c r="FNX21" s="182"/>
      <c r="FNY21" s="182"/>
      <c r="FNZ21" s="182"/>
      <c r="FOA21" s="182"/>
      <c r="FOB21" s="182"/>
      <c r="FOC21" s="182"/>
      <c r="FOD21" s="182"/>
      <c r="FOE21" s="182"/>
      <c r="FOF21" s="182"/>
      <c r="FOG21" s="182"/>
      <c r="FOH21" s="182"/>
      <c r="FOI21" s="182"/>
      <c r="FOJ21" s="182"/>
      <c r="FOK21" s="182"/>
      <c r="FOL21" s="182"/>
      <c r="FOM21" s="182"/>
      <c r="FON21" s="182"/>
      <c r="FOO21" s="182"/>
      <c r="FOP21" s="182"/>
      <c r="FOQ21" s="182"/>
      <c r="FOR21" s="182"/>
      <c r="FOS21" s="182"/>
      <c r="FOT21" s="182"/>
      <c r="FOU21" s="182"/>
      <c r="FOV21" s="182"/>
      <c r="FOW21" s="182"/>
      <c r="FOX21" s="182"/>
      <c r="FOY21" s="182"/>
      <c r="FOZ21" s="182"/>
      <c r="FPA21" s="182"/>
      <c r="FPB21" s="182"/>
      <c r="FPC21" s="182"/>
      <c r="FPD21" s="182"/>
      <c r="FPE21" s="182"/>
      <c r="FPF21" s="182"/>
      <c r="FPG21" s="182"/>
      <c r="FPH21" s="182"/>
      <c r="FPI21" s="182"/>
      <c r="FPJ21" s="182"/>
      <c r="FPK21" s="182"/>
      <c r="FPL21" s="182"/>
      <c r="FPM21" s="182"/>
      <c r="FPN21" s="182"/>
      <c r="FPO21" s="182"/>
      <c r="FPP21" s="182"/>
      <c r="FPQ21" s="182"/>
      <c r="FPR21" s="182"/>
      <c r="FPS21" s="182"/>
      <c r="FPT21" s="182"/>
      <c r="FPU21" s="182"/>
      <c r="FPV21" s="182"/>
      <c r="FPW21" s="182"/>
      <c r="FPX21" s="182"/>
      <c r="FPY21" s="182"/>
      <c r="FPZ21" s="182"/>
      <c r="FQA21" s="182"/>
      <c r="FQB21" s="182"/>
      <c r="FQC21" s="182"/>
      <c r="FQD21" s="182"/>
      <c r="FQE21" s="182"/>
      <c r="FQF21" s="182"/>
      <c r="FQG21" s="182"/>
      <c r="FQH21" s="182"/>
      <c r="FQI21" s="182"/>
      <c r="FQJ21" s="182"/>
      <c r="FQK21" s="182"/>
      <c r="FQL21" s="182"/>
      <c r="FQM21" s="182"/>
      <c r="FQN21" s="182"/>
      <c r="FQO21" s="182"/>
      <c r="FQP21" s="182"/>
      <c r="FQQ21" s="182"/>
      <c r="FQR21" s="182"/>
      <c r="FQS21" s="182"/>
      <c r="FQT21" s="182"/>
      <c r="FQU21" s="182"/>
      <c r="FQV21" s="182"/>
      <c r="FQW21" s="182"/>
      <c r="FQX21" s="182"/>
      <c r="FQY21" s="182"/>
      <c r="FQZ21" s="182"/>
      <c r="FRA21" s="182"/>
      <c r="FRB21" s="182"/>
      <c r="FRC21" s="182"/>
      <c r="FRD21" s="182"/>
      <c r="FRE21" s="182"/>
      <c r="FRF21" s="182"/>
      <c r="FRG21" s="182"/>
      <c r="FRH21" s="182"/>
      <c r="FRI21" s="182"/>
      <c r="FRJ21" s="182"/>
      <c r="FRK21" s="182"/>
      <c r="FRL21" s="182"/>
      <c r="FRM21" s="182"/>
      <c r="FRN21" s="182"/>
      <c r="FRO21" s="182"/>
      <c r="FRP21" s="182"/>
      <c r="FRQ21" s="182"/>
      <c r="FRR21" s="182"/>
      <c r="FRS21" s="182"/>
      <c r="FRT21" s="182"/>
      <c r="FRU21" s="182"/>
      <c r="FRV21" s="182"/>
      <c r="FRW21" s="182"/>
      <c r="FRX21" s="182"/>
      <c r="FRY21" s="182"/>
      <c r="FRZ21" s="182"/>
      <c r="FSA21" s="182"/>
      <c r="FSB21" s="182"/>
      <c r="FSC21" s="182"/>
      <c r="FSD21" s="182"/>
      <c r="FSE21" s="182"/>
      <c r="FSF21" s="182"/>
      <c r="FSG21" s="182"/>
      <c r="FSH21" s="182"/>
      <c r="FSI21" s="182"/>
      <c r="FSJ21" s="182"/>
      <c r="FSK21" s="182"/>
      <c r="FSL21" s="182"/>
      <c r="FSM21" s="182"/>
      <c r="FSN21" s="182"/>
      <c r="FSO21" s="182"/>
      <c r="FSP21" s="182"/>
      <c r="FSQ21" s="182"/>
      <c r="FSR21" s="182"/>
      <c r="FSS21" s="182"/>
      <c r="FST21" s="182"/>
      <c r="FSU21" s="182"/>
      <c r="FSV21" s="182"/>
      <c r="FSW21" s="182"/>
      <c r="FSX21" s="182"/>
      <c r="FSY21" s="182"/>
      <c r="FSZ21" s="182"/>
      <c r="FTA21" s="182"/>
      <c r="FTB21" s="182"/>
      <c r="FTC21" s="182"/>
      <c r="FTD21" s="182"/>
      <c r="FTE21" s="182"/>
      <c r="FTF21" s="182"/>
      <c r="FTG21" s="182"/>
      <c r="FTH21" s="182"/>
      <c r="FTI21" s="182"/>
      <c r="FTJ21" s="182"/>
      <c r="FTK21" s="182"/>
      <c r="FTL21" s="182"/>
      <c r="FTM21" s="182"/>
      <c r="FTN21" s="182"/>
      <c r="FTO21" s="182"/>
      <c r="FTP21" s="182"/>
      <c r="FTQ21" s="182"/>
      <c r="FTR21" s="182"/>
      <c r="FTS21" s="182"/>
      <c r="FTT21" s="182"/>
      <c r="FTU21" s="182"/>
      <c r="FTV21" s="182"/>
      <c r="FTW21" s="182"/>
      <c r="FTX21" s="182"/>
      <c r="FTY21" s="182"/>
      <c r="FTZ21" s="182"/>
      <c r="FUA21" s="182"/>
      <c r="FUB21" s="182"/>
      <c r="FUC21" s="182"/>
      <c r="FUD21" s="182"/>
      <c r="FUE21" s="182"/>
      <c r="FUF21" s="182"/>
      <c r="FUG21" s="182"/>
      <c r="FUH21" s="182"/>
      <c r="FUI21" s="182"/>
      <c r="FUJ21" s="182"/>
      <c r="FUK21" s="182"/>
      <c r="FUL21" s="182"/>
      <c r="FUM21" s="182"/>
      <c r="FUN21" s="182"/>
      <c r="FUO21" s="182"/>
      <c r="FUP21" s="182"/>
      <c r="FUQ21" s="182"/>
      <c r="FUR21" s="182"/>
      <c r="FUS21" s="182"/>
      <c r="FUT21" s="182"/>
      <c r="FUU21" s="182"/>
      <c r="FUV21" s="182"/>
      <c r="FUW21" s="182"/>
      <c r="FUX21" s="182"/>
      <c r="FUY21" s="182"/>
      <c r="FUZ21" s="182"/>
      <c r="FVA21" s="182"/>
      <c r="FVB21" s="182"/>
      <c r="FVC21" s="182"/>
      <c r="FVD21" s="182"/>
      <c r="FVE21" s="182"/>
      <c r="FVF21" s="182"/>
      <c r="FVG21" s="182"/>
      <c r="FVH21" s="182"/>
      <c r="FVI21" s="182"/>
      <c r="FVJ21" s="182"/>
      <c r="FVK21" s="182"/>
      <c r="FVL21" s="182"/>
      <c r="FVM21" s="182"/>
      <c r="FVN21" s="182"/>
      <c r="FVO21" s="182"/>
      <c r="FVP21" s="182"/>
      <c r="FVQ21" s="182"/>
      <c r="FVR21" s="182"/>
      <c r="FVS21" s="182"/>
      <c r="FVT21" s="182"/>
      <c r="FVU21" s="182"/>
      <c r="FVV21" s="182"/>
      <c r="FVW21" s="182"/>
      <c r="FVX21" s="182"/>
      <c r="FVY21" s="182"/>
      <c r="FVZ21" s="182"/>
      <c r="FWA21" s="182"/>
      <c r="FWB21" s="182"/>
      <c r="FWC21" s="182"/>
      <c r="FWD21" s="182"/>
      <c r="FWE21" s="182"/>
      <c r="FWF21" s="182"/>
      <c r="FWG21" s="182"/>
      <c r="FWH21" s="182"/>
      <c r="FWI21" s="182"/>
      <c r="FWJ21" s="182"/>
      <c r="FWK21" s="182"/>
      <c r="FWL21" s="182"/>
      <c r="FWM21" s="182"/>
      <c r="FWN21" s="182"/>
      <c r="FWO21" s="182"/>
      <c r="FWP21" s="182"/>
      <c r="FWQ21" s="182"/>
      <c r="FWR21" s="182"/>
      <c r="FWS21" s="182"/>
      <c r="FWT21" s="182"/>
      <c r="FWU21" s="182"/>
      <c r="FWV21" s="182"/>
      <c r="FWW21" s="182"/>
      <c r="FWX21" s="182"/>
      <c r="FWY21" s="182"/>
      <c r="FWZ21" s="182"/>
      <c r="FXA21" s="182"/>
      <c r="FXB21" s="182"/>
      <c r="FXC21" s="182"/>
      <c r="FXD21" s="182"/>
      <c r="FXE21" s="182"/>
      <c r="FXF21" s="182"/>
      <c r="FXG21" s="182"/>
      <c r="FXH21" s="182"/>
      <c r="FXI21" s="182"/>
      <c r="FXJ21" s="182"/>
      <c r="FXK21" s="182"/>
      <c r="FXL21" s="182"/>
      <c r="FXM21" s="182"/>
      <c r="FXN21" s="182"/>
      <c r="FXO21" s="182"/>
      <c r="FXP21" s="182"/>
      <c r="FXQ21" s="182"/>
      <c r="FXR21" s="182"/>
      <c r="FXS21" s="182"/>
      <c r="FXT21" s="182"/>
      <c r="FXU21" s="182"/>
      <c r="FXV21" s="182"/>
      <c r="FXW21" s="182"/>
      <c r="FXX21" s="182"/>
      <c r="FXY21" s="182"/>
      <c r="FXZ21" s="182"/>
      <c r="FYA21" s="182"/>
      <c r="FYB21" s="182"/>
      <c r="FYC21" s="182"/>
      <c r="FYD21" s="182"/>
      <c r="FYE21" s="182"/>
      <c r="FYF21" s="182"/>
      <c r="FYG21" s="182"/>
      <c r="FYH21" s="182"/>
      <c r="FYI21" s="182"/>
      <c r="FYJ21" s="182"/>
      <c r="FYK21" s="182"/>
      <c r="FYL21" s="182"/>
      <c r="FYM21" s="182"/>
      <c r="FYN21" s="182"/>
      <c r="FYO21" s="182"/>
      <c r="FYP21" s="182"/>
      <c r="FYQ21" s="182"/>
      <c r="FYR21" s="182"/>
      <c r="FYS21" s="182"/>
      <c r="FYT21" s="182"/>
      <c r="FYU21" s="182"/>
      <c r="FYV21" s="182"/>
      <c r="FYW21" s="182"/>
      <c r="FYX21" s="182"/>
      <c r="FYY21" s="182"/>
      <c r="FYZ21" s="182"/>
      <c r="FZA21" s="182"/>
      <c r="FZB21" s="182"/>
      <c r="FZC21" s="182"/>
      <c r="FZD21" s="182"/>
      <c r="FZE21" s="182"/>
      <c r="FZF21" s="182"/>
      <c r="FZG21" s="182"/>
      <c r="FZH21" s="182"/>
      <c r="FZI21" s="182"/>
      <c r="FZJ21" s="182"/>
      <c r="FZK21" s="182"/>
      <c r="FZL21" s="182"/>
      <c r="FZM21" s="182"/>
      <c r="FZN21" s="182"/>
      <c r="FZO21" s="182"/>
      <c r="FZP21" s="182"/>
      <c r="FZQ21" s="182"/>
      <c r="FZR21" s="182"/>
      <c r="FZS21" s="182"/>
      <c r="FZT21" s="182"/>
      <c r="FZU21" s="182"/>
      <c r="FZV21" s="182"/>
      <c r="FZW21" s="182"/>
      <c r="FZX21" s="182"/>
      <c r="FZY21" s="182"/>
      <c r="FZZ21" s="182"/>
      <c r="GAA21" s="182"/>
      <c r="GAB21" s="182"/>
      <c r="GAC21" s="182"/>
      <c r="GAD21" s="182"/>
      <c r="GAE21" s="182"/>
      <c r="GAF21" s="182"/>
      <c r="GAG21" s="182"/>
      <c r="GAH21" s="182"/>
      <c r="GAI21" s="182"/>
      <c r="GAJ21" s="182"/>
      <c r="GAK21" s="182"/>
      <c r="GAL21" s="182"/>
      <c r="GAM21" s="182"/>
      <c r="GAN21" s="182"/>
      <c r="GAO21" s="182"/>
      <c r="GAP21" s="182"/>
      <c r="GAQ21" s="182"/>
      <c r="GAR21" s="182"/>
      <c r="GAS21" s="182"/>
      <c r="GAT21" s="182"/>
      <c r="GAU21" s="182"/>
      <c r="GAV21" s="182"/>
      <c r="GAW21" s="182"/>
      <c r="GAX21" s="182"/>
      <c r="GAY21" s="182"/>
      <c r="GAZ21" s="182"/>
      <c r="GBA21" s="182"/>
      <c r="GBB21" s="182"/>
      <c r="GBC21" s="182"/>
      <c r="GBD21" s="182"/>
      <c r="GBE21" s="182"/>
      <c r="GBF21" s="182"/>
      <c r="GBG21" s="182"/>
      <c r="GBH21" s="182"/>
      <c r="GBI21" s="182"/>
      <c r="GBJ21" s="182"/>
      <c r="GBK21" s="182"/>
      <c r="GBL21" s="182"/>
      <c r="GBM21" s="182"/>
      <c r="GBN21" s="182"/>
      <c r="GBO21" s="182"/>
      <c r="GBP21" s="182"/>
      <c r="GBQ21" s="182"/>
      <c r="GBR21" s="182"/>
      <c r="GBS21" s="182"/>
      <c r="GBT21" s="182"/>
      <c r="GBU21" s="182"/>
      <c r="GBV21" s="182"/>
      <c r="GBW21" s="182"/>
      <c r="GBX21" s="182"/>
      <c r="GBY21" s="182"/>
      <c r="GBZ21" s="182"/>
      <c r="GCA21" s="182"/>
      <c r="GCB21" s="182"/>
      <c r="GCC21" s="182"/>
      <c r="GCD21" s="182"/>
      <c r="GCE21" s="182"/>
      <c r="GCF21" s="182"/>
      <c r="GCG21" s="182"/>
      <c r="GCH21" s="182"/>
      <c r="GCI21" s="182"/>
      <c r="GCJ21" s="182"/>
      <c r="GCK21" s="182"/>
      <c r="GCL21" s="182"/>
      <c r="GCM21" s="182"/>
      <c r="GCN21" s="182"/>
      <c r="GCO21" s="182"/>
      <c r="GCP21" s="182"/>
      <c r="GCQ21" s="182"/>
      <c r="GCR21" s="182"/>
      <c r="GCS21" s="182"/>
      <c r="GCT21" s="182"/>
      <c r="GCU21" s="182"/>
      <c r="GCV21" s="182"/>
      <c r="GCW21" s="182"/>
      <c r="GCX21" s="182"/>
      <c r="GCY21" s="182"/>
      <c r="GCZ21" s="182"/>
      <c r="GDA21" s="182"/>
      <c r="GDB21" s="182"/>
      <c r="GDC21" s="182"/>
      <c r="GDD21" s="182"/>
      <c r="GDE21" s="182"/>
      <c r="GDF21" s="182"/>
      <c r="GDG21" s="182"/>
      <c r="GDH21" s="182"/>
      <c r="GDI21" s="182"/>
      <c r="GDJ21" s="182"/>
      <c r="GDK21" s="182"/>
      <c r="GDL21" s="182"/>
      <c r="GDM21" s="182"/>
      <c r="GDN21" s="182"/>
      <c r="GDO21" s="182"/>
      <c r="GDP21" s="182"/>
      <c r="GDQ21" s="182"/>
      <c r="GDR21" s="182"/>
      <c r="GDS21" s="182"/>
      <c r="GDT21" s="182"/>
      <c r="GDU21" s="182"/>
      <c r="GDV21" s="182"/>
      <c r="GDW21" s="182"/>
      <c r="GDX21" s="182"/>
      <c r="GDY21" s="182"/>
      <c r="GDZ21" s="182"/>
      <c r="GEA21" s="182"/>
      <c r="GEB21" s="182"/>
      <c r="GEC21" s="182"/>
      <c r="GED21" s="182"/>
      <c r="GEE21" s="182"/>
      <c r="GEF21" s="182"/>
      <c r="GEG21" s="182"/>
      <c r="GEH21" s="182"/>
      <c r="GEI21" s="182"/>
      <c r="GEJ21" s="182"/>
      <c r="GEK21" s="182"/>
      <c r="GEL21" s="182"/>
      <c r="GEM21" s="182"/>
      <c r="GEN21" s="182"/>
      <c r="GEO21" s="182"/>
      <c r="GEP21" s="182"/>
      <c r="GEQ21" s="182"/>
      <c r="GER21" s="182"/>
      <c r="GES21" s="182"/>
      <c r="GET21" s="182"/>
      <c r="GEU21" s="182"/>
      <c r="GEV21" s="182"/>
      <c r="GEW21" s="182"/>
      <c r="GEX21" s="182"/>
      <c r="GEY21" s="182"/>
      <c r="GEZ21" s="182"/>
      <c r="GFA21" s="182"/>
      <c r="GFB21" s="182"/>
      <c r="GFC21" s="182"/>
      <c r="GFD21" s="182"/>
      <c r="GFE21" s="182"/>
      <c r="GFF21" s="182"/>
      <c r="GFG21" s="182"/>
      <c r="GFH21" s="182"/>
      <c r="GFI21" s="182"/>
      <c r="GFJ21" s="182"/>
      <c r="GFK21" s="182"/>
      <c r="GFL21" s="182"/>
      <c r="GFM21" s="182"/>
      <c r="GFN21" s="182"/>
      <c r="GFO21" s="182"/>
      <c r="GFP21" s="182"/>
      <c r="GFQ21" s="182"/>
      <c r="GFR21" s="182"/>
      <c r="GFS21" s="182"/>
      <c r="GFT21" s="182"/>
      <c r="GFU21" s="182"/>
      <c r="GFV21" s="182"/>
      <c r="GFW21" s="182"/>
      <c r="GFX21" s="182"/>
      <c r="GFY21" s="182"/>
      <c r="GFZ21" s="182"/>
      <c r="GGA21" s="182"/>
      <c r="GGB21" s="182"/>
      <c r="GGC21" s="182"/>
      <c r="GGD21" s="182"/>
      <c r="GGE21" s="182"/>
      <c r="GGF21" s="182"/>
      <c r="GGG21" s="182"/>
      <c r="GGH21" s="182"/>
      <c r="GGI21" s="182"/>
      <c r="GGJ21" s="182"/>
      <c r="GGK21" s="182"/>
      <c r="GGL21" s="182"/>
      <c r="GGM21" s="182"/>
      <c r="GGN21" s="182"/>
      <c r="GGO21" s="182"/>
      <c r="GGP21" s="182"/>
      <c r="GGQ21" s="182"/>
      <c r="GGR21" s="182"/>
      <c r="GGS21" s="182"/>
      <c r="GGT21" s="182"/>
      <c r="GGU21" s="182"/>
      <c r="GGV21" s="182"/>
      <c r="GGW21" s="182"/>
      <c r="GGX21" s="182"/>
      <c r="GGY21" s="182"/>
      <c r="GGZ21" s="182"/>
      <c r="GHA21" s="182"/>
      <c r="GHB21" s="182"/>
      <c r="GHC21" s="182"/>
      <c r="GHD21" s="182"/>
      <c r="GHE21" s="182"/>
      <c r="GHF21" s="182"/>
      <c r="GHG21" s="182"/>
      <c r="GHH21" s="182"/>
      <c r="GHI21" s="182"/>
      <c r="GHJ21" s="182"/>
      <c r="GHK21" s="182"/>
      <c r="GHL21" s="182"/>
      <c r="GHM21" s="182"/>
      <c r="GHN21" s="182"/>
      <c r="GHO21" s="182"/>
      <c r="GHP21" s="182"/>
      <c r="GHQ21" s="182"/>
      <c r="GHR21" s="182"/>
      <c r="GHS21" s="182"/>
      <c r="GHT21" s="182"/>
      <c r="GHU21" s="182"/>
      <c r="GHV21" s="182"/>
      <c r="GHW21" s="182"/>
      <c r="GHX21" s="182"/>
      <c r="GHY21" s="182"/>
      <c r="GHZ21" s="182"/>
      <c r="GIA21" s="182"/>
      <c r="GIB21" s="182"/>
      <c r="GIC21" s="182"/>
      <c r="GID21" s="182"/>
      <c r="GIE21" s="182"/>
      <c r="GIF21" s="182"/>
      <c r="GIG21" s="182"/>
      <c r="GIH21" s="182"/>
      <c r="GII21" s="182"/>
      <c r="GIJ21" s="182"/>
      <c r="GIK21" s="182"/>
      <c r="GIL21" s="182"/>
      <c r="GIM21" s="182"/>
      <c r="GIN21" s="182"/>
      <c r="GIO21" s="182"/>
      <c r="GIP21" s="182"/>
      <c r="GIQ21" s="182"/>
      <c r="GIR21" s="182"/>
      <c r="GIS21" s="182"/>
      <c r="GIT21" s="182"/>
      <c r="GIU21" s="182"/>
      <c r="GIV21" s="182"/>
      <c r="GIW21" s="182"/>
      <c r="GIX21" s="182"/>
      <c r="GIY21" s="182"/>
      <c r="GIZ21" s="182"/>
      <c r="GJA21" s="182"/>
      <c r="GJB21" s="182"/>
      <c r="GJC21" s="182"/>
      <c r="GJD21" s="182"/>
      <c r="GJE21" s="182"/>
      <c r="GJF21" s="182"/>
      <c r="GJG21" s="182"/>
      <c r="GJH21" s="182"/>
      <c r="GJI21" s="182"/>
      <c r="GJJ21" s="182"/>
      <c r="GJK21" s="182"/>
      <c r="GJL21" s="182"/>
      <c r="GJM21" s="182"/>
      <c r="GJN21" s="182"/>
      <c r="GJO21" s="182"/>
      <c r="GJP21" s="182"/>
      <c r="GJQ21" s="182"/>
      <c r="GJR21" s="182"/>
      <c r="GJS21" s="182"/>
      <c r="GJT21" s="182"/>
      <c r="GJU21" s="182"/>
      <c r="GJV21" s="182"/>
      <c r="GJW21" s="182"/>
      <c r="GJX21" s="182"/>
      <c r="GJY21" s="182"/>
      <c r="GJZ21" s="182"/>
      <c r="GKA21" s="182"/>
      <c r="GKB21" s="182"/>
      <c r="GKC21" s="182"/>
      <c r="GKD21" s="182"/>
      <c r="GKE21" s="182"/>
      <c r="GKF21" s="182"/>
      <c r="GKG21" s="182"/>
      <c r="GKH21" s="182"/>
      <c r="GKI21" s="182"/>
      <c r="GKJ21" s="182"/>
      <c r="GKK21" s="182"/>
      <c r="GKL21" s="182"/>
      <c r="GKM21" s="182"/>
      <c r="GKN21" s="182"/>
      <c r="GKO21" s="182"/>
      <c r="GKP21" s="182"/>
      <c r="GKQ21" s="182"/>
      <c r="GKR21" s="182"/>
      <c r="GKS21" s="182"/>
      <c r="GKT21" s="182"/>
      <c r="GKU21" s="182"/>
      <c r="GKV21" s="182"/>
      <c r="GKW21" s="182"/>
      <c r="GKX21" s="182"/>
      <c r="GKY21" s="182"/>
      <c r="GKZ21" s="182"/>
      <c r="GLA21" s="182"/>
      <c r="GLB21" s="182"/>
      <c r="GLC21" s="182"/>
      <c r="GLD21" s="182"/>
      <c r="GLE21" s="182"/>
      <c r="GLF21" s="182"/>
      <c r="GLG21" s="182"/>
      <c r="GLH21" s="182"/>
      <c r="GLI21" s="182"/>
      <c r="GLJ21" s="182"/>
      <c r="GLK21" s="182"/>
      <c r="GLL21" s="182"/>
      <c r="GLM21" s="182"/>
      <c r="GLN21" s="182"/>
      <c r="GLO21" s="182"/>
      <c r="GLP21" s="182"/>
      <c r="GLQ21" s="182"/>
      <c r="GLR21" s="182"/>
      <c r="GLS21" s="182"/>
      <c r="GLT21" s="182"/>
      <c r="GLU21" s="182"/>
      <c r="GLV21" s="182"/>
      <c r="GLW21" s="182"/>
      <c r="GLX21" s="182"/>
      <c r="GLY21" s="182"/>
      <c r="GLZ21" s="182"/>
      <c r="GMA21" s="182"/>
      <c r="GMB21" s="182"/>
      <c r="GMC21" s="182"/>
      <c r="GMD21" s="182"/>
      <c r="GME21" s="182"/>
      <c r="GMF21" s="182"/>
      <c r="GMG21" s="182"/>
      <c r="GMH21" s="182"/>
      <c r="GMI21" s="182"/>
      <c r="GMJ21" s="182"/>
      <c r="GMK21" s="182"/>
      <c r="GML21" s="182"/>
      <c r="GMM21" s="182"/>
      <c r="GMN21" s="182"/>
      <c r="GMO21" s="182"/>
      <c r="GMP21" s="182"/>
      <c r="GMQ21" s="182"/>
      <c r="GMR21" s="182"/>
      <c r="GMS21" s="182"/>
      <c r="GMT21" s="182"/>
      <c r="GMU21" s="182"/>
      <c r="GMV21" s="182"/>
      <c r="GMW21" s="182"/>
      <c r="GMX21" s="182"/>
      <c r="GMY21" s="182"/>
      <c r="GMZ21" s="182"/>
      <c r="GNA21" s="182"/>
      <c r="GNB21" s="182"/>
      <c r="GNC21" s="182"/>
      <c r="GND21" s="182"/>
      <c r="GNE21" s="182"/>
      <c r="GNF21" s="182"/>
      <c r="GNG21" s="182"/>
      <c r="GNH21" s="182"/>
      <c r="GNI21" s="182"/>
      <c r="GNJ21" s="182"/>
      <c r="GNK21" s="182"/>
      <c r="GNL21" s="182"/>
      <c r="GNM21" s="182"/>
      <c r="GNN21" s="182"/>
      <c r="GNO21" s="182"/>
      <c r="GNP21" s="182"/>
      <c r="GNQ21" s="182"/>
      <c r="GNR21" s="182"/>
      <c r="GNS21" s="182"/>
      <c r="GNT21" s="182"/>
      <c r="GNU21" s="182"/>
      <c r="GNV21" s="182"/>
      <c r="GNW21" s="182"/>
      <c r="GNX21" s="182"/>
      <c r="GNY21" s="182"/>
      <c r="GNZ21" s="182"/>
      <c r="GOA21" s="182"/>
      <c r="GOB21" s="182"/>
      <c r="GOC21" s="182"/>
      <c r="GOD21" s="182"/>
      <c r="GOE21" s="182"/>
      <c r="GOF21" s="182"/>
      <c r="GOG21" s="182"/>
      <c r="GOH21" s="182"/>
      <c r="GOI21" s="182"/>
      <c r="GOJ21" s="182"/>
      <c r="GOK21" s="182"/>
      <c r="GOL21" s="182"/>
      <c r="GOM21" s="182"/>
      <c r="GON21" s="182"/>
      <c r="GOO21" s="182"/>
      <c r="GOP21" s="182"/>
      <c r="GOQ21" s="182"/>
      <c r="GOR21" s="182"/>
      <c r="GOS21" s="182"/>
      <c r="GOT21" s="182"/>
      <c r="GOU21" s="182"/>
      <c r="GOV21" s="182"/>
      <c r="GOW21" s="182"/>
      <c r="GOX21" s="182"/>
      <c r="GOY21" s="182"/>
      <c r="GOZ21" s="182"/>
      <c r="GPA21" s="182"/>
      <c r="GPB21" s="182"/>
      <c r="GPC21" s="182"/>
      <c r="GPD21" s="182"/>
      <c r="GPE21" s="182"/>
      <c r="GPF21" s="182"/>
      <c r="GPG21" s="182"/>
      <c r="GPH21" s="182"/>
      <c r="GPI21" s="182"/>
      <c r="GPJ21" s="182"/>
      <c r="GPK21" s="182"/>
      <c r="GPL21" s="182"/>
      <c r="GPM21" s="182"/>
      <c r="GPN21" s="182"/>
      <c r="GPO21" s="182"/>
      <c r="GPP21" s="182"/>
      <c r="GPQ21" s="182"/>
      <c r="GPR21" s="182"/>
      <c r="GPS21" s="182"/>
      <c r="GPT21" s="182"/>
      <c r="GPU21" s="182"/>
      <c r="GPV21" s="182"/>
      <c r="GPW21" s="182"/>
      <c r="GPX21" s="182"/>
      <c r="GPY21" s="182"/>
      <c r="GPZ21" s="182"/>
      <c r="GQA21" s="182"/>
      <c r="GQB21" s="182"/>
      <c r="GQC21" s="182"/>
      <c r="GQD21" s="182"/>
      <c r="GQE21" s="182"/>
      <c r="GQF21" s="182"/>
      <c r="GQG21" s="182"/>
      <c r="GQH21" s="182"/>
      <c r="GQI21" s="182"/>
      <c r="GQJ21" s="182"/>
      <c r="GQK21" s="182"/>
      <c r="GQL21" s="182"/>
      <c r="GQM21" s="182"/>
      <c r="GQN21" s="182"/>
      <c r="GQO21" s="182"/>
      <c r="GQP21" s="182"/>
      <c r="GQQ21" s="182"/>
      <c r="GQR21" s="182"/>
      <c r="GQS21" s="182"/>
      <c r="GQT21" s="182"/>
      <c r="GQU21" s="182"/>
      <c r="GQV21" s="182"/>
      <c r="GQW21" s="182"/>
      <c r="GQX21" s="182"/>
      <c r="GQY21" s="182"/>
      <c r="GQZ21" s="182"/>
      <c r="GRA21" s="182"/>
      <c r="GRB21" s="182"/>
      <c r="GRC21" s="182"/>
      <c r="GRD21" s="182"/>
      <c r="GRE21" s="182"/>
      <c r="GRF21" s="182"/>
      <c r="GRG21" s="182"/>
      <c r="GRH21" s="182"/>
      <c r="GRI21" s="182"/>
      <c r="GRJ21" s="182"/>
      <c r="GRK21" s="182"/>
      <c r="GRL21" s="182"/>
      <c r="GRM21" s="182"/>
      <c r="GRN21" s="182"/>
      <c r="GRO21" s="182"/>
      <c r="GRP21" s="182"/>
      <c r="GRQ21" s="182"/>
      <c r="GRR21" s="182"/>
      <c r="GRS21" s="182"/>
      <c r="GRT21" s="182"/>
      <c r="GRU21" s="182"/>
      <c r="GRV21" s="182"/>
      <c r="GRW21" s="182"/>
      <c r="GRX21" s="182"/>
      <c r="GRY21" s="182"/>
      <c r="GRZ21" s="182"/>
      <c r="GSA21" s="182"/>
      <c r="GSB21" s="182"/>
      <c r="GSC21" s="182"/>
      <c r="GSD21" s="182"/>
      <c r="GSE21" s="182"/>
      <c r="GSF21" s="182"/>
      <c r="GSG21" s="182"/>
      <c r="GSH21" s="182"/>
      <c r="GSI21" s="182"/>
      <c r="GSJ21" s="182"/>
      <c r="GSK21" s="182"/>
      <c r="GSL21" s="182"/>
      <c r="GSM21" s="182"/>
      <c r="GSN21" s="182"/>
      <c r="GSO21" s="182"/>
      <c r="GSP21" s="182"/>
      <c r="GSQ21" s="182"/>
      <c r="GSR21" s="182"/>
      <c r="GSS21" s="182"/>
      <c r="GST21" s="182"/>
      <c r="GSU21" s="182"/>
      <c r="GSV21" s="182"/>
      <c r="GSW21" s="182"/>
      <c r="GSX21" s="182"/>
      <c r="GSY21" s="182"/>
      <c r="GSZ21" s="182"/>
      <c r="GTA21" s="182"/>
      <c r="GTB21" s="182"/>
      <c r="GTC21" s="182"/>
      <c r="GTD21" s="182"/>
      <c r="GTE21" s="182"/>
      <c r="GTF21" s="182"/>
      <c r="GTG21" s="182"/>
      <c r="GTH21" s="182"/>
      <c r="GTI21" s="182"/>
      <c r="GTJ21" s="182"/>
      <c r="GTK21" s="182"/>
      <c r="GTL21" s="182"/>
      <c r="GTM21" s="182"/>
      <c r="GTN21" s="182"/>
      <c r="GTO21" s="182"/>
      <c r="GTP21" s="182"/>
      <c r="GTQ21" s="182"/>
      <c r="GTR21" s="182"/>
      <c r="GTS21" s="182"/>
      <c r="GTT21" s="182"/>
      <c r="GTU21" s="182"/>
      <c r="GTV21" s="182"/>
      <c r="GTW21" s="182"/>
      <c r="GTX21" s="182"/>
      <c r="GTY21" s="182"/>
      <c r="GTZ21" s="182"/>
      <c r="GUA21" s="182"/>
      <c r="GUB21" s="182"/>
      <c r="GUC21" s="182"/>
      <c r="GUD21" s="182"/>
      <c r="GUE21" s="182"/>
      <c r="GUF21" s="182"/>
      <c r="GUG21" s="182"/>
      <c r="GUH21" s="182"/>
      <c r="GUI21" s="182"/>
      <c r="GUJ21" s="182"/>
      <c r="GUK21" s="182"/>
      <c r="GUL21" s="182"/>
      <c r="GUM21" s="182"/>
      <c r="GUN21" s="182"/>
      <c r="GUO21" s="182"/>
      <c r="GUP21" s="182"/>
      <c r="GUQ21" s="182"/>
      <c r="GUR21" s="182"/>
      <c r="GUS21" s="182"/>
      <c r="GUT21" s="182"/>
      <c r="GUU21" s="182"/>
      <c r="GUV21" s="182"/>
      <c r="GUW21" s="182"/>
      <c r="GUX21" s="182"/>
      <c r="GUY21" s="182"/>
      <c r="GUZ21" s="182"/>
      <c r="GVA21" s="182"/>
      <c r="GVB21" s="182"/>
      <c r="GVC21" s="182"/>
      <c r="GVD21" s="182"/>
      <c r="GVE21" s="182"/>
      <c r="GVF21" s="182"/>
      <c r="GVG21" s="182"/>
      <c r="GVH21" s="182"/>
      <c r="GVI21" s="182"/>
      <c r="GVJ21" s="182"/>
      <c r="GVK21" s="182"/>
      <c r="GVL21" s="182"/>
      <c r="GVM21" s="182"/>
      <c r="GVN21" s="182"/>
      <c r="GVO21" s="182"/>
      <c r="GVP21" s="182"/>
      <c r="GVQ21" s="182"/>
      <c r="GVR21" s="182"/>
      <c r="GVS21" s="182"/>
      <c r="GVT21" s="182"/>
      <c r="GVU21" s="182"/>
      <c r="GVV21" s="182"/>
      <c r="GVW21" s="182"/>
      <c r="GVX21" s="182"/>
      <c r="GVY21" s="182"/>
      <c r="GVZ21" s="182"/>
      <c r="GWA21" s="182"/>
      <c r="GWB21" s="182"/>
      <c r="GWC21" s="182"/>
      <c r="GWD21" s="182"/>
      <c r="GWE21" s="182"/>
      <c r="GWF21" s="182"/>
      <c r="GWG21" s="182"/>
      <c r="GWH21" s="182"/>
      <c r="GWI21" s="182"/>
      <c r="GWJ21" s="182"/>
      <c r="GWK21" s="182"/>
      <c r="GWL21" s="182"/>
      <c r="GWM21" s="182"/>
      <c r="GWN21" s="182"/>
      <c r="GWO21" s="182"/>
      <c r="GWP21" s="182"/>
      <c r="GWQ21" s="182"/>
      <c r="GWR21" s="182"/>
      <c r="GWS21" s="182"/>
      <c r="GWT21" s="182"/>
      <c r="GWU21" s="182"/>
      <c r="GWV21" s="182"/>
      <c r="GWW21" s="182"/>
      <c r="GWX21" s="182"/>
      <c r="GWY21" s="182"/>
      <c r="GWZ21" s="182"/>
      <c r="GXA21" s="182"/>
      <c r="GXB21" s="182"/>
      <c r="GXC21" s="182"/>
      <c r="GXD21" s="182"/>
      <c r="GXE21" s="182"/>
      <c r="GXF21" s="182"/>
      <c r="GXG21" s="182"/>
      <c r="GXH21" s="182"/>
      <c r="GXI21" s="182"/>
      <c r="GXJ21" s="182"/>
      <c r="GXK21" s="182"/>
      <c r="GXL21" s="182"/>
      <c r="GXM21" s="182"/>
      <c r="GXN21" s="182"/>
      <c r="GXO21" s="182"/>
      <c r="GXP21" s="182"/>
      <c r="GXQ21" s="182"/>
      <c r="GXR21" s="182"/>
      <c r="GXS21" s="182"/>
      <c r="GXT21" s="182"/>
      <c r="GXU21" s="182"/>
      <c r="GXV21" s="182"/>
      <c r="GXW21" s="182"/>
      <c r="GXX21" s="182"/>
      <c r="GXY21" s="182"/>
      <c r="GXZ21" s="182"/>
      <c r="GYA21" s="182"/>
      <c r="GYB21" s="182"/>
      <c r="GYC21" s="182"/>
      <c r="GYD21" s="182"/>
      <c r="GYE21" s="182"/>
      <c r="GYF21" s="182"/>
      <c r="GYG21" s="182"/>
      <c r="GYH21" s="182"/>
      <c r="GYI21" s="182"/>
      <c r="GYJ21" s="182"/>
      <c r="GYK21" s="182"/>
      <c r="GYL21" s="182"/>
      <c r="GYM21" s="182"/>
      <c r="GYN21" s="182"/>
      <c r="GYO21" s="182"/>
      <c r="GYP21" s="182"/>
      <c r="GYQ21" s="182"/>
      <c r="GYR21" s="182"/>
      <c r="GYS21" s="182"/>
      <c r="GYT21" s="182"/>
      <c r="GYU21" s="182"/>
      <c r="GYV21" s="182"/>
      <c r="GYW21" s="182"/>
      <c r="GYX21" s="182"/>
      <c r="GYY21" s="182"/>
      <c r="GYZ21" s="182"/>
      <c r="GZA21" s="182"/>
      <c r="GZB21" s="182"/>
      <c r="GZC21" s="182"/>
      <c r="GZD21" s="182"/>
      <c r="GZE21" s="182"/>
      <c r="GZF21" s="182"/>
      <c r="GZG21" s="182"/>
      <c r="GZH21" s="182"/>
      <c r="GZI21" s="182"/>
      <c r="GZJ21" s="182"/>
      <c r="GZK21" s="182"/>
      <c r="GZL21" s="182"/>
      <c r="GZM21" s="182"/>
      <c r="GZN21" s="182"/>
      <c r="GZO21" s="182"/>
      <c r="GZP21" s="182"/>
      <c r="GZQ21" s="182"/>
      <c r="GZR21" s="182"/>
      <c r="GZS21" s="182"/>
      <c r="GZT21" s="182"/>
      <c r="GZU21" s="182"/>
      <c r="GZV21" s="182"/>
      <c r="GZW21" s="182"/>
      <c r="GZX21" s="182"/>
      <c r="GZY21" s="182"/>
      <c r="GZZ21" s="182"/>
      <c r="HAA21" s="182"/>
      <c r="HAB21" s="182"/>
      <c r="HAC21" s="182"/>
      <c r="HAD21" s="182"/>
      <c r="HAE21" s="182"/>
      <c r="HAF21" s="182"/>
      <c r="HAG21" s="182"/>
      <c r="HAH21" s="182"/>
      <c r="HAI21" s="182"/>
      <c r="HAJ21" s="182"/>
      <c r="HAK21" s="182"/>
      <c r="HAL21" s="182"/>
      <c r="HAM21" s="182"/>
      <c r="HAN21" s="182"/>
      <c r="HAO21" s="182"/>
      <c r="HAP21" s="182"/>
      <c r="HAQ21" s="182"/>
      <c r="HAR21" s="182"/>
      <c r="HAS21" s="182"/>
      <c r="HAT21" s="182"/>
      <c r="HAU21" s="182"/>
      <c r="HAV21" s="182"/>
      <c r="HAW21" s="182"/>
      <c r="HAX21" s="182"/>
      <c r="HAY21" s="182"/>
      <c r="HAZ21" s="182"/>
      <c r="HBA21" s="182"/>
      <c r="HBB21" s="182"/>
      <c r="HBC21" s="182"/>
      <c r="HBD21" s="182"/>
      <c r="HBE21" s="182"/>
      <c r="HBF21" s="182"/>
      <c r="HBG21" s="182"/>
      <c r="HBH21" s="182"/>
      <c r="HBI21" s="182"/>
      <c r="HBJ21" s="182"/>
      <c r="HBK21" s="182"/>
      <c r="HBL21" s="182"/>
      <c r="HBM21" s="182"/>
      <c r="HBN21" s="182"/>
      <c r="HBO21" s="182"/>
      <c r="HBP21" s="182"/>
      <c r="HBQ21" s="182"/>
      <c r="HBR21" s="182"/>
      <c r="HBS21" s="182"/>
      <c r="HBT21" s="182"/>
      <c r="HBU21" s="182"/>
      <c r="HBV21" s="182"/>
      <c r="HBW21" s="182"/>
      <c r="HBX21" s="182"/>
      <c r="HBY21" s="182"/>
      <c r="HBZ21" s="182"/>
      <c r="HCA21" s="182"/>
      <c r="HCB21" s="182"/>
      <c r="HCC21" s="182"/>
      <c r="HCD21" s="182"/>
      <c r="HCE21" s="182"/>
      <c r="HCF21" s="182"/>
      <c r="HCG21" s="182"/>
      <c r="HCH21" s="182"/>
      <c r="HCI21" s="182"/>
      <c r="HCJ21" s="182"/>
      <c r="HCK21" s="182"/>
      <c r="HCL21" s="182"/>
      <c r="HCM21" s="182"/>
      <c r="HCN21" s="182"/>
      <c r="HCO21" s="182"/>
      <c r="HCP21" s="182"/>
      <c r="HCQ21" s="182"/>
      <c r="HCR21" s="182"/>
      <c r="HCS21" s="182"/>
      <c r="HCT21" s="182"/>
      <c r="HCU21" s="182"/>
      <c r="HCV21" s="182"/>
      <c r="HCW21" s="182"/>
      <c r="HCX21" s="182"/>
      <c r="HCY21" s="182"/>
      <c r="HCZ21" s="182"/>
      <c r="HDA21" s="182"/>
      <c r="HDB21" s="182"/>
      <c r="HDC21" s="182"/>
      <c r="HDD21" s="182"/>
      <c r="HDE21" s="182"/>
      <c r="HDF21" s="182"/>
      <c r="HDG21" s="182"/>
      <c r="HDH21" s="182"/>
      <c r="HDI21" s="182"/>
      <c r="HDJ21" s="182"/>
      <c r="HDK21" s="182"/>
      <c r="HDL21" s="182"/>
      <c r="HDM21" s="182"/>
      <c r="HDN21" s="182"/>
      <c r="HDO21" s="182"/>
      <c r="HDP21" s="182"/>
      <c r="HDQ21" s="182"/>
      <c r="HDR21" s="182"/>
      <c r="HDS21" s="182"/>
      <c r="HDT21" s="182"/>
      <c r="HDU21" s="182"/>
      <c r="HDV21" s="182"/>
      <c r="HDW21" s="182"/>
      <c r="HDX21" s="182"/>
      <c r="HDY21" s="182"/>
      <c r="HDZ21" s="182"/>
      <c r="HEA21" s="182"/>
      <c r="HEB21" s="182"/>
      <c r="HEC21" s="182"/>
      <c r="HED21" s="182"/>
      <c r="HEE21" s="182"/>
      <c r="HEF21" s="182"/>
      <c r="HEG21" s="182"/>
      <c r="HEH21" s="182"/>
      <c r="HEI21" s="182"/>
      <c r="HEJ21" s="182"/>
      <c r="HEK21" s="182"/>
      <c r="HEL21" s="182"/>
      <c r="HEM21" s="182"/>
      <c r="HEN21" s="182"/>
      <c r="HEO21" s="182"/>
      <c r="HEP21" s="182"/>
      <c r="HEQ21" s="182"/>
      <c r="HER21" s="182"/>
      <c r="HES21" s="182"/>
      <c r="HET21" s="182"/>
      <c r="HEU21" s="182"/>
      <c r="HEV21" s="182"/>
      <c r="HEW21" s="182"/>
      <c r="HEX21" s="182"/>
      <c r="HEY21" s="182"/>
      <c r="HEZ21" s="182"/>
      <c r="HFA21" s="182"/>
      <c r="HFB21" s="182"/>
      <c r="HFC21" s="182"/>
      <c r="HFD21" s="182"/>
      <c r="HFE21" s="182"/>
      <c r="HFF21" s="182"/>
      <c r="HFG21" s="182"/>
      <c r="HFH21" s="182"/>
      <c r="HFI21" s="182"/>
      <c r="HFJ21" s="182"/>
      <c r="HFK21" s="182"/>
      <c r="HFL21" s="182"/>
      <c r="HFM21" s="182"/>
      <c r="HFN21" s="182"/>
      <c r="HFO21" s="182"/>
      <c r="HFP21" s="182"/>
      <c r="HFQ21" s="182"/>
      <c r="HFR21" s="182"/>
      <c r="HFS21" s="182"/>
      <c r="HFT21" s="182"/>
      <c r="HFU21" s="182"/>
      <c r="HFV21" s="182"/>
      <c r="HFW21" s="182"/>
      <c r="HFX21" s="182"/>
      <c r="HFY21" s="182"/>
      <c r="HFZ21" s="182"/>
      <c r="HGA21" s="182"/>
      <c r="HGB21" s="182"/>
      <c r="HGC21" s="182"/>
      <c r="HGD21" s="182"/>
      <c r="HGE21" s="182"/>
      <c r="HGF21" s="182"/>
      <c r="HGG21" s="182"/>
      <c r="HGH21" s="182"/>
      <c r="HGI21" s="182"/>
      <c r="HGJ21" s="182"/>
      <c r="HGK21" s="182"/>
      <c r="HGL21" s="182"/>
      <c r="HGM21" s="182"/>
      <c r="HGN21" s="182"/>
      <c r="HGO21" s="182"/>
      <c r="HGP21" s="182"/>
      <c r="HGQ21" s="182"/>
      <c r="HGR21" s="182"/>
      <c r="HGS21" s="182"/>
      <c r="HGT21" s="182"/>
      <c r="HGU21" s="182"/>
      <c r="HGV21" s="182"/>
      <c r="HGW21" s="182"/>
      <c r="HGX21" s="182"/>
      <c r="HGY21" s="182"/>
      <c r="HGZ21" s="182"/>
      <c r="HHA21" s="182"/>
      <c r="HHB21" s="182"/>
      <c r="HHC21" s="182"/>
      <c r="HHD21" s="182"/>
      <c r="HHE21" s="182"/>
      <c r="HHF21" s="182"/>
      <c r="HHG21" s="182"/>
      <c r="HHH21" s="182"/>
      <c r="HHI21" s="182"/>
      <c r="HHJ21" s="182"/>
      <c r="HHK21" s="182"/>
      <c r="HHL21" s="182"/>
      <c r="HHM21" s="182"/>
      <c r="HHN21" s="182"/>
      <c r="HHO21" s="182"/>
      <c r="HHP21" s="182"/>
      <c r="HHQ21" s="182"/>
      <c r="HHR21" s="182"/>
      <c r="HHS21" s="182"/>
      <c r="HHT21" s="182"/>
      <c r="HHU21" s="182"/>
      <c r="HHV21" s="182"/>
      <c r="HHW21" s="182"/>
      <c r="HHX21" s="182"/>
      <c r="HHY21" s="182"/>
      <c r="HHZ21" s="182"/>
      <c r="HIA21" s="182"/>
      <c r="HIB21" s="182"/>
      <c r="HIC21" s="182"/>
      <c r="HID21" s="182"/>
      <c r="HIE21" s="182"/>
      <c r="HIF21" s="182"/>
      <c r="HIG21" s="182"/>
      <c r="HIH21" s="182"/>
      <c r="HII21" s="182"/>
      <c r="HIJ21" s="182"/>
      <c r="HIK21" s="182"/>
      <c r="HIL21" s="182"/>
      <c r="HIM21" s="182"/>
      <c r="HIN21" s="182"/>
      <c r="HIO21" s="182"/>
      <c r="HIP21" s="182"/>
      <c r="HIQ21" s="182"/>
      <c r="HIR21" s="182"/>
      <c r="HIS21" s="182"/>
      <c r="HIT21" s="182"/>
      <c r="HIU21" s="182"/>
      <c r="HIV21" s="182"/>
      <c r="HIW21" s="182"/>
      <c r="HIX21" s="182"/>
      <c r="HIY21" s="182"/>
      <c r="HIZ21" s="182"/>
      <c r="HJA21" s="182"/>
      <c r="HJB21" s="182"/>
      <c r="HJC21" s="182"/>
      <c r="HJD21" s="182"/>
      <c r="HJE21" s="182"/>
      <c r="HJF21" s="182"/>
      <c r="HJG21" s="182"/>
      <c r="HJH21" s="182"/>
      <c r="HJI21" s="182"/>
      <c r="HJJ21" s="182"/>
      <c r="HJK21" s="182"/>
      <c r="HJL21" s="182"/>
      <c r="HJM21" s="182"/>
      <c r="HJN21" s="182"/>
      <c r="HJO21" s="182"/>
      <c r="HJP21" s="182"/>
      <c r="HJQ21" s="182"/>
      <c r="HJR21" s="182"/>
      <c r="HJS21" s="182"/>
      <c r="HJT21" s="182"/>
      <c r="HJU21" s="182"/>
      <c r="HJV21" s="182"/>
      <c r="HJW21" s="182"/>
      <c r="HJX21" s="182"/>
      <c r="HJY21" s="182"/>
      <c r="HJZ21" s="182"/>
      <c r="HKA21" s="182"/>
      <c r="HKB21" s="182"/>
      <c r="HKC21" s="182"/>
      <c r="HKD21" s="182"/>
      <c r="HKE21" s="182"/>
      <c r="HKF21" s="182"/>
      <c r="HKG21" s="182"/>
      <c r="HKH21" s="182"/>
      <c r="HKI21" s="182"/>
      <c r="HKJ21" s="182"/>
      <c r="HKK21" s="182"/>
      <c r="HKL21" s="182"/>
      <c r="HKM21" s="182"/>
      <c r="HKN21" s="182"/>
      <c r="HKO21" s="182"/>
      <c r="HKP21" s="182"/>
      <c r="HKQ21" s="182"/>
      <c r="HKR21" s="182"/>
      <c r="HKS21" s="182"/>
      <c r="HKT21" s="182"/>
      <c r="HKU21" s="182"/>
      <c r="HKV21" s="182"/>
      <c r="HKW21" s="182"/>
      <c r="HKX21" s="182"/>
      <c r="HKY21" s="182"/>
      <c r="HKZ21" s="182"/>
      <c r="HLA21" s="182"/>
      <c r="HLB21" s="182"/>
      <c r="HLC21" s="182"/>
      <c r="HLD21" s="182"/>
      <c r="HLE21" s="182"/>
      <c r="HLF21" s="182"/>
      <c r="HLG21" s="182"/>
      <c r="HLH21" s="182"/>
      <c r="HLI21" s="182"/>
      <c r="HLJ21" s="182"/>
      <c r="HLK21" s="182"/>
      <c r="HLL21" s="182"/>
      <c r="HLM21" s="182"/>
      <c r="HLN21" s="182"/>
      <c r="HLO21" s="182"/>
      <c r="HLP21" s="182"/>
      <c r="HLQ21" s="182"/>
      <c r="HLR21" s="182"/>
      <c r="HLS21" s="182"/>
      <c r="HLT21" s="182"/>
      <c r="HLU21" s="182"/>
      <c r="HLV21" s="182"/>
      <c r="HLW21" s="182"/>
      <c r="HLX21" s="182"/>
      <c r="HLY21" s="182"/>
      <c r="HLZ21" s="182"/>
      <c r="HMA21" s="182"/>
      <c r="HMB21" s="182"/>
      <c r="HMC21" s="182"/>
      <c r="HMD21" s="182"/>
      <c r="HME21" s="182"/>
      <c r="HMF21" s="182"/>
      <c r="HMG21" s="182"/>
      <c r="HMH21" s="182"/>
      <c r="HMI21" s="182"/>
      <c r="HMJ21" s="182"/>
      <c r="HMK21" s="182"/>
      <c r="HML21" s="182"/>
      <c r="HMM21" s="182"/>
      <c r="HMN21" s="182"/>
      <c r="HMO21" s="182"/>
      <c r="HMP21" s="182"/>
      <c r="HMQ21" s="182"/>
      <c r="HMR21" s="182"/>
      <c r="HMS21" s="182"/>
      <c r="HMT21" s="182"/>
      <c r="HMU21" s="182"/>
      <c r="HMV21" s="182"/>
      <c r="HMW21" s="182"/>
      <c r="HMX21" s="182"/>
      <c r="HMY21" s="182"/>
      <c r="HMZ21" s="182"/>
      <c r="HNA21" s="182"/>
      <c r="HNB21" s="182"/>
      <c r="HNC21" s="182"/>
      <c r="HND21" s="182"/>
      <c r="HNE21" s="182"/>
      <c r="HNF21" s="182"/>
      <c r="HNG21" s="182"/>
      <c r="HNH21" s="182"/>
      <c r="HNI21" s="182"/>
      <c r="HNJ21" s="182"/>
      <c r="HNK21" s="182"/>
      <c r="HNL21" s="182"/>
      <c r="HNM21" s="182"/>
      <c r="HNN21" s="182"/>
      <c r="HNO21" s="182"/>
      <c r="HNP21" s="182"/>
      <c r="HNQ21" s="182"/>
      <c r="HNR21" s="182"/>
      <c r="HNS21" s="182"/>
      <c r="HNT21" s="182"/>
      <c r="HNU21" s="182"/>
      <c r="HNV21" s="182"/>
      <c r="HNW21" s="182"/>
      <c r="HNX21" s="182"/>
      <c r="HNY21" s="182"/>
      <c r="HNZ21" s="182"/>
      <c r="HOA21" s="182"/>
      <c r="HOB21" s="182"/>
      <c r="HOC21" s="182"/>
      <c r="HOD21" s="182"/>
      <c r="HOE21" s="182"/>
      <c r="HOF21" s="182"/>
      <c r="HOG21" s="182"/>
      <c r="HOH21" s="182"/>
      <c r="HOI21" s="182"/>
      <c r="HOJ21" s="182"/>
      <c r="HOK21" s="182"/>
      <c r="HOL21" s="182"/>
      <c r="HOM21" s="182"/>
      <c r="HON21" s="182"/>
      <c r="HOO21" s="182"/>
      <c r="HOP21" s="182"/>
      <c r="HOQ21" s="182"/>
      <c r="HOR21" s="182"/>
      <c r="HOS21" s="182"/>
      <c r="HOT21" s="182"/>
      <c r="HOU21" s="182"/>
      <c r="HOV21" s="182"/>
      <c r="HOW21" s="182"/>
      <c r="HOX21" s="182"/>
      <c r="HOY21" s="182"/>
      <c r="HOZ21" s="182"/>
      <c r="HPA21" s="182"/>
      <c r="HPB21" s="182"/>
      <c r="HPC21" s="182"/>
      <c r="HPD21" s="182"/>
      <c r="HPE21" s="182"/>
      <c r="HPF21" s="182"/>
      <c r="HPG21" s="182"/>
      <c r="HPH21" s="182"/>
      <c r="HPI21" s="182"/>
      <c r="HPJ21" s="182"/>
      <c r="HPK21" s="182"/>
      <c r="HPL21" s="182"/>
      <c r="HPM21" s="182"/>
      <c r="HPN21" s="182"/>
      <c r="HPO21" s="182"/>
      <c r="HPP21" s="182"/>
      <c r="HPQ21" s="182"/>
      <c r="HPR21" s="182"/>
      <c r="HPS21" s="182"/>
      <c r="HPT21" s="182"/>
      <c r="HPU21" s="182"/>
      <c r="HPV21" s="182"/>
      <c r="HPW21" s="182"/>
      <c r="HPX21" s="182"/>
      <c r="HPY21" s="182"/>
      <c r="HPZ21" s="182"/>
      <c r="HQA21" s="182"/>
      <c r="HQB21" s="182"/>
      <c r="HQC21" s="182"/>
      <c r="HQD21" s="182"/>
      <c r="HQE21" s="182"/>
      <c r="HQF21" s="182"/>
      <c r="HQG21" s="182"/>
      <c r="HQH21" s="182"/>
      <c r="HQI21" s="182"/>
      <c r="HQJ21" s="182"/>
      <c r="HQK21" s="182"/>
      <c r="HQL21" s="182"/>
      <c r="HQM21" s="182"/>
      <c r="HQN21" s="182"/>
      <c r="HQO21" s="182"/>
      <c r="HQP21" s="182"/>
      <c r="HQQ21" s="182"/>
      <c r="HQR21" s="182"/>
      <c r="HQS21" s="182"/>
      <c r="HQT21" s="182"/>
      <c r="HQU21" s="182"/>
      <c r="HQV21" s="182"/>
      <c r="HQW21" s="182"/>
      <c r="HQX21" s="182"/>
      <c r="HQY21" s="182"/>
      <c r="HQZ21" s="182"/>
      <c r="HRA21" s="182"/>
      <c r="HRB21" s="182"/>
      <c r="HRC21" s="182"/>
      <c r="HRD21" s="182"/>
      <c r="HRE21" s="182"/>
      <c r="HRF21" s="182"/>
      <c r="HRG21" s="182"/>
      <c r="HRH21" s="182"/>
      <c r="HRI21" s="182"/>
      <c r="HRJ21" s="182"/>
      <c r="HRK21" s="182"/>
      <c r="HRL21" s="182"/>
      <c r="HRM21" s="182"/>
      <c r="HRN21" s="182"/>
      <c r="HRO21" s="182"/>
      <c r="HRP21" s="182"/>
      <c r="HRQ21" s="182"/>
      <c r="HRR21" s="182"/>
      <c r="HRS21" s="182"/>
      <c r="HRT21" s="182"/>
      <c r="HRU21" s="182"/>
      <c r="HRV21" s="182"/>
      <c r="HRW21" s="182"/>
      <c r="HRX21" s="182"/>
      <c r="HRY21" s="182"/>
      <c r="HRZ21" s="182"/>
      <c r="HSA21" s="182"/>
      <c r="HSB21" s="182"/>
      <c r="HSC21" s="182"/>
      <c r="HSD21" s="182"/>
      <c r="HSE21" s="182"/>
      <c r="HSF21" s="182"/>
      <c r="HSG21" s="182"/>
      <c r="HSH21" s="182"/>
      <c r="HSI21" s="182"/>
      <c r="HSJ21" s="182"/>
      <c r="HSK21" s="182"/>
      <c r="HSL21" s="182"/>
      <c r="HSM21" s="182"/>
      <c r="HSN21" s="182"/>
      <c r="HSO21" s="182"/>
      <c r="HSP21" s="182"/>
      <c r="HSQ21" s="182"/>
      <c r="HSR21" s="182"/>
      <c r="HSS21" s="182"/>
      <c r="HST21" s="182"/>
      <c r="HSU21" s="182"/>
      <c r="HSV21" s="182"/>
      <c r="HSW21" s="182"/>
      <c r="HSX21" s="182"/>
      <c r="HSY21" s="182"/>
      <c r="HSZ21" s="182"/>
      <c r="HTA21" s="182"/>
      <c r="HTB21" s="182"/>
      <c r="HTC21" s="182"/>
      <c r="HTD21" s="182"/>
      <c r="HTE21" s="182"/>
      <c r="HTF21" s="182"/>
      <c r="HTG21" s="182"/>
      <c r="HTH21" s="182"/>
      <c r="HTI21" s="182"/>
      <c r="HTJ21" s="182"/>
      <c r="HTK21" s="182"/>
      <c r="HTL21" s="182"/>
      <c r="HTM21" s="182"/>
      <c r="HTN21" s="182"/>
      <c r="HTO21" s="182"/>
      <c r="HTP21" s="182"/>
      <c r="HTQ21" s="182"/>
      <c r="HTR21" s="182"/>
      <c r="HTS21" s="182"/>
      <c r="HTT21" s="182"/>
      <c r="HTU21" s="182"/>
      <c r="HTV21" s="182"/>
      <c r="HTW21" s="182"/>
      <c r="HTX21" s="182"/>
      <c r="HTY21" s="182"/>
      <c r="HTZ21" s="182"/>
      <c r="HUA21" s="182"/>
      <c r="HUB21" s="182"/>
      <c r="HUC21" s="182"/>
      <c r="HUD21" s="182"/>
      <c r="HUE21" s="182"/>
      <c r="HUF21" s="182"/>
      <c r="HUG21" s="182"/>
      <c r="HUH21" s="182"/>
      <c r="HUI21" s="182"/>
      <c r="HUJ21" s="182"/>
      <c r="HUK21" s="182"/>
      <c r="HUL21" s="182"/>
      <c r="HUM21" s="182"/>
      <c r="HUN21" s="182"/>
      <c r="HUO21" s="182"/>
      <c r="HUP21" s="182"/>
      <c r="HUQ21" s="182"/>
      <c r="HUR21" s="182"/>
      <c r="HUS21" s="182"/>
      <c r="HUT21" s="182"/>
      <c r="HUU21" s="182"/>
      <c r="HUV21" s="182"/>
      <c r="HUW21" s="182"/>
      <c r="HUX21" s="182"/>
      <c r="HUY21" s="182"/>
      <c r="HUZ21" s="182"/>
      <c r="HVA21" s="182"/>
      <c r="HVB21" s="182"/>
      <c r="HVC21" s="182"/>
      <c r="HVD21" s="182"/>
      <c r="HVE21" s="182"/>
      <c r="HVF21" s="182"/>
      <c r="HVG21" s="182"/>
      <c r="HVH21" s="182"/>
      <c r="HVI21" s="182"/>
      <c r="HVJ21" s="182"/>
      <c r="HVK21" s="182"/>
      <c r="HVL21" s="182"/>
      <c r="HVM21" s="182"/>
      <c r="HVN21" s="182"/>
      <c r="HVO21" s="182"/>
      <c r="HVP21" s="182"/>
      <c r="HVQ21" s="182"/>
      <c r="HVR21" s="182"/>
      <c r="HVS21" s="182"/>
      <c r="HVT21" s="182"/>
      <c r="HVU21" s="182"/>
      <c r="HVV21" s="182"/>
      <c r="HVW21" s="182"/>
      <c r="HVX21" s="182"/>
      <c r="HVY21" s="182"/>
      <c r="HVZ21" s="182"/>
      <c r="HWA21" s="182"/>
      <c r="HWB21" s="182"/>
      <c r="HWC21" s="182"/>
      <c r="HWD21" s="182"/>
      <c r="HWE21" s="182"/>
      <c r="HWF21" s="182"/>
      <c r="HWG21" s="182"/>
      <c r="HWH21" s="182"/>
      <c r="HWI21" s="182"/>
      <c r="HWJ21" s="182"/>
      <c r="HWK21" s="182"/>
      <c r="HWL21" s="182"/>
      <c r="HWM21" s="182"/>
      <c r="HWN21" s="182"/>
      <c r="HWO21" s="182"/>
      <c r="HWP21" s="182"/>
      <c r="HWQ21" s="182"/>
      <c r="HWR21" s="182"/>
      <c r="HWS21" s="182"/>
      <c r="HWT21" s="182"/>
      <c r="HWU21" s="182"/>
      <c r="HWV21" s="182"/>
      <c r="HWW21" s="182"/>
      <c r="HWX21" s="182"/>
      <c r="HWY21" s="182"/>
      <c r="HWZ21" s="182"/>
      <c r="HXA21" s="182"/>
      <c r="HXB21" s="182"/>
      <c r="HXC21" s="182"/>
      <c r="HXD21" s="182"/>
      <c r="HXE21" s="182"/>
      <c r="HXF21" s="182"/>
      <c r="HXG21" s="182"/>
      <c r="HXH21" s="182"/>
      <c r="HXI21" s="182"/>
      <c r="HXJ21" s="182"/>
      <c r="HXK21" s="182"/>
      <c r="HXL21" s="182"/>
      <c r="HXM21" s="182"/>
      <c r="HXN21" s="182"/>
      <c r="HXO21" s="182"/>
      <c r="HXP21" s="182"/>
      <c r="HXQ21" s="182"/>
      <c r="HXR21" s="182"/>
      <c r="HXS21" s="182"/>
      <c r="HXT21" s="182"/>
      <c r="HXU21" s="182"/>
      <c r="HXV21" s="182"/>
      <c r="HXW21" s="182"/>
      <c r="HXX21" s="182"/>
      <c r="HXY21" s="182"/>
      <c r="HXZ21" s="182"/>
      <c r="HYA21" s="182"/>
      <c r="HYB21" s="182"/>
      <c r="HYC21" s="182"/>
      <c r="HYD21" s="182"/>
      <c r="HYE21" s="182"/>
      <c r="HYF21" s="182"/>
      <c r="HYG21" s="182"/>
      <c r="HYH21" s="182"/>
      <c r="HYI21" s="182"/>
      <c r="HYJ21" s="182"/>
      <c r="HYK21" s="182"/>
      <c r="HYL21" s="182"/>
      <c r="HYM21" s="182"/>
      <c r="HYN21" s="182"/>
      <c r="HYO21" s="182"/>
      <c r="HYP21" s="182"/>
      <c r="HYQ21" s="182"/>
      <c r="HYR21" s="182"/>
      <c r="HYS21" s="182"/>
      <c r="HYT21" s="182"/>
      <c r="HYU21" s="182"/>
      <c r="HYV21" s="182"/>
      <c r="HYW21" s="182"/>
      <c r="HYX21" s="182"/>
      <c r="HYY21" s="182"/>
      <c r="HYZ21" s="182"/>
      <c r="HZA21" s="182"/>
      <c r="HZB21" s="182"/>
      <c r="HZC21" s="182"/>
      <c r="HZD21" s="182"/>
      <c r="HZE21" s="182"/>
      <c r="HZF21" s="182"/>
      <c r="HZG21" s="182"/>
      <c r="HZH21" s="182"/>
      <c r="HZI21" s="182"/>
      <c r="HZJ21" s="182"/>
      <c r="HZK21" s="182"/>
      <c r="HZL21" s="182"/>
      <c r="HZM21" s="182"/>
      <c r="HZN21" s="182"/>
      <c r="HZO21" s="182"/>
      <c r="HZP21" s="182"/>
      <c r="HZQ21" s="182"/>
      <c r="HZR21" s="182"/>
      <c r="HZS21" s="182"/>
      <c r="HZT21" s="182"/>
      <c r="HZU21" s="182"/>
      <c r="HZV21" s="182"/>
      <c r="HZW21" s="182"/>
      <c r="HZX21" s="182"/>
      <c r="HZY21" s="182"/>
      <c r="HZZ21" s="182"/>
      <c r="IAA21" s="182"/>
      <c r="IAB21" s="182"/>
      <c r="IAC21" s="182"/>
      <c r="IAD21" s="182"/>
      <c r="IAE21" s="182"/>
      <c r="IAF21" s="182"/>
      <c r="IAG21" s="182"/>
      <c r="IAH21" s="182"/>
      <c r="IAI21" s="182"/>
      <c r="IAJ21" s="182"/>
      <c r="IAK21" s="182"/>
      <c r="IAL21" s="182"/>
      <c r="IAM21" s="182"/>
      <c r="IAN21" s="182"/>
      <c r="IAO21" s="182"/>
      <c r="IAP21" s="182"/>
      <c r="IAQ21" s="182"/>
      <c r="IAR21" s="182"/>
      <c r="IAS21" s="182"/>
      <c r="IAT21" s="182"/>
      <c r="IAU21" s="182"/>
      <c r="IAV21" s="182"/>
      <c r="IAW21" s="182"/>
      <c r="IAX21" s="182"/>
      <c r="IAY21" s="182"/>
      <c r="IAZ21" s="182"/>
      <c r="IBA21" s="182"/>
      <c r="IBB21" s="182"/>
      <c r="IBC21" s="182"/>
      <c r="IBD21" s="182"/>
      <c r="IBE21" s="182"/>
      <c r="IBF21" s="182"/>
      <c r="IBG21" s="182"/>
      <c r="IBH21" s="182"/>
      <c r="IBI21" s="182"/>
      <c r="IBJ21" s="182"/>
      <c r="IBK21" s="182"/>
      <c r="IBL21" s="182"/>
      <c r="IBM21" s="182"/>
      <c r="IBN21" s="182"/>
      <c r="IBO21" s="182"/>
      <c r="IBP21" s="182"/>
      <c r="IBQ21" s="182"/>
      <c r="IBR21" s="182"/>
      <c r="IBS21" s="182"/>
      <c r="IBT21" s="182"/>
      <c r="IBU21" s="182"/>
      <c r="IBV21" s="182"/>
      <c r="IBW21" s="182"/>
      <c r="IBX21" s="182"/>
      <c r="IBY21" s="182"/>
      <c r="IBZ21" s="182"/>
      <c r="ICA21" s="182"/>
      <c r="ICB21" s="182"/>
      <c r="ICC21" s="182"/>
      <c r="ICD21" s="182"/>
      <c r="ICE21" s="182"/>
      <c r="ICF21" s="182"/>
      <c r="ICG21" s="182"/>
      <c r="ICH21" s="182"/>
      <c r="ICI21" s="182"/>
      <c r="ICJ21" s="182"/>
      <c r="ICK21" s="182"/>
      <c r="ICL21" s="182"/>
      <c r="ICM21" s="182"/>
      <c r="ICN21" s="182"/>
      <c r="ICO21" s="182"/>
      <c r="ICP21" s="182"/>
      <c r="ICQ21" s="182"/>
      <c r="ICR21" s="182"/>
      <c r="ICS21" s="182"/>
      <c r="ICT21" s="182"/>
      <c r="ICU21" s="182"/>
      <c r="ICV21" s="182"/>
      <c r="ICW21" s="182"/>
      <c r="ICX21" s="182"/>
      <c r="ICY21" s="182"/>
      <c r="ICZ21" s="182"/>
      <c r="IDA21" s="182"/>
      <c r="IDB21" s="182"/>
      <c r="IDC21" s="182"/>
      <c r="IDD21" s="182"/>
      <c r="IDE21" s="182"/>
      <c r="IDF21" s="182"/>
      <c r="IDG21" s="182"/>
      <c r="IDH21" s="182"/>
      <c r="IDI21" s="182"/>
      <c r="IDJ21" s="182"/>
      <c r="IDK21" s="182"/>
      <c r="IDL21" s="182"/>
      <c r="IDM21" s="182"/>
      <c r="IDN21" s="182"/>
      <c r="IDO21" s="182"/>
      <c r="IDP21" s="182"/>
      <c r="IDQ21" s="182"/>
      <c r="IDR21" s="182"/>
      <c r="IDS21" s="182"/>
      <c r="IDT21" s="182"/>
      <c r="IDU21" s="182"/>
      <c r="IDV21" s="182"/>
      <c r="IDW21" s="182"/>
      <c r="IDX21" s="182"/>
      <c r="IDY21" s="182"/>
      <c r="IDZ21" s="182"/>
      <c r="IEA21" s="182"/>
      <c r="IEB21" s="182"/>
      <c r="IEC21" s="182"/>
      <c r="IED21" s="182"/>
      <c r="IEE21" s="182"/>
      <c r="IEF21" s="182"/>
      <c r="IEG21" s="182"/>
      <c r="IEH21" s="182"/>
      <c r="IEI21" s="182"/>
      <c r="IEJ21" s="182"/>
      <c r="IEK21" s="182"/>
      <c r="IEL21" s="182"/>
      <c r="IEM21" s="182"/>
      <c r="IEN21" s="182"/>
      <c r="IEO21" s="182"/>
      <c r="IEP21" s="182"/>
      <c r="IEQ21" s="182"/>
      <c r="IER21" s="182"/>
      <c r="IES21" s="182"/>
      <c r="IET21" s="182"/>
      <c r="IEU21" s="182"/>
      <c r="IEV21" s="182"/>
      <c r="IEW21" s="182"/>
      <c r="IEX21" s="182"/>
      <c r="IEY21" s="182"/>
      <c r="IEZ21" s="182"/>
      <c r="IFA21" s="182"/>
      <c r="IFB21" s="182"/>
      <c r="IFC21" s="182"/>
      <c r="IFD21" s="182"/>
      <c r="IFE21" s="182"/>
      <c r="IFF21" s="182"/>
      <c r="IFG21" s="182"/>
      <c r="IFH21" s="182"/>
      <c r="IFI21" s="182"/>
      <c r="IFJ21" s="182"/>
      <c r="IFK21" s="182"/>
      <c r="IFL21" s="182"/>
      <c r="IFM21" s="182"/>
      <c r="IFN21" s="182"/>
      <c r="IFO21" s="182"/>
      <c r="IFP21" s="182"/>
      <c r="IFQ21" s="182"/>
      <c r="IFR21" s="182"/>
      <c r="IFS21" s="182"/>
      <c r="IFT21" s="182"/>
      <c r="IFU21" s="182"/>
      <c r="IFV21" s="182"/>
      <c r="IFW21" s="182"/>
      <c r="IFX21" s="182"/>
      <c r="IFY21" s="182"/>
      <c r="IFZ21" s="182"/>
      <c r="IGA21" s="182"/>
      <c r="IGB21" s="182"/>
      <c r="IGC21" s="182"/>
      <c r="IGD21" s="182"/>
      <c r="IGE21" s="182"/>
      <c r="IGF21" s="182"/>
      <c r="IGG21" s="182"/>
      <c r="IGH21" s="182"/>
      <c r="IGI21" s="182"/>
      <c r="IGJ21" s="182"/>
      <c r="IGK21" s="182"/>
      <c r="IGL21" s="182"/>
      <c r="IGM21" s="182"/>
      <c r="IGN21" s="182"/>
      <c r="IGO21" s="182"/>
      <c r="IGP21" s="182"/>
      <c r="IGQ21" s="182"/>
      <c r="IGR21" s="182"/>
      <c r="IGS21" s="182"/>
      <c r="IGT21" s="182"/>
      <c r="IGU21" s="182"/>
      <c r="IGV21" s="182"/>
      <c r="IGW21" s="182"/>
      <c r="IGX21" s="182"/>
      <c r="IGY21" s="182"/>
      <c r="IGZ21" s="182"/>
      <c r="IHA21" s="182"/>
      <c r="IHB21" s="182"/>
      <c r="IHC21" s="182"/>
      <c r="IHD21" s="182"/>
      <c r="IHE21" s="182"/>
      <c r="IHF21" s="182"/>
      <c r="IHG21" s="182"/>
      <c r="IHH21" s="182"/>
      <c r="IHI21" s="182"/>
      <c r="IHJ21" s="182"/>
      <c r="IHK21" s="182"/>
      <c r="IHL21" s="182"/>
      <c r="IHM21" s="182"/>
      <c r="IHN21" s="182"/>
      <c r="IHO21" s="182"/>
      <c r="IHP21" s="182"/>
      <c r="IHQ21" s="182"/>
      <c r="IHR21" s="182"/>
      <c r="IHS21" s="182"/>
      <c r="IHT21" s="182"/>
      <c r="IHU21" s="182"/>
      <c r="IHV21" s="182"/>
      <c r="IHW21" s="182"/>
      <c r="IHX21" s="182"/>
      <c r="IHY21" s="182"/>
      <c r="IHZ21" s="182"/>
      <c r="IIA21" s="182"/>
      <c r="IIB21" s="182"/>
      <c r="IIC21" s="182"/>
      <c r="IID21" s="182"/>
      <c r="IIE21" s="182"/>
      <c r="IIF21" s="182"/>
      <c r="IIG21" s="182"/>
      <c r="IIH21" s="182"/>
      <c r="III21" s="182"/>
      <c r="IIJ21" s="182"/>
      <c r="IIK21" s="182"/>
      <c r="IIL21" s="182"/>
      <c r="IIM21" s="182"/>
      <c r="IIN21" s="182"/>
      <c r="IIO21" s="182"/>
      <c r="IIP21" s="182"/>
      <c r="IIQ21" s="182"/>
      <c r="IIR21" s="182"/>
      <c r="IIS21" s="182"/>
      <c r="IIT21" s="182"/>
      <c r="IIU21" s="182"/>
      <c r="IIV21" s="182"/>
      <c r="IIW21" s="182"/>
      <c r="IIX21" s="182"/>
      <c r="IIY21" s="182"/>
      <c r="IIZ21" s="182"/>
      <c r="IJA21" s="182"/>
      <c r="IJB21" s="182"/>
      <c r="IJC21" s="182"/>
      <c r="IJD21" s="182"/>
      <c r="IJE21" s="182"/>
      <c r="IJF21" s="182"/>
      <c r="IJG21" s="182"/>
      <c r="IJH21" s="182"/>
      <c r="IJI21" s="182"/>
      <c r="IJJ21" s="182"/>
      <c r="IJK21" s="182"/>
      <c r="IJL21" s="182"/>
      <c r="IJM21" s="182"/>
      <c r="IJN21" s="182"/>
      <c r="IJO21" s="182"/>
      <c r="IJP21" s="182"/>
      <c r="IJQ21" s="182"/>
      <c r="IJR21" s="182"/>
      <c r="IJS21" s="182"/>
      <c r="IJT21" s="182"/>
      <c r="IJU21" s="182"/>
      <c r="IJV21" s="182"/>
      <c r="IJW21" s="182"/>
      <c r="IJX21" s="182"/>
      <c r="IJY21" s="182"/>
      <c r="IJZ21" s="182"/>
      <c r="IKA21" s="182"/>
      <c r="IKB21" s="182"/>
      <c r="IKC21" s="182"/>
      <c r="IKD21" s="182"/>
      <c r="IKE21" s="182"/>
      <c r="IKF21" s="182"/>
      <c r="IKG21" s="182"/>
      <c r="IKH21" s="182"/>
      <c r="IKI21" s="182"/>
      <c r="IKJ21" s="182"/>
      <c r="IKK21" s="182"/>
      <c r="IKL21" s="182"/>
      <c r="IKM21" s="182"/>
      <c r="IKN21" s="182"/>
      <c r="IKO21" s="182"/>
      <c r="IKP21" s="182"/>
      <c r="IKQ21" s="182"/>
      <c r="IKR21" s="182"/>
      <c r="IKS21" s="182"/>
      <c r="IKT21" s="182"/>
      <c r="IKU21" s="182"/>
      <c r="IKV21" s="182"/>
      <c r="IKW21" s="182"/>
      <c r="IKX21" s="182"/>
      <c r="IKY21" s="182"/>
      <c r="IKZ21" s="182"/>
      <c r="ILA21" s="182"/>
      <c r="ILB21" s="182"/>
      <c r="ILC21" s="182"/>
      <c r="ILD21" s="182"/>
      <c r="ILE21" s="182"/>
      <c r="ILF21" s="182"/>
      <c r="ILG21" s="182"/>
      <c r="ILH21" s="182"/>
      <c r="ILI21" s="182"/>
      <c r="ILJ21" s="182"/>
      <c r="ILK21" s="182"/>
      <c r="ILL21" s="182"/>
      <c r="ILM21" s="182"/>
      <c r="ILN21" s="182"/>
      <c r="ILO21" s="182"/>
      <c r="ILP21" s="182"/>
      <c r="ILQ21" s="182"/>
      <c r="ILR21" s="182"/>
      <c r="ILS21" s="182"/>
      <c r="ILT21" s="182"/>
      <c r="ILU21" s="182"/>
      <c r="ILV21" s="182"/>
      <c r="ILW21" s="182"/>
      <c r="ILX21" s="182"/>
      <c r="ILY21" s="182"/>
      <c r="ILZ21" s="182"/>
      <c r="IMA21" s="182"/>
      <c r="IMB21" s="182"/>
      <c r="IMC21" s="182"/>
      <c r="IMD21" s="182"/>
      <c r="IME21" s="182"/>
      <c r="IMF21" s="182"/>
      <c r="IMG21" s="182"/>
      <c r="IMH21" s="182"/>
      <c r="IMI21" s="182"/>
      <c r="IMJ21" s="182"/>
      <c r="IMK21" s="182"/>
      <c r="IML21" s="182"/>
      <c r="IMM21" s="182"/>
      <c r="IMN21" s="182"/>
      <c r="IMO21" s="182"/>
      <c r="IMP21" s="182"/>
      <c r="IMQ21" s="182"/>
      <c r="IMR21" s="182"/>
      <c r="IMS21" s="182"/>
      <c r="IMT21" s="182"/>
      <c r="IMU21" s="182"/>
      <c r="IMV21" s="182"/>
      <c r="IMW21" s="182"/>
      <c r="IMX21" s="182"/>
      <c r="IMY21" s="182"/>
      <c r="IMZ21" s="182"/>
      <c r="INA21" s="182"/>
      <c r="INB21" s="182"/>
      <c r="INC21" s="182"/>
      <c r="IND21" s="182"/>
      <c r="INE21" s="182"/>
      <c r="INF21" s="182"/>
      <c r="ING21" s="182"/>
      <c r="INH21" s="182"/>
      <c r="INI21" s="182"/>
      <c r="INJ21" s="182"/>
      <c r="INK21" s="182"/>
      <c r="INL21" s="182"/>
      <c r="INM21" s="182"/>
      <c r="INN21" s="182"/>
      <c r="INO21" s="182"/>
      <c r="INP21" s="182"/>
      <c r="INQ21" s="182"/>
      <c r="INR21" s="182"/>
      <c r="INS21" s="182"/>
      <c r="INT21" s="182"/>
      <c r="INU21" s="182"/>
      <c r="INV21" s="182"/>
      <c r="INW21" s="182"/>
      <c r="INX21" s="182"/>
      <c r="INY21" s="182"/>
      <c r="INZ21" s="182"/>
      <c r="IOA21" s="182"/>
      <c r="IOB21" s="182"/>
      <c r="IOC21" s="182"/>
      <c r="IOD21" s="182"/>
      <c r="IOE21" s="182"/>
      <c r="IOF21" s="182"/>
      <c r="IOG21" s="182"/>
      <c r="IOH21" s="182"/>
      <c r="IOI21" s="182"/>
      <c r="IOJ21" s="182"/>
      <c r="IOK21" s="182"/>
      <c r="IOL21" s="182"/>
      <c r="IOM21" s="182"/>
      <c r="ION21" s="182"/>
      <c r="IOO21" s="182"/>
      <c r="IOP21" s="182"/>
      <c r="IOQ21" s="182"/>
      <c r="IOR21" s="182"/>
      <c r="IOS21" s="182"/>
      <c r="IOT21" s="182"/>
      <c r="IOU21" s="182"/>
      <c r="IOV21" s="182"/>
      <c r="IOW21" s="182"/>
      <c r="IOX21" s="182"/>
      <c r="IOY21" s="182"/>
      <c r="IOZ21" s="182"/>
      <c r="IPA21" s="182"/>
      <c r="IPB21" s="182"/>
      <c r="IPC21" s="182"/>
      <c r="IPD21" s="182"/>
      <c r="IPE21" s="182"/>
      <c r="IPF21" s="182"/>
      <c r="IPG21" s="182"/>
      <c r="IPH21" s="182"/>
      <c r="IPI21" s="182"/>
      <c r="IPJ21" s="182"/>
      <c r="IPK21" s="182"/>
      <c r="IPL21" s="182"/>
      <c r="IPM21" s="182"/>
      <c r="IPN21" s="182"/>
      <c r="IPO21" s="182"/>
      <c r="IPP21" s="182"/>
      <c r="IPQ21" s="182"/>
      <c r="IPR21" s="182"/>
      <c r="IPS21" s="182"/>
      <c r="IPT21" s="182"/>
      <c r="IPU21" s="182"/>
      <c r="IPV21" s="182"/>
      <c r="IPW21" s="182"/>
      <c r="IPX21" s="182"/>
      <c r="IPY21" s="182"/>
      <c r="IPZ21" s="182"/>
      <c r="IQA21" s="182"/>
      <c r="IQB21" s="182"/>
      <c r="IQC21" s="182"/>
      <c r="IQD21" s="182"/>
      <c r="IQE21" s="182"/>
      <c r="IQF21" s="182"/>
      <c r="IQG21" s="182"/>
      <c r="IQH21" s="182"/>
      <c r="IQI21" s="182"/>
      <c r="IQJ21" s="182"/>
      <c r="IQK21" s="182"/>
      <c r="IQL21" s="182"/>
      <c r="IQM21" s="182"/>
      <c r="IQN21" s="182"/>
      <c r="IQO21" s="182"/>
      <c r="IQP21" s="182"/>
      <c r="IQQ21" s="182"/>
      <c r="IQR21" s="182"/>
      <c r="IQS21" s="182"/>
      <c r="IQT21" s="182"/>
      <c r="IQU21" s="182"/>
      <c r="IQV21" s="182"/>
      <c r="IQW21" s="182"/>
      <c r="IQX21" s="182"/>
      <c r="IQY21" s="182"/>
      <c r="IQZ21" s="182"/>
      <c r="IRA21" s="182"/>
      <c r="IRB21" s="182"/>
      <c r="IRC21" s="182"/>
      <c r="IRD21" s="182"/>
      <c r="IRE21" s="182"/>
      <c r="IRF21" s="182"/>
      <c r="IRG21" s="182"/>
      <c r="IRH21" s="182"/>
      <c r="IRI21" s="182"/>
      <c r="IRJ21" s="182"/>
      <c r="IRK21" s="182"/>
      <c r="IRL21" s="182"/>
      <c r="IRM21" s="182"/>
      <c r="IRN21" s="182"/>
      <c r="IRO21" s="182"/>
      <c r="IRP21" s="182"/>
      <c r="IRQ21" s="182"/>
      <c r="IRR21" s="182"/>
      <c r="IRS21" s="182"/>
      <c r="IRT21" s="182"/>
      <c r="IRU21" s="182"/>
      <c r="IRV21" s="182"/>
      <c r="IRW21" s="182"/>
      <c r="IRX21" s="182"/>
      <c r="IRY21" s="182"/>
      <c r="IRZ21" s="182"/>
      <c r="ISA21" s="182"/>
      <c r="ISB21" s="182"/>
      <c r="ISC21" s="182"/>
      <c r="ISD21" s="182"/>
      <c r="ISE21" s="182"/>
      <c r="ISF21" s="182"/>
      <c r="ISG21" s="182"/>
      <c r="ISH21" s="182"/>
      <c r="ISI21" s="182"/>
      <c r="ISJ21" s="182"/>
      <c r="ISK21" s="182"/>
      <c r="ISL21" s="182"/>
      <c r="ISM21" s="182"/>
      <c r="ISN21" s="182"/>
      <c r="ISO21" s="182"/>
      <c r="ISP21" s="182"/>
      <c r="ISQ21" s="182"/>
      <c r="ISR21" s="182"/>
      <c r="ISS21" s="182"/>
      <c r="IST21" s="182"/>
      <c r="ISU21" s="182"/>
      <c r="ISV21" s="182"/>
      <c r="ISW21" s="182"/>
      <c r="ISX21" s="182"/>
      <c r="ISY21" s="182"/>
      <c r="ISZ21" s="182"/>
      <c r="ITA21" s="182"/>
      <c r="ITB21" s="182"/>
      <c r="ITC21" s="182"/>
      <c r="ITD21" s="182"/>
      <c r="ITE21" s="182"/>
      <c r="ITF21" s="182"/>
      <c r="ITG21" s="182"/>
      <c r="ITH21" s="182"/>
      <c r="ITI21" s="182"/>
      <c r="ITJ21" s="182"/>
      <c r="ITK21" s="182"/>
      <c r="ITL21" s="182"/>
      <c r="ITM21" s="182"/>
      <c r="ITN21" s="182"/>
      <c r="ITO21" s="182"/>
      <c r="ITP21" s="182"/>
      <c r="ITQ21" s="182"/>
      <c r="ITR21" s="182"/>
      <c r="ITS21" s="182"/>
      <c r="ITT21" s="182"/>
      <c r="ITU21" s="182"/>
      <c r="ITV21" s="182"/>
      <c r="ITW21" s="182"/>
      <c r="ITX21" s="182"/>
      <c r="ITY21" s="182"/>
      <c r="ITZ21" s="182"/>
      <c r="IUA21" s="182"/>
      <c r="IUB21" s="182"/>
      <c r="IUC21" s="182"/>
      <c r="IUD21" s="182"/>
      <c r="IUE21" s="182"/>
      <c r="IUF21" s="182"/>
      <c r="IUG21" s="182"/>
      <c r="IUH21" s="182"/>
      <c r="IUI21" s="182"/>
      <c r="IUJ21" s="182"/>
      <c r="IUK21" s="182"/>
      <c r="IUL21" s="182"/>
      <c r="IUM21" s="182"/>
      <c r="IUN21" s="182"/>
      <c r="IUO21" s="182"/>
      <c r="IUP21" s="182"/>
      <c r="IUQ21" s="182"/>
      <c r="IUR21" s="182"/>
      <c r="IUS21" s="182"/>
      <c r="IUT21" s="182"/>
      <c r="IUU21" s="182"/>
      <c r="IUV21" s="182"/>
      <c r="IUW21" s="182"/>
      <c r="IUX21" s="182"/>
      <c r="IUY21" s="182"/>
      <c r="IUZ21" s="182"/>
      <c r="IVA21" s="182"/>
      <c r="IVB21" s="182"/>
      <c r="IVC21" s="182"/>
      <c r="IVD21" s="182"/>
      <c r="IVE21" s="182"/>
      <c r="IVF21" s="182"/>
      <c r="IVG21" s="182"/>
      <c r="IVH21" s="182"/>
      <c r="IVI21" s="182"/>
      <c r="IVJ21" s="182"/>
      <c r="IVK21" s="182"/>
      <c r="IVL21" s="182"/>
      <c r="IVM21" s="182"/>
      <c r="IVN21" s="182"/>
      <c r="IVO21" s="182"/>
      <c r="IVP21" s="182"/>
      <c r="IVQ21" s="182"/>
      <c r="IVR21" s="182"/>
      <c r="IVS21" s="182"/>
      <c r="IVT21" s="182"/>
      <c r="IVU21" s="182"/>
      <c r="IVV21" s="182"/>
      <c r="IVW21" s="182"/>
      <c r="IVX21" s="182"/>
      <c r="IVY21" s="182"/>
      <c r="IVZ21" s="182"/>
      <c r="IWA21" s="182"/>
      <c r="IWB21" s="182"/>
      <c r="IWC21" s="182"/>
      <c r="IWD21" s="182"/>
      <c r="IWE21" s="182"/>
      <c r="IWF21" s="182"/>
      <c r="IWG21" s="182"/>
      <c r="IWH21" s="182"/>
      <c r="IWI21" s="182"/>
      <c r="IWJ21" s="182"/>
      <c r="IWK21" s="182"/>
      <c r="IWL21" s="182"/>
      <c r="IWM21" s="182"/>
      <c r="IWN21" s="182"/>
      <c r="IWO21" s="182"/>
      <c r="IWP21" s="182"/>
      <c r="IWQ21" s="182"/>
      <c r="IWR21" s="182"/>
      <c r="IWS21" s="182"/>
      <c r="IWT21" s="182"/>
      <c r="IWU21" s="182"/>
      <c r="IWV21" s="182"/>
      <c r="IWW21" s="182"/>
      <c r="IWX21" s="182"/>
      <c r="IWY21" s="182"/>
      <c r="IWZ21" s="182"/>
      <c r="IXA21" s="182"/>
      <c r="IXB21" s="182"/>
      <c r="IXC21" s="182"/>
      <c r="IXD21" s="182"/>
      <c r="IXE21" s="182"/>
      <c r="IXF21" s="182"/>
      <c r="IXG21" s="182"/>
      <c r="IXH21" s="182"/>
      <c r="IXI21" s="182"/>
      <c r="IXJ21" s="182"/>
      <c r="IXK21" s="182"/>
      <c r="IXL21" s="182"/>
      <c r="IXM21" s="182"/>
      <c r="IXN21" s="182"/>
      <c r="IXO21" s="182"/>
      <c r="IXP21" s="182"/>
      <c r="IXQ21" s="182"/>
      <c r="IXR21" s="182"/>
      <c r="IXS21" s="182"/>
      <c r="IXT21" s="182"/>
      <c r="IXU21" s="182"/>
      <c r="IXV21" s="182"/>
      <c r="IXW21" s="182"/>
      <c r="IXX21" s="182"/>
      <c r="IXY21" s="182"/>
      <c r="IXZ21" s="182"/>
      <c r="IYA21" s="182"/>
      <c r="IYB21" s="182"/>
      <c r="IYC21" s="182"/>
      <c r="IYD21" s="182"/>
      <c r="IYE21" s="182"/>
      <c r="IYF21" s="182"/>
      <c r="IYG21" s="182"/>
      <c r="IYH21" s="182"/>
      <c r="IYI21" s="182"/>
      <c r="IYJ21" s="182"/>
      <c r="IYK21" s="182"/>
      <c r="IYL21" s="182"/>
      <c r="IYM21" s="182"/>
      <c r="IYN21" s="182"/>
      <c r="IYO21" s="182"/>
      <c r="IYP21" s="182"/>
      <c r="IYQ21" s="182"/>
      <c r="IYR21" s="182"/>
      <c r="IYS21" s="182"/>
      <c r="IYT21" s="182"/>
      <c r="IYU21" s="182"/>
      <c r="IYV21" s="182"/>
      <c r="IYW21" s="182"/>
      <c r="IYX21" s="182"/>
      <c r="IYY21" s="182"/>
      <c r="IYZ21" s="182"/>
      <c r="IZA21" s="182"/>
      <c r="IZB21" s="182"/>
      <c r="IZC21" s="182"/>
      <c r="IZD21" s="182"/>
      <c r="IZE21" s="182"/>
      <c r="IZF21" s="182"/>
      <c r="IZG21" s="182"/>
      <c r="IZH21" s="182"/>
      <c r="IZI21" s="182"/>
      <c r="IZJ21" s="182"/>
      <c r="IZK21" s="182"/>
      <c r="IZL21" s="182"/>
      <c r="IZM21" s="182"/>
      <c r="IZN21" s="182"/>
      <c r="IZO21" s="182"/>
      <c r="IZP21" s="182"/>
      <c r="IZQ21" s="182"/>
      <c r="IZR21" s="182"/>
      <c r="IZS21" s="182"/>
      <c r="IZT21" s="182"/>
      <c r="IZU21" s="182"/>
      <c r="IZV21" s="182"/>
      <c r="IZW21" s="182"/>
      <c r="IZX21" s="182"/>
      <c r="IZY21" s="182"/>
      <c r="IZZ21" s="182"/>
      <c r="JAA21" s="182"/>
      <c r="JAB21" s="182"/>
      <c r="JAC21" s="182"/>
      <c r="JAD21" s="182"/>
      <c r="JAE21" s="182"/>
      <c r="JAF21" s="182"/>
      <c r="JAG21" s="182"/>
      <c r="JAH21" s="182"/>
      <c r="JAI21" s="182"/>
      <c r="JAJ21" s="182"/>
      <c r="JAK21" s="182"/>
      <c r="JAL21" s="182"/>
      <c r="JAM21" s="182"/>
      <c r="JAN21" s="182"/>
      <c r="JAO21" s="182"/>
      <c r="JAP21" s="182"/>
      <c r="JAQ21" s="182"/>
      <c r="JAR21" s="182"/>
      <c r="JAS21" s="182"/>
      <c r="JAT21" s="182"/>
      <c r="JAU21" s="182"/>
      <c r="JAV21" s="182"/>
      <c r="JAW21" s="182"/>
      <c r="JAX21" s="182"/>
      <c r="JAY21" s="182"/>
      <c r="JAZ21" s="182"/>
      <c r="JBA21" s="182"/>
      <c r="JBB21" s="182"/>
      <c r="JBC21" s="182"/>
      <c r="JBD21" s="182"/>
      <c r="JBE21" s="182"/>
      <c r="JBF21" s="182"/>
      <c r="JBG21" s="182"/>
      <c r="JBH21" s="182"/>
      <c r="JBI21" s="182"/>
      <c r="JBJ21" s="182"/>
      <c r="JBK21" s="182"/>
      <c r="JBL21" s="182"/>
      <c r="JBM21" s="182"/>
      <c r="JBN21" s="182"/>
      <c r="JBO21" s="182"/>
      <c r="JBP21" s="182"/>
      <c r="JBQ21" s="182"/>
      <c r="JBR21" s="182"/>
      <c r="JBS21" s="182"/>
      <c r="JBT21" s="182"/>
      <c r="JBU21" s="182"/>
      <c r="JBV21" s="182"/>
      <c r="JBW21" s="182"/>
      <c r="JBX21" s="182"/>
      <c r="JBY21" s="182"/>
      <c r="JBZ21" s="182"/>
      <c r="JCA21" s="182"/>
      <c r="JCB21" s="182"/>
      <c r="JCC21" s="182"/>
      <c r="JCD21" s="182"/>
      <c r="JCE21" s="182"/>
      <c r="JCF21" s="182"/>
      <c r="JCG21" s="182"/>
      <c r="JCH21" s="182"/>
      <c r="JCI21" s="182"/>
      <c r="JCJ21" s="182"/>
      <c r="JCK21" s="182"/>
      <c r="JCL21" s="182"/>
      <c r="JCM21" s="182"/>
      <c r="JCN21" s="182"/>
      <c r="JCO21" s="182"/>
      <c r="JCP21" s="182"/>
      <c r="JCQ21" s="182"/>
      <c r="JCR21" s="182"/>
      <c r="JCS21" s="182"/>
      <c r="JCT21" s="182"/>
      <c r="JCU21" s="182"/>
      <c r="JCV21" s="182"/>
      <c r="JCW21" s="182"/>
      <c r="JCX21" s="182"/>
      <c r="JCY21" s="182"/>
      <c r="JCZ21" s="182"/>
      <c r="JDA21" s="182"/>
      <c r="JDB21" s="182"/>
      <c r="JDC21" s="182"/>
      <c r="JDD21" s="182"/>
      <c r="JDE21" s="182"/>
      <c r="JDF21" s="182"/>
      <c r="JDG21" s="182"/>
      <c r="JDH21" s="182"/>
      <c r="JDI21" s="182"/>
      <c r="JDJ21" s="182"/>
      <c r="JDK21" s="182"/>
      <c r="JDL21" s="182"/>
      <c r="JDM21" s="182"/>
      <c r="JDN21" s="182"/>
      <c r="JDO21" s="182"/>
      <c r="JDP21" s="182"/>
      <c r="JDQ21" s="182"/>
      <c r="JDR21" s="182"/>
      <c r="JDS21" s="182"/>
      <c r="JDT21" s="182"/>
      <c r="JDU21" s="182"/>
      <c r="JDV21" s="182"/>
      <c r="JDW21" s="182"/>
      <c r="JDX21" s="182"/>
      <c r="JDY21" s="182"/>
      <c r="JDZ21" s="182"/>
      <c r="JEA21" s="182"/>
      <c r="JEB21" s="182"/>
      <c r="JEC21" s="182"/>
      <c r="JED21" s="182"/>
      <c r="JEE21" s="182"/>
      <c r="JEF21" s="182"/>
      <c r="JEG21" s="182"/>
      <c r="JEH21" s="182"/>
      <c r="JEI21" s="182"/>
      <c r="JEJ21" s="182"/>
      <c r="JEK21" s="182"/>
      <c r="JEL21" s="182"/>
      <c r="JEM21" s="182"/>
      <c r="JEN21" s="182"/>
      <c r="JEO21" s="182"/>
      <c r="JEP21" s="182"/>
      <c r="JEQ21" s="182"/>
      <c r="JER21" s="182"/>
      <c r="JES21" s="182"/>
      <c r="JET21" s="182"/>
      <c r="JEU21" s="182"/>
      <c r="JEV21" s="182"/>
      <c r="JEW21" s="182"/>
      <c r="JEX21" s="182"/>
      <c r="JEY21" s="182"/>
      <c r="JEZ21" s="182"/>
      <c r="JFA21" s="182"/>
      <c r="JFB21" s="182"/>
      <c r="JFC21" s="182"/>
      <c r="JFD21" s="182"/>
      <c r="JFE21" s="182"/>
      <c r="JFF21" s="182"/>
      <c r="JFG21" s="182"/>
      <c r="JFH21" s="182"/>
      <c r="JFI21" s="182"/>
      <c r="JFJ21" s="182"/>
      <c r="JFK21" s="182"/>
      <c r="JFL21" s="182"/>
      <c r="JFM21" s="182"/>
      <c r="JFN21" s="182"/>
      <c r="JFO21" s="182"/>
      <c r="JFP21" s="182"/>
      <c r="JFQ21" s="182"/>
      <c r="JFR21" s="182"/>
      <c r="JFS21" s="182"/>
      <c r="JFT21" s="182"/>
      <c r="JFU21" s="182"/>
      <c r="JFV21" s="182"/>
      <c r="JFW21" s="182"/>
      <c r="JFX21" s="182"/>
      <c r="JFY21" s="182"/>
      <c r="JFZ21" s="182"/>
      <c r="JGA21" s="182"/>
      <c r="JGB21" s="182"/>
      <c r="JGC21" s="182"/>
      <c r="JGD21" s="182"/>
      <c r="JGE21" s="182"/>
      <c r="JGF21" s="182"/>
      <c r="JGG21" s="182"/>
      <c r="JGH21" s="182"/>
      <c r="JGI21" s="182"/>
      <c r="JGJ21" s="182"/>
      <c r="JGK21" s="182"/>
      <c r="JGL21" s="182"/>
      <c r="JGM21" s="182"/>
      <c r="JGN21" s="182"/>
      <c r="JGO21" s="182"/>
      <c r="JGP21" s="182"/>
      <c r="JGQ21" s="182"/>
      <c r="JGR21" s="182"/>
      <c r="JGS21" s="182"/>
      <c r="JGT21" s="182"/>
      <c r="JGU21" s="182"/>
      <c r="JGV21" s="182"/>
      <c r="JGW21" s="182"/>
      <c r="JGX21" s="182"/>
      <c r="JGY21" s="182"/>
      <c r="JGZ21" s="182"/>
      <c r="JHA21" s="182"/>
      <c r="JHB21" s="182"/>
      <c r="JHC21" s="182"/>
      <c r="JHD21" s="182"/>
      <c r="JHE21" s="182"/>
      <c r="JHF21" s="182"/>
      <c r="JHG21" s="182"/>
      <c r="JHH21" s="182"/>
      <c r="JHI21" s="182"/>
      <c r="JHJ21" s="182"/>
      <c r="JHK21" s="182"/>
      <c r="JHL21" s="182"/>
      <c r="JHM21" s="182"/>
      <c r="JHN21" s="182"/>
      <c r="JHO21" s="182"/>
      <c r="JHP21" s="182"/>
      <c r="JHQ21" s="182"/>
      <c r="JHR21" s="182"/>
      <c r="JHS21" s="182"/>
      <c r="JHT21" s="182"/>
      <c r="JHU21" s="182"/>
      <c r="JHV21" s="182"/>
      <c r="JHW21" s="182"/>
      <c r="JHX21" s="182"/>
      <c r="JHY21" s="182"/>
      <c r="JHZ21" s="182"/>
      <c r="JIA21" s="182"/>
      <c r="JIB21" s="182"/>
      <c r="JIC21" s="182"/>
      <c r="JID21" s="182"/>
      <c r="JIE21" s="182"/>
      <c r="JIF21" s="182"/>
      <c r="JIG21" s="182"/>
      <c r="JIH21" s="182"/>
      <c r="JII21" s="182"/>
      <c r="JIJ21" s="182"/>
      <c r="JIK21" s="182"/>
      <c r="JIL21" s="182"/>
      <c r="JIM21" s="182"/>
      <c r="JIN21" s="182"/>
      <c r="JIO21" s="182"/>
      <c r="JIP21" s="182"/>
      <c r="JIQ21" s="182"/>
      <c r="JIR21" s="182"/>
      <c r="JIS21" s="182"/>
      <c r="JIT21" s="182"/>
      <c r="JIU21" s="182"/>
      <c r="JIV21" s="182"/>
      <c r="JIW21" s="182"/>
      <c r="JIX21" s="182"/>
      <c r="JIY21" s="182"/>
      <c r="JIZ21" s="182"/>
      <c r="JJA21" s="182"/>
      <c r="JJB21" s="182"/>
      <c r="JJC21" s="182"/>
      <c r="JJD21" s="182"/>
      <c r="JJE21" s="182"/>
      <c r="JJF21" s="182"/>
      <c r="JJG21" s="182"/>
      <c r="JJH21" s="182"/>
      <c r="JJI21" s="182"/>
      <c r="JJJ21" s="182"/>
      <c r="JJK21" s="182"/>
      <c r="JJL21" s="182"/>
      <c r="JJM21" s="182"/>
      <c r="JJN21" s="182"/>
      <c r="JJO21" s="182"/>
      <c r="JJP21" s="182"/>
      <c r="JJQ21" s="182"/>
      <c r="JJR21" s="182"/>
      <c r="JJS21" s="182"/>
      <c r="JJT21" s="182"/>
      <c r="JJU21" s="182"/>
      <c r="JJV21" s="182"/>
      <c r="JJW21" s="182"/>
      <c r="JJX21" s="182"/>
      <c r="JJY21" s="182"/>
      <c r="JJZ21" s="182"/>
      <c r="JKA21" s="182"/>
      <c r="JKB21" s="182"/>
      <c r="JKC21" s="182"/>
      <c r="JKD21" s="182"/>
      <c r="JKE21" s="182"/>
      <c r="JKF21" s="182"/>
      <c r="JKG21" s="182"/>
      <c r="JKH21" s="182"/>
      <c r="JKI21" s="182"/>
      <c r="JKJ21" s="182"/>
      <c r="JKK21" s="182"/>
      <c r="JKL21" s="182"/>
      <c r="JKM21" s="182"/>
      <c r="JKN21" s="182"/>
      <c r="JKO21" s="182"/>
      <c r="JKP21" s="182"/>
      <c r="JKQ21" s="182"/>
      <c r="JKR21" s="182"/>
      <c r="JKS21" s="182"/>
      <c r="JKT21" s="182"/>
      <c r="JKU21" s="182"/>
      <c r="JKV21" s="182"/>
      <c r="JKW21" s="182"/>
      <c r="JKX21" s="182"/>
      <c r="JKY21" s="182"/>
      <c r="JKZ21" s="182"/>
      <c r="JLA21" s="182"/>
      <c r="JLB21" s="182"/>
      <c r="JLC21" s="182"/>
      <c r="JLD21" s="182"/>
      <c r="JLE21" s="182"/>
      <c r="JLF21" s="182"/>
      <c r="JLG21" s="182"/>
      <c r="JLH21" s="182"/>
      <c r="JLI21" s="182"/>
      <c r="JLJ21" s="182"/>
      <c r="JLK21" s="182"/>
      <c r="JLL21" s="182"/>
      <c r="JLM21" s="182"/>
      <c r="JLN21" s="182"/>
      <c r="JLO21" s="182"/>
      <c r="JLP21" s="182"/>
      <c r="JLQ21" s="182"/>
      <c r="JLR21" s="182"/>
      <c r="JLS21" s="182"/>
      <c r="JLT21" s="182"/>
      <c r="JLU21" s="182"/>
      <c r="JLV21" s="182"/>
      <c r="JLW21" s="182"/>
      <c r="JLX21" s="182"/>
      <c r="JLY21" s="182"/>
      <c r="JLZ21" s="182"/>
      <c r="JMA21" s="182"/>
      <c r="JMB21" s="182"/>
      <c r="JMC21" s="182"/>
      <c r="JMD21" s="182"/>
      <c r="JME21" s="182"/>
      <c r="JMF21" s="182"/>
      <c r="JMG21" s="182"/>
      <c r="JMH21" s="182"/>
      <c r="JMI21" s="182"/>
      <c r="JMJ21" s="182"/>
      <c r="JMK21" s="182"/>
      <c r="JML21" s="182"/>
      <c r="JMM21" s="182"/>
      <c r="JMN21" s="182"/>
      <c r="JMO21" s="182"/>
      <c r="JMP21" s="182"/>
      <c r="JMQ21" s="182"/>
      <c r="JMR21" s="182"/>
      <c r="JMS21" s="182"/>
      <c r="JMT21" s="182"/>
      <c r="JMU21" s="182"/>
      <c r="JMV21" s="182"/>
      <c r="JMW21" s="182"/>
      <c r="JMX21" s="182"/>
      <c r="JMY21" s="182"/>
      <c r="JMZ21" s="182"/>
      <c r="JNA21" s="182"/>
      <c r="JNB21" s="182"/>
      <c r="JNC21" s="182"/>
      <c r="JND21" s="182"/>
      <c r="JNE21" s="182"/>
      <c r="JNF21" s="182"/>
      <c r="JNG21" s="182"/>
      <c r="JNH21" s="182"/>
      <c r="JNI21" s="182"/>
      <c r="JNJ21" s="182"/>
      <c r="JNK21" s="182"/>
      <c r="JNL21" s="182"/>
      <c r="JNM21" s="182"/>
      <c r="JNN21" s="182"/>
      <c r="JNO21" s="182"/>
      <c r="JNP21" s="182"/>
      <c r="JNQ21" s="182"/>
      <c r="JNR21" s="182"/>
      <c r="JNS21" s="182"/>
      <c r="JNT21" s="182"/>
      <c r="JNU21" s="182"/>
      <c r="JNV21" s="182"/>
      <c r="JNW21" s="182"/>
      <c r="JNX21" s="182"/>
      <c r="JNY21" s="182"/>
      <c r="JNZ21" s="182"/>
      <c r="JOA21" s="182"/>
      <c r="JOB21" s="182"/>
      <c r="JOC21" s="182"/>
      <c r="JOD21" s="182"/>
      <c r="JOE21" s="182"/>
      <c r="JOF21" s="182"/>
      <c r="JOG21" s="182"/>
      <c r="JOH21" s="182"/>
      <c r="JOI21" s="182"/>
      <c r="JOJ21" s="182"/>
      <c r="JOK21" s="182"/>
      <c r="JOL21" s="182"/>
      <c r="JOM21" s="182"/>
      <c r="JON21" s="182"/>
      <c r="JOO21" s="182"/>
      <c r="JOP21" s="182"/>
      <c r="JOQ21" s="182"/>
      <c r="JOR21" s="182"/>
      <c r="JOS21" s="182"/>
      <c r="JOT21" s="182"/>
      <c r="JOU21" s="182"/>
      <c r="JOV21" s="182"/>
      <c r="JOW21" s="182"/>
      <c r="JOX21" s="182"/>
      <c r="JOY21" s="182"/>
      <c r="JOZ21" s="182"/>
      <c r="JPA21" s="182"/>
      <c r="JPB21" s="182"/>
      <c r="JPC21" s="182"/>
      <c r="JPD21" s="182"/>
      <c r="JPE21" s="182"/>
      <c r="JPF21" s="182"/>
      <c r="JPG21" s="182"/>
      <c r="JPH21" s="182"/>
      <c r="JPI21" s="182"/>
      <c r="JPJ21" s="182"/>
      <c r="JPK21" s="182"/>
      <c r="JPL21" s="182"/>
      <c r="JPM21" s="182"/>
      <c r="JPN21" s="182"/>
      <c r="JPO21" s="182"/>
      <c r="JPP21" s="182"/>
      <c r="JPQ21" s="182"/>
      <c r="JPR21" s="182"/>
      <c r="JPS21" s="182"/>
      <c r="JPT21" s="182"/>
      <c r="JPU21" s="182"/>
      <c r="JPV21" s="182"/>
      <c r="JPW21" s="182"/>
      <c r="JPX21" s="182"/>
      <c r="JPY21" s="182"/>
      <c r="JPZ21" s="182"/>
      <c r="JQA21" s="182"/>
      <c r="JQB21" s="182"/>
      <c r="JQC21" s="182"/>
      <c r="JQD21" s="182"/>
      <c r="JQE21" s="182"/>
      <c r="JQF21" s="182"/>
      <c r="JQG21" s="182"/>
      <c r="JQH21" s="182"/>
      <c r="JQI21" s="182"/>
      <c r="JQJ21" s="182"/>
      <c r="JQK21" s="182"/>
      <c r="JQL21" s="182"/>
      <c r="JQM21" s="182"/>
      <c r="JQN21" s="182"/>
      <c r="JQO21" s="182"/>
      <c r="JQP21" s="182"/>
      <c r="JQQ21" s="182"/>
      <c r="JQR21" s="182"/>
      <c r="JQS21" s="182"/>
      <c r="JQT21" s="182"/>
      <c r="JQU21" s="182"/>
      <c r="JQV21" s="182"/>
      <c r="JQW21" s="182"/>
      <c r="JQX21" s="182"/>
      <c r="JQY21" s="182"/>
      <c r="JQZ21" s="182"/>
      <c r="JRA21" s="182"/>
      <c r="JRB21" s="182"/>
      <c r="JRC21" s="182"/>
      <c r="JRD21" s="182"/>
      <c r="JRE21" s="182"/>
      <c r="JRF21" s="182"/>
      <c r="JRG21" s="182"/>
      <c r="JRH21" s="182"/>
      <c r="JRI21" s="182"/>
      <c r="JRJ21" s="182"/>
      <c r="JRK21" s="182"/>
      <c r="JRL21" s="182"/>
      <c r="JRM21" s="182"/>
      <c r="JRN21" s="182"/>
      <c r="JRO21" s="182"/>
      <c r="JRP21" s="182"/>
      <c r="JRQ21" s="182"/>
      <c r="JRR21" s="182"/>
      <c r="JRS21" s="182"/>
      <c r="JRT21" s="182"/>
      <c r="JRU21" s="182"/>
      <c r="JRV21" s="182"/>
      <c r="JRW21" s="182"/>
      <c r="JRX21" s="182"/>
      <c r="JRY21" s="182"/>
      <c r="JRZ21" s="182"/>
      <c r="JSA21" s="182"/>
      <c r="JSB21" s="182"/>
      <c r="JSC21" s="182"/>
      <c r="JSD21" s="182"/>
      <c r="JSE21" s="182"/>
      <c r="JSF21" s="182"/>
      <c r="JSG21" s="182"/>
      <c r="JSH21" s="182"/>
      <c r="JSI21" s="182"/>
      <c r="JSJ21" s="182"/>
      <c r="JSK21" s="182"/>
      <c r="JSL21" s="182"/>
      <c r="JSM21" s="182"/>
      <c r="JSN21" s="182"/>
      <c r="JSO21" s="182"/>
      <c r="JSP21" s="182"/>
      <c r="JSQ21" s="182"/>
      <c r="JSR21" s="182"/>
      <c r="JSS21" s="182"/>
      <c r="JST21" s="182"/>
      <c r="JSU21" s="182"/>
      <c r="JSV21" s="182"/>
      <c r="JSW21" s="182"/>
      <c r="JSX21" s="182"/>
      <c r="JSY21" s="182"/>
      <c r="JSZ21" s="182"/>
      <c r="JTA21" s="182"/>
      <c r="JTB21" s="182"/>
      <c r="JTC21" s="182"/>
      <c r="JTD21" s="182"/>
      <c r="JTE21" s="182"/>
      <c r="JTF21" s="182"/>
      <c r="JTG21" s="182"/>
      <c r="JTH21" s="182"/>
      <c r="JTI21" s="182"/>
      <c r="JTJ21" s="182"/>
      <c r="JTK21" s="182"/>
      <c r="JTL21" s="182"/>
      <c r="JTM21" s="182"/>
      <c r="JTN21" s="182"/>
      <c r="JTO21" s="182"/>
      <c r="JTP21" s="182"/>
      <c r="JTQ21" s="182"/>
      <c r="JTR21" s="182"/>
      <c r="JTS21" s="182"/>
      <c r="JTT21" s="182"/>
      <c r="JTU21" s="182"/>
      <c r="JTV21" s="182"/>
      <c r="JTW21" s="182"/>
      <c r="JTX21" s="182"/>
      <c r="JTY21" s="182"/>
      <c r="JTZ21" s="182"/>
      <c r="JUA21" s="182"/>
      <c r="JUB21" s="182"/>
      <c r="JUC21" s="182"/>
      <c r="JUD21" s="182"/>
      <c r="JUE21" s="182"/>
      <c r="JUF21" s="182"/>
      <c r="JUG21" s="182"/>
      <c r="JUH21" s="182"/>
      <c r="JUI21" s="182"/>
      <c r="JUJ21" s="182"/>
      <c r="JUK21" s="182"/>
      <c r="JUL21" s="182"/>
      <c r="JUM21" s="182"/>
      <c r="JUN21" s="182"/>
      <c r="JUO21" s="182"/>
      <c r="JUP21" s="182"/>
      <c r="JUQ21" s="182"/>
      <c r="JUR21" s="182"/>
      <c r="JUS21" s="182"/>
      <c r="JUT21" s="182"/>
      <c r="JUU21" s="182"/>
      <c r="JUV21" s="182"/>
      <c r="JUW21" s="182"/>
      <c r="JUX21" s="182"/>
      <c r="JUY21" s="182"/>
      <c r="JUZ21" s="182"/>
      <c r="JVA21" s="182"/>
      <c r="JVB21" s="182"/>
      <c r="JVC21" s="182"/>
      <c r="JVD21" s="182"/>
      <c r="JVE21" s="182"/>
      <c r="JVF21" s="182"/>
      <c r="JVG21" s="182"/>
      <c r="JVH21" s="182"/>
      <c r="JVI21" s="182"/>
      <c r="JVJ21" s="182"/>
      <c r="JVK21" s="182"/>
      <c r="JVL21" s="182"/>
      <c r="JVM21" s="182"/>
      <c r="JVN21" s="182"/>
      <c r="JVO21" s="182"/>
      <c r="JVP21" s="182"/>
      <c r="JVQ21" s="182"/>
      <c r="JVR21" s="182"/>
      <c r="JVS21" s="182"/>
      <c r="JVT21" s="182"/>
      <c r="JVU21" s="182"/>
      <c r="JVV21" s="182"/>
      <c r="JVW21" s="182"/>
      <c r="JVX21" s="182"/>
      <c r="JVY21" s="182"/>
      <c r="JVZ21" s="182"/>
      <c r="JWA21" s="182"/>
      <c r="JWB21" s="182"/>
      <c r="JWC21" s="182"/>
      <c r="JWD21" s="182"/>
      <c r="JWE21" s="182"/>
      <c r="JWF21" s="182"/>
      <c r="JWG21" s="182"/>
      <c r="JWH21" s="182"/>
      <c r="JWI21" s="182"/>
      <c r="JWJ21" s="182"/>
      <c r="JWK21" s="182"/>
      <c r="JWL21" s="182"/>
      <c r="JWM21" s="182"/>
      <c r="JWN21" s="182"/>
      <c r="JWO21" s="182"/>
      <c r="JWP21" s="182"/>
      <c r="JWQ21" s="182"/>
      <c r="JWR21" s="182"/>
      <c r="JWS21" s="182"/>
      <c r="JWT21" s="182"/>
      <c r="JWU21" s="182"/>
      <c r="JWV21" s="182"/>
      <c r="JWW21" s="182"/>
      <c r="JWX21" s="182"/>
      <c r="JWY21" s="182"/>
      <c r="JWZ21" s="182"/>
      <c r="JXA21" s="182"/>
      <c r="JXB21" s="182"/>
      <c r="JXC21" s="182"/>
      <c r="JXD21" s="182"/>
      <c r="JXE21" s="182"/>
      <c r="JXF21" s="182"/>
      <c r="JXG21" s="182"/>
      <c r="JXH21" s="182"/>
      <c r="JXI21" s="182"/>
      <c r="JXJ21" s="182"/>
      <c r="JXK21" s="182"/>
      <c r="JXL21" s="182"/>
      <c r="JXM21" s="182"/>
      <c r="JXN21" s="182"/>
      <c r="JXO21" s="182"/>
      <c r="JXP21" s="182"/>
      <c r="JXQ21" s="182"/>
      <c r="JXR21" s="182"/>
      <c r="JXS21" s="182"/>
      <c r="JXT21" s="182"/>
      <c r="JXU21" s="182"/>
      <c r="JXV21" s="182"/>
      <c r="JXW21" s="182"/>
      <c r="JXX21" s="182"/>
      <c r="JXY21" s="182"/>
      <c r="JXZ21" s="182"/>
      <c r="JYA21" s="182"/>
      <c r="JYB21" s="182"/>
      <c r="JYC21" s="182"/>
      <c r="JYD21" s="182"/>
      <c r="JYE21" s="182"/>
      <c r="JYF21" s="182"/>
      <c r="JYG21" s="182"/>
      <c r="JYH21" s="182"/>
      <c r="JYI21" s="182"/>
      <c r="JYJ21" s="182"/>
      <c r="JYK21" s="182"/>
      <c r="JYL21" s="182"/>
      <c r="JYM21" s="182"/>
      <c r="JYN21" s="182"/>
      <c r="JYO21" s="182"/>
      <c r="JYP21" s="182"/>
      <c r="JYQ21" s="182"/>
      <c r="JYR21" s="182"/>
      <c r="JYS21" s="182"/>
      <c r="JYT21" s="182"/>
      <c r="JYU21" s="182"/>
      <c r="JYV21" s="182"/>
      <c r="JYW21" s="182"/>
      <c r="JYX21" s="182"/>
      <c r="JYY21" s="182"/>
      <c r="JYZ21" s="182"/>
      <c r="JZA21" s="182"/>
      <c r="JZB21" s="182"/>
      <c r="JZC21" s="182"/>
      <c r="JZD21" s="182"/>
      <c r="JZE21" s="182"/>
      <c r="JZF21" s="182"/>
      <c r="JZG21" s="182"/>
      <c r="JZH21" s="182"/>
      <c r="JZI21" s="182"/>
      <c r="JZJ21" s="182"/>
      <c r="JZK21" s="182"/>
      <c r="JZL21" s="182"/>
      <c r="JZM21" s="182"/>
      <c r="JZN21" s="182"/>
      <c r="JZO21" s="182"/>
      <c r="JZP21" s="182"/>
      <c r="JZQ21" s="182"/>
      <c r="JZR21" s="182"/>
      <c r="JZS21" s="182"/>
      <c r="JZT21" s="182"/>
      <c r="JZU21" s="182"/>
      <c r="JZV21" s="182"/>
      <c r="JZW21" s="182"/>
      <c r="JZX21" s="182"/>
      <c r="JZY21" s="182"/>
      <c r="JZZ21" s="182"/>
      <c r="KAA21" s="182"/>
      <c r="KAB21" s="182"/>
      <c r="KAC21" s="182"/>
      <c r="KAD21" s="182"/>
      <c r="KAE21" s="182"/>
      <c r="KAF21" s="182"/>
      <c r="KAG21" s="182"/>
      <c r="KAH21" s="182"/>
      <c r="KAI21" s="182"/>
      <c r="KAJ21" s="182"/>
      <c r="KAK21" s="182"/>
      <c r="KAL21" s="182"/>
      <c r="KAM21" s="182"/>
      <c r="KAN21" s="182"/>
      <c r="KAO21" s="182"/>
      <c r="KAP21" s="182"/>
      <c r="KAQ21" s="182"/>
      <c r="KAR21" s="182"/>
      <c r="KAS21" s="182"/>
      <c r="KAT21" s="182"/>
      <c r="KAU21" s="182"/>
      <c r="KAV21" s="182"/>
      <c r="KAW21" s="182"/>
      <c r="KAX21" s="182"/>
      <c r="KAY21" s="182"/>
      <c r="KAZ21" s="182"/>
      <c r="KBA21" s="182"/>
      <c r="KBB21" s="182"/>
      <c r="KBC21" s="182"/>
      <c r="KBD21" s="182"/>
      <c r="KBE21" s="182"/>
      <c r="KBF21" s="182"/>
      <c r="KBG21" s="182"/>
      <c r="KBH21" s="182"/>
      <c r="KBI21" s="182"/>
      <c r="KBJ21" s="182"/>
      <c r="KBK21" s="182"/>
      <c r="KBL21" s="182"/>
      <c r="KBM21" s="182"/>
      <c r="KBN21" s="182"/>
      <c r="KBO21" s="182"/>
      <c r="KBP21" s="182"/>
      <c r="KBQ21" s="182"/>
      <c r="KBR21" s="182"/>
      <c r="KBS21" s="182"/>
      <c r="KBT21" s="182"/>
      <c r="KBU21" s="182"/>
      <c r="KBV21" s="182"/>
      <c r="KBW21" s="182"/>
      <c r="KBX21" s="182"/>
      <c r="KBY21" s="182"/>
      <c r="KBZ21" s="182"/>
      <c r="KCA21" s="182"/>
      <c r="KCB21" s="182"/>
      <c r="KCC21" s="182"/>
      <c r="KCD21" s="182"/>
      <c r="KCE21" s="182"/>
      <c r="KCF21" s="182"/>
      <c r="KCG21" s="182"/>
      <c r="KCH21" s="182"/>
      <c r="KCI21" s="182"/>
      <c r="KCJ21" s="182"/>
      <c r="KCK21" s="182"/>
      <c r="KCL21" s="182"/>
      <c r="KCM21" s="182"/>
      <c r="KCN21" s="182"/>
      <c r="KCO21" s="182"/>
      <c r="KCP21" s="182"/>
      <c r="KCQ21" s="182"/>
      <c r="KCR21" s="182"/>
      <c r="KCS21" s="182"/>
      <c r="KCT21" s="182"/>
      <c r="KCU21" s="182"/>
      <c r="KCV21" s="182"/>
      <c r="KCW21" s="182"/>
      <c r="KCX21" s="182"/>
      <c r="KCY21" s="182"/>
      <c r="KCZ21" s="182"/>
      <c r="KDA21" s="182"/>
      <c r="KDB21" s="182"/>
      <c r="KDC21" s="182"/>
      <c r="KDD21" s="182"/>
      <c r="KDE21" s="182"/>
      <c r="KDF21" s="182"/>
      <c r="KDG21" s="182"/>
      <c r="KDH21" s="182"/>
      <c r="KDI21" s="182"/>
      <c r="KDJ21" s="182"/>
      <c r="KDK21" s="182"/>
      <c r="KDL21" s="182"/>
      <c r="KDM21" s="182"/>
      <c r="KDN21" s="182"/>
      <c r="KDO21" s="182"/>
      <c r="KDP21" s="182"/>
      <c r="KDQ21" s="182"/>
      <c r="KDR21" s="182"/>
      <c r="KDS21" s="182"/>
      <c r="KDT21" s="182"/>
      <c r="KDU21" s="182"/>
      <c r="KDV21" s="182"/>
      <c r="KDW21" s="182"/>
      <c r="KDX21" s="182"/>
      <c r="KDY21" s="182"/>
      <c r="KDZ21" s="182"/>
      <c r="KEA21" s="182"/>
      <c r="KEB21" s="182"/>
      <c r="KEC21" s="182"/>
      <c r="KED21" s="182"/>
      <c r="KEE21" s="182"/>
      <c r="KEF21" s="182"/>
      <c r="KEG21" s="182"/>
      <c r="KEH21" s="182"/>
      <c r="KEI21" s="182"/>
      <c r="KEJ21" s="182"/>
      <c r="KEK21" s="182"/>
      <c r="KEL21" s="182"/>
      <c r="KEM21" s="182"/>
      <c r="KEN21" s="182"/>
      <c r="KEO21" s="182"/>
      <c r="KEP21" s="182"/>
      <c r="KEQ21" s="182"/>
      <c r="KER21" s="182"/>
      <c r="KES21" s="182"/>
      <c r="KET21" s="182"/>
      <c r="KEU21" s="182"/>
      <c r="KEV21" s="182"/>
      <c r="KEW21" s="182"/>
      <c r="KEX21" s="182"/>
      <c r="KEY21" s="182"/>
      <c r="KEZ21" s="182"/>
      <c r="KFA21" s="182"/>
      <c r="KFB21" s="182"/>
      <c r="KFC21" s="182"/>
      <c r="KFD21" s="182"/>
      <c r="KFE21" s="182"/>
      <c r="KFF21" s="182"/>
      <c r="KFG21" s="182"/>
      <c r="KFH21" s="182"/>
      <c r="KFI21" s="182"/>
      <c r="KFJ21" s="182"/>
      <c r="KFK21" s="182"/>
      <c r="KFL21" s="182"/>
      <c r="KFM21" s="182"/>
      <c r="KFN21" s="182"/>
      <c r="KFO21" s="182"/>
      <c r="KFP21" s="182"/>
      <c r="KFQ21" s="182"/>
      <c r="KFR21" s="182"/>
      <c r="KFS21" s="182"/>
      <c r="KFT21" s="182"/>
      <c r="KFU21" s="182"/>
      <c r="KFV21" s="182"/>
      <c r="KFW21" s="182"/>
      <c r="KFX21" s="182"/>
      <c r="KFY21" s="182"/>
      <c r="KFZ21" s="182"/>
      <c r="KGA21" s="182"/>
      <c r="KGB21" s="182"/>
      <c r="KGC21" s="182"/>
      <c r="KGD21" s="182"/>
      <c r="KGE21" s="182"/>
      <c r="KGF21" s="182"/>
      <c r="KGG21" s="182"/>
      <c r="KGH21" s="182"/>
      <c r="KGI21" s="182"/>
      <c r="KGJ21" s="182"/>
      <c r="KGK21" s="182"/>
      <c r="KGL21" s="182"/>
      <c r="KGM21" s="182"/>
      <c r="KGN21" s="182"/>
      <c r="KGO21" s="182"/>
      <c r="KGP21" s="182"/>
      <c r="KGQ21" s="182"/>
      <c r="KGR21" s="182"/>
      <c r="KGS21" s="182"/>
      <c r="KGT21" s="182"/>
      <c r="KGU21" s="182"/>
      <c r="KGV21" s="182"/>
      <c r="KGW21" s="182"/>
      <c r="KGX21" s="182"/>
      <c r="KGY21" s="182"/>
      <c r="KGZ21" s="182"/>
      <c r="KHA21" s="182"/>
      <c r="KHB21" s="182"/>
      <c r="KHC21" s="182"/>
      <c r="KHD21" s="182"/>
      <c r="KHE21" s="182"/>
      <c r="KHF21" s="182"/>
      <c r="KHG21" s="182"/>
      <c r="KHH21" s="182"/>
      <c r="KHI21" s="182"/>
      <c r="KHJ21" s="182"/>
      <c r="KHK21" s="182"/>
      <c r="KHL21" s="182"/>
      <c r="KHM21" s="182"/>
      <c r="KHN21" s="182"/>
      <c r="KHO21" s="182"/>
      <c r="KHP21" s="182"/>
      <c r="KHQ21" s="182"/>
      <c r="KHR21" s="182"/>
      <c r="KHS21" s="182"/>
      <c r="KHT21" s="182"/>
      <c r="KHU21" s="182"/>
      <c r="KHV21" s="182"/>
      <c r="KHW21" s="182"/>
      <c r="KHX21" s="182"/>
      <c r="KHY21" s="182"/>
      <c r="KHZ21" s="182"/>
      <c r="KIA21" s="182"/>
      <c r="KIB21" s="182"/>
      <c r="KIC21" s="182"/>
      <c r="KID21" s="182"/>
      <c r="KIE21" s="182"/>
      <c r="KIF21" s="182"/>
      <c r="KIG21" s="182"/>
      <c r="KIH21" s="182"/>
      <c r="KII21" s="182"/>
      <c r="KIJ21" s="182"/>
      <c r="KIK21" s="182"/>
      <c r="KIL21" s="182"/>
      <c r="KIM21" s="182"/>
      <c r="KIN21" s="182"/>
      <c r="KIO21" s="182"/>
      <c r="KIP21" s="182"/>
      <c r="KIQ21" s="182"/>
      <c r="KIR21" s="182"/>
      <c r="KIS21" s="182"/>
      <c r="KIT21" s="182"/>
      <c r="KIU21" s="182"/>
      <c r="KIV21" s="182"/>
      <c r="KIW21" s="182"/>
      <c r="KIX21" s="182"/>
      <c r="KIY21" s="182"/>
      <c r="KIZ21" s="182"/>
      <c r="KJA21" s="182"/>
      <c r="KJB21" s="182"/>
      <c r="KJC21" s="182"/>
      <c r="KJD21" s="182"/>
      <c r="KJE21" s="182"/>
      <c r="KJF21" s="182"/>
      <c r="KJG21" s="182"/>
      <c r="KJH21" s="182"/>
      <c r="KJI21" s="182"/>
      <c r="KJJ21" s="182"/>
      <c r="KJK21" s="182"/>
      <c r="KJL21" s="182"/>
      <c r="KJM21" s="182"/>
      <c r="KJN21" s="182"/>
      <c r="KJO21" s="182"/>
      <c r="KJP21" s="182"/>
      <c r="KJQ21" s="182"/>
      <c r="KJR21" s="182"/>
      <c r="KJS21" s="182"/>
      <c r="KJT21" s="182"/>
      <c r="KJU21" s="182"/>
      <c r="KJV21" s="182"/>
      <c r="KJW21" s="182"/>
      <c r="KJX21" s="182"/>
      <c r="KJY21" s="182"/>
      <c r="KJZ21" s="182"/>
      <c r="KKA21" s="182"/>
      <c r="KKB21" s="182"/>
      <c r="KKC21" s="182"/>
      <c r="KKD21" s="182"/>
      <c r="KKE21" s="182"/>
      <c r="KKF21" s="182"/>
      <c r="KKG21" s="182"/>
      <c r="KKH21" s="182"/>
      <c r="KKI21" s="182"/>
      <c r="KKJ21" s="182"/>
      <c r="KKK21" s="182"/>
      <c r="KKL21" s="182"/>
      <c r="KKM21" s="182"/>
      <c r="KKN21" s="182"/>
      <c r="KKO21" s="182"/>
      <c r="KKP21" s="182"/>
      <c r="KKQ21" s="182"/>
      <c r="KKR21" s="182"/>
      <c r="KKS21" s="182"/>
      <c r="KKT21" s="182"/>
      <c r="KKU21" s="182"/>
      <c r="KKV21" s="182"/>
      <c r="KKW21" s="182"/>
      <c r="KKX21" s="182"/>
      <c r="KKY21" s="182"/>
      <c r="KKZ21" s="182"/>
      <c r="KLA21" s="182"/>
      <c r="KLB21" s="182"/>
      <c r="KLC21" s="182"/>
      <c r="KLD21" s="182"/>
      <c r="KLE21" s="182"/>
      <c r="KLF21" s="182"/>
      <c r="KLG21" s="182"/>
      <c r="KLH21" s="182"/>
      <c r="KLI21" s="182"/>
      <c r="KLJ21" s="182"/>
      <c r="KLK21" s="182"/>
      <c r="KLL21" s="182"/>
      <c r="KLM21" s="182"/>
      <c r="KLN21" s="182"/>
      <c r="KLO21" s="182"/>
      <c r="KLP21" s="182"/>
      <c r="KLQ21" s="182"/>
      <c r="KLR21" s="182"/>
      <c r="KLS21" s="182"/>
      <c r="KLT21" s="182"/>
      <c r="KLU21" s="182"/>
      <c r="KLV21" s="182"/>
      <c r="KLW21" s="182"/>
      <c r="KLX21" s="182"/>
      <c r="KLY21" s="182"/>
      <c r="KLZ21" s="182"/>
      <c r="KMA21" s="182"/>
      <c r="KMB21" s="182"/>
      <c r="KMC21" s="182"/>
      <c r="KMD21" s="182"/>
      <c r="KME21" s="182"/>
      <c r="KMF21" s="182"/>
      <c r="KMG21" s="182"/>
      <c r="KMH21" s="182"/>
      <c r="KMI21" s="182"/>
      <c r="KMJ21" s="182"/>
      <c r="KMK21" s="182"/>
      <c r="KML21" s="182"/>
      <c r="KMM21" s="182"/>
      <c r="KMN21" s="182"/>
      <c r="KMO21" s="182"/>
      <c r="KMP21" s="182"/>
      <c r="KMQ21" s="182"/>
      <c r="KMR21" s="182"/>
      <c r="KMS21" s="182"/>
      <c r="KMT21" s="182"/>
      <c r="KMU21" s="182"/>
      <c r="KMV21" s="182"/>
      <c r="KMW21" s="182"/>
      <c r="KMX21" s="182"/>
      <c r="KMY21" s="182"/>
      <c r="KMZ21" s="182"/>
      <c r="KNA21" s="182"/>
      <c r="KNB21" s="182"/>
      <c r="KNC21" s="182"/>
      <c r="KND21" s="182"/>
      <c r="KNE21" s="182"/>
      <c r="KNF21" s="182"/>
      <c r="KNG21" s="182"/>
      <c r="KNH21" s="182"/>
      <c r="KNI21" s="182"/>
      <c r="KNJ21" s="182"/>
      <c r="KNK21" s="182"/>
      <c r="KNL21" s="182"/>
      <c r="KNM21" s="182"/>
      <c r="KNN21" s="182"/>
      <c r="KNO21" s="182"/>
      <c r="KNP21" s="182"/>
      <c r="KNQ21" s="182"/>
      <c r="KNR21" s="182"/>
      <c r="KNS21" s="182"/>
      <c r="KNT21" s="182"/>
      <c r="KNU21" s="182"/>
      <c r="KNV21" s="182"/>
      <c r="KNW21" s="182"/>
      <c r="KNX21" s="182"/>
      <c r="KNY21" s="182"/>
      <c r="KNZ21" s="182"/>
      <c r="KOA21" s="182"/>
      <c r="KOB21" s="182"/>
      <c r="KOC21" s="182"/>
      <c r="KOD21" s="182"/>
      <c r="KOE21" s="182"/>
      <c r="KOF21" s="182"/>
      <c r="KOG21" s="182"/>
      <c r="KOH21" s="182"/>
      <c r="KOI21" s="182"/>
      <c r="KOJ21" s="182"/>
      <c r="KOK21" s="182"/>
      <c r="KOL21" s="182"/>
      <c r="KOM21" s="182"/>
      <c r="KON21" s="182"/>
      <c r="KOO21" s="182"/>
      <c r="KOP21" s="182"/>
      <c r="KOQ21" s="182"/>
      <c r="KOR21" s="182"/>
      <c r="KOS21" s="182"/>
      <c r="KOT21" s="182"/>
      <c r="KOU21" s="182"/>
      <c r="KOV21" s="182"/>
      <c r="KOW21" s="182"/>
      <c r="KOX21" s="182"/>
      <c r="KOY21" s="182"/>
      <c r="KOZ21" s="182"/>
      <c r="KPA21" s="182"/>
      <c r="KPB21" s="182"/>
      <c r="KPC21" s="182"/>
      <c r="KPD21" s="182"/>
      <c r="KPE21" s="182"/>
      <c r="KPF21" s="182"/>
      <c r="KPG21" s="182"/>
      <c r="KPH21" s="182"/>
      <c r="KPI21" s="182"/>
      <c r="KPJ21" s="182"/>
      <c r="KPK21" s="182"/>
      <c r="KPL21" s="182"/>
      <c r="KPM21" s="182"/>
      <c r="KPN21" s="182"/>
      <c r="KPO21" s="182"/>
      <c r="KPP21" s="182"/>
      <c r="KPQ21" s="182"/>
      <c r="KPR21" s="182"/>
      <c r="KPS21" s="182"/>
      <c r="KPT21" s="182"/>
      <c r="KPU21" s="182"/>
      <c r="KPV21" s="182"/>
      <c r="KPW21" s="182"/>
      <c r="KPX21" s="182"/>
      <c r="KPY21" s="182"/>
      <c r="KPZ21" s="182"/>
      <c r="KQA21" s="182"/>
      <c r="KQB21" s="182"/>
      <c r="KQC21" s="182"/>
      <c r="KQD21" s="182"/>
      <c r="KQE21" s="182"/>
      <c r="KQF21" s="182"/>
      <c r="KQG21" s="182"/>
      <c r="KQH21" s="182"/>
      <c r="KQI21" s="182"/>
      <c r="KQJ21" s="182"/>
      <c r="KQK21" s="182"/>
      <c r="KQL21" s="182"/>
      <c r="KQM21" s="182"/>
      <c r="KQN21" s="182"/>
      <c r="KQO21" s="182"/>
      <c r="KQP21" s="182"/>
      <c r="KQQ21" s="182"/>
      <c r="KQR21" s="182"/>
      <c r="KQS21" s="182"/>
      <c r="KQT21" s="182"/>
      <c r="KQU21" s="182"/>
      <c r="KQV21" s="182"/>
      <c r="KQW21" s="182"/>
      <c r="KQX21" s="182"/>
      <c r="KQY21" s="182"/>
      <c r="KQZ21" s="182"/>
      <c r="KRA21" s="182"/>
      <c r="KRB21" s="182"/>
      <c r="KRC21" s="182"/>
      <c r="KRD21" s="182"/>
      <c r="KRE21" s="182"/>
      <c r="KRF21" s="182"/>
      <c r="KRG21" s="182"/>
      <c r="KRH21" s="182"/>
      <c r="KRI21" s="182"/>
      <c r="KRJ21" s="182"/>
      <c r="KRK21" s="182"/>
      <c r="KRL21" s="182"/>
      <c r="KRM21" s="182"/>
      <c r="KRN21" s="182"/>
      <c r="KRO21" s="182"/>
      <c r="KRP21" s="182"/>
      <c r="KRQ21" s="182"/>
      <c r="KRR21" s="182"/>
      <c r="KRS21" s="182"/>
      <c r="KRT21" s="182"/>
      <c r="KRU21" s="182"/>
      <c r="KRV21" s="182"/>
      <c r="KRW21" s="182"/>
      <c r="KRX21" s="182"/>
      <c r="KRY21" s="182"/>
      <c r="KRZ21" s="182"/>
      <c r="KSA21" s="182"/>
      <c r="KSB21" s="182"/>
      <c r="KSC21" s="182"/>
      <c r="KSD21" s="182"/>
      <c r="KSE21" s="182"/>
      <c r="KSF21" s="182"/>
      <c r="KSG21" s="182"/>
      <c r="KSH21" s="182"/>
      <c r="KSI21" s="182"/>
      <c r="KSJ21" s="182"/>
      <c r="KSK21" s="182"/>
      <c r="KSL21" s="182"/>
      <c r="KSM21" s="182"/>
      <c r="KSN21" s="182"/>
      <c r="KSO21" s="182"/>
      <c r="KSP21" s="182"/>
      <c r="KSQ21" s="182"/>
      <c r="KSR21" s="182"/>
      <c r="KSS21" s="182"/>
      <c r="KST21" s="182"/>
      <c r="KSU21" s="182"/>
      <c r="KSV21" s="182"/>
      <c r="KSW21" s="182"/>
      <c r="KSX21" s="182"/>
      <c r="KSY21" s="182"/>
      <c r="KSZ21" s="182"/>
      <c r="KTA21" s="182"/>
      <c r="KTB21" s="182"/>
      <c r="KTC21" s="182"/>
      <c r="KTD21" s="182"/>
      <c r="KTE21" s="182"/>
      <c r="KTF21" s="182"/>
      <c r="KTG21" s="182"/>
      <c r="KTH21" s="182"/>
      <c r="KTI21" s="182"/>
      <c r="KTJ21" s="182"/>
      <c r="KTK21" s="182"/>
      <c r="KTL21" s="182"/>
      <c r="KTM21" s="182"/>
      <c r="KTN21" s="182"/>
      <c r="KTO21" s="182"/>
      <c r="KTP21" s="182"/>
      <c r="KTQ21" s="182"/>
      <c r="KTR21" s="182"/>
      <c r="KTS21" s="182"/>
      <c r="KTT21" s="182"/>
      <c r="KTU21" s="182"/>
      <c r="KTV21" s="182"/>
      <c r="KTW21" s="182"/>
      <c r="KTX21" s="182"/>
      <c r="KTY21" s="182"/>
      <c r="KTZ21" s="182"/>
      <c r="KUA21" s="182"/>
      <c r="KUB21" s="182"/>
      <c r="KUC21" s="182"/>
      <c r="KUD21" s="182"/>
      <c r="KUE21" s="182"/>
      <c r="KUF21" s="182"/>
      <c r="KUG21" s="182"/>
      <c r="KUH21" s="182"/>
      <c r="KUI21" s="182"/>
      <c r="KUJ21" s="182"/>
      <c r="KUK21" s="182"/>
      <c r="KUL21" s="182"/>
      <c r="KUM21" s="182"/>
      <c r="KUN21" s="182"/>
      <c r="KUO21" s="182"/>
      <c r="KUP21" s="182"/>
      <c r="KUQ21" s="182"/>
      <c r="KUR21" s="182"/>
      <c r="KUS21" s="182"/>
      <c r="KUT21" s="182"/>
      <c r="KUU21" s="182"/>
      <c r="KUV21" s="182"/>
      <c r="KUW21" s="182"/>
      <c r="KUX21" s="182"/>
      <c r="KUY21" s="182"/>
      <c r="KUZ21" s="182"/>
      <c r="KVA21" s="182"/>
      <c r="KVB21" s="182"/>
      <c r="KVC21" s="182"/>
      <c r="KVD21" s="182"/>
      <c r="KVE21" s="182"/>
      <c r="KVF21" s="182"/>
      <c r="KVG21" s="182"/>
      <c r="KVH21" s="182"/>
      <c r="KVI21" s="182"/>
      <c r="KVJ21" s="182"/>
      <c r="KVK21" s="182"/>
      <c r="KVL21" s="182"/>
      <c r="KVM21" s="182"/>
      <c r="KVN21" s="182"/>
      <c r="KVO21" s="182"/>
      <c r="KVP21" s="182"/>
      <c r="KVQ21" s="182"/>
      <c r="KVR21" s="182"/>
      <c r="KVS21" s="182"/>
      <c r="KVT21" s="182"/>
      <c r="KVU21" s="182"/>
      <c r="KVV21" s="182"/>
      <c r="KVW21" s="182"/>
      <c r="KVX21" s="182"/>
      <c r="KVY21" s="182"/>
      <c r="KVZ21" s="182"/>
      <c r="KWA21" s="182"/>
      <c r="KWB21" s="182"/>
      <c r="KWC21" s="182"/>
      <c r="KWD21" s="182"/>
      <c r="KWE21" s="182"/>
      <c r="KWF21" s="182"/>
      <c r="KWG21" s="182"/>
      <c r="KWH21" s="182"/>
      <c r="KWI21" s="182"/>
      <c r="KWJ21" s="182"/>
      <c r="KWK21" s="182"/>
      <c r="KWL21" s="182"/>
      <c r="KWM21" s="182"/>
      <c r="KWN21" s="182"/>
      <c r="KWO21" s="182"/>
      <c r="KWP21" s="182"/>
      <c r="KWQ21" s="182"/>
      <c r="KWR21" s="182"/>
      <c r="KWS21" s="182"/>
      <c r="KWT21" s="182"/>
      <c r="KWU21" s="182"/>
      <c r="KWV21" s="182"/>
      <c r="KWW21" s="182"/>
      <c r="KWX21" s="182"/>
      <c r="KWY21" s="182"/>
      <c r="KWZ21" s="182"/>
      <c r="KXA21" s="182"/>
      <c r="KXB21" s="182"/>
      <c r="KXC21" s="182"/>
      <c r="KXD21" s="182"/>
      <c r="KXE21" s="182"/>
      <c r="KXF21" s="182"/>
      <c r="KXG21" s="182"/>
      <c r="KXH21" s="182"/>
      <c r="KXI21" s="182"/>
      <c r="KXJ21" s="182"/>
      <c r="KXK21" s="182"/>
      <c r="KXL21" s="182"/>
      <c r="KXM21" s="182"/>
      <c r="KXN21" s="182"/>
      <c r="KXO21" s="182"/>
      <c r="KXP21" s="182"/>
      <c r="KXQ21" s="182"/>
      <c r="KXR21" s="182"/>
      <c r="KXS21" s="182"/>
      <c r="KXT21" s="182"/>
      <c r="KXU21" s="182"/>
      <c r="KXV21" s="182"/>
      <c r="KXW21" s="182"/>
      <c r="KXX21" s="182"/>
      <c r="KXY21" s="182"/>
      <c r="KXZ21" s="182"/>
      <c r="KYA21" s="182"/>
      <c r="KYB21" s="182"/>
      <c r="KYC21" s="182"/>
      <c r="KYD21" s="182"/>
      <c r="KYE21" s="182"/>
      <c r="KYF21" s="182"/>
      <c r="KYG21" s="182"/>
      <c r="KYH21" s="182"/>
      <c r="KYI21" s="182"/>
      <c r="KYJ21" s="182"/>
      <c r="KYK21" s="182"/>
      <c r="KYL21" s="182"/>
      <c r="KYM21" s="182"/>
      <c r="KYN21" s="182"/>
      <c r="KYO21" s="182"/>
      <c r="KYP21" s="182"/>
      <c r="KYQ21" s="182"/>
      <c r="KYR21" s="182"/>
      <c r="KYS21" s="182"/>
      <c r="KYT21" s="182"/>
      <c r="KYU21" s="182"/>
      <c r="KYV21" s="182"/>
      <c r="KYW21" s="182"/>
      <c r="KYX21" s="182"/>
      <c r="KYY21" s="182"/>
      <c r="KYZ21" s="182"/>
      <c r="KZA21" s="182"/>
      <c r="KZB21" s="182"/>
      <c r="KZC21" s="182"/>
      <c r="KZD21" s="182"/>
      <c r="KZE21" s="182"/>
      <c r="KZF21" s="182"/>
      <c r="KZG21" s="182"/>
      <c r="KZH21" s="182"/>
      <c r="KZI21" s="182"/>
      <c r="KZJ21" s="182"/>
      <c r="KZK21" s="182"/>
      <c r="KZL21" s="182"/>
      <c r="KZM21" s="182"/>
      <c r="KZN21" s="182"/>
      <c r="KZO21" s="182"/>
      <c r="KZP21" s="182"/>
      <c r="KZQ21" s="182"/>
      <c r="KZR21" s="182"/>
      <c r="KZS21" s="182"/>
      <c r="KZT21" s="182"/>
      <c r="KZU21" s="182"/>
      <c r="KZV21" s="182"/>
      <c r="KZW21" s="182"/>
      <c r="KZX21" s="182"/>
      <c r="KZY21" s="182"/>
      <c r="KZZ21" s="182"/>
      <c r="LAA21" s="182"/>
      <c r="LAB21" s="182"/>
      <c r="LAC21" s="182"/>
      <c r="LAD21" s="182"/>
      <c r="LAE21" s="182"/>
      <c r="LAF21" s="182"/>
      <c r="LAG21" s="182"/>
      <c r="LAH21" s="182"/>
      <c r="LAI21" s="182"/>
      <c r="LAJ21" s="182"/>
      <c r="LAK21" s="182"/>
      <c r="LAL21" s="182"/>
      <c r="LAM21" s="182"/>
      <c r="LAN21" s="182"/>
      <c r="LAO21" s="182"/>
      <c r="LAP21" s="182"/>
      <c r="LAQ21" s="182"/>
      <c r="LAR21" s="182"/>
      <c r="LAS21" s="182"/>
      <c r="LAT21" s="182"/>
      <c r="LAU21" s="182"/>
      <c r="LAV21" s="182"/>
      <c r="LAW21" s="182"/>
      <c r="LAX21" s="182"/>
      <c r="LAY21" s="182"/>
      <c r="LAZ21" s="182"/>
      <c r="LBA21" s="182"/>
      <c r="LBB21" s="182"/>
      <c r="LBC21" s="182"/>
      <c r="LBD21" s="182"/>
      <c r="LBE21" s="182"/>
      <c r="LBF21" s="182"/>
      <c r="LBG21" s="182"/>
      <c r="LBH21" s="182"/>
      <c r="LBI21" s="182"/>
      <c r="LBJ21" s="182"/>
      <c r="LBK21" s="182"/>
      <c r="LBL21" s="182"/>
      <c r="LBM21" s="182"/>
      <c r="LBN21" s="182"/>
      <c r="LBO21" s="182"/>
      <c r="LBP21" s="182"/>
      <c r="LBQ21" s="182"/>
      <c r="LBR21" s="182"/>
      <c r="LBS21" s="182"/>
      <c r="LBT21" s="182"/>
      <c r="LBU21" s="182"/>
      <c r="LBV21" s="182"/>
      <c r="LBW21" s="182"/>
      <c r="LBX21" s="182"/>
      <c r="LBY21" s="182"/>
      <c r="LBZ21" s="182"/>
      <c r="LCA21" s="182"/>
      <c r="LCB21" s="182"/>
      <c r="LCC21" s="182"/>
      <c r="LCD21" s="182"/>
      <c r="LCE21" s="182"/>
      <c r="LCF21" s="182"/>
      <c r="LCG21" s="182"/>
      <c r="LCH21" s="182"/>
      <c r="LCI21" s="182"/>
      <c r="LCJ21" s="182"/>
      <c r="LCK21" s="182"/>
      <c r="LCL21" s="182"/>
      <c r="LCM21" s="182"/>
      <c r="LCN21" s="182"/>
      <c r="LCO21" s="182"/>
      <c r="LCP21" s="182"/>
      <c r="LCQ21" s="182"/>
      <c r="LCR21" s="182"/>
      <c r="LCS21" s="182"/>
      <c r="LCT21" s="182"/>
      <c r="LCU21" s="182"/>
      <c r="LCV21" s="182"/>
      <c r="LCW21" s="182"/>
      <c r="LCX21" s="182"/>
      <c r="LCY21" s="182"/>
      <c r="LCZ21" s="182"/>
      <c r="LDA21" s="182"/>
      <c r="LDB21" s="182"/>
      <c r="LDC21" s="182"/>
      <c r="LDD21" s="182"/>
      <c r="LDE21" s="182"/>
      <c r="LDF21" s="182"/>
      <c r="LDG21" s="182"/>
      <c r="LDH21" s="182"/>
      <c r="LDI21" s="182"/>
      <c r="LDJ21" s="182"/>
      <c r="LDK21" s="182"/>
      <c r="LDL21" s="182"/>
      <c r="LDM21" s="182"/>
      <c r="LDN21" s="182"/>
      <c r="LDO21" s="182"/>
      <c r="LDP21" s="182"/>
      <c r="LDQ21" s="182"/>
      <c r="LDR21" s="182"/>
      <c r="LDS21" s="182"/>
      <c r="LDT21" s="182"/>
      <c r="LDU21" s="182"/>
      <c r="LDV21" s="182"/>
      <c r="LDW21" s="182"/>
      <c r="LDX21" s="182"/>
      <c r="LDY21" s="182"/>
      <c r="LDZ21" s="182"/>
      <c r="LEA21" s="182"/>
      <c r="LEB21" s="182"/>
      <c r="LEC21" s="182"/>
      <c r="LED21" s="182"/>
      <c r="LEE21" s="182"/>
      <c r="LEF21" s="182"/>
      <c r="LEG21" s="182"/>
      <c r="LEH21" s="182"/>
      <c r="LEI21" s="182"/>
      <c r="LEJ21" s="182"/>
      <c r="LEK21" s="182"/>
      <c r="LEL21" s="182"/>
      <c r="LEM21" s="182"/>
      <c r="LEN21" s="182"/>
      <c r="LEO21" s="182"/>
      <c r="LEP21" s="182"/>
      <c r="LEQ21" s="182"/>
      <c r="LER21" s="182"/>
      <c r="LES21" s="182"/>
      <c r="LET21" s="182"/>
      <c r="LEU21" s="182"/>
      <c r="LEV21" s="182"/>
      <c r="LEW21" s="182"/>
      <c r="LEX21" s="182"/>
      <c r="LEY21" s="182"/>
      <c r="LEZ21" s="182"/>
      <c r="LFA21" s="182"/>
      <c r="LFB21" s="182"/>
      <c r="LFC21" s="182"/>
      <c r="LFD21" s="182"/>
      <c r="LFE21" s="182"/>
      <c r="LFF21" s="182"/>
      <c r="LFG21" s="182"/>
      <c r="LFH21" s="182"/>
      <c r="LFI21" s="182"/>
      <c r="LFJ21" s="182"/>
      <c r="LFK21" s="182"/>
      <c r="LFL21" s="182"/>
      <c r="LFM21" s="182"/>
      <c r="LFN21" s="182"/>
      <c r="LFO21" s="182"/>
      <c r="LFP21" s="182"/>
      <c r="LFQ21" s="182"/>
      <c r="LFR21" s="182"/>
      <c r="LFS21" s="182"/>
      <c r="LFT21" s="182"/>
      <c r="LFU21" s="182"/>
      <c r="LFV21" s="182"/>
      <c r="LFW21" s="182"/>
      <c r="LFX21" s="182"/>
      <c r="LFY21" s="182"/>
      <c r="LFZ21" s="182"/>
      <c r="LGA21" s="182"/>
      <c r="LGB21" s="182"/>
      <c r="LGC21" s="182"/>
      <c r="LGD21" s="182"/>
      <c r="LGE21" s="182"/>
      <c r="LGF21" s="182"/>
      <c r="LGG21" s="182"/>
      <c r="LGH21" s="182"/>
      <c r="LGI21" s="182"/>
      <c r="LGJ21" s="182"/>
      <c r="LGK21" s="182"/>
      <c r="LGL21" s="182"/>
      <c r="LGM21" s="182"/>
      <c r="LGN21" s="182"/>
      <c r="LGO21" s="182"/>
      <c r="LGP21" s="182"/>
      <c r="LGQ21" s="182"/>
      <c r="LGR21" s="182"/>
      <c r="LGS21" s="182"/>
      <c r="LGT21" s="182"/>
      <c r="LGU21" s="182"/>
      <c r="LGV21" s="182"/>
      <c r="LGW21" s="182"/>
      <c r="LGX21" s="182"/>
      <c r="LGY21" s="182"/>
      <c r="LGZ21" s="182"/>
      <c r="LHA21" s="182"/>
      <c r="LHB21" s="182"/>
      <c r="LHC21" s="182"/>
      <c r="LHD21" s="182"/>
      <c r="LHE21" s="182"/>
      <c r="LHF21" s="182"/>
      <c r="LHG21" s="182"/>
      <c r="LHH21" s="182"/>
      <c r="LHI21" s="182"/>
      <c r="LHJ21" s="182"/>
      <c r="LHK21" s="182"/>
      <c r="LHL21" s="182"/>
      <c r="LHM21" s="182"/>
      <c r="LHN21" s="182"/>
      <c r="LHO21" s="182"/>
      <c r="LHP21" s="182"/>
      <c r="LHQ21" s="182"/>
      <c r="LHR21" s="182"/>
      <c r="LHS21" s="182"/>
      <c r="LHT21" s="182"/>
      <c r="LHU21" s="182"/>
      <c r="LHV21" s="182"/>
      <c r="LHW21" s="182"/>
      <c r="LHX21" s="182"/>
      <c r="LHY21" s="182"/>
      <c r="LHZ21" s="182"/>
      <c r="LIA21" s="182"/>
      <c r="LIB21" s="182"/>
      <c r="LIC21" s="182"/>
      <c r="LID21" s="182"/>
      <c r="LIE21" s="182"/>
      <c r="LIF21" s="182"/>
      <c r="LIG21" s="182"/>
      <c r="LIH21" s="182"/>
      <c r="LII21" s="182"/>
      <c r="LIJ21" s="182"/>
      <c r="LIK21" s="182"/>
      <c r="LIL21" s="182"/>
      <c r="LIM21" s="182"/>
      <c r="LIN21" s="182"/>
      <c r="LIO21" s="182"/>
      <c r="LIP21" s="182"/>
      <c r="LIQ21" s="182"/>
      <c r="LIR21" s="182"/>
      <c r="LIS21" s="182"/>
      <c r="LIT21" s="182"/>
      <c r="LIU21" s="182"/>
      <c r="LIV21" s="182"/>
      <c r="LIW21" s="182"/>
      <c r="LIX21" s="182"/>
      <c r="LIY21" s="182"/>
      <c r="LIZ21" s="182"/>
      <c r="LJA21" s="182"/>
      <c r="LJB21" s="182"/>
      <c r="LJC21" s="182"/>
      <c r="LJD21" s="182"/>
      <c r="LJE21" s="182"/>
      <c r="LJF21" s="182"/>
      <c r="LJG21" s="182"/>
      <c r="LJH21" s="182"/>
      <c r="LJI21" s="182"/>
      <c r="LJJ21" s="182"/>
      <c r="LJK21" s="182"/>
      <c r="LJL21" s="182"/>
      <c r="LJM21" s="182"/>
      <c r="LJN21" s="182"/>
      <c r="LJO21" s="182"/>
      <c r="LJP21" s="182"/>
      <c r="LJQ21" s="182"/>
      <c r="LJR21" s="182"/>
      <c r="LJS21" s="182"/>
      <c r="LJT21" s="182"/>
      <c r="LJU21" s="182"/>
      <c r="LJV21" s="182"/>
      <c r="LJW21" s="182"/>
      <c r="LJX21" s="182"/>
      <c r="LJY21" s="182"/>
      <c r="LJZ21" s="182"/>
      <c r="LKA21" s="182"/>
      <c r="LKB21" s="182"/>
      <c r="LKC21" s="182"/>
      <c r="LKD21" s="182"/>
      <c r="LKE21" s="182"/>
      <c r="LKF21" s="182"/>
      <c r="LKG21" s="182"/>
      <c r="LKH21" s="182"/>
      <c r="LKI21" s="182"/>
      <c r="LKJ21" s="182"/>
      <c r="LKK21" s="182"/>
      <c r="LKL21" s="182"/>
      <c r="LKM21" s="182"/>
      <c r="LKN21" s="182"/>
      <c r="LKO21" s="182"/>
      <c r="LKP21" s="182"/>
      <c r="LKQ21" s="182"/>
      <c r="LKR21" s="182"/>
      <c r="LKS21" s="182"/>
      <c r="LKT21" s="182"/>
      <c r="LKU21" s="182"/>
      <c r="LKV21" s="182"/>
      <c r="LKW21" s="182"/>
      <c r="LKX21" s="182"/>
      <c r="LKY21" s="182"/>
      <c r="LKZ21" s="182"/>
      <c r="LLA21" s="182"/>
      <c r="LLB21" s="182"/>
      <c r="LLC21" s="182"/>
      <c r="LLD21" s="182"/>
      <c r="LLE21" s="182"/>
      <c r="LLF21" s="182"/>
      <c r="LLG21" s="182"/>
      <c r="LLH21" s="182"/>
      <c r="LLI21" s="182"/>
      <c r="LLJ21" s="182"/>
      <c r="LLK21" s="182"/>
      <c r="LLL21" s="182"/>
      <c r="LLM21" s="182"/>
      <c r="LLN21" s="182"/>
      <c r="LLO21" s="182"/>
      <c r="LLP21" s="182"/>
      <c r="LLQ21" s="182"/>
      <c r="LLR21" s="182"/>
      <c r="LLS21" s="182"/>
      <c r="LLT21" s="182"/>
      <c r="LLU21" s="182"/>
      <c r="LLV21" s="182"/>
      <c r="LLW21" s="182"/>
      <c r="LLX21" s="182"/>
      <c r="LLY21" s="182"/>
      <c r="LLZ21" s="182"/>
      <c r="LMA21" s="182"/>
      <c r="LMB21" s="182"/>
      <c r="LMC21" s="182"/>
      <c r="LMD21" s="182"/>
      <c r="LME21" s="182"/>
      <c r="LMF21" s="182"/>
      <c r="LMG21" s="182"/>
      <c r="LMH21" s="182"/>
      <c r="LMI21" s="182"/>
      <c r="LMJ21" s="182"/>
      <c r="LMK21" s="182"/>
      <c r="LML21" s="182"/>
      <c r="LMM21" s="182"/>
      <c r="LMN21" s="182"/>
      <c r="LMO21" s="182"/>
      <c r="LMP21" s="182"/>
      <c r="LMQ21" s="182"/>
      <c r="LMR21" s="182"/>
      <c r="LMS21" s="182"/>
      <c r="LMT21" s="182"/>
      <c r="LMU21" s="182"/>
      <c r="LMV21" s="182"/>
      <c r="LMW21" s="182"/>
      <c r="LMX21" s="182"/>
      <c r="LMY21" s="182"/>
      <c r="LMZ21" s="182"/>
      <c r="LNA21" s="182"/>
      <c r="LNB21" s="182"/>
      <c r="LNC21" s="182"/>
      <c r="LND21" s="182"/>
      <c r="LNE21" s="182"/>
      <c r="LNF21" s="182"/>
      <c r="LNG21" s="182"/>
      <c r="LNH21" s="182"/>
      <c r="LNI21" s="182"/>
      <c r="LNJ21" s="182"/>
      <c r="LNK21" s="182"/>
      <c r="LNL21" s="182"/>
      <c r="LNM21" s="182"/>
      <c r="LNN21" s="182"/>
      <c r="LNO21" s="182"/>
      <c r="LNP21" s="182"/>
      <c r="LNQ21" s="182"/>
      <c r="LNR21" s="182"/>
      <c r="LNS21" s="182"/>
      <c r="LNT21" s="182"/>
      <c r="LNU21" s="182"/>
      <c r="LNV21" s="182"/>
      <c r="LNW21" s="182"/>
      <c r="LNX21" s="182"/>
      <c r="LNY21" s="182"/>
      <c r="LNZ21" s="182"/>
      <c r="LOA21" s="182"/>
      <c r="LOB21" s="182"/>
      <c r="LOC21" s="182"/>
      <c r="LOD21" s="182"/>
      <c r="LOE21" s="182"/>
      <c r="LOF21" s="182"/>
      <c r="LOG21" s="182"/>
      <c r="LOH21" s="182"/>
      <c r="LOI21" s="182"/>
      <c r="LOJ21" s="182"/>
      <c r="LOK21" s="182"/>
      <c r="LOL21" s="182"/>
      <c r="LOM21" s="182"/>
      <c r="LON21" s="182"/>
      <c r="LOO21" s="182"/>
      <c r="LOP21" s="182"/>
      <c r="LOQ21" s="182"/>
      <c r="LOR21" s="182"/>
      <c r="LOS21" s="182"/>
      <c r="LOT21" s="182"/>
      <c r="LOU21" s="182"/>
      <c r="LOV21" s="182"/>
      <c r="LOW21" s="182"/>
      <c r="LOX21" s="182"/>
      <c r="LOY21" s="182"/>
      <c r="LOZ21" s="182"/>
      <c r="LPA21" s="182"/>
      <c r="LPB21" s="182"/>
      <c r="LPC21" s="182"/>
      <c r="LPD21" s="182"/>
      <c r="LPE21" s="182"/>
      <c r="LPF21" s="182"/>
      <c r="LPG21" s="182"/>
      <c r="LPH21" s="182"/>
      <c r="LPI21" s="182"/>
      <c r="LPJ21" s="182"/>
      <c r="LPK21" s="182"/>
      <c r="LPL21" s="182"/>
      <c r="LPM21" s="182"/>
      <c r="LPN21" s="182"/>
      <c r="LPO21" s="182"/>
      <c r="LPP21" s="182"/>
      <c r="LPQ21" s="182"/>
      <c r="LPR21" s="182"/>
      <c r="LPS21" s="182"/>
      <c r="LPT21" s="182"/>
      <c r="LPU21" s="182"/>
      <c r="LPV21" s="182"/>
      <c r="LPW21" s="182"/>
      <c r="LPX21" s="182"/>
      <c r="LPY21" s="182"/>
      <c r="LPZ21" s="182"/>
      <c r="LQA21" s="182"/>
      <c r="LQB21" s="182"/>
      <c r="LQC21" s="182"/>
      <c r="LQD21" s="182"/>
      <c r="LQE21" s="182"/>
      <c r="LQF21" s="182"/>
      <c r="LQG21" s="182"/>
      <c r="LQH21" s="182"/>
      <c r="LQI21" s="182"/>
      <c r="LQJ21" s="182"/>
      <c r="LQK21" s="182"/>
      <c r="LQL21" s="182"/>
      <c r="LQM21" s="182"/>
      <c r="LQN21" s="182"/>
      <c r="LQO21" s="182"/>
      <c r="LQP21" s="182"/>
      <c r="LQQ21" s="182"/>
      <c r="LQR21" s="182"/>
      <c r="LQS21" s="182"/>
      <c r="LQT21" s="182"/>
      <c r="LQU21" s="182"/>
      <c r="LQV21" s="182"/>
      <c r="LQW21" s="182"/>
      <c r="LQX21" s="182"/>
      <c r="LQY21" s="182"/>
      <c r="LQZ21" s="182"/>
      <c r="LRA21" s="182"/>
      <c r="LRB21" s="182"/>
      <c r="LRC21" s="182"/>
      <c r="LRD21" s="182"/>
      <c r="LRE21" s="182"/>
      <c r="LRF21" s="182"/>
      <c r="LRG21" s="182"/>
      <c r="LRH21" s="182"/>
      <c r="LRI21" s="182"/>
      <c r="LRJ21" s="182"/>
      <c r="LRK21" s="182"/>
      <c r="LRL21" s="182"/>
      <c r="LRM21" s="182"/>
      <c r="LRN21" s="182"/>
      <c r="LRO21" s="182"/>
      <c r="LRP21" s="182"/>
      <c r="LRQ21" s="182"/>
      <c r="LRR21" s="182"/>
      <c r="LRS21" s="182"/>
      <c r="LRT21" s="182"/>
      <c r="LRU21" s="182"/>
      <c r="LRV21" s="182"/>
      <c r="LRW21" s="182"/>
      <c r="LRX21" s="182"/>
      <c r="LRY21" s="182"/>
      <c r="LRZ21" s="182"/>
      <c r="LSA21" s="182"/>
      <c r="LSB21" s="182"/>
      <c r="LSC21" s="182"/>
      <c r="LSD21" s="182"/>
      <c r="LSE21" s="182"/>
      <c r="LSF21" s="182"/>
      <c r="LSG21" s="182"/>
      <c r="LSH21" s="182"/>
      <c r="LSI21" s="182"/>
      <c r="LSJ21" s="182"/>
      <c r="LSK21" s="182"/>
      <c r="LSL21" s="182"/>
      <c r="LSM21" s="182"/>
      <c r="LSN21" s="182"/>
      <c r="LSO21" s="182"/>
      <c r="LSP21" s="182"/>
      <c r="LSQ21" s="182"/>
      <c r="LSR21" s="182"/>
      <c r="LSS21" s="182"/>
      <c r="LST21" s="182"/>
      <c r="LSU21" s="182"/>
      <c r="LSV21" s="182"/>
      <c r="LSW21" s="182"/>
      <c r="LSX21" s="182"/>
      <c r="LSY21" s="182"/>
      <c r="LSZ21" s="182"/>
      <c r="LTA21" s="182"/>
      <c r="LTB21" s="182"/>
      <c r="LTC21" s="182"/>
      <c r="LTD21" s="182"/>
      <c r="LTE21" s="182"/>
      <c r="LTF21" s="182"/>
      <c r="LTG21" s="182"/>
      <c r="LTH21" s="182"/>
      <c r="LTI21" s="182"/>
      <c r="LTJ21" s="182"/>
      <c r="LTK21" s="182"/>
      <c r="LTL21" s="182"/>
      <c r="LTM21" s="182"/>
      <c r="LTN21" s="182"/>
      <c r="LTO21" s="182"/>
      <c r="LTP21" s="182"/>
      <c r="LTQ21" s="182"/>
      <c r="LTR21" s="182"/>
      <c r="LTS21" s="182"/>
      <c r="LTT21" s="182"/>
      <c r="LTU21" s="182"/>
      <c r="LTV21" s="182"/>
      <c r="LTW21" s="182"/>
      <c r="LTX21" s="182"/>
      <c r="LTY21" s="182"/>
      <c r="LTZ21" s="182"/>
      <c r="LUA21" s="182"/>
      <c r="LUB21" s="182"/>
      <c r="LUC21" s="182"/>
      <c r="LUD21" s="182"/>
      <c r="LUE21" s="182"/>
      <c r="LUF21" s="182"/>
      <c r="LUG21" s="182"/>
      <c r="LUH21" s="182"/>
      <c r="LUI21" s="182"/>
      <c r="LUJ21" s="182"/>
      <c r="LUK21" s="182"/>
      <c r="LUL21" s="182"/>
      <c r="LUM21" s="182"/>
      <c r="LUN21" s="182"/>
      <c r="LUO21" s="182"/>
      <c r="LUP21" s="182"/>
      <c r="LUQ21" s="182"/>
      <c r="LUR21" s="182"/>
      <c r="LUS21" s="182"/>
      <c r="LUT21" s="182"/>
      <c r="LUU21" s="182"/>
      <c r="LUV21" s="182"/>
      <c r="LUW21" s="182"/>
      <c r="LUX21" s="182"/>
      <c r="LUY21" s="182"/>
      <c r="LUZ21" s="182"/>
      <c r="LVA21" s="182"/>
      <c r="LVB21" s="182"/>
      <c r="LVC21" s="182"/>
      <c r="LVD21" s="182"/>
      <c r="LVE21" s="182"/>
      <c r="LVF21" s="182"/>
      <c r="LVG21" s="182"/>
      <c r="LVH21" s="182"/>
      <c r="LVI21" s="182"/>
      <c r="LVJ21" s="182"/>
      <c r="LVK21" s="182"/>
      <c r="LVL21" s="182"/>
      <c r="LVM21" s="182"/>
      <c r="LVN21" s="182"/>
      <c r="LVO21" s="182"/>
      <c r="LVP21" s="182"/>
      <c r="LVQ21" s="182"/>
      <c r="LVR21" s="182"/>
      <c r="LVS21" s="182"/>
      <c r="LVT21" s="182"/>
      <c r="LVU21" s="182"/>
      <c r="LVV21" s="182"/>
      <c r="LVW21" s="182"/>
      <c r="LVX21" s="182"/>
      <c r="LVY21" s="182"/>
      <c r="LVZ21" s="182"/>
      <c r="LWA21" s="182"/>
      <c r="LWB21" s="182"/>
      <c r="LWC21" s="182"/>
      <c r="LWD21" s="182"/>
      <c r="LWE21" s="182"/>
      <c r="LWF21" s="182"/>
      <c r="LWG21" s="182"/>
      <c r="LWH21" s="182"/>
      <c r="LWI21" s="182"/>
      <c r="LWJ21" s="182"/>
      <c r="LWK21" s="182"/>
      <c r="LWL21" s="182"/>
      <c r="LWM21" s="182"/>
      <c r="LWN21" s="182"/>
      <c r="LWO21" s="182"/>
      <c r="LWP21" s="182"/>
      <c r="LWQ21" s="182"/>
      <c r="LWR21" s="182"/>
      <c r="LWS21" s="182"/>
      <c r="LWT21" s="182"/>
      <c r="LWU21" s="182"/>
      <c r="LWV21" s="182"/>
      <c r="LWW21" s="182"/>
      <c r="LWX21" s="182"/>
      <c r="LWY21" s="182"/>
      <c r="LWZ21" s="182"/>
      <c r="LXA21" s="182"/>
      <c r="LXB21" s="182"/>
      <c r="LXC21" s="182"/>
      <c r="LXD21" s="182"/>
      <c r="LXE21" s="182"/>
      <c r="LXF21" s="182"/>
      <c r="LXG21" s="182"/>
      <c r="LXH21" s="182"/>
      <c r="LXI21" s="182"/>
      <c r="LXJ21" s="182"/>
      <c r="LXK21" s="182"/>
      <c r="LXL21" s="182"/>
      <c r="LXM21" s="182"/>
      <c r="LXN21" s="182"/>
      <c r="LXO21" s="182"/>
      <c r="LXP21" s="182"/>
      <c r="LXQ21" s="182"/>
      <c r="LXR21" s="182"/>
      <c r="LXS21" s="182"/>
      <c r="LXT21" s="182"/>
      <c r="LXU21" s="182"/>
      <c r="LXV21" s="182"/>
      <c r="LXW21" s="182"/>
      <c r="LXX21" s="182"/>
      <c r="LXY21" s="182"/>
      <c r="LXZ21" s="182"/>
      <c r="LYA21" s="182"/>
      <c r="LYB21" s="182"/>
      <c r="LYC21" s="182"/>
      <c r="LYD21" s="182"/>
      <c r="LYE21" s="182"/>
      <c r="LYF21" s="182"/>
      <c r="LYG21" s="182"/>
      <c r="LYH21" s="182"/>
      <c r="LYI21" s="182"/>
      <c r="LYJ21" s="182"/>
      <c r="LYK21" s="182"/>
      <c r="LYL21" s="182"/>
      <c r="LYM21" s="182"/>
      <c r="LYN21" s="182"/>
      <c r="LYO21" s="182"/>
      <c r="LYP21" s="182"/>
      <c r="LYQ21" s="182"/>
      <c r="LYR21" s="182"/>
      <c r="LYS21" s="182"/>
      <c r="LYT21" s="182"/>
      <c r="LYU21" s="182"/>
      <c r="LYV21" s="182"/>
      <c r="LYW21" s="182"/>
      <c r="LYX21" s="182"/>
      <c r="LYY21" s="182"/>
      <c r="LYZ21" s="182"/>
      <c r="LZA21" s="182"/>
      <c r="LZB21" s="182"/>
      <c r="LZC21" s="182"/>
      <c r="LZD21" s="182"/>
      <c r="LZE21" s="182"/>
      <c r="LZF21" s="182"/>
      <c r="LZG21" s="182"/>
      <c r="LZH21" s="182"/>
      <c r="LZI21" s="182"/>
      <c r="LZJ21" s="182"/>
      <c r="LZK21" s="182"/>
      <c r="LZL21" s="182"/>
      <c r="LZM21" s="182"/>
      <c r="LZN21" s="182"/>
      <c r="LZO21" s="182"/>
      <c r="LZP21" s="182"/>
      <c r="LZQ21" s="182"/>
      <c r="LZR21" s="182"/>
      <c r="LZS21" s="182"/>
      <c r="LZT21" s="182"/>
      <c r="LZU21" s="182"/>
      <c r="LZV21" s="182"/>
      <c r="LZW21" s="182"/>
      <c r="LZX21" s="182"/>
      <c r="LZY21" s="182"/>
      <c r="LZZ21" s="182"/>
      <c r="MAA21" s="182"/>
      <c r="MAB21" s="182"/>
      <c r="MAC21" s="182"/>
      <c r="MAD21" s="182"/>
      <c r="MAE21" s="182"/>
      <c r="MAF21" s="182"/>
      <c r="MAG21" s="182"/>
      <c r="MAH21" s="182"/>
      <c r="MAI21" s="182"/>
      <c r="MAJ21" s="182"/>
      <c r="MAK21" s="182"/>
      <c r="MAL21" s="182"/>
      <c r="MAM21" s="182"/>
      <c r="MAN21" s="182"/>
      <c r="MAO21" s="182"/>
      <c r="MAP21" s="182"/>
      <c r="MAQ21" s="182"/>
      <c r="MAR21" s="182"/>
      <c r="MAS21" s="182"/>
      <c r="MAT21" s="182"/>
      <c r="MAU21" s="182"/>
      <c r="MAV21" s="182"/>
      <c r="MAW21" s="182"/>
      <c r="MAX21" s="182"/>
      <c r="MAY21" s="182"/>
      <c r="MAZ21" s="182"/>
      <c r="MBA21" s="182"/>
      <c r="MBB21" s="182"/>
      <c r="MBC21" s="182"/>
      <c r="MBD21" s="182"/>
      <c r="MBE21" s="182"/>
      <c r="MBF21" s="182"/>
      <c r="MBG21" s="182"/>
      <c r="MBH21" s="182"/>
      <c r="MBI21" s="182"/>
      <c r="MBJ21" s="182"/>
      <c r="MBK21" s="182"/>
      <c r="MBL21" s="182"/>
      <c r="MBM21" s="182"/>
      <c r="MBN21" s="182"/>
      <c r="MBO21" s="182"/>
      <c r="MBP21" s="182"/>
      <c r="MBQ21" s="182"/>
      <c r="MBR21" s="182"/>
      <c r="MBS21" s="182"/>
      <c r="MBT21" s="182"/>
      <c r="MBU21" s="182"/>
      <c r="MBV21" s="182"/>
      <c r="MBW21" s="182"/>
      <c r="MBX21" s="182"/>
      <c r="MBY21" s="182"/>
      <c r="MBZ21" s="182"/>
      <c r="MCA21" s="182"/>
      <c r="MCB21" s="182"/>
      <c r="MCC21" s="182"/>
      <c r="MCD21" s="182"/>
      <c r="MCE21" s="182"/>
      <c r="MCF21" s="182"/>
      <c r="MCG21" s="182"/>
      <c r="MCH21" s="182"/>
      <c r="MCI21" s="182"/>
      <c r="MCJ21" s="182"/>
      <c r="MCK21" s="182"/>
      <c r="MCL21" s="182"/>
      <c r="MCM21" s="182"/>
      <c r="MCN21" s="182"/>
      <c r="MCO21" s="182"/>
      <c r="MCP21" s="182"/>
      <c r="MCQ21" s="182"/>
      <c r="MCR21" s="182"/>
      <c r="MCS21" s="182"/>
      <c r="MCT21" s="182"/>
      <c r="MCU21" s="182"/>
      <c r="MCV21" s="182"/>
      <c r="MCW21" s="182"/>
      <c r="MCX21" s="182"/>
      <c r="MCY21" s="182"/>
      <c r="MCZ21" s="182"/>
      <c r="MDA21" s="182"/>
      <c r="MDB21" s="182"/>
      <c r="MDC21" s="182"/>
      <c r="MDD21" s="182"/>
      <c r="MDE21" s="182"/>
      <c r="MDF21" s="182"/>
      <c r="MDG21" s="182"/>
      <c r="MDH21" s="182"/>
      <c r="MDI21" s="182"/>
      <c r="MDJ21" s="182"/>
      <c r="MDK21" s="182"/>
      <c r="MDL21" s="182"/>
      <c r="MDM21" s="182"/>
      <c r="MDN21" s="182"/>
      <c r="MDO21" s="182"/>
      <c r="MDP21" s="182"/>
      <c r="MDQ21" s="182"/>
      <c r="MDR21" s="182"/>
      <c r="MDS21" s="182"/>
      <c r="MDT21" s="182"/>
      <c r="MDU21" s="182"/>
      <c r="MDV21" s="182"/>
      <c r="MDW21" s="182"/>
      <c r="MDX21" s="182"/>
      <c r="MDY21" s="182"/>
      <c r="MDZ21" s="182"/>
      <c r="MEA21" s="182"/>
      <c r="MEB21" s="182"/>
      <c r="MEC21" s="182"/>
      <c r="MED21" s="182"/>
      <c r="MEE21" s="182"/>
      <c r="MEF21" s="182"/>
      <c r="MEG21" s="182"/>
      <c r="MEH21" s="182"/>
      <c r="MEI21" s="182"/>
      <c r="MEJ21" s="182"/>
      <c r="MEK21" s="182"/>
      <c r="MEL21" s="182"/>
      <c r="MEM21" s="182"/>
      <c r="MEN21" s="182"/>
      <c r="MEO21" s="182"/>
      <c r="MEP21" s="182"/>
      <c r="MEQ21" s="182"/>
      <c r="MER21" s="182"/>
      <c r="MES21" s="182"/>
      <c r="MET21" s="182"/>
      <c r="MEU21" s="182"/>
      <c r="MEV21" s="182"/>
      <c r="MEW21" s="182"/>
      <c r="MEX21" s="182"/>
      <c r="MEY21" s="182"/>
      <c r="MEZ21" s="182"/>
      <c r="MFA21" s="182"/>
      <c r="MFB21" s="182"/>
      <c r="MFC21" s="182"/>
      <c r="MFD21" s="182"/>
      <c r="MFE21" s="182"/>
      <c r="MFF21" s="182"/>
      <c r="MFG21" s="182"/>
      <c r="MFH21" s="182"/>
      <c r="MFI21" s="182"/>
      <c r="MFJ21" s="182"/>
      <c r="MFK21" s="182"/>
      <c r="MFL21" s="182"/>
      <c r="MFM21" s="182"/>
      <c r="MFN21" s="182"/>
      <c r="MFO21" s="182"/>
      <c r="MFP21" s="182"/>
      <c r="MFQ21" s="182"/>
      <c r="MFR21" s="182"/>
      <c r="MFS21" s="182"/>
      <c r="MFT21" s="182"/>
      <c r="MFU21" s="182"/>
      <c r="MFV21" s="182"/>
      <c r="MFW21" s="182"/>
      <c r="MFX21" s="182"/>
      <c r="MFY21" s="182"/>
      <c r="MFZ21" s="182"/>
      <c r="MGA21" s="182"/>
      <c r="MGB21" s="182"/>
      <c r="MGC21" s="182"/>
      <c r="MGD21" s="182"/>
      <c r="MGE21" s="182"/>
      <c r="MGF21" s="182"/>
      <c r="MGG21" s="182"/>
      <c r="MGH21" s="182"/>
      <c r="MGI21" s="182"/>
      <c r="MGJ21" s="182"/>
      <c r="MGK21" s="182"/>
      <c r="MGL21" s="182"/>
      <c r="MGM21" s="182"/>
      <c r="MGN21" s="182"/>
      <c r="MGO21" s="182"/>
      <c r="MGP21" s="182"/>
      <c r="MGQ21" s="182"/>
      <c r="MGR21" s="182"/>
      <c r="MGS21" s="182"/>
      <c r="MGT21" s="182"/>
      <c r="MGU21" s="182"/>
      <c r="MGV21" s="182"/>
      <c r="MGW21" s="182"/>
      <c r="MGX21" s="182"/>
      <c r="MGY21" s="182"/>
      <c r="MGZ21" s="182"/>
      <c r="MHA21" s="182"/>
      <c r="MHB21" s="182"/>
      <c r="MHC21" s="182"/>
      <c r="MHD21" s="182"/>
      <c r="MHE21" s="182"/>
      <c r="MHF21" s="182"/>
      <c r="MHG21" s="182"/>
      <c r="MHH21" s="182"/>
      <c r="MHI21" s="182"/>
      <c r="MHJ21" s="182"/>
      <c r="MHK21" s="182"/>
      <c r="MHL21" s="182"/>
      <c r="MHM21" s="182"/>
      <c r="MHN21" s="182"/>
      <c r="MHO21" s="182"/>
      <c r="MHP21" s="182"/>
      <c r="MHQ21" s="182"/>
      <c r="MHR21" s="182"/>
      <c r="MHS21" s="182"/>
      <c r="MHT21" s="182"/>
      <c r="MHU21" s="182"/>
      <c r="MHV21" s="182"/>
      <c r="MHW21" s="182"/>
      <c r="MHX21" s="182"/>
      <c r="MHY21" s="182"/>
      <c r="MHZ21" s="182"/>
      <c r="MIA21" s="182"/>
      <c r="MIB21" s="182"/>
      <c r="MIC21" s="182"/>
      <c r="MID21" s="182"/>
      <c r="MIE21" s="182"/>
      <c r="MIF21" s="182"/>
      <c r="MIG21" s="182"/>
      <c r="MIH21" s="182"/>
      <c r="MII21" s="182"/>
      <c r="MIJ21" s="182"/>
      <c r="MIK21" s="182"/>
      <c r="MIL21" s="182"/>
      <c r="MIM21" s="182"/>
      <c r="MIN21" s="182"/>
      <c r="MIO21" s="182"/>
      <c r="MIP21" s="182"/>
      <c r="MIQ21" s="182"/>
      <c r="MIR21" s="182"/>
      <c r="MIS21" s="182"/>
      <c r="MIT21" s="182"/>
      <c r="MIU21" s="182"/>
      <c r="MIV21" s="182"/>
      <c r="MIW21" s="182"/>
      <c r="MIX21" s="182"/>
      <c r="MIY21" s="182"/>
      <c r="MIZ21" s="182"/>
      <c r="MJA21" s="182"/>
      <c r="MJB21" s="182"/>
      <c r="MJC21" s="182"/>
      <c r="MJD21" s="182"/>
      <c r="MJE21" s="182"/>
      <c r="MJF21" s="182"/>
      <c r="MJG21" s="182"/>
      <c r="MJH21" s="182"/>
      <c r="MJI21" s="182"/>
      <c r="MJJ21" s="182"/>
      <c r="MJK21" s="182"/>
      <c r="MJL21" s="182"/>
      <c r="MJM21" s="182"/>
      <c r="MJN21" s="182"/>
      <c r="MJO21" s="182"/>
      <c r="MJP21" s="182"/>
      <c r="MJQ21" s="182"/>
      <c r="MJR21" s="182"/>
      <c r="MJS21" s="182"/>
      <c r="MJT21" s="182"/>
      <c r="MJU21" s="182"/>
      <c r="MJV21" s="182"/>
      <c r="MJW21" s="182"/>
      <c r="MJX21" s="182"/>
      <c r="MJY21" s="182"/>
      <c r="MJZ21" s="182"/>
      <c r="MKA21" s="182"/>
      <c r="MKB21" s="182"/>
      <c r="MKC21" s="182"/>
      <c r="MKD21" s="182"/>
      <c r="MKE21" s="182"/>
      <c r="MKF21" s="182"/>
      <c r="MKG21" s="182"/>
      <c r="MKH21" s="182"/>
      <c r="MKI21" s="182"/>
      <c r="MKJ21" s="182"/>
      <c r="MKK21" s="182"/>
      <c r="MKL21" s="182"/>
      <c r="MKM21" s="182"/>
      <c r="MKN21" s="182"/>
      <c r="MKO21" s="182"/>
      <c r="MKP21" s="182"/>
      <c r="MKQ21" s="182"/>
      <c r="MKR21" s="182"/>
      <c r="MKS21" s="182"/>
      <c r="MKT21" s="182"/>
      <c r="MKU21" s="182"/>
      <c r="MKV21" s="182"/>
      <c r="MKW21" s="182"/>
      <c r="MKX21" s="182"/>
      <c r="MKY21" s="182"/>
      <c r="MKZ21" s="182"/>
      <c r="MLA21" s="182"/>
      <c r="MLB21" s="182"/>
      <c r="MLC21" s="182"/>
      <c r="MLD21" s="182"/>
      <c r="MLE21" s="182"/>
      <c r="MLF21" s="182"/>
      <c r="MLG21" s="182"/>
      <c r="MLH21" s="182"/>
      <c r="MLI21" s="182"/>
      <c r="MLJ21" s="182"/>
      <c r="MLK21" s="182"/>
      <c r="MLL21" s="182"/>
      <c r="MLM21" s="182"/>
      <c r="MLN21" s="182"/>
      <c r="MLO21" s="182"/>
      <c r="MLP21" s="182"/>
      <c r="MLQ21" s="182"/>
      <c r="MLR21" s="182"/>
      <c r="MLS21" s="182"/>
      <c r="MLT21" s="182"/>
      <c r="MLU21" s="182"/>
      <c r="MLV21" s="182"/>
      <c r="MLW21" s="182"/>
      <c r="MLX21" s="182"/>
      <c r="MLY21" s="182"/>
      <c r="MLZ21" s="182"/>
      <c r="MMA21" s="182"/>
      <c r="MMB21" s="182"/>
      <c r="MMC21" s="182"/>
      <c r="MMD21" s="182"/>
      <c r="MME21" s="182"/>
      <c r="MMF21" s="182"/>
      <c r="MMG21" s="182"/>
      <c r="MMH21" s="182"/>
      <c r="MMI21" s="182"/>
      <c r="MMJ21" s="182"/>
      <c r="MMK21" s="182"/>
      <c r="MML21" s="182"/>
      <c r="MMM21" s="182"/>
      <c r="MMN21" s="182"/>
      <c r="MMO21" s="182"/>
      <c r="MMP21" s="182"/>
      <c r="MMQ21" s="182"/>
      <c r="MMR21" s="182"/>
      <c r="MMS21" s="182"/>
      <c r="MMT21" s="182"/>
      <c r="MMU21" s="182"/>
      <c r="MMV21" s="182"/>
      <c r="MMW21" s="182"/>
      <c r="MMX21" s="182"/>
      <c r="MMY21" s="182"/>
      <c r="MMZ21" s="182"/>
      <c r="MNA21" s="182"/>
      <c r="MNB21" s="182"/>
      <c r="MNC21" s="182"/>
      <c r="MND21" s="182"/>
      <c r="MNE21" s="182"/>
      <c r="MNF21" s="182"/>
      <c r="MNG21" s="182"/>
      <c r="MNH21" s="182"/>
      <c r="MNI21" s="182"/>
      <c r="MNJ21" s="182"/>
      <c r="MNK21" s="182"/>
      <c r="MNL21" s="182"/>
      <c r="MNM21" s="182"/>
      <c r="MNN21" s="182"/>
      <c r="MNO21" s="182"/>
      <c r="MNP21" s="182"/>
      <c r="MNQ21" s="182"/>
      <c r="MNR21" s="182"/>
      <c r="MNS21" s="182"/>
      <c r="MNT21" s="182"/>
      <c r="MNU21" s="182"/>
      <c r="MNV21" s="182"/>
      <c r="MNW21" s="182"/>
      <c r="MNX21" s="182"/>
      <c r="MNY21" s="182"/>
      <c r="MNZ21" s="182"/>
      <c r="MOA21" s="182"/>
      <c r="MOB21" s="182"/>
      <c r="MOC21" s="182"/>
      <c r="MOD21" s="182"/>
      <c r="MOE21" s="182"/>
      <c r="MOF21" s="182"/>
      <c r="MOG21" s="182"/>
      <c r="MOH21" s="182"/>
      <c r="MOI21" s="182"/>
      <c r="MOJ21" s="182"/>
      <c r="MOK21" s="182"/>
      <c r="MOL21" s="182"/>
      <c r="MOM21" s="182"/>
      <c r="MON21" s="182"/>
      <c r="MOO21" s="182"/>
      <c r="MOP21" s="182"/>
      <c r="MOQ21" s="182"/>
      <c r="MOR21" s="182"/>
      <c r="MOS21" s="182"/>
      <c r="MOT21" s="182"/>
      <c r="MOU21" s="182"/>
      <c r="MOV21" s="182"/>
      <c r="MOW21" s="182"/>
      <c r="MOX21" s="182"/>
      <c r="MOY21" s="182"/>
      <c r="MOZ21" s="182"/>
      <c r="MPA21" s="182"/>
      <c r="MPB21" s="182"/>
      <c r="MPC21" s="182"/>
      <c r="MPD21" s="182"/>
      <c r="MPE21" s="182"/>
      <c r="MPF21" s="182"/>
      <c r="MPG21" s="182"/>
      <c r="MPH21" s="182"/>
      <c r="MPI21" s="182"/>
      <c r="MPJ21" s="182"/>
      <c r="MPK21" s="182"/>
      <c r="MPL21" s="182"/>
      <c r="MPM21" s="182"/>
      <c r="MPN21" s="182"/>
      <c r="MPO21" s="182"/>
      <c r="MPP21" s="182"/>
      <c r="MPQ21" s="182"/>
      <c r="MPR21" s="182"/>
      <c r="MPS21" s="182"/>
      <c r="MPT21" s="182"/>
      <c r="MPU21" s="182"/>
      <c r="MPV21" s="182"/>
      <c r="MPW21" s="182"/>
      <c r="MPX21" s="182"/>
      <c r="MPY21" s="182"/>
      <c r="MPZ21" s="182"/>
      <c r="MQA21" s="182"/>
      <c r="MQB21" s="182"/>
      <c r="MQC21" s="182"/>
      <c r="MQD21" s="182"/>
      <c r="MQE21" s="182"/>
      <c r="MQF21" s="182"/>
      <c r="MQG21" s="182"/>
      <c r="MQH21" s="182"/>
      <c r="MQI21" s="182"/>
      <c r="MQJ21" s="182"/>
      <c r="MQK21" s="182"/>
      <c r="MQL21" s="182"/>
      <c r="MQM21" s="182"/>
      <c r="MQN21" s="182"/>
      <c r="MQO21" s="182"/>
      <c r="MQP21" s="182"/>
      <c r="MQQ21" s="182"/>
      <c r="MQR21" s="182"/>
      <c r="MQS21" s="182"/>
      <c r="MQT21" s="182"/>
      <c r="MQU21" s="182"/>
      <c r="MQV21" s="182"/>
      <c r="MQW21" s="182"/>
      <c r="MQX21" s="182"/>
      <c r="MQY21" s="182"/>
      <c r="MQZ21" s="182"/>
      <c r="MRA21" s="182"/>
      <c r="MRB21" s="182"/>
      <c r="MRC21" s="182"/>
      <c r="MRD21" s="182"/>
      <c r="MRE21" s="182"/>
      <c r="MRF21" s="182"/>
      <c r="MRG21" s="182"/>
      <c r="MRH21" s="182"/>
      <c r="MRI21" s="182"/>
      <c r="MRJ21" s="182"/>
      <c r="MRK21" s="182"/>
      <c r="MRL21" s="182"/>
      <c r="MRM21" s="182"/>
      <c r="MRN21" s="182"/>
      <c r="MRO21" s="182"/>
      <c r="MRP21" s="182"/>
      <c r="MRQ21" s="182"/>
      <c r="MRR21" s="182"/>
      <c r="MRS21" s="182"/>
      <c r="MRT21" s="182"/>
      <c r="MRU21" s="182"/>
      <c r="MRV21" s="182"/>
      <c r="MRW21" s="182"/>
      <c r="MRX21" s="182"/>
      <c r="MRY21" s="182"/>
      <c r="MRZ21" s="182"/>
      <c r="MSA21" s="182"/>
      <c r="MSB21" s="182"/>
      <c r="MSC21" s="182"/>
      <c r="MSD21" s="182"/>
      <c r="MSE21" s="182"/>
      <c r="MSF21" s="182"/>
      <c r="MSG21" s="182"/>
      <c r="MSH21" s="182"/>
      <c r="MSI21" s="182"/>
      <c r="MSJ21" s="182"/>
      <c r="MSK21" s="182"/>
      <c r="MSL21" s="182"/>
      <c r="MSM21" s="182"/>
      <c r="MSN21" s="182"/>
      <c r="MSO21" s="182"/>
      <c r="MSP21" s="182"/>
      <c r="MSQ21" s="182"/>
      <c r="MSR21" s="182"/>
      <c r="MSS21" s="182"/>
      <c r="MST21" s="182"/>
      <c r="MSU21" s="182"/>
      <c r="MSV21" s="182"/>
      <c r="MSW21" s="182"/>
      <c r="MSX21" s="182"/>
      <c r="MSY21" s="182"/>
      <c r="MSZ21" s="182"/>
      <c r="MTA21" s="182"/>
      <c r="MTB21" s="182"/>
      <c r="MTC21" s="182"/>
      <c r="MTD21" s="182"/>
      <c r="MTE21" s="182"/>
      <c r="MTF21" s="182"/>
      <c r="MTG21" s="182"/>
      <c r="MTH21" s="182"/>
      <c r="MTI21" s="182"/>
      <c r="MTJ21" s="182"/>
      <c r="MTK21" s="182"/>
      <c r="MTL21" s="182"/>
      <c r="MTM21" s="182"/>
      <c r="MTN21" s="182"/>
      <c r="MTO21" s="182"/>
      <c r="MTP21" s="182"/>
      <c r="MTQ21" s="182"/>
      <c r="MTR21" s="182"/>
      <c r="MTS21" s="182"/>
      <c r="MTT21" s="182"/>
      <c r="MTU21" s="182"/>
      <c r="MTV21" s="182"/>
      <c r="MTW21" s="182"/>
      <c r="MTX21" s="182"/>
      <c r="MTY21" s="182"/>
      <c r="MTZ21" s="182"/>
      <c r="MUA21" s="182"/>
      <c r="MUB21" s="182"/>
      <c r="MUC21" s="182"/>
      <c r="MUD21" s="182"/>
      <c r="MUE21" s="182"/>
      <c r="MUF21" s="182"/>
      <c r="MUG21" s="182"/>
      <c r="MUH21" s="182"/>
      <c r="MUI21" s="182"/>
      <c r="MUJ21" s="182"/>
      <c r="MUK21" s="182"/>
      <c r="MUL21" s="182"/>
      <c r="MUM21" s="182"/>
      <c r="MUN21" s="182"/>
      <c r="MUO21" s="182"/>
      <c r="MUP21" s="182"/>
      <c r="MUQ21" s="182"/>
      <c r="MUR21" s="182"/>
      <c r="MUS21" s="182"/>
      <c r="MUT21" s="182"/>
      <c r="MUU21" s="182"/>
      <c r="MUV21" s="182"/>
      <c r="MUW21" s="182"/>
      <c r="MUX21" s="182"/>
      <c r="MUY21" s="182"/>
      <c r="MUZ21" s="182"/>
      <c r="MVA21" s="182"/>
      <c r="MVB21" s="182"/>
      <c r="MVC21" s="182"/>
      <c r="MVD21" s="182"/>
      <c r="MVE21" s="182"/>
      <c r="MVF21" s="182"/>
      <c r="MVG21" s="182"/>
      <c r="MVH21" s="182"/>
      <c r="MVI21" s="182"/>
      <c r="MVJ21" s="182"/>
      <c r="MVK21" s="182"/>
      <c r="MVL21" s="182"/>
      <c r="MVM21" s="182"/>
      <c r="MVN21" s="182"/>
      <c r="MVO21" s="182"/>
      <c r="MVP21" s="182"/>
      <c r="MVQ21" s="182"/>
      <c r="MVR21" s="182"/>
      <c r="MVS21" s="182"/>
      <c r="MVT21" s="182"/>
      <c r="MVU21" s="182"/>
      <c r="MVV21" s="182"/>
      <c r="MVW21" s="182"/>
      <c r="MVX21" s="182"/>
      <c r="MVY21" s="182"/>
      <c r="MVZ21" s="182"/>
      <c r="MWA21" s="182"/>
      <c r="MWB21" s="182"/>
      <c r="MWC21" s="182"/>
      <c r="MWD21" s="182"/>
      <c r="MWE21" s="182"/>
      <c r="MWF21" s="182"/>
      <c r="MWG21" s="182"/>
      <c r="MWH21" s="182"/>
      <c r="MWI21" s="182"/>
      <c r="MWJ21" s="182"/>
      <c r="MWK21" s="182"/>
      <c r="MWL21" s="182"/>
      <c r="MWM21" s="182"/>
      <c r="MWN21" s="182"/>
      <c r="MWO21" s="182"/>
      <c r="MWP21" s="182"/>
      <c r="MWQ21" s="182"/>
      <c r="MWR21" s="182"/>
      <c r="MWS21" s="182"/>
      <c r="MWT21" s="182"/>
      <c r="MWU21" s="182"/>
      <c r="MWV21" s="182"/>
      <c r="MWW21" s="182"/>
      <c r="MWX21" s="182"/>
      <c r="MWY21" s="182"/>
      <c r="MWZ21" s="182"/>
      <c r="MXA21" s="182"/>
      <c r="MXB21" s="182"/>
      <c r="MXC21" s="182"/>
      <c r="MXD21" s="182"/>
      <c r="MXE21" s="182"/>
      <c r="MXF21" s="182"/>
      <c r="MXG21" s="182"/>
      <c r="MXH21" s="182"/>
      <c r="MXI21" s="182"/>
      <c r="MXJ21" s="182"/>
      <c r="MXK21" s="182"/>
      <c r="MXL21" s="182"/>
      <c r="MXM21" s="182"/>
      <c r="MXN21" s="182"/>
      <c r="MXO21" s="182"/>
      <c r="MXP21" s="182"/>
      <c r="MXQ21" s="182"/>
      <c r="MXR21" s="182"/>
      <c r="MXS21" s="182"/>
      <c r="MXT21" s="182"/>
      <c r="MXU21" s="182"/>
      <c r="MXV21" s="182"/>
      <c r="MXW21" s="182"/>
      <c r="MXX21" s="182"/>
      <c r="MXY21" s="182"/>
      <c r="MXZ21" s="182"/>
      <c r="MYA21" s="182"/>
      <c r="MYB21" s="182"/>
      <c r="MYC21" s="182"/>
      <c r="MYD21" s="182"/>
      <c r="MYE21" s="182"/>
      <c r="MYF21" s="182"/>
      <c r="MYG21" s="182"/>
      <c r="MYH21" s="182"/>
      <c r="MYI21" s="182"/>
      <c r="MYJ21" s="182"/>
      <c r="MYK21" s="182"/>
      <c r="MYL21" s="182"/>
      <c r="MYM21" s="182"/>
      <c r="MYN21" s="182"/>
      <c r="MYO21" s="182"/>
      <c r="MYP21" s="182"/>
      <c r="MYQ21" s="182"/>
      <c r="MYR21" s="182"/>
      <c r="MYS21" s="182"/>
      <c r="MYT21" s="182"/>
      <c r="MYU21" s="182"/>
      <c r="MYV21" s="182"/>
      <c r="MYW21" s="182"/>
      <c r="MYX21" s="182"/>
      <c r="MYY21" s="182"/>
      <c r="MYZ21" s="182"/>
      <c r="MZA21" s="182"/>
      <c r="MZB21" s="182"/>
      <c r="MZC21" s="182"/>
      <c r="MZD21" s="182"/>
      <c r="MZE21" s="182"/>
      <c r="MZF21" s="182"/>
      <c r="MZG21" s="182"/>
      <c r="MZH21" s="182"/>
      <c r="MZI21" s="182"/>
      <c r="MZJ21" s="182"/>
      <c r="MZK21" s="182"/>
      <c r="MZL21" s="182"/>
      <c r="MZM21" s="182"/>
      <c r="MZN21" s="182"/>
      <c r="MZO21" s="182"/>
      <c r="MZP21" s="182"/>
      <c r="MZQ21" s="182"/>
      <c r="MZR21" s="182"/>
      <c r="MZS21" s="182"/>
      <c r="MZT21" s="182"/>
      <c r="MZU21" s="182"/>
      <c r="MZV21" s="182"/>
      <c r="MZW21" s="182"/>
      <c r="MZX21" s="182"/>
      <c r="MZY21" s="182"/>
      <c r="MZZ21" s="182"/>
      <c r="NAA21" s="182"/>
      <c r="NAB21" s="182"/>
      <c r="NAC21" s="182"/>
      <c r="NAD21" s="182"/>
      <c r="NAE21" s="182"/>
      <c r="NAF21" s="182"/>
      <c r="NAG21" s="182"/>
      <c r="NAH21" s="182"/>
      <c r="NAI21" s="182"/>
      <c r="NAJ21" s="182"/>
      <c r="NAK21" s="182"/>
      <c r="NAL21" s="182"/>
      <c r="NAM21" s="182"/>
      <c r="NAN21" s="182"/>
      <c r="NAO21" s="182"/>
      <c r="NAP21" s="182"/>
      <c r="NAQ21" s="182"/>
      <c r="NAR21" s="182"/>
      <c r="NAS21" s="182"/>
      <c r="NAT21" s="182"/>
      <c r="NAU21" s="182"/>
      <c r="NAV21" s="182"/>
      <c r="NAW21" s="182"/>
      <c r="NAX21" s="182"/>
      <c r="NAY21" s="182"/>
      <c r="NAZ21" s="182"/>
      <c r="NBA21" s="182"/>
      <c r="NBB21" s="182"/>
      <c r="NBC21" s="182"/>
      <c r="NBD21" s="182"/>
      <c r="NBE21" s="182"/>
      <c r="NBF21" s="182"/>
      <c r="NBG21" s="182"/>
      <c r="NBH21" s="182"/>
      <c r="NBI21" s="182"/>
      <c r="NBJ21" s="182"/>
      <c r="NBK21" s="182"/>
      <c r="NBL21" s="182"/>
      <c r="NBM21" s="182"/>
      <c r="NBN21" s="182"/>
      <c r="NBO21" s="182"/>
      <c r="NBP21" s="182"/>
      <c r="NBQ21" s="182"/>
      <c r="NBR21" s="182"/>
      <c r="NBS21" s="182"/>
      <c r="NBT21" s="182"/>
      <c r="NBU21" s="182"/>
      <c r="NBV21" s="182"/>
      <c r="NBW21" s="182"/>
      <c r="NBX21" s="182"/>
      <c r="NBY21" s="182"/>
      <c r="NBZ21" s="182"/>
      <c r="NCA21" s="182"/>
      <c r="NCB21" s="182"/>
      <c r="NCC21" s="182"/>
      <c r="NCD21" s="182"/>
      <c r="NCE21" s="182"/>
      <c r="NCF21" s="182"/>
      <c r="NCG21" s="182"/>
      <c r="NCH21" s="182"/>
      <c r="NCI21" s="182"/>
      <c r="NCJ21" s="182"/>
      <c r="NCK21" s="182"/>
      <c r="NCL21" s="182"/>
      <c r="NCM21" s="182"/>
      <c r="NCN21" s="182"/>
      <c r="NCO21" s="182"/>
      <c r="NCP21" s="182"/>
      <c r="NCQ21" s="182"/>
      <c r="NCR21" s="182"/>
      <c r="NCS21" s="182"/>
      <c r="NCT21" s="182"/>
      <c r="NCU21" s="182"/>
      <c r="NCV21" s="182"/>
      <c r="NCW21" s="182"/>
      <c r="NCX21" s="182"/>
      <c r="NCY21" s="182"/>
      <c r="NCZ21" s="182"/>
      <c r="NDA21" s="182"/>
      <c r="NDB21" s="182"/>
      <c r="NDC21" s="182"/>
      <c r="NDD21" s="182"/>
      <c r="NDE21" s="182"/>
      <c r="NDF21" s="182"/>
      <c r="NDG21" s="182"/>
      <c r="NDH21" s="182"/>
      <c r="NDI21" s="182"/>
      <c r="NDJ21" s="182"/>
      <c r="NDK21" s="182"/>
      <c r="NDL21" s="182"/>
      <c r="NDM21" s="182"/>
      <c r="NDN21" s="182"/>
      <c r="NDO21" s="182"/>
      <c r="NDP21" s="182"/>
      <c r="NDQ21" s="182"/>
      <c r="NDR21" s="182"/>
      <c r="NDS21" s="182"/>
      <c r="NDT21" s="182"/>
      <c r="NDU21" s="182"/>
      <c r="NDV21" s="182"/>
      <c r="NDW21" s="182"/>
      <c r="NDX21" s="182"/>
      <c r="NDY21" s="182"/>
      <c r="NDZ21" s="182"/>
      <c r="NEA21" s="182"/>
      <c r="NEB21" s="182"/>
      <c r="NEC21" s="182"/>
      <c r="NED21" s="182"/>
      <c r="NEE21" s="182"/>
      <c r="NEF21" s="182"/>
      <c r="NEG21" s="182"/>
      <c r="NEH21" s="182"/>
      <c r="NEI21" s="182"/>
      <c r="NEJ21" s="182"/>
      <c r="NEK21" s="182"/>
      <c r="NEL21" s="182"/>
      <c r="NEM21" s="182"/>
      <c r="NEN21" s="182"/>
      <c r="NEO21" s="182"/>
      <c r="NEP21" s="182"/>
      <c r="NEQ21" s="182"/>
      <c r="NER21" s="182"/>
      <c r="NES21" s="182"/>
      <c r="NET21" s="182"/>
      <c r="NEU21" s="182"/>
      <c r="NEV21" s="182"/>
      <c r="NEW21" s="182"/>
      <c r="NEX21" s="182"/>
      <c r="NEY21" s="182"/>
      <c r="NEZ21" s="182"/>
      <c r="NFA21" s="182"/>
      <c r="NFB21" s="182"/>
      <c r="NFC21" s="182"/>
      <c r="NFD21" s="182"/>
      <c r="NFE21" s="182"/>
      <c r="NFF21" s="182"/>
      <c r="NFG21" s="182"/>
      <c r="NFH21" s="182"/>
      <c r="NFI21" s="182"/>
      <c r="NFJ21" s="182"/>
      <c r="NFK21" s="182"/>
      <c r="NFL21" s="182"/>
      <c r="NFM21" s="182"/>
      <c r="NFN21" s="182"/>
      <c r="NFO21" s="182"/>
      <c r="NFP21" s="182"/>
      <c r="NFQ21" s="182"/>
      <c r="NFR21" s="182"/>
      <c r="NFS21" s="182"/>
      <c r="NFT21" s="182"/>
      <c r="NFU21" s="182"/>
      <c r="NFV21" s="182"/>
      <c r="NFW21" s="182"/>
      <c r="NFX21" s="182"/>
      <c r="NFY21" s="182"/>
      <c r="NFZ21" s="182"/>
      <c r="NGA21" s="182"/>
      <c r="NGB21" s="182"/>
      <c r="NGC21" s="182"/>
      <c r="NGD21" s="182"/>
      <c r="NGE21" s="182"/>
      <c r="NGF21" s="182"/>
      <c r="NGG21" s="182"/>
      <c r="NGH21" s="182"/>
      <c r="NGI21" s="182"/>
      <c r="NGJ21" s="182"/>
      <c r="NGK21" s="182"/>
      <c r="NGL21" s="182"/>
      <c r="NGM21" s="182"/>
      <c r="NGN21" s="182"/>
      <c r="NGO21" s="182"/>
      <c r="NGP21" s="182"/>
      <c r="NGQ21" s="182"/>
      <c r="NGR21" s="182"/>
      <c r="NGS21" s="182"/>
      <c r="NGT21" s="182"/>
      <c r="NGU21" s="182"/>
      <c r="NGV21" s="182"/>
      <c r="NGW21" s="182"/>
      <c r="NGX21" s="182"/>
      <c r="NGY21" s="182"/>
      <c r="NGZ21" s="182"/>
      <c r="NHA21" s="182"/>
      <c r="NHB21" s="182"/>
      <c r="NHC21" s="182"/>
      <c r="NHD21" s="182"/>
      <c r="NHE21" s="182"/>
      <c r="NHF21" s="182"/>
      <c r="NHG21" s="182"/>
      <c r="NHH21" s="182"/>
      <c r="NHI21" s="182"/>
      <c r="NHJ21" s="182"/>
      <c r="NHK21" s="182"/>
      <c r="NHL21" s="182"/>
      <c r="NHM21" s="182"/>
      <c r="NHN21" s="182"/>
      <c r="NHO21" s="182"/>
      <c r="NHP21" s="182"/>
      <c r="NHQ21" s="182"/>
      <c r="NHR21" s="182"/>
      <c r="NHS21" s="182"/>
      <c r="NHT21" s="182"/>
      <c r="NHU21" s="182"/>
      <c r="NHV21" s="182"/>
      <c r="NHW21" s="182"/>
      <c r="NHX21" s="182"/>
      <c r="NHY21" s="182"/>
      <c r="NHZ21" s="182"/>
      <c r="NIA21" s="182"/>
      <c r="NIB21" s="182"/>
      <c r="NIC21" s="182"/>
      <c r="NID21" s="182"/>
      <c r="NIE21" s="182"/>
      <c r="NIF21" s="182"/>
      <c r="NIG21" s="182"/>
      <c r="NIH21" s="182"/>
      <c r="NII21" s="182"/>
      <c r="NIJ21" s="182"/>
      <c r="NIK21" s="182"/>
      <c r="NIL21" s="182"/>
      <c r="NIM21" s="182"/>
      <c r="NIN21" s="182"/>
      <c r="NIO21" s="182"/>
      <c r="NIP21" s="182"/>
      <c r="NIQ21" s="182"/>
      <c r="NIR21" s="182"/>
      <c r="NIS21" s="182"/>
      <c r="NIT21" s="182"/>
      <c r="NIU21" s="182"/>
      <c r="NIV21" s="182"/>
      <c r="NIW21" s="182"/>
      <c r="NIX21" s="182"/>
      <c r="NIY21" s="182"/>
      <c r="NIZ21" s="182"/>
      <c r="NJA21" s="182"/>
      <c r="NJB21" s="182"/>
      <c r="NJC21" s="182"/>
      <c r="NJD21" s="182"/>
      <c r="NJE21" s="182"/>
      <c r="NJF21" s="182"/>
      <c r="NJG21" s="182"/>
      <c r="NJH21" s="182"/>
      <c r="NJI21" s="182"/>
      <c r="NJJ21" s="182"/>
      <c r="NJK21" s="182"/>
      <c r="NJL21" s="182"/>
      <c r="NJM21" s="182"/>
      <c r="NJN21" s="182"/>
      <c r="NJO21" s="182"/>
      <c r="NJP21" s="182"/>
      <c r="NJQ21" s="182"/>
      <c r="NJR21" s="182"/>
      <c r="NJS21" s="182"/>
      <c r="NJT21" s="182"/>
      <c r="NJU21" s="182"/>
      <c r="NJV21" s="182"/>
      <c r="NJW21" s="182"/>
      <c r="NJX21" s="182"/>
      <c r="NJY21" s="182"/>
      <c r="NJZ21" s="182"/>
      <c r="NKA21" s="182"/>
      <c r="NKB21" s="182"/>
      <c r="NKC21" s="182"/>
      <c r="NKD21" s="182"/>
      <c r="NKE21" s="182"/>
      <c r="NKF21" s="182"/>
      <c r="NKG21" s="182"/>
      <c r="NKH21" s="182"/>
      <c r="NKI21" s="182"/>
      <c r="NKJ21" s="182"/>
      <c r="NKK21" s="182"/>
      <c r="NKL21" s="182"/>
      <c r="NKM21" s="182"/>
      <c r="NKN21" s="182"/>
      <c r="NKO21" s="182"/>
      <c r="NKP21" s="182"/>
      <c r="NKQ21" s="182"/>
      <c r="NKR21" s="182"/>
      <c r="NKS21" s="182"/>
      <c r="NKT21" s="182"/>
      <c r="NKU21" s="182"/>
      <c r="NKV21" s="182"/>
      <c r="NKW21" s="182"/>
      <c r="NKX21" s="182"/>
      <c r="NKY21" s="182"/>
      <c r="NKZ21" s="182"/>
      <c r="NLA21" s="182"/>
      <c r="NLB21" s="182"/>
      <c r="NLC21" s="182"/>
      <c r="NLD21" s="182"/>
      <c r="NLE21" s="182"/>
      <c r="NLF21" s="182"/>
      <c r="NLG21" s="182"/>
      <c r="NLH21" s="182"/>
      <c r="NLI21" s="182"/>
      <c r="NLJ21" s="182"/>
      <c r="NLK21" s="182"/>
      <c r="NLL21" s="182"/>
      <c r="NLM21" s="182"/>
      <c r="NLN21" s="182"/>
      <c r="NLO21" s="182"/>
      <c r="NLP21" s="182"/>
      <c r="NLQ21" s="182"/>
      <c r="NLR21" s="182"/>
      <c r="NLS21" s="182"/>
      <c r="NLT21" s="182"/>
      <c r="NLU21" s="182"/>
      <c r="NLV21" s="182"/>
      <c r="NLW21" s="182"/>
      <c r="NLX21" s="182"/>
      <c r="NLY21" s="182"/>
      <c r="NLZ21" s="182"/>
      <c r="NMA21" s="182"/>
      <c r="NMB21" s="182"/>
      <c r="NMC21" s="182"/>
      <c r="NMD21" s="182"/>
      <c r="NME21" s="182"/>
      <c r="NMF21" s="182"/>
      <c r="NMG21" s="182"/>
      <c r="NMH21" s="182"/>
      <c r="NMI21" s="182"/>
      <c r="NMJ21" s="182"/>
      <c r="NMK21" s="182"/>
      <c r="NML21" s="182"/>
      <c r="NMM21" s="182"/>
      <c r="NMN21" s="182"/>
      <c r="NMO21" s="182"/>
      <c r="NMP21" s="182"/>
      <c r="NMQ21" s="182"/>
      <c r="NMR21" s="182"/>
      <c r="NMS21" s="182"/>
      <c r="NMT21" s="182"/>
      <c r="NMU21" s="182"/>
      <c r="NMV21" s="182"/>
      <c r="NMW21" s="182"/>
      <c r="NMX21" s="182"/>
      <c r="NMY21" s="182"/>
      <c r="NMZ21" s="182"/>
      <c r="NNA21" s="182"/>
      <c r="NNB21" s="182"/>
      <c r="NNC21" s="182"/>
      <c r="NND21" s="182"/>
      <c r="NNE21" s="182"/>
      <c r="NNF21" s="182"/>
      <c r="NNG21" s="182"/>
      <c r="NNH21" s="182"/>
      <c r="NNI21" s="182"/>
      <c r="NNJ21" s="182"/>
      <c r="NNK21" s="182"/>
      <c r="NNL21" s="182"/>
      <c r="NNM21" s="182"/>
      <c r="NNN21" s="182"/>
      <c r="NNO21" s="182"/>
      <c r="NNP21" s="182"/>
      <c r="NNQ21" s="182"/>
      <c r="NNR21" s="182"/>
      <c r="NNS21" s="182"/>
      <c r="NNT21" s="182"/>
      <c r="NNU21" s="182"/>
      <c r="NNV21" s="182"/>
      <c r="NNW21" s="182"/>
      <c r="NNX21" s="182"/>
      <c r="NNY21" s="182"/>
      <c r="NNZ21" s="182"/>
      <c r="NOA21" s="182"/>
      <c r="NOB21" s="182"/>
      <c r="NOC21" s="182"/>
      <c r="NOD21" s="182"/>
      <c r="NOE21" s="182"/>
      <c r="NOF21" s="182"/>
      <c r="NOG21" s="182"/>
      <c r="NOH21" s="182"/>
      <c r="NOI21" s="182"/>
      <c r="NOJ21" s="182"/>
      <c r="NOK21" s="182"/>
      <c r="NOL21" s="182"/>
      <c r="NOM21" s="182"/>
      <c r="NON21" s="182"/>
      <c r="NOO21" s="182"/>
      <c r="NOP21" s="182"/>
      <c r="NOQ21" s="182"/>
      <c r="NOR21" s="182"/>
      <c r="NOS21" s="182"/>
      <c r="NOT21" s="182"/>
      <c r="NOU21" s="182"/>
      <c r="NOV21" s="182"/>
      <c r="NOW21" s="182"/>
      <c r="NOX21" s="182"/>
      <c r="NOY21" s="182"/>
      <c r="NOZ21" s="182"/>
      <c r="NPA21" s="182"/>
      <c r="NPB21" s="182"/>
      <c r="NPC21" s="182"/>
      <c r="NPD21" s="182"/>
      <c r="NPE21" s="182"/>
      <c r="NPF21" s="182"/>
      <c r="NPG21" s="182"/>
      <c r="NPH21" s="182"/>
      <c r="NPI21" s="182"/>
      <c r="NPJ21" s="182"/>
      <c r="NPK21" s="182"/>
      <c r="NPL21" s="182"/>
      <c r="NPM21" s="182"/>
      <c r="NPN21" s="182"/>
      <c r="NPO21" s="182"/>
      <c r="NPP21" s="182"/>
      <c r="NPQ21" s="182"/>
      <c r="NPR21" s="182"/>
      <c r="NPS21" s="182"/>
      <c r="NPT21" s="182"/>
      <c r="NPU21" s="182"/>
      <c r="NPV21" s="182"/>
      <c r="NPW21" s="182"/>
      <c r="NPX21" s="182"/>
      <c r="NPY21" s="182"/>
      <c r="NPZ21" s="182"/>
      <c r="NQA21" s="182"/>
      <c r="NQB21" s="182"/>
      <c r="NQC21" s="182"/>
      <c r="NQD21" s="182"/>
      <c r="NQE21" s="182"/>
      <c r="NQF21" s="182"/>
      <c r="NQG21" s="182"/>
      <c r="NQH21" s="182"/>
      <c r="NQI21" s="182"/>
      <c r="NQJ21" s="182"/>
      <c r="NQK21" s="182"/>
      <c r="NQL21" s="182"/>
      <c r="NQM21" s="182"/>
      <c r="NQN21" s="182"/>
      <c r="NQO21" s="182"/>
      <c r="NQP21" s="182"/>
      <c r="NQQ21" s="182"/>
      <c r="NQR21" s="182"/>
      <c r="NQS21" s="182"/>
      <c r="NQT21" s="182"/>
      <c r="NQU21" s="182"/>
      <c r="NQV21" s="182"/>
      <c r="NQW21" s="182"/>
      <c r="NQX21" s="182"/>
      <c r="NQY21" s="182"/>
      <c r="NQZ21" s="182"/>
      <c r="NRA21" s="182"/>
      <c r="NRB21" s="182"/>
      <c r="NRC21" s="182"/>
      <c r="NRD21" s="182"/>
      <c r="NRE21" s="182"/>
      <c r="NRF21" s="182"/>
      <c r="NRG21" s="182"/>
      <c r="NRH21" s="182"/>
      <c r="NRI21" s="182"/>
      <c r="NRJ21" s="182"/>
      <c r="NRK21" s="182"/>
      <c r="NRL21" s="182"/>
      <c r="NRM21" s="182"/>
      <c r="NRN21" s="182"/>
      <c r="NRO21" s="182"/>
      <c r="NRP21" s="182"/>
      <c r="NRQ21" s="182"/>
      <c r="NRR21" s="182"/>
      <c r="NRS21" s="182"/>
      <c r="NRT21" s="182"/>
      <c r="NRU21" s="182"/>
      <c r="NRV21" s="182"/>
      <c r="NRW21" s="182"/>
      <c r="NRX21" s="182"/>
      <c r="NRY21" s="182"/>
      <c r="NRZ21" s="182"/>
      <c r="NSA21" s="182"/>
      <c r="NSB21" s="182"/>
      <c r="NSC21" s="182"/>
      <c r="NSD21" s="182"/>
      <c r="NSE21" s="182"/>
      <c r="NSF21" s="182"/>
      <c r="NSG21" s="182"/>
      <c r="NSH21" s="182"/>
      <c r="NSI21" s="182"/>
      <c r="NSJ21" s="182"/>
      <c r="NSK21" s="182"/>
      <c r="NSL21" s="182"/>
      <c r="NSM21" s="182"/>
      <c r="NSN21" s="182"/>
      <c r="NSO21" s="182"/>
      <c r="NSP21" s="182"/>
      <c r="NSQ21" s="182"/>
      <c r="NSR21" s="182"/>
      <c r="NSS21" s="182"/>
      <c r="NST21" s="182"/>
      <c r="NSU21" s="182"/>
      <c r="NSV21" s="182"/>
      <c r="NSW21" s="182"/>
      <c r="NSX21" s="182"/>
      <c r="NSY21" s="182"/>
      <c r="NSZ21" s="182"/>
      <c r="NTA21" s="182"/>
      <c r="NTB21" s="182"/>
      <c r="NTC21" s="182"/>
      <c r="NTD21" s="182"/>
      <c r="NTE21" s="182"/>
      <c r="NTF21" s="182"/>
      <c r="NTG21" s="182"/>
      <c r="NTH21" s="182"/>
      <c r="NTI21" s="182"/>
      <c r="NTJ21" s="182"/>
      <c r="NTK21" s="182"/>
      <c r="NTL21" s="182"/>
      <c r="NTM21" s="182"/>
      <c r="NTN21" s="182"/>
      <c r="NTO21" s="182"/>
      <c r="NTP21" s="182"/>
      <c r="NTQ21" s="182"/>
      <c r="NTR21" s="182"/>
      <c r="NTS21" s="182"/>
      <c r="NTT21" s="182"/>
      <c r="NTU21" s="182"/>
      <c r="NTV21" s="182"/>
      <c r="NTW21" s="182"/>
      <c r="NTX21" s="182"/>
      <c r="NTY21" s="182"/>
      <c r="NTZ21" s="182"/>
      <c r="NUA21" s="182"/>
      <c r="NUB21" s="182"/>
      <c r="NUC21" s="182"/>
      <c r="NUD21" s="182"/>
      <c r="NUE21" s="182"/>
      <c r="NUF21" s="182"/>
      <c r="NUG21" s="182"/>
      <c r="NUH21" s="182"/>
      <c r="NUI21" s="182"/>
      <c r="NUJ21" s="182"/>
      <c r="NUK21" s="182"/>
      <c r="NUL21" s="182"/>
      <c r="NUM21" s="182"/>
      <c r="NUN21" s="182"/>
      <c r="NUO21" s="182"/>
      <c r="NUP21" s="182"/>
      <c r="NUQ21" s="182"/>
      <c r="NUR21" s="182"/>
      <c r="NUS21" s="182"/>
      <c r="NUT21" s="182"/>
      <c r="NUU21" s="182"/>
      <c r="NUV21" s="182"/>
      <c r="NUW21" s="182"/>
      <c r="NUX21" s="182"/>
      <c r="NUY21" s="182"/>
      <c r="NUZ21" s="182"/>
      <c r="NVA21" s="182"/>
      <c r="NVB21" s="182"/>
      <c r="NVC21" s="182"/>
      <c r="NVD21" s="182"/>
      <c r="NVE21" s="182"/>
      <c r="NVF21" s="182"/>
      <c r="NVG21" s="182"/>
      <c r="NVH21" s="182"/>
      <c r="NVI21" s="182"/>
      <c r="NVJ21" s="182"/>
      <c r="NVK21" s="182"/>
      <c r="NVL21" s="182"/>
      <c r="NVM21" s="182"/>
      <c r="NVN21" s="182"/>
      <c r="NVO21" s="182"/>
      <c r="NVP21" s="182"/>
      <c r="NVQ21" s="182"/>
      <c r="NVR21" s="182"/>
      <c r="NVS21" s="182"/>
      <c r="NVT21" s="182"/>
      <c r="NVU21" s="182"/>
      <c r="NVV21" s="182"/>
      <c r="NVW21" s="182"/>
      <c r="NVX21" s="182"/>
      <c r="NVY21" s="182"/>
      <c r="NVZ21" s="182"/>
      <c r="NWA21" s="182"/>
      <c r="NWB21" s="182"/>
      <c r="NWC21" s="182"/>
      <c r="NWD21" s="182"/>
      <c r="NWE21" s="182"/>
      <c r="NWF21" s="182"/>
      <c r="NWG21" s="182"/>
      <c r="NWH21" s="182"/>
      <c r="NWI21" s="182"/>
      <c r="NWJ21" s="182"/>
      <c r="NWK21" s="182"/>
      <c r="NWL21" s="182"/>
      <c r="NWM21" s="182"/>
      <c r="NWN21" s="182"/>
      <c r="NWO21" s="182"/>
      <c r="NWP21" s="182"/>
      <c r="NWQ21" s="182"/>
      <c r="NWR21" s="182"/>
      <c r="NWS21" s="182"/>
      <c r="NWT21" s="182"/>
      <c r="NWU21" s="182"/>
      <c r="NWV21" s="182"/>
      <c r="NWW21" s="182"/>
      <c r="NWX21" s="182"/>
      <c r="NWY21" s="182"/>
      <c r="NWZ21" s="182"/>
      <c r="NXA21" s="182"/>
      <c r="NXB21" s="182"/>
      <c r="NXC21" s="182"/>
      <c r="NXD21" s="182"/>
      <c r="NXE21" s="182"/>
      <c r="NXF21" s="182"/>
      <c r="NXG21" s="182"/>
      <c r="NXH21" s="182"/>
      <c r="NXI21" s="182"/>
      <c r="NXJ21" s="182"/>
      <c r="NXK21" s="182"/>
      <c r="NXL21" s="182"/>
      <c r="NXM21" s="182"/>
      <c r="NXN21" s="182"/>
      <c r="NXO21" s="182"/>
      <c r="NXP21" s="182"/>
      <c r="NXQ21" s="182"/>
      <c r="NXR21" s="182"/>
      <c r="NXS21" s="182"/>
      <c r="NXT21" s="182"/>
      <c r="NXU21" s="182"/>
      <c r="NXV21" s="182"/>
      <c r="NXW21" s="182"/>
      <c r="NXX21" s="182"/>
      <c r="NXY21" s="182"/>
      <c r="NXZ21" s="182"/>
      <c r="NYA21" s="182"/>
      <c r="NYB21" s="182"/>
      <c r="NYC21" s="182"/>
      <c r="NYD21" s="182"/>
      <c r="NYE21" s="182"/>
      <c r="NYF21" s="182"/>
      <c r="NYG21" s="182"/>
      <c r="NYH21" s="182"/>
      <c r="NYI21" s="182"/>
      <c r="NYJ21" s="182"/>
      <c r="NYK21" s="182"/>
      <c r="NYL21" s="182"/>
      <c r="NYM21" s="182"/>
      <c r="NYN21" s="182"/>
      <c r="NYO21" s="182"/>
      <c r="NYP21" s="182"/>
      <c r="NYQ21" s="182"/>
      <c r="NYR21" s="182"/>
      <c r="NYS21" s="182"/>
      <c r="NYT21" s="182"/>
      <c r="NYU21" s="182"/>
      <c r="NYV21" s="182"/>
      <c r="NYW21" s="182"/>
      <c r="NYX21" s="182"/>
      <c r="NYY21" s="182"/>
      <c r="NYZ21" s="182"/>
      <c r="NZA21" s="182"/>
      <c r="NZB21" s="182"/>
      <c r="NZC21" s="182"/>
      <c r="NZD21" s="182"/>
      <c r="NZE21" s="182"/>
      <c r="NZF21" s="182"/>
      <c r="NZG21" s="182"/>
      <c r="NZH21" s="182"/>
      <c r="NZI21" s="182"/>
      <c r="NZJ21" s="182"/>
      <c r="NZK21" s="182"/>
      <c r="NZL21" s="182"/>
      <c r="NZM21" s="182"/>
      <c r="NZN21" s="182"/>
      <c r="NZO21" s="182"/>
      <c r="NZP21" s="182"/>
      <c r="NZQ21" s="182"/>
      <c r="NZR21" s="182"/>
      <c r="NZS21" s="182"/>
      <c r="NZT21" s="182"/>
      <c r="NZU21" s="182"/>
      <c r="NZV21" s="182"/>
      <c r="NZW21" s="182"/>
      <c r="NZX21" s="182"/>
      <c r="NZY21" s="182"/>
      <c r="NZZ21" s="182"/>
      <c r="OAA21" s="182"/>
      <c r="OAB21" s="182"/>
      <c r="OAC21" s="182"/>
      <c r="OAD21" s="182"/>
      <c r="OAE21" s="182"/>
      <c r="OAF21" s="182"/>
      <c r="OAG21" s="182"/>
      <c r="OAH21" s="182"/>
      <c r="OAI21" s="182"/>
      <c r="OAJ21" s="182"/>
      <c r="OAK21" s="182"/>
      <c r="OAL21" s="182"/>
      <c r="OAM21" s="182"/>
      <c r="OAN21" s="182"/>
      <c r="OAO21" s="182"/>
      <c r="OAP21" s="182"/>
      <c r="OAQ21" s="182"/>
      <c r="OAR21" s="182"/>
      <c r="OAS21" s="182"/>
      <c r="OAT21" s="182"/>
      <c r="OAU21" s="182"/>
      <c r="OAV21" s="182"/>
      <c r="OAW21" s="182"/>
      <c r="OAX21" s="182"/>
      <c r="OAY21" s="182"/>
      <c r="OAZ21" s="182"/>
      <c r="OBA21" s="182"/>
      <c r="OBB21" s="182"/>
      <c r="OBC21" s="182"/>
      <c r="OBD21" s="182"/>
      <c r="OBE21" s="182"/>
      <c r="OBF21" s="182"/>
      <c r="OBG21" s="182"/>
      <c r="OBH21" s="182"/>
      <c r="OBI21" s="182"/>
      <c r="OBJ21" s="182"/>
      <c r="OBK21" s="182"/>
      <c r="OBL21" s="182"/>
      <c r="OBM21" s="182"/>
      <c r="OBN21" s="182"/>
      <c r="OBO21" s="182"/>
      <c r="OBP21" s="182"/>
      <c r="OBQ21" s="182"/>
      <c r="OBR21" s="182"/>
      <c r="OBS21" s="182"/>
      <c r="OBT21" s="182"/>
      <c r="OBU21" s="182"/>
      <c r="OBV21" s="182"/>
      <c r="OBW21" s="182"/>
      <c r="OBX21" s="182"/>
      <c r="OBY21" s="182"/>
      <c r="OBZ21" s="182"/>
      <c r="OCA21" s="182"/>
      <c r="OCB21" s="182"/>
      <c r="OCC21" s="182"/>
      <c r="OCD21" s="182"/>
      <c r="OCE21" s="182"/>
      <c r="OCF21" s="182"/>
      <c r="OCG21" s="182"/>
      <c r="OCH21" s="182"/>
      <c r="OCI21" s="182"/>
      <c r="OCJ21" s="182"/>
      <c r="OCK21" s="182"/>
      <c r="OCL21" s="182"/>
      <c r="OCM21" s="182"/>
      <c r="OCN21" s="182"/>
      <c r="OCO21" s="182"/>
      <c r="OCP21" s="182"/>
      <c r="OCQ21" s="182"/>
      <c r="OCR21" s="182"/>
      <c r="OCS21" s="182"/>
      <c r="OCT21" s="182"/>
      <c r="OCU21" s="182"/>
      <c r="OCV21" s="182"/>
      <c r="OCW21" s="182"/>
      <c r="OCX21" s="182"/>
      <c r="OCY21" s="182"/>
      <c r="OCZ21" s="182"/>
      <c r="ODA21" s="182"/>
      <c r="ODB21" s="182"/>
      <c r="ODC21" s="182"/>
      <c r="ODD21" s="182"/>
      <c r="ODE21" s="182"/>
      <c r="ODF21" s="182"/>
      <c r="ODG21" s="182"/>
      <c r="ODH21" s="182"/>
      <c r="ODI21" s="182"/>
      <c r="ODJ21" s="182"/>
      <c r="ODK21" s="182"/>
      <c r="ODL21" s="182"/>
      <c r="ODM21" s="182"/>
      <c r="ODN21" s="182"/>
      <c r="ODO21" s="182"/>
      <c r="ODP21" s="182"/>
      <c r="ODQ21" s="182"/>
      <c r="ODR21" s="182"/>
      <c r="ODS21" s="182"/>
      <c r="ODT21" s="182"/>
      <c r="ODU21" s="182"/>
      <c r="ODV21" s="182"/>
      <c r="ODW21" s="182"/>
      <c r="ODX21" s="182"/>
      <c r="ODY21" s="182"/>
      <c r="ODZ21" s="182"/>
      <c r="OEA21" s="182"/>
      <c r="OEB21" s="182"/>
      <c r="OEC21" s="182"/>
      <c r="OED21" s="182"/>
      <c r="OEE21" s="182"/>
      <c r="OEF21" s="182"/>
      <c r="OEG21" s="182"/>
      <c r="OEH21" s="182"/>
      <c r="OEI21" s="182"/>
      <c r="OEJ21" s="182"/>
      <c r="OEK21" s="182"/>
      <c r="OEL21" s="182"/>
      <c r="OEM21" s="182"/>
      <c r="OEN21" s="182"/>
      <c r="OEO21" s="182"/>
      <c r="OEP21" s="182"/>
      <c r="OEQ21" s="182"/>
      <c r="OER21" s="182"/>
      <c r="OES21" s="182"/>
      <c r="OET21" s="182"/>
      <c r="OEU21" s="182"/>
      <c r="OEV21" s="182"/>
      <c r="OEW21" s="182"/>
      <c r="OEX21" s="182"/>
      <c r="OEY21" s="182"/>
      <c r="OEZ21" s="182"/>
      <c r="OFA21" s="182"/>
      <c r="OFB21" s="182"/>
      <c r="OFC21" s="182"/>
      <c r="OFD21" s="182"/>
      <c r="OFE21" s="182"/>
      <c r="OFF21" s="182"/>
      <c r="OFG21" s="182"/>
      <c r="OFH21" s="182"/>
      <c r="OFI21" s="182"/>
      <c r="OFJ21" s="182"/>
      <c r="OFK21" s="182"/>
      <c r="OFL21" s="182"/>
      <c r="OFM21" s="182"/>
      <c r="OFN21" s="182"/>
      <c r="OFO21" s="182"/>
      <c r="OFP21" s="182"/>
      <c r="OFQ21" s="182"/>
      <c r="OFR21" s="182"/>
      <c r="OFS21" s="182"/>
      <c r="OFT21" s="182"/>
      <c r="OFU21" s="182"/>
      <c r="OFV21" s="182"/>
      <c r="OFW21" s="182"/>
      <c r="OFX21" s="182"/>
      <c r="OFY21" s="182"/>
      <c r="OFZ21" s="182"/>
      <c r="OGA21" s="182"/>
      <c r="OGB21" s="182"/>
      <c r="OGC21" s="182"/>
      <c r="OGD21" s="182"/>
      <c r="OGE21" s="182"/>
      <c r="OGF21" s="182"/>
      <c r="OGG21" s="182"/>
      <c r="OGH21" s="182"/>
      <c r="OGI21" s="182"/>
      <c r="OGJ21" s="182"/>
      <c r="OGK21" s="182"/>
      <c r="OGL21" s="182"/>
      <c r="OGM21" s="182"/>
      <c r="OGN21" s="182"/>
      <c r="OGO21" s="182"/>
      <c r="OGP21" s="182"/>
      <c r="OGQ21" s="182"/>
      <c r="OGR21" s="182"/>
      <c r="OGS21" s="182"/>
      <c r="OGT21" s="182"/>
      <c r="OGU21" s="182"/>
      <c r="OGV21" s="182"/>
      <c r="OGW21" s="182"/>
      <c r="OGX21" s="182"/>
      <c r="OGY21" s="182"/>
      <c r="OGZ21" s="182"/>
      <c r="OHA21" s="182"/>
      <c r="OHB21" s="182"/>
      <c r="OHC21" s="182"/>
      <c r="OHD21" s="182"/>
      <c r="OHE21" s="182"/>
      <c r="OHF21" s="182"/>
      <c r="OHG21" s="182"/>
      <c r="OHH21" s="182"/>
      <c r="OHI21" s="182"/>
      <c r="OHJ21" s="182"/>
      <c r="OHK21" s="182"/>
      <c r="OHL21" s="182"/>
      <c r="OHM21" s="182"/>
      <c r="OHN21" s="182"/>
      <c r="OHO21" s="182"/>
      <c r="OHP21" s="182"/>
      <c r="OHQ21" s="182"/>
      <c r="OHR21" s="182"/>
      <c r="OHS21" s="182"/>
      <c r="OHT21" s="182"/>
      <c r="OHU21" s="182"/>
      <c r="OHV21" s="182"/>
      <c r="OHW21" s="182"/>
      <c r="OHX21" s="182"/>
      <c r="OHY21" s="182"/>
      <c r="OHZ21" s="182"/>
      <c r="OIA21" s="182"/>
      <c r="OIB21" s="182"/>
      <c r="OIC21" s="182"/>
      <c r="OID21" s="182"/>
      <c r="OIE21" s="182"/>
      <c r="OIF21" s="182"/>
      <c r="OIG21" s="182"/>
      <c r="OIH21" s="182"/>
      <c r="OII21" s="182"/>
      <c r="OIJ21" s="182"/>
      <c r="OIK21" s="182"/>
      <c r="OIL21" s="182"/>
      <c r="OIM21" s="182"/>
      <c r="OIN21" s="182"/>
      <c r="OIO21" s="182"/>
      <c r="OIP21" s="182"/>
      <c r="OIQ21" s="182"/>
      <c r="OIR21" s="182"/>
      <c r="OIS21" s="182"/>
      <c r="OIT21" s="182"/>
      <c r="OIU21" s="182"/>
      <c r="OIV21" s="182"/>
      <c r="OIW21" s="182"/>
      <c r="OIX21" s="182"/>
      <c r="OIY21" s="182"/>
      <c r="OIZ21" s="182"/>
      <c r="OJA21" s="182"/>
      <c r="OJB21" s="182"/>
      <c r="OJC21" s="182"/>
      <c r="OJD21" s="182"/>
      <c r="OJE21" s="182"/>
      <c r="OJF21" s="182"/>
      <c r="OJG21" s="182"/>
      <c r="OJH21" s="182"/>
      <c r="OJI21" s="182"/>
      <c r="OJJ21" s="182"/>
      <c r="OJK21" s="182"/>
      <c r="OJL21" s="182"/>
      <c r="OJM21" s="182"/>
      <c r="OJN21" s="182"/>
      <c r="OJO21" s="182"/>
      <c r="OJP21" s="182"/>
      <c r="OJQ21" s="182"/>
      <c r="OJR21" s="182"/>
      <c r="OJS21" s="182"/>
      <c r="OJT21" s="182"/>
      <c r="OJU21" s="182"/>
      <c r="OJV21" s="182"/>
      <c r="OJW21" s="182"/>
      <c r="OJX21" s="182"/>
      <c r="OJY21" s="182"/>
      <c r="OJZ21" s="182"/>
      <c r="OKA21" s="182"/>
      <c r="OKB21" s="182"/>
      <c r="OKC21" s="182"/>
      <c r="OKD21" s="182"/>
      <c r="OKE21" s="182"/>
      <c r="OKF21" s="182"/>
      <c r="OKG21" s="182"/>
      <c r="OKH21" s="182"/>
      <c r="OKI21" s="182"/>
      <c r="OKJ21" s="182"/>
      <c r="OKK21" s="182"/>
      <c r="OKL21" s="182"/>
      <c r="OKM21" s="182"/>
      <c r="OKN21" s="182"/>
      <c r="OKO21" s="182"/>
      <c r="OKP21" s="182"/>
      <c r="OKQ21" s="182"/>
      <c r="OKR21" s="182"/>
      <c r="OKS21" s="182"/>
      <c r="OKT21" s="182"/>
      <c r="OKU21" s="182"/>
      <c r="OKV21" s="182"/>
      <c r="OKW21" s="182"/>
      <c r="OKX21" s="182"/>
      <c r="OKY21" s="182"/>
      <c r="OKZ21" s="182"/>
      <c r="OLA21" s="182"/>
      <c r="OLB21" s="182"/>
      <c r="OLC21" s="182"/>
      <c r="OLD21" s="182"/>
      <c r="OLE21" s="182"/>
      <c r="OLF21" s="182"/>
      <c r="OLG21" s="182"/>
      <c r="OLH21" s="182"/>
      <c r="OLI21" s="182"/>
      <c r="OLJ21" s="182"/>
      <c r="OLK21" s="182"/>
      <c r="OLL21" s="182"/>
      <c r="OLM21" s="182"/>
      <c r="OLN21" s="182"/>
      <c r="OLO21" s="182"/>
      <c r="OLP21" s="182"/>
      <c r="OLQ21" s="182"/>
      <c r="OLR21" s="182"/>
      <c r="OLS21" s="182"/>
      <c r="OLT21" s="182"/>
      <c r="OLU21" s="182"/>
      <c r="OLV21" s="182"/>
      <c r="OLW21" s="182"/>
      <c r="OLX21" s="182"/>
      <c r="OLY21" s="182"/>
      <c r="OLZ21" s="182"/>
      <c r="OMA21" s="182"/>
      <c r="OMB21" s="182"/>
      <c r="OMC21" s="182"/>
      <c r="OMD21" s="182"/>
      <c r="OME21" s="182"/>
      <c r="OMF21" s="182"/>
      <c r="OMG21" s="182"/>
      <c r="OMH21" s="182"/>
      <c r="OMI21" s="182"/>
      <c r="OMJ21" s="182"/>
      <c r="OMK21" s="182"/>
      <c r="OML21" s="182"/>
      <c r="OMM21" s="182"/>
      <c r="OMN21" s="182"/>
      <c r="OMO21" s="182"/>
      <c r="OMP21" s="182"/>
      <c r="OMQ21" s="182"/>
      <c r="OMR21" s="182"/>
      <c r="OMS21" s="182"/>
      <c r="OMT21" s="182"/>
      <c r="OMU21" s="182"/>
      <c r="OMV21" s="182"/>
      <c r="OMW21" s="182"/>
      <c r="OMX21" s="182"/>
      <c r="OMY21" s="182"/>
      <c r="OMZ21" s="182"/>
      <c r="ONA21" s="182"/>
      <c r="ONB21" s="182"/>
      <c r="ONC21" s="182"/>
      <c r="OND21" s="182"/>
      <c r="ONE21" s="182"/>
      <c r="ONF21" s="182"/>
      <c r="ONG21" s="182"/>
      <c r="ONH21" s="182"/>
      <c r="ONI21" s="182"/>
      <c r="ONJ21" s="182"/>
      <c r="ONK21" s="182"/>
      <c r="ONL21" s="182"/>
      <c r="ONM21" s="182"/>
      <c r="ONN21" s="182"/>
      <c r="ONO21" s="182"/>
      <c r="ONP21" s="182"/>
      <c r="ONQ21" s="182"/>
      <c r="ONR21" s="182"/>
      <c r="ONS21" s="182"/>
      <c r="ONT21" s="182"/>
      <c r="ONU21" s="182"/>
      <c r="ONV21" s="182"/>
      <c r="ONW21" s="182"/>
      <c r="ONX21" s="182"/>
      <c r="ONY21" s="182"/>
      <c r="ONZ21" s="182"/>
      <c r="OOA21" s="182"/>
      <c r="OOB21" s="182"/>
      <c r="OOC21" s="182"/>
      <c r="OOD21" s="182"/>
      <c r="OOE21" s="182"/>
      <c r="OOF21" s="182"/>
      <c r="OOG21" s="182"/>
      <c r="OOH21" s="182"/>
      <c r="OOI21" s="182"/>
      <c r="OOJ21" s="182"/>
      <c r="OOK21" s="182"/>
      <c r="OOL21" s="182"/>
      <c r="OOM21" s="182"/>
      <c r="OON21" s="182"/>
      <c r="OOO21" s="182"/>
      <c r="OOP21" s="182"/>
      <c r="OOQ21" s="182"/>
      <c r="OOR21" s="182"/>
      <c r="OOS21" s="182"/>
      <c r="OOT21" s="182"/>
      <c r="OOU21" s="182"/>
      <c r="OOV21" s="182"/>
      <c r="OOW21" s="182"/>
      <c r="OOX21" s="182"/>
      <c r="OOY21" s="182"/>
      <c r="OOZ21" s="182"/>
      <c r="OPA21" s="182"/>
      <c r="OPB21" s="182"/>
      <c r="OPC21" s="182"/>
      <c r="OPD21" s="182"/>
      <c r="OPE21" s="182"/>
      <c r="OPF21" s="182"/>
      <c r="OPG21" s="182"/>
      <c r="OPH21" s="182"/>
      <c r="OPI21" s="182"/>
      <c r="OPJ21" s="182"/>
      <c r="OPK21" s="182"/>
      <c r="OPL21" s="182"/>
      <c r="OPM21" s="182"/>
      <c r="OPN21" s="182"/>
      <c r="OPO21" s="182"/>
      <c r="OPP21" s="182"/>
      <c r="OPQ21" s="182"/>
      <c r="OPR21" s="182"/>
      <c r="OPS21" s="182"/>
      <c r="OPT21" s="182"/>
      <c r="OPU21" s="182"/>
      <c r="OPV21" s="182"/>
      <c r="OPW21" s="182"/>
      <c r="OPX21" s="182"/>
      <c r="OPY21" s="182"/>
      <c r="OPZ21" s="182"/>
      <c r="OQA21" s="182"/>
      <c r="OQB21" s="182"/>
      <c r="OQC21" s="182"/>
      <c r="OQD21" s="182"/>
      <c r="OQE21" s="182"/>
      <c r="OQF21" s="182"/>
      <c r="OQG21" s="182"/>
      <c r="OQH21" s="182"/>
      <c r="OQI21" s="182"/>
      <c r="OQJ21" s="182"/>
      <c r="OQK21" s="182"/>
      <c r="OQL21" s="182"/>
      <c r="OQM21" s="182"/>
      <c r="OQN21" s="182"/>
      <c r="OQO21" s="182"/>
      <c r="OQP21" s="182"/>
      <c r="OQQ21" s="182"/>
      <c r="OQR21" s="182"/>
      <c r="OQS21" s="182"/>
      <c r="OQT21" s="182"/>
      <c r="OQU21" s="182"/>
      <c r="OQV21" s="182"/>
      <c r="OQW21" s="182"/>
      <c r="OQX21" s="182"/>
      <c r="OQY21" s="182"/>
      <c r="OQZ21" s="182"/>
      <c r="ORA21" s="182"/>
      <c r="ORB21" s="182"/>
      <c r="ORC21" s="182"/>
      <c r="ORD21" s="182"/>
      <c r="ORE21" s="182"/>
      <c r="ORF21" s="182"/>
      <c r="ORG21" s="182"/>
      <c r="ORH21" s="182"/>
      <c r="ORI21" s="182"/>
      <c r="ORJ21" s="182"/>
      <c r="ORK21" s="182"/>
      <c r="ORL21" s="182"/>
      <c r="ORM21" s="182"/>
      <c r="ORN21" s="182"/>
      <c r="ORO21" s="182"/>
      <c r="ORP21" s="182"/>
      <c r="ORQ21" s="182"/>
      <c r="ORR21" s="182"/>
      <c r="ORS21" s="182"/>
      <c r="ORT21" s="182"/>
      <c r="ORU21" s="182"/>
      <c r="ORV21" s="182"/>
      <c r="ORW21" s="182"/>
      <c r="ORX21" s="182"/>
      <c r="ORY21" s="182"/>
      <c r="ORZ21" s="182"/>
      <c r="OSA21" s="182"/>
      <c r="OSB21" s="182"/>
      <c r="OSC21" s="182"/>
      <c r="OSD21" s="182"/>
      <c r="OSE21" s="182"/>
      <c r="OSF21" s="182"/>
      <c r="OSG21" s="182"/>
      <c r="OSH21" s="182"/>
      <c r="OSI21" s="182"/>
      <c r="OSJ21" s="182"/>
      <c r="OSK21" s="182"/>
      <c r="OSL21" s="182"/>
      <c r="OSM21" s="182"/>
      <c r="OSN21" s="182"/>
      <c r="OSO21" s="182"/>
      <c r="OSP21" s="182"/>
      <c r="OSQ21" s="182"/>
      <c r="OSR21" s="182"/>
      <c r="OSS21" s="182"/>
      <c r="OST21" s="182"/>
      <c r="OSU21" s="182"/>
      <c r="OSV21" s="182"/>
      <c r="OSW21" s="182"/>
      <c r="OSX21" s="182"/>
      <c r="OSY21" s="182"/>
      <c r="OSZ21" s="182"/>
      <c r="OTA21" s="182"/>
      <c r="OTB21" s="182"/>
      <c r="OTC21" s="182"/>
      <c r="OTD21" s="182"/>
      <c r="OTE21" s="182"/>
      <c r="OTF21" s="182"/>
      <c r="OTG21" s="182"/>
      <c r="OTH21" s="182"/>
      <c r="OTI21" s="182"/>
      <c r="OTJ21" s="182"/>
      <c r="OTK21" s="182"/>
      <c r="OTL21" s="182"/>
      <c r="OTM21" s="182"/>
      <c r="OTN21" s="182"/>
      <c r="OTO21" s="182"/>
      <c r="OTP21" s="182"/>
      <c r="OTQ21" s="182"/>
      <c r="OTR21" s="182"/>
      <c r="OTS21" s="182"/>
      <c r="OTT21" s="182"/>
      <c r="OTU21" s="182"/>
      <c r="OTV21" s="182"/>
      <c r="OTW21" s="182"/>
      <c r="OTX21" s="182"/>
      <c r="OTY21" s="182"/>
      <c r="OTZ21" s="182"/>
      <c r="OUA21" s="182"/>
      <c r="OUB21" s="182"/>
      <c r="OUC21" s="182"/>
      <c r="OUD21" s="182"/>
      <c r="OUE21" s="182"/>
      <c r="OUF21" s="182"/>
      <c r="OUG21" s="182"/>
      <c r="OUH21" s="182"/>
      <c r="OUI21" s="182"/>
      <c r="OUJ21" s="182"/>
      <c r="OUK21" s="182"/>
      <c r="OUL21" s="182"/>
      <c r="OUM21" s="182"/>
      <c r="OUN21" s="182"/>
      <c r="OUO21" s="182"/>
      <c r="OUP21" s="182"/>
      <c r="OUQ21" s="182"/>
      <c r="OUR21" s="182"/>
      <c r="OUS21" s="182"/>
      <c r="OUT21" s="182"/>
      <c r="OUU21" s="182"/>
      <c r="OUV21" s="182"/>
      <c r="OUW21" s="182"/>
      <c r="OUX21" s="182"/>
      <c r="OUY21" s="182"/>
      <c r="OUZ21" s="182"/>
      <c r="OVA21" s="182"/>
      <c r="OVB21" s="182"/>
      <c r="OVC21" s="182"/>
      <c r="OVD21" s="182"/>
      <c r="OVE21" s="182"/>
      <c r="OVF21" s="182"/>
      <c r="OVG21" s="182"/>
      <c r="OVH21" s="182"/>
      <c r="OVI21" s="182"/>
      <c r="OVJ21" s="182"/>
      <c r="OVK21" s="182"/>
      <c r="OVL21" s="182"/>
      <c r="OVM21" s="182"/>
      <c r="OVN21" s="182"/>
      <c r="OVO21" s="182"/>
      <c r="OVP21" s="182"/>
      <c r="OVQ21" s="182"/>
      <c r="OVR21" s="182"/>
      <c r="OVS21" s="182"/>
      <c r="OVT21" s="182"/>
      <c r="OVU21" s="182"/>
      <c r="OVV21" s="182"/>
      <c r="OVW21" s="182"/>
      <c r="OVX21" s="182"/>
      <c r="OVY21" s="182"/>
      <c r="OVZ21" s="182"/>
      <c r="OWA21" s="182"/>
      <c r="OWB21" s="182"/>
      <c r="OWC21" s="182"/>
      <c r="OWD21" s="182"/>
      <c r="OWE21" s="182"/>
      <c r="OWF21" s="182"/>
      <c r="OWG21" s="182"/>
      <c r="OWH21" s="182"/>
      <c r="OWI21" s="182"/>
      <c r="OWJ21" s="182"/>
      <c r="OWK21" s="182"/>
      <c r="OWL21" s="182"/>
      <c r="OWM21" s="182"/>
      <c r="OWN21" s="182"/>
      <c r="OWO21" s="182"/>
      <c r="OWP21" s="182"/>
      <c r="OWQ21" s="182"/>
      <c r="OWR21" s="182"/>
      <c r="OWS21" s="182"/>
      <c r="OWT21" s="182"/>
      <c r="OWU21" s="182"/>
      <c r="OWV21" s="182"/>
      <c r="OWW21" s="182"/>
      <c r="OWX21" s="182"/>
      <c r="OWY21" s="182"/>
      <c r="OWZ21" s="182"/>
      <c r="OXA21" s="182"/>
      <c r="OXB21" s="182"/>
      <c r="OXC21" s="182"/>
      <c r="OXD21" s="182"/>
      <c r="OXE21" s="182"/>
      <c r="OXF21" s="182"/>
      <c r="OXG21" s="182"/>
      <c r="OXH21" s="182"/>
      <c r="OXI21" s="182"/>
      <c r="OXJ21" s="182"/>
      <c r="OXK21" s="182"/>
      <c r="OXL21" s="182"/>
      <c r="OXM21" s="182"/>
      <c r="OXN21" s="182"/>
      <c r="OXO21" s="182"/>
      <c r="OXP21" s="182"/>
      <c r="OXQ21" s="182"/>
      <c r="OXR21" s="182"/>
      <c r="OXS21" s="182"/>
      <c r="OXT21" s="182"/>
      <c r="OXU21" s="182"/>
      <c r="OXV21" s="182"/>
      <c r="OXW21" s="182"/>
      <c r="OXX21" s="182"/>
      <c r="OXY21" s="182"/>
      <c r="OXZ21" s="182"/>
      <c r="OYA21" s="182"/>
      <c r="OYB21" s="182"/>
      <c r="OYC21" s="182"/>
      <c r="OYD21" s="182"/>
      <c r="OYE21" s="182"/>
      <c r="OYF21" s="182"/>
      <c r="OYG21" s="182"/>
      <c r="OYH21" s="182"/>
      <c r="OYI21" s="182"/>
      <c r="OYJ21" s="182"/>
      <c r="OYK21" s="182"/>
      <c r="OYL21" s="182"/>
      <c r="OYM21" s="182"/>
      <c r="OYN21" s="182"/>
      <c r="OYO21" s="182"/>
      <c r="OYP21" s="182"/>
      <c r="OYQ21" s="182"/>
      <c r="OYR21" s="182"/>
      <c r="OYS21" s="182"/>
      <c r="OYT21" s="182"/>
      <c r="OYU21" s="182"/>
      <c r="OYV21" s="182"/>
      <c r="OYW21" s="182"/>
      <c r="OYX21" s="182"/>
      <c r="OYY21" s="182"/>
      <c r="OYZ21" s="182"/>
      <c r="OZA21" s="182"/>
      <c r="OZB21" s="182"/>
      <c r="OZC21" s="182"/>
      <c r="OZD21" s="182"/>
      <c r="OZE21" s="182"/>
      <c r="OZF21" s="182"/>
      <c r="OZG21" s="182"/>
      <c r="OZH21" s="182"/>
      <c r="OZI21" s="182"/>
      <c r="OZJ21" s="182"/>
      <c r="OZK21" s="182"/>
      <c r="OZL21" s="182"/>
      <c r="OZM21" s="182"/>
      <c r="OZN21" s="182"/>
      <c r="OZO21" s="182"/>
      <c r="OZP21" s="182"/>
      <c r="OZQ21" s="182"/>
      <c r="OZR21" s="182"/>
      <c r="OZS21" s="182"/>
      <c r="OZT21" s="182"/>
      <c r="OZU21" s="182"/>
      <c r="OZV21" s="182"/>
      <c r="OZW21" s="182"/>
      <c r="OZX21" s="182"/>
      <c r="OZY21" s="182"/>
      <c r="OZZ21" s="182"/>
      <c r="PAA21" s="182"/>
      <c r="PAB21" s="182"/>
      <c r="PAC21" s="182"/>
      <c r="PAD21" s="182"/>
      <c r="PAE21" s="182"/>
      <c r="PAF21" s="182"/>
      <c r="PAG21" s="182"/>
      <c r="PAH21" s="182"/>
      <c r="PAI21" s="182"/>
      <c r="PAJ21" s="182"/>
      <c r="PAK21" s="182"/>
      <c r="PAL21" s="182"/>
      <c r="PAM21" s="182"/>
      <c r="PAN21" s="182"/>
      <c r="PAO21" s="182"/>
      <c r="PAP21" s="182"/>
      <c r="PAQ21" s="182"/>
      <c r="PAR21" s="182"/>
      <c r="PAS21" s="182"/>
      <c r="PAT21" s="182"/>
      <c r="PAU21" s="182"/>
      <c r="PAV21" s="182"/>
      <c r="PAW21" s="182"/>
      <c r="PAX21" s="182"/>
      <c r="PAY21" s="182"/>
      <c r="PAZ21" s="182"/>
      <c r="PBA21" s="182"/>
      <c r="PBB21" s="182"/>
      <c r="PBC21" s="182"/>
      <c r="PBD21" s="182"/>
      <c r="PBE21" s="182"/>
      <c r="PBF21" s="182"/>
      <c r="PBG21" s="182"/>
      <c r="PBH21" s="182"/>
      <c r="PBI21" s="182"/>
      <c r="PBJ21" s="182"/>
      <c r="PBK21" s="182"/>
      <c r="PBL21" s="182"/>
      <c r="PBM21" s="182"/>
      <c r="PBN21" s="182"/>
      <c r="PBO21" s="182"/>
      <c r="PBP21" s="182"/>
      <c r="PBQ21" s="182"/>
      <c r="PBR21" s="182"/>
      <c r="PBS21" s="182"/>
      <c r="PBT21" s="182"/>
      <c r="PBU21" s="182"/>
      <c r="PBV21" s="182"/>
      <c r="PBW21" s="182"/>
      <c r="PBX21" s="182"/>
      <c r="PBY21" s="182"/>
      <c r="PBZ21" s="182"/>
      <c r="PCA21" s="182"/>
      <c r="PCB21" s="182"/>
      <c r="PCC21" s="182"/>
      <c r="PCD21" s="182"/>
      <c r="PCE21" s="182"/>
      <c r="PCF21" s="182"/>
      <c r="PCG21" s="182"/>
      <c r="PCH21" s="182"/>
      <c r="PCI21" s="182"/>
      <c r="PCJ21" s="182"/>
      <c r="PCK21" s="182"/>
      <c r="PCL21" s="182"/>
      <c r="PCM21" s="182"/>
      <c r="PCN21" s="182"/>
      <c r="PCO21" s="182"/>
      <c r="PCP21" s="182"/>
      <c r="PCQ21" s="182"/>
      <c r="PCR21" s="182"/>
      <c r="PCS21" s="182"/>
      <c r="PCT21" s="182"/>
      <c r="PCU21" s="182"/>
      <c r="PCV21" s="182"/>
      <c r="PCW21" s="182"/>
      <c r="PCX21" s="182"/>
      <c r="PCY21" s="182"/>
      <c r="PCZ21" s="182"/>
      <c r="PDA21" s="182"/>
      <c r="PDB21" s="182"/>
      <c r="PDC21" s="182"/>
      <c r="PDD21" s="182"/>
      <c r="PDE21" s="182"/>
      <c r="PDF21" s="182"/>
      <c r="PDG21" s="182"/>
      <c r="PDH21" s="182"/>
      <c r="PDI21" s="182"/>
      <c r="PDJ21" s="182"/>
      <c r="PDK21" s="182"/>
      <c r="PDL21" s="182"/>
      <c r="PDM21" s="182"/>
      <c r="PDN21" s="182"/>
      <c r="PDO21" s="182"/>
      <c r="PDP21" s="182"/>
      <c r="PDQ21" s="182"/>
      <c r="PDR21" s="182"/>
      <c r="PDS21" s="182"/>
      <c r="PDT21" s="182"/>
      <c r="PDU21" s="182"/>
      <c r="PDV21" s="182"/>
      <c r="PDW21" s="182"/>
      <c r="PDX21" s="182"/>
      <c r="PDY21" s="182"/>
      <c r="PDZ21" s="182"/>
      <c r="PEA21" s="182"/>
      <c r="PEB21" s="182"/>
      <c r="PEC21" s="182"/>
      <c r="PED21" s="182"/>
      <c r="PEE21" s="182"/>
      <c r="PEF21" s="182"/>
      <c r="PEG21" s="182"/>
      <c r="PEH21" s="182"/>
      <c r="PEI21" s="182"/>
      <c r="PEJ21" s="182"/>
      <c r="PEK21" s="182"/>
      <c r="PEL21" s="182"/>
      <c r="PEM21" s="182"/>
      <c r="PEN21" s="182"/>
      <c r="PEO21" s="182"/>
      <c r="PEP21" s="182"/>
      <c r="PEQ21" s="182"/>
      <c r="PER21" s="182"/>
      <c r="PES21" s="182"/>
      <c r="PET21" s="182"/>
      <c r="PEU21" s="182"/>
      <c r="PEV21" s="182"/>
      <c r="PEW21" s="182"/>
      <c r="PEX21" s="182"/>
      <c r="PEY21" s="182"/>
      <c r="PEZ21" s="182"/>
      <c r="PFA21" s="182"/>
      <c r="PFB21" s="182"/>
      <c r="PFC21" s="182"/>
      <c r="PFD21" s="182"/>
      <c r="PFE21" s="182"/>
      <c r="PFF21" s="182"/>
      <c r="PFG21" s="182"/>
      <c r="PFH21" s="182"/>
      <c r="PFI21" s="182"/>
      <c r="PFJ21" s="182"/>
      <c r="PFK21" s="182"/>
      <c r="PFL21" s="182"/>
      <c r="PFM21" s="182"/>
      <c r="PFN21" s="182"/>
      <c r="PFO21" s="182"/>
      <c r="PFP21" s="182"/>
      <c r="PFQ21" s="182"/>
      <c r="PFR21" s="182"/>
      <c r="PFS21" s="182"/>
      <c r="PFT21" s="182"/>
      <c r="PFU21" s="182"/>
      <c r="PFV21" s="182"/>
      <c r="PFW21" s="182"/>
      <c r="PFX21" s="182"/>
      <c r="PFY21" s="182"/>
      <c r="PFZ21" s="182"/>
      <c r="PGA21" s="182"/>
      <c r="PGB21" s="182"/>
      <c r="PGC21" s="182"/>
      <c r="PGD21" s="182"/>
      <c r="PGE21" s="182"/>
      <c r="PGF21" s="182"/>
      <c r="PGG21" s="182"/>
      <c r="PGH21" s="182"/>
      <c r="PGI21" s="182"/>
      <c r="PGJ21" s="182"/>
      <c r="PGK21" s="182"/>
      <c r="PGL21" s="182"/>
      <c r="PGM21" s="182"/>
      <c r="PGN21" s="182"/>
      <c r="PGO21" s="182"/>
      <c r="PGP21" s="182"/>
      <c r="PGQ21" s="182"/>
      <c r="PGR21" s="182"/>
      <c r="PGS21" s="182"/>
      <c r="PGT21" s="182"/>
      <c r="PGU21" s="182"/>
      <c r="PGV21" s="182"/>
      <c r="PGW21" s="182"/>
      <c r="PGX21" s="182"/>
      <c r="PGY21" s="182"/>
      <c r="PGZ21" s="182"/>
      <c r="PHA21" s="182"/>
      <c r="PHB21" s="182"/>
      <c r="PHC21" s="182"/>
      <c r="PHD21" s="182"/>
      <c r="PHE21" s="182"/>
      <c r="PHF21" s="182"/>
      <c r="PHG21" s="182"/>
      <c r="PHH21" s="182"/>
      <c r="PHI21" s="182"/>
      <c r="PHJ21" s="182"/>
      <c r="PHK21" s="182"/>
      <c r="PHL21" s="182"/>
      <c r="PHM21" s="182"/>
      <c r="PHN21" s="182"/>
      <c r="PHO21" s="182"/>
      <c r="PHP21" s="182"/>
      <c r="PHQ21" s="182"/>
      <c r="PHR21" s="182"/>
      <c r="PHS21" s="182"/>
      <c r="PHT21" s="182"/>
      <c r="PHU21" s="182"/>
      <c r="PHV21" s="182"/>
      <c r="PHW21" s="182"/>
      <c r="PHX21" s="182"/>
      <c r="PHY21" s="182"/>
      <c r="PHZ21" s="182"/>
      <c r="PIA21" s="182"/>
      <c r="PIB21" s="182"/>
      <c r="PIC21" s="182"/>
      <c r="PID21" s="182"/>
      <c r="PIE21" s="182"/>
      <c r="PIF21" s="182"/>
      <c r="PIG21" s="182"/>
      <c r="PIH21" s="182"/>
      <c r="PII21" s="182"/>
      <c r="PIJ21" s="182"/>
      <c r="PIK21" s="182"/>
      <c r="PIL21" s="182"/>
      <c r="PIM21" s="182"/>
      <c r="PIN21" s="182"/>
      <c r="PIO21" s="182"/>
      <c r="PIP21" s="182"/>
      <c r="PIQ21" s="182"/>
      <c r="PIR21" s="182"/>
      <c r="PIS21" s="182"/>
      <c r="PIT21" s="182"/>
      <c r="PIU21" s="182"/>
      <c r="PIV21" s="182"/>
      <c r="PIW21" s="182"/>
      <c r="PIX21" s="182"/>
      <c r="PIY21" s="182"/>
      <c r="PIZ21" s="182"/>
      <c r="PJA21" s="182"/>
      <c r="PJB21" s="182"/>
      <c r="PJC21" s="182"/>
      <c r="PJD21" s="182"/>
      <c r="PJE21" s="182"/>
      <c r="PJF21" s="182"/>
      <c r="PJG21" s="182"/>
      <c r="PJH21" s="182"/>
      <c r="PJI21" s="182"/>
      <c r="PJJ21" s="182"/>
      <c r="PJK21" s="182"/>
      <c r="PJL21" s="182"/>
      <c r="PJM21" s="182"/>
      <c r="PJN21" s="182"/>
      <c r="PJO21" s="182"/>
      <c r="PJP21" s="182"/>
      <c r="PJQ21" s="182"/>
      <c r="PJR21" s="182"/>
      <c r="PJS21" s="182"/>
      <c r="PJT21" s="182"/>
      <c r="PJU21" s="182"/>
      <c r="PJV21" s="182"/>
      <c r="PJW21" s="182"/>
      <c r="PJX21" s="182"/>
      <c r="PJY21" s="182"/>
      <c r="PJZ21" s="182"/>
      <c r="PKA21" s="182"/>
      <c r="PKB21" s="182"/>
      <c r="PKC21" s="182"/>
      <c r="PKD21" s="182"/>
      <c r="PKE21" s="182"/>
      <c r="PKF21" s="182"/>
      <c r="PKG21" s="182"/>
      <c r="PKH21" s="182"/>
      <c r="PKI21" s="182"/>
      <c r="PKJ21" s="182"/>
      <c r="PKK21" s="182"/>
      <c r="PKL21" s="182"/>
      <c r="PKM21" s="182"/>
      <c r="PKN21" s="182"/>
      <c r="PKO21" s="182"/>
      <c r="PKP21" s="182"/>
      <c r="PKQ21" s="182"/>
      <c r="PKR21" s="182"/>
      <c r="PKS21" s="182"/>
      <c r="PKT21" s="182"/>
      <c r="PKU21" s="182"/>
      <c r="PKV21" s="182"/>
      <c r="PKW21" s="182"/>
      <c r="PKX21" s="182"/>
      <c r="PKY21" s="182"/>
      <c r="PKZ21" s="182"/>
      <c r="PLA21" s="182"/>
      <c r="PLB21" s="182"/>
      <c r="PLC21" s="182"/>
      <c r="PLD21" s="182"/>
      <c r="PLE21" s="182"/>
      <c r="PLF21" s="182"/>
      <c r="PLG21" s="182"/>
      <c r="PLH21" s="182"/>
      <c r="PLI21" s="182"/>
      <c r="PLJ21" s="182"/>
      <c r="PLK21" s="182"/>
      <c r="PLL21" s="182"/>
      <c r="PLM21" s="182"/>
      <c r="PLN21" s="182"/>
      <c r="PLO21" s="182"/>
      <c r="PLP21" s="182"/>
      <c r="PLQ21" s="182"/>
      <c r="PLR21" s="182"/>
      <c r="PLS21" s="182"/>
      <c r="PLT21" s="182"/>
      <c r="PLU21" s="182"/>
      <c r="PLV21" s="182"/>
      <c r="PLW21" s="182"/>
      <c r="PLX21" s="182"/>
      <c r="PLY21" s="182"/>
      <c r="PLZ21" s="182"/>
      <c r="PMA21" s="182"/>
      <c r="PMB21" s="182"/>
      <c r="PMC21" s="182"/>
      <c r="PMD21" s="182"/>
      <c r="PME21" s="182"/>
      <c r="PMF21" s="182"/>
      <c r="PMG21" s="182"/>
      <c r="PMH21" s="182"/>
      <c r="PMI21" s="182"/>
      <c r="PMJ21" s="182"/>
      <c r="PMK21" s="182"/>
      <c r="PML21" s="182"/>
      <c r="PMM21" s="182"/>
      <c r="PMN21" s="182"/>
      <c r="PMO21" s="182"/>
      <c r="PMP21" s="182"/>
      <c r="PMQ21" s="182"/>
      <c r="PMR21" s="182"/>
      <c r="PMS21" s="182"/>
      <c r="PMT21" s="182"/>
      <c r="PMU21" s="182"/>
      <c r="PMV21" s="182"/>
      <c r="PMW21" s="182"/>
      <c r="PMX21" s="182"/>
      <c r="PMY21" s="182"/>
      <c r="PMZ21" s="182"/>
      <c r="PNA21" s="182"/>
      <c r="PNB21" s="182"/>
      <c r="PNC21" s="182"/>
      <c r="PND21" s="182"/>
      <c r="PNE21" s="182"/>
      <c r="PNF21" s="182"/>
      <c r="PNG21" s="182"/>
      <c r="PNH21" s="182"/>
      <c r="PNI21" s="182"/>
      <c r="PNJ21" s="182"/>
      <c r="PNK21" s="182"/>
      <c r="PNL21" s="182"/>
      <c r="PNM21" s="182"/>
      <c r="PNN21" s="182"/>
      <c r="PNO21" s="182"/>
      <c r="PNP21" s="182"/>
      <c r="PNQ21" s="182"/>
      <c r="PNR21" s="182"/>
      <c r="PNS21" s="182"/>
      <c r="PNT21" s="182"/>
      <c r="PNU21" s="182"/>
      <c r="PNV21" s="182"/>
      <c r="PNW21" s="182"/>
      <c r="PNX21" s="182"/>
      <c r="PNY21" s="182"/>
      <c r="PNZ21" s="182"/>
      <c r="POA21" s="182"/>
      <c r="POB21" s="182"/>
      <c r="POC21" s="182"/>
      <c r="POD21" s="182"/>
      <c r="POE21" s="182"/>
      <c r="POF21" s="182"/>
      <c r="POG21" s="182"/>
      <c r="POH21" s="182"/>
      <c r="POI21" s="182"/>
      <c r="POJ21" s="182"/>
      <c r="POK21" s="182"/>
      <c r="POL21" s="182"/>
      <c r="POM21" s="182"/>
      <c r="PON21" s="182"/>
      <c r="POO21" s="182"/>
      <c r="POP21" s="182"/>
      <c r="POQ21" s="182"/>
      <c r="POR21" s="182"/>
      <c r="POS21" s="182"/>
      <c r="POT21" s="182"/>
      <c r="POU21" s="182"/>
      <c r="POV21" s="182"/>
      <c r="POW21" s="182"/>
      <c r="POX21" s="182"/>
      <c r="POY21" s="182"/>
      <c r="POZ21" s="182"/>
      <c r="PPA21" s="182"/>
      <c r="PPB21" s="182"/>
      <c r="PPC21" s="182"/>
      <c r="PPD21" s="182"/>
      <c r="PPE21" s="182"/>
      <c r="PPF21" s="182"/>
      <c r="PPG21" s="182"/>
      <c r="PPH21" s="182"/>
      <c r="PPI21" s="182"/>
      <c r="PPJ21" s="182"/>
      <c r="PPK21" s="182"/>
      <c r="PPL21" s="182"/>
      <c r="PPM21" s="182"/>
      <c r="PPN21" s="182"/>
      <c r="PPO21" s="182"/>
      <c r="PPP21" s="182"/>
      <c r="PPQ21" s="182"/>
      <c r="PPR21" s="182"/>
      <c r="PPS21" s="182"/>
      <c r="PPT21" s="182"/>
      <c r="PPU21" s="182"/>
      <c r="PPV21" s="182"/>
      <c r="PPW21" s="182"/>
      <c r="PPX21" s="182"/>
      <c r="PPY21" s="182"/>
      <c r="PPZ21" s="182"/>
      <c r="PQA21" s="182"/>
      <c r="PQB21" s="182"/>
      <c r="PQC21" s="182"/>
      <c r="PQD21" s="182"/>
      <c r="PQE21" s="182"/>
      <c r="PQF21" s="182"/>
      <c r="PQG21" s="182"/>
      <c r="PQH21" s="182"/>
      <c r="PQI21" s="182"/>
      <c r="PQJ21" s="182"/>
      <c r="PQK21" s="182"/>
      <c r="PQL21" s="182"/>
      <c r="PQM21" s="182"/>
      <c r="PQN21" s="182"/>
      <c r="PQO21" s="182"/>
      <c r="PQP21" s="182"/>
      <c r="PQQ21" s="182"/>
      <c r="PQR21" s="182"/>
      <c r="PQS21" s="182"/>
      <c r="PQT21" s="182"/>
      <c r="PQU21" s="182"/>
      <c r="PQV21" s="182"/>
      <c r="PQW21" s="182"/>
      <c r="PQX21" s="182"/>
      <c r="PQY21" s="182"/>
      <c r="PQZ21" s="182"/>
      <c r="PRA21" s="182"/>
      <c r="PRB21" s="182"/>
      <c r="PRC21" s="182"/>
      <c r="PRD21" s="182"/>
      <c r="PRE21" s="182"/>
      <c r="PRF21" s="182"/>
      <c r="PRG21" s="182"/>
      <c r="PRH21" s="182"/>
      <c r="PRI21" s="182"/>
      <c r="PRJ21" s="182"/>
      <c r="PRK21" s="182"/>
      <c r="PRL21" s="182"/>
      <c r="PRM21" s="182"/>
      <c r="PRN21" s="182"/>
      <c r="PRO21" s="182"/>
      <c r="PRP21" s="182"/>
      <c r="PRQ21" s="182"/>
      <c r="PRR21" s="182"/>
      <c r="PRS21" s="182"/>
      <c r="PRT21" s="182"/>
      <c r="PRU21" s="182"/>
      <c r="PRV21" s="182"/>
      <c r="PRW21" s="182"/>
      <c r="PRX21" s="182"/>
      <c r="PRY21" s="182"/>
      <c r="PRZ21" s="182"/>
      <c r="PSA21" s="182"/>
      <c r="PSB21" s="182"/>
      <c r="PSC21" s="182"/>
      <c r="PSD21" s="182"/>
      <c r="PSE21" s="182"/>
      <c r="PSF21" s="182"/>
      <c r="PSG21" s="182"/>
      <c r="PSH21" s="182"/>
      <c r="PSI21" s="182"/>
      <c r="PSJ21" s="182"/>
      <c r="PSK21" s="182"/>
      <c r="PSL21" s="182"/>
      <c r="PSM21" s="182"/>
      <c r="PSN21" s="182"/>
      <c r="PSO21" s="182"/>
      <c r="PSP21" s="182"/>
      <c r="PSQ21" s="182"/>
      <c r="PSR21" s="182"/>
      <c r="PSS21" s="182"/>
      <c r="PST21" s="182"/>
      <c r="PSU21" s="182"/>
      <c r="PSV21" s="182"/>
      <c r="PSW21" s="182"/>
      <c r="PSX21" s="182"/>
      <c r="PSY21" s="182"/>
      <c r="PSZ21" s="182"/>
      <c r="PTA21" s="182"/>
      <c r="PTB21" s="182"/>
      <c r="PTC21" s="182"/>
      <c r="PTD21" s="182"/>
      <c r="PTE21" s="182"/>
      <c r="PTF21" s="182"/>
      <c r="PTG21" s="182"/>
      <c r="PTH21" s="182"/>
      <c r="PTI21" s="182"/>
      <c r="PTJ21" s="182"/>
      <c r="PTK21" s="182"/>
      <c r="PTL21" s="182"/>
      <c r="PTM21" s="182"/>
      <c r="PTN21" s="182"/>
      <c r="PTO21" s="182"/>
      <c r="PTP21" s="182"/>
      <c r="PTQ21" s="182"/>
      <c r="PTR21" s="182"/>
      <c r="PTS21" s="182"/>
      <c r="PTT21" s="182"/>
      <c r="PTU21" s="182"/>
      <c r="PTV21" s="182"/>
      <c r="PTW21" s="182"/>
      <c r="PTX21" s="182"/>
      <c r="PTY21" s="182"/>
      <c r="PTZ21" s="182"/>
      <c r="PUA21" s="182"/>
      <c r="PUB21" s="182"/>
      <c r="PUC21" s="182"/>
      <c r="PUD21" s="182"/>
      <c r="PUE21" s="182"/>
      <c r="PUF21" s="182"/>
      <c r="PUG21" s="182"/>
      <c r="PUH21" s="182"/>
      <c r="PUI21" s="182"/>
      <c r="PUJ21" s="182"/>
      <c r="PUK21" s="182"/>
      <c r="PUL21" s="182"/>
      <c r="PUM21" s="182"/>
      <c r="PUN21" s="182"/>
      <c r="PUO21" s="182"/>
      <c r="PUP21" s="182"/>
      <c r="PUQ21" s="182"/>
      <c r="PUR21" s="182"/>
      <c r="PUS21" s="182"/>
      <c r="PUT21" s="182"/>
      <c r="PUU21" s="182"/>
      <c r="PUV21" s="182"/>
      <c r="PUW21" s="182"/>
      <c r="PUX21" s="182"/>
      <c r="PUY21" s="182"/>
      <c r="PUZ21" s="182"/>
      <c r="PVA21" s="182"/>
      <c r="PVB21" s="182"/>
      <c r="PVC21" s="182"/>
      <c r="PVD21" s="182"/>
      <c r="PVE21" s="182"/>
      <c r="PVF21" s="182"/>
      <c r="PVG21" s="182"/>
      <c r="PVH21" s="182"/>
      <c r="PVI21" s="182"/>
      <c r="PVJ21" s="182"/>
      <c r="PVK21" s="182"/>
      <c r="PVL21" s="182"/>
      <c r="PVM21" s="182"/>
      <c r="PVN21" s="182"/>
      <c r="PVO21" s="182"/>
      <c r="PVP21" s="182"/>
      <c r="PVQ21" s="182"/>
      <c r="PVR21" s="182"/>
      <c r="PVS21" s="182"/>
      <c r="PVT21" s="182"/>
      <c r="PVU21" s="182"/>
      <c r="PVV21" s="182"/>
      <c r="PVW21" s="182"/>
      <c r="PVX21" s="182"/>
      <c r="PVY21" s="182"/>
      <c r="PVZ21" s="182"/>
      <c r="PWA21" s="182"/>
      <c r="PWB21" s="182"/>
      <c r="PWC21" s="182"/>
      <c r="PWD21" s="182"/>
      <c r="PWE21" s="182"/>
      <c r="PWF21" s="182"/>
      <c r="PWG21" s="182"/>
      <c r="PWH21" s="182"/>
      <c r="PWI21" s="182"/>
      <c r="PWJ21" s="182"/>
      <c r="PWK21" s="182"/>
      <c r="PWL21" s="182"/>
      <c r="PWM21" s="182"/>
      <c r="PWN21" s="182"/>
      <c r="PWO21" s="182"/>
      <c r="PWP21" s="182"/>
      <c r="PWQ21" s="182"/>
      <c r="PWR21" s="182"/>
      <c r="PWS21" s="182"/>
      <c r="PWT21" s="182"/>
      <c r="PWU21" s="182"/>
      <c r="PWV21" s="182"/>
      <c r="PWW21" s="182"/>
      <c r="PWX21" s="182"/>
      <c r="PWY21" s="182"/>
      <c r="PWZ21" s="182"/>
      <c r="PXA21" s="182"/>
      <c r="PXB21" s="182"/>
      <c r="PXC21" s="182"/>
      <c r="PXD21" s="182"/>
      <c r="PXE21" s="182"/>
      <c r="PXF21" s="182"/>
      <c r="PXG21" s="182"/>
      <c r="PXH21" s="182"/>
      <c r="PXI21" s="182"/>
      <c r="PXJ21" s="182"/>
      <c r="PXK21" s="182"/>
      <c r="PXL21" s="182"/>
      <c r="PXM21" s="182"/>
      <c r="PXN21" s="182"/>
      <c r="PXO21" s="182"/>
      <c r="PXP21" s="182"/>
      <c r="PXQ21" s="182"/>
      <c r="PXR21" s="182"/>
      <c r="PXS21" s="182"/>
      <c r="PXT21" s="182"/>
      <c r="PXU21" s="182"/>
      <c r="PXV21" s="182"/>
      <c r="PXW21" s="182"/>
      <c r="PXX21" s="182"/>
      <c r="PXY21" s="182"/>
      <c r="PXZ21" s="182"/>
      <c r="PYA21" s="182"/>
      <c r="PYB21" s="182"/>
      <c r="PYC21" s="182"/>
      <c r="PYD21" s="182"/>
      <c r="PYE21" s="182"/>
      <c r="PYF21" s="182"/>
      <c r="PYG21" s="182"/>
      <c r="PYH21" s="182"/>
      <c r="PYI21" s="182"/>
      <c r="PYJ21" s="182"/>
      <c r="PYK21" s="182"/>
      <c r="PYL21" s="182"/>
      <c r="PYM21" s="182"/>
      <c r="PYN21" s="182"/>
      <c r="PYO21" s="182"/>
      <c r="PYP21" s="182"/>
      <c r="PYQ21" s="182"/>
      <c r="PYR21" s="182"/>
      <c r="PYS21" s="182"/>
      <c r="PYT21" s="182"/>
      <c r="PYU21" s="182"/>
      <c r="PYV21" s="182"/>
      <c r="PYW21" s="182"/>
      <c r="PYX21" s="182"/>
      <c r="PYY21" s="182"/>
      <c r="PYZ21" s="182"/>
      <c r="PZA21" s="182"/>
      <c r="PZB21" s="182"/>
      <c r="PZC21" s="182"/>
      <c r="PZD21" s="182"/>
      <c r="PZE21" s="182"/>
      <c r="PZF21" s="182"/>
      <c r="PZG21" s="182"/>
      <c r="PZH21" s="182"/>
      <c r="PZI21" s="182"/>
      <c r="PZJ21" s="182"/>
      <c r="PZK21" s="182"/>
      <c r="PZL21" s="182"/>
      <c r="PZM21" s="182"/>
      <c r="PZN21" s="182"/>
      <c r="PZO21" s="182"/>
      <c r="PZP21" s="182"/>
      <c r="PZQ21" s="182"/>
      <c r="PZR21" s="182"/>
      <c r="PZS21" s="182"/>
      <c r="PZT21" s="182"/>
      <c r="PZU21" s="182"/>
      <c r="PZV21" s="182"/>
      <c r="PZW21" s="182"/>
      <c r="PZX21" s="182"/>
      <c r="PZY21" s="182"/>
      <c r="PZZ21" s="182"/>
      <c r="QAA21" s="182"/>
      <c r="QAB21" s="182"/>
      <c r="QAC21" s="182"/>
      <c r="QAD21" s="182"/>
      <c r="QAE21" s="182"/>
      <c r="QAF21" s="182"/>
      <c r="QAG21" s="182"/>
      <c r="QAH21" s="182"/>
      <c r="QAI21" s="182"/>
      <c r="QAJ21" s="182"/>
      <c r="QAK21" s="182"/>
      <c r="QAL21" s="182"/>
      <c r="QAM21" s="182"/>
      <c r="QAN21" s="182"/>
      <c r="QAO21" s="182"/>
      <c r="QAP21" s="182"/>
      <c r="QAQ21" s="182"/>
      <c r="QAR21" s="182"/>
      <c r="QAS21" s="182"/>
      <c r="QAT21" s="182"/>
      <c r="QAU21" s="182"/>
      <c r="QAV21" s="182"/>
      <c r="QAW21" s="182"/>
      <c r="QAX21" s="182"/>
      <c r="QAY21" s="182"/>
      <c r="QAZ21" s="182"/>
      <c r="QBA21" s="182"/>
      <c r="QBB21" s="182"/>
      <c r="QBC21" s="182"/>
      <c r="QBD21" s="182"/>
      <c r="QBE21" s="182"/>
      <c r="QBF21" s="182"/>
      <c r="QBG21" s="182"/>
      <c r="QBH21" s="182"/>
      <c r="QBI21" s="182"/>
      <c r="QBJ21" s="182"/>
      <c r="QBK21" s="182"/>
      <c r="QBL21" s="182"/>
      <c r="QBM21" s="182"/>
      <c r="QBN21" s="182"/>
      <c r="QBO21" s="182"/>
      <c r="QBP21" s="182"/>
      <c r="QBQ21" s="182"/>
      <c r="QBR21" s="182"/>
      <c r="QBS21" s="182"/>
      <c r="QBT21" s="182"/>
      <c r="QBU21" s="182"/>
      <c r="QBV21" s="182"/>
      <c r="QBW21" s="182"/>
      <c r="QBX21" s="182"/>
      <c r="QBY21" s="182"/>
      <c r="QBZ21" s="182"/>
      <c r="QCA21" s="182"/>
      <c r="QCB21" s="182"/>
      <c r="QCC21" s="182"/>
      <c r="QCD21" s="182"/>
      <c r="QCE21" s="182"/>
      <c r="QCF21" s="182"/>
      <c r="QCG21" s="182"/>
      <c r="QCH21" s="182"/>
      <c r="QCI21" s="182"/>
      <c r="QCJ21" s="182"/>
      <c r="QCK21" s="182"/>
      <c r="QCL21" s="182"/>
      <c r="QCM21" s="182"/>
      <c r="QCN21" s="182"/>
      <c r="QCO21" s="182"/>
      <c r="QCP21" s="182"/>
      <c r="QCQ21" s="182"/>
      <c r="QCR21" s="182"/>
      <c r="QCS21" s="182"/>
      <c r="QCT21" s="182"/>
      <c r="QCU21" s="182"/>
      <c r="QCV21" s="182"/>
      <c r="QCW21" s="182"/>
      <c r="QCX21" s="182"/>
      <c r="QCY21" s="182"/>
      <c r="QCZ21" s="182"/>
      <c r="QDA21" s="182"/>
      <c r="QDB21" s="182"/>
      <c r="QDC21" s="182"/>
      <c r="QDD21" s="182"/>
      <c r="QDE21" s="182"/>
      <c r="QDF21" s="182"/>
      <c r="QDG21" s="182"/>
      <c r="QDH21" s="182"/>
      <c r="QDI21" s="182"/>
      <c r="QDJ21" s="182"/>
      <c r="QDK21" s="182"/>
      <c r="QDL21" s="182"/>
      <c r="QDM21" s="182"/>
      <c r="QDN21" s="182"/>
      <c r="QDO21" s="182"/>
      <c r="QDP21" s="182"/>
      <c r="QDQ21" s="182"/>
      <c r="QDR21" s="182"/>
      <c r="QDS21" s="182"/>
      <c r="QDT21" s="182"/>
      <c r="QDU21" s="182"/>
      <c r="QDV21" s="182"/>
      <c r="QDW21" s="182"/>
      <c r="QDX21" s="182"/>
      <c r="QDY21" s="182"/>
      <c r="QDZ21" s="182"/>
      <c r="QEA21" s="182"/>
      <c r="QEB21" s="182"/>
      <c r="QEC21" s="182"/>
      <c r="QED21" s="182"/>
      <c r="QEE21" s="182"/>
      <c r="QEF21" s="182"/>
      <c r="QEG21" s="182"/>
      <c r="QEH21" s="182"/>
      <c r="QEI21" s="182"/>
      <c r="QEJ21" s="182"/>
      <c r="QEK21" s="182"/>
      <c r="QEL21" s="182"/>
      <c r="QEM21" s="182"/>
      <c r="QEN21" s="182"/>
      <c r="QEO21" s="182"/>
      <c r="QEP21" s="182"/>
      <c r="QEQ21" s="182"/>
      <c r="QER21" s="182"/>
      <c r="QES21" s="182"/>
      <c r="QET21" s="182"/>
      <c r="QEU21" s="182"/>
      <c r="QEV21" s="182"/>
      <c r="QEW21" s="182"/>
      <c r="QEX21" s="182"/>
      <c r="QEY21" s="182"/>
      <c r="QEZ21" s="182"/>
      <c r="QFA21" s="182"/>
      <c r="QFB21" s="182"/>
      <c r="QFC21" s="182"/>
      <c r="QFD21" s="182"/>
      <c r="QFE21" s="182"/>
      <c r="QFF21" s="182"/>
      <c r="QFG21" s="182"/>
      <c r="QFH21" s="182"/>
      <c r="QFI21" s="182"/>
      <c r="QFJ21" s="182"/>
      <c r="QFK21" s="182"/>
      <c r="QFL21" s="182"/>
      <c r="QFM21" s="182"/>
      <c r="QFN21" s="182"/>
      <c r="QFO21" s="182"/>
      <c r="QFP21" s="182"/>
      <c r="QFQ21" s="182"/>
      <c r="QFR21" s="182"/>
      <c r="QFS21" s="182"/>
      <c r="QFT21" s="182"/>
      <c r="QFU21" s="182"/>
      <c r="QFV21" s="182"/>
      <c r="QFW21" s="182"/>
      <c r="QFX21" s="182"/>
      <c r="QFY21" s="182"/>
      <c r="QFZ21" s="182"/>
      <c r="QGA21" s="182"/>
      <c r="QGB21" s="182"/>
      <c r="QGC21" s="182"/>
      <c r="QGD21" s="182"/>
      <c r="QGE21" s="182"/>
      <c r="QGF21" s="182"/>
      <c r="QGG21" s="182"/>
      <c r="QGH21" s="182"/>
      <c r="QGI21" s="182"/>
      <c r="QGJ21" s="182"/>
      <c r="QGK21" s="182"/>
      <c r="QGL21" s="182"/>
      <c r="QGM21" s="182"/>
      <c r="QGN21" s="182"/>
      <c r="QGO21" s="182"/>
      <c r="QGP21" s="182"/>
      <c r="QGQ21" s="182"/>
      <c r="QGR21" s="182"/>
      <c r="QGS21" s="182"/>
      <c r="QGT21" s="182"/>
      <c r="QGU21" s="182"/>
      <c r="QGV21" s="182"/>
      <c r="QGW21" s="182"/>
      <c r="QGX21" s="182"/>
      <c r="QGY21" s="182"/>
      <c r="QGZ21" s="182"/>
      <c r="QHA21" s="182"/>
      <c r="QHB21" s="182"/>
      <c r="QHC21" s="182"/>
      <c r="QHD21" s="182"/>
      <c r="QHE21" s="182"/>
      <c r="QHF21" s="182"/>
      <c r="QHG21" s="182"/>
      <c r="QHH21" s="182"/>
      <c r="QHI21" s="182"/>
      <c r="QHJ21" s="182"/>
      <c r="QHK21" s="182"/>
      <c r="QHL21" s="182"/>
      <c r="QHM21" s="182"/>
      <c r="QHN21" s="182"/>
      <c r="QHO21" s="182"/>
      <c r="QHP21" s="182"/>
      <c r="QHQ21" s="182"/>
      <c r="QHR21" s="182"/>
      <c r="QHS21" s="182"/>
      <c r="QHT21" s="182"/>
      <c r="QHU21" s="182"/>
      <c r="QHV21" s="182"/>
      <c r="QHW21" s="182"/>
      <c r="QHX21" s="182"/>
      <c r="QHY21" s="182"/>
      <c r="QHZ21" s="182"/>
      <c r="QIA21" s="182"/>
      <c r="QIB21" s="182"/>
      <c r="QIC21" s="182"/>
      <c r="QID21" s="182"/>
      <c r="QIE21" s="182"/>
      <c r="QIF21" s="182"/>
      <c r="QIG21" s="182"/>
      <c r="QIH21" s="182"/>
      <c r="QII21" s="182"/>
      <c r="QIJ21" s="182"/>
      <c r="QIK21" s="182"/>
      <c r="QIL21" s="182"/>
      <c r="QIM21" s="182"/>
      <c r="QIN21" s="182"/>
      <c r="QIO21" s="182"/>
      <c r="QIP21" s="182"/>
      <c r="QIQ21" s="182"/>
      <c r="QIR21" s="182"/>
      <c r="QIS21" s="182"/>
      <c r="QIT21" s="182"/>
      <c r="QIU21" s="182"/>
      <c r="QIV21" s="182"/>
      <c r="QIW21" s="182"/>
      <c r="QIX21" s="182"/>
      <c r="QIY21" s="182"/>
      <c r="QIZ21" s="182"/>
      <c r="QJA21" s="182"/>
      <c r="QJB21" s="182"/>
      <c r="QJC21" s="182"/>
      <c r="QJD21" s="182"/>
      <c r="QJE21" s="182"/>
      <c r="QJF21" s="182"/>
      <c r="QJG21" s="182"/>
      <c r="QJH21" s="182"/>
      <c r="QJI21" s="182"/>
      <c r="QJJ21" s="182"/>
      <c r="QJK21" s="182"/>
      <c r="QJL21" s="182"/>
      <c r="QJM21" s="182"/>
      <c r="QJN21" s="182"/>
      <c r="QJO21" s="182"/>
      <c r="QJP21" s="182"/>
      <c r="QJQ21" s="182"/>
      <c r="QJR21" s="182"/>
      <c r="QJS21" s="182"/>
      <c r="QJT21" s="182"/>
      <c r="QJU21" s="182"/>
      <c r="QJV21" s="182"/>
      <c r="QJW21" s="182"/>
      <c r="QJX21" s="182"/>
      <c r="QJY21" s="182"/>
      <c r="QJZ21" s="182"/>
      <c r="QKA21" s="182"/>
      <c r="QKB21" s="182"/>
      <c r="QKC21" s="182"/>
      <c r="QKD21" s="182"/>
      <c r="QKE21" s="182"/>
      <c r="QKF21" s="182"/>
      <c r="QKG21" s="182"/>
      <c r="QKH21" s="182"/>
      <c r="QKI21" s="182"/>
      <c r="QKJ21" s="182"/>
      <c r="QKK21" s="182"/>
      <c r="QKL21" s="182"/>
      <c r="QKM21" s="182"/>
      <c r="QKN21" s="182"/>
      <c r="QKO21" s="182"/>
      <c r="QKP21" s="182"/>
      <c r="QKQ21" s="182"/>
      <c r="QKR21" s="182"/>
      <c r="QKS21" s="182"/>
      <c r="QKT21" s="182"/>
      <c r="QKU21" s="182"/>
      <c r="QKV21" s="182"/>
      <c r="QKW21" s="182"/>
      <c r="QKX21" s="182"/>
      <c r="QKY21" s="182"/>
      <c r="QKZ21" s="182"/>
      <c r="QLA21" s="182"/>
      <c r="QLB21" s="182"/>
      <c r="QLC21" s="182"/>
      <c r="QLD21" s="182"/>
      <c r="QLE21" s="182"/>
      <c r="QLF21" s="182"/>
      <c r="QLG21" s="182"/>
      <c r="QLH21" s="182"/>
      <c r="QLI21" s="182"/>
      <c r="QLJ21" s="182"/>
      <c r="QLK21" s="182"/>
      <c r="QLL21" s="182"/>
      <c r="QLM21" s="182"/>
      <c r="QLN21" s="182"/>
      <c r="QLO21" s="182"/>
      <c r="QLP21" s="182"/>
      <c r="QLQ21" s="182"/>
      <c r="QLR21" s="182"/>
      <c r="QLS21" s="182"/>
      <c r="QLT21" s="182"/>
      <c r="QLU21" s="182"/>
      <c r="QLV21" s="182"/>
      <c r="QLW21" s="182"/>
      <c r="QLX21" s="182"/>
      <c r="QLY21" s="182"/>
      <c r="QLZ21" s="182"/>
      <c r="QMA21" s="182"/>
      <c r="QMB21" s="182"/>
      <c r="QMC21" s="182"/>
      <c r="QMD21" s="182"/>
      <c r="QME21" s="182"/>
      <c r="QMF21" s="182"/>
      <c r="QMG21" s="182"/>
      <c r="QMH21" s="182"/>
      <c r="QMI21" s="182"/>
      <c r="QMJ21" s="182"/>
      <c r="QMK21" s="182"/>
      <c r="QML21" s="182"/>
      <c r="QMM21" s="182"/>
      <c r="QMN21" s="182"/>
      <c r="QMO21" s="182"/>
      <c r="QMP21" s="182"/>
      <c r="QMQ21" s="182"/>
      <c r="QMR21" s="182"/>
      <c r="QMS21" s="182"/>
      <c r="QMT21" s="182"/>
      <c r="QMU21" s="182"/>
      <c r="QMV21" s="182"/>
      <c r="QMW21" s="182"/>
      <c r="QMX21" s="182"/>
      <c r="QMY21" s="182"/>
      <c r="QMZ21" s="182"/>
      <c r="QNA21" s="182"/>
      <c r="QNB21" s="182"/>
      <c r="QNC21" s="182"/>
      <c r="QND21" s="182"/>
      <c r="QNE21" s="182"/>
      <c r="QNF21" s="182"/>
      <c r="QNG21" s="182"/>
      <c r="QNH21" s="182"/>
      <c r="QNI21" s="182"/>
      <c r="QNJ21" s="182"/>
      <c r="QNK21" s="182"/>
      <c r="QNL21" s="182"/>
      <c r="QNM21" s="182"/>
      <c r="QNN21" s="182"/>
      <c r="QNO21" s="182"/>
      <c r="QNP21" s="182"/>
      <c r="QNQ21" s="182"/>
      <c r="QNR21" s="182"/>
      <c r="QNS21" s="182"/>
      <c r="QNT21" s="182"/>
      <c r="QNU21" s="182"/>
      <c r="QNV21" s="182"/>
      <c r="QNW21" s="182"/>
      <c r="QNX21" s="182"/>
      <c r="QNY21" s="182"/>
      <c r="QNZ21" s="182"/>
      <c r="QOA21" s="182"/>
      <c r="QOB21" s="182"/>
      <c r="QOC21" s="182"/>
      <c r="QOD21" s="182"/>
      <c r="QOE21" s="182"/>
      <c r="QOF21" s="182"/>
      <c r="QOG21" s="182"/>
      <c r="QOH21" s="182"/>
      <c r="QOI21" s="182"/>
      <c r="QOJ21" s="182"/>
      <c r="QOK21" s="182"/>
      <c r="QOL21" s="182"/>
      <c r="QOM21" s="182"/>
      <c r="QON21" s="182"/>
      <c r="QOO21" s="182"/>
      <c r="QOP21" s="182"/>
      <c r="QOQ21" s="182"/>
      <c r="QOR21" s="182"/>
      <c r="QOS21" s="182"/>
      <c r="QOT21" s="182"/>
      <c r="QOU21" s="182"/>
      <c r="QOV21" s="182"/>
      <c r="QOW21" s="182"/>
      <c r="QOX21" s="182"/>
      <c r="QOY21" s="182"/>
      <c r="QOZ21" s="182"/>
      <c r="QPA21" s="182"/>
      <c r="QPB21" s="182"/>
      <c r="QPC21" s="182"/>
      <c r="QPD21" s="182"/>
      <c r="QPE21" s="182"/>
      <c r="QPF21" s="182"/>
      <c r="QPG21" s="182"/>
      <c r="QPH21" s="182"/>
      <c r="QPI21" s="182"/>
      <c r="QPJ21" s="182"/>
      <c r="QPK21" s="182"/>
      <c r="QPL21" s="182"/>
      <c r="QPM21" s="182"/>
      <c r="QPN21" s="182"/>
      <c r="QPO21" s="182"/>
      <c r="QPP21" s="182"/>
      <c r="QPQ21" s="182"/>
      <c r="QPR21" s="182"/>
      <c r="QPS21" s="182"/>
      <c r="QPT21" s="182"/>
      <c r="QPU21" s="182"/>
      <c r="QPV21" s="182"/>
      <c r="QPW21" s="182"/>
      <c r="QPX21" s="182"/>
      <c r="QPY21" s="182"/>
      <c r="QPZ21" s="182"/>
      <c r="QQA21" s="182"/>
      <c r="QQB21" s="182"/>
      <c r="QQC21" s="182"/>
      <c r="QQD21" s="182"/>
      <c r="QQE21" s="182"/>
      <c r="QQF21" s="182"/>
      <c r="QQG21" s="182"/>
      <c r="QQH21" s="182"/>
      <c r="QQI21" s="182"/>
      <c r="QQJ21" s="182"/>
      <c r="QQK21" s="182"/>
      <c r="QQL21" s="182"/>
      <c r="QQM21" s="182"/>
      <c r="QQN21" s="182"/>
      <c r="QQO21" s="182"/>
      <c r="QQP21" s="182"/>
      <c r="QQQ21" s="182"/>
      <c r="QQR21" s="182"/>
      <c r="QQS21" s="182"/>
      <c r="QQT21" s="182"/>
      <c r="QQU21" s="182"/>
      <c r="QQV21" s="182"/>
      <c r="QQW21" s="182"/>
      <c r="QQX21" s="182"/>
      <c r="QQY21" s="182"/>
      <c r="QQZ21" s="182"/>
      <c r="QRA21" s="182"/>
      <c r="QRB21" s="182"/>
      <c r="QRC21" s="182"/>
      <c r="QRD21" s="182"/>
      <c r="QRE21" s="182"/>
      <c r="QRF21" s="182"/>
      <c r="QRG21" s="182"/>
      <c r="QRH21" s="182"/>
      <c r="QRI21" s="182"/>
      <c r="QRJ21" s="182"/>
      <c r="QRK21" s="182"/>
      <c r="QRL21" s="182"/>
      <c r="QRM21" s="182"/>
      <c r="QRN21" s="182"/>
      <c r="QRO21" s="182"/>
      <c r="QRP21" s="182"/>
      <c r="QRQ21" s="182"/>
      <c r="QRR21" s="182"/>
      <c r="QRS21" s="182"/>
      <c r="QRT21" s="182"/>
      <c r="QRU21" s="182"/>
      <c r="QRV21" s="182"/>
      <c r="QRW21" s="182"/>
      <c r="QRX21" s="182"/>
      <c r="QRY21" s="182"/>
      <c r="QRZ21" s="182"/>
      <c r="QSA21" s="182"/>
      <c r="QSB21" s="182"/>
      <c r="QSC21" s="182"/>
      <c r="QSD21" s="182"/>
      <c r="QSE21" s="182"/>
      <c r="QSF21" s="182"/>
      <c r="QSG21" s="182"/>
      <c r="QSH21" s="182"/>
      <c r="QSI21" s="182"/>
      <c r="QSJ21" s="182"/>
      <c r="QSK21" s="182"/>
      <c r="QSL21" s="182"/>
      <c r="QSM21" s="182"/>
      <c r="QSN21" s="182"/>
      <c r="QSO21" s="182"/>
      <c r="QSP21" s="182"/>
      <c r="QSQ21" s="182"/>
      <c r="QSR21" s="182"/>
      <c r="QSS21" s="182"/>
      <c r="QST21" s="182"/>
      <c r="QSU21" s="182"/>
      <c r="QSV21" s="182"/>
      <c r="QSW21" s="182"/>
      <c r="QSX21" s="182"/>
      <c r="QSY21" s="182"/>
      <c r="QSZ21" s="182"/>
      <c r="QTA21" s="182"/>
      <c r="QTB21" s="182"/>
      <c r="QTC21" s="182"/>
      <c r="QTD21" s="182"/>
      <c r="QTE21" s="182"/>
      <c r="QTF21" s="182"/>
      <c r="QTG21" s="182"/>
      <c r="QTH21" s="182"/>
      <c r="QTI21" s="182"/>
      <c r="QTJ21" s="182"/>
      <c r="QTK21" s="182"/>
      <c r="QTL21" s="182"/>
      <c r="QTM21" s="182"/>
      <c r="QTN21" s="182"/>
      <c r="QTO21" s="182"/>
      <c r="QTP21" s="182"/>
      <c r="QTQ21" s="182"/>
      <c r="QTR21" s="182"/>
      <c r="QTS21" s="182"/>
      <c r="QTT21" s="182"/>
      <c r="QTU21" s="182"/>
      <c r="QTV21" s="182"/>
      <c r="QTW21" s="182"/>
      <c r="QTX21" s="182"/>
      <c r="QTY21" s="182"/>
      <c r="QTZ21" s="182"/>
      <c r="QUA21" s="182"/>
      <c r="QUB21" s="182"/>
      <c r="QUC21" s="182"/>
      <c r="QUD21" s="182"/>
      <c r="QUE21" s="182"/>
      <c r="QUF21" s="182"/>
      <c r="QUG21" s="182"/>
      <c r="QUH21" s="182"/>
      <c r="QUI21" s="182"/>
      <c r="QUJ21" s="182"/>
      <c r="QUK21" s="182"/>
      <c r="QUL21" s="182"/>
      <c r="QUM21" s="182"/>
      <c r="QUN21" s="182"/>
      <c r="QUO21" s="182"/>
      <c r="QUP21" s="182"/>
      <c r="QUQ21" s="182"/>
      <c r="QUR21" s="182"/>
      <c r="QUS21" s="182"/>
      <c r="QUT21" s="182"/>
      <c r="QUU21" s="182"/>
      <c r="QUV21" s="182"/>
      <c r="QUW21" s="182"/>
      <c r="QUX21" s="182"/>
      <c r="QUY21" s="182"/>
      <c r="QUZ21" s="182"/>
      <c r="QVA21" s="182"/>
      <c r="QVB21" s="182"/>
      <c r="QVC21" s="182"/>
      <c r="QVD21" s="182"/>
      <c r="QVE21" s="182"/>
      <c r="QVF21" s="182"/>
      <c r="QVG21" s="182"/>
      <c r="QVH21" s="182"/>
      <c r="QVI21" s="182"/>
      <c r="QVJ21" s="182"/>
      <c r="QVK21" s="182"/>
      <c r="QVL21" s="182"/>
      <c r="QVM21" s="182"/>
      <c r="QVN21" s="182"/>
      <c r="QVO21" s="182"/>
      <c r="QVP21" s="182"/>
      <c r="QVQ21" s="182"/>
      <c r="QVR21" s="182"/>
      <c r="QVS21" s="182"/>
      <c r="QVT21" s="182"/>
      <c r="QVU21" s="182"/>
      <c r="QVV21" s="182"/>
      <c r="QVW21" s="182"/>
      <c r="QVX21" s="182"/>
      <c r="QVY21" s="182"/>
      <c r="QVZ21" s="182"/>
      <c r="QWA21" s="182"/>
      <c r="QWB21" s="182"/>
      <c r="QWC21" s="182"/>
      <c r="QWD21" s="182"/>
      <c r="QWE21" s="182"/>
      <c r="QWF21" s="182"/>
      <c r="QWG21" s="182"/>
      <c r="QWH21" s="182"/>
      <c r="QWI21" s="182"/>
      <c r="QWJ21" s="182"/>
      <c r="QWK21" s="182"/>
      <c r="QWL21" s="182"/>
      <c r="QWM21" s="182"/>
      <c r="QWN21" s="182"/>
      <c r="QWO21" s="182"/>
      <c r="QWP21" s="182"/>
      <c r="QWQ21" s="182"/>
      <c r="QWR21" s="182"/>
      <c r="QWS21" s="182"/>
      <c r="QWT21" s="182"/>
      <c r="QWU21" s="182"/>
      <c r="QWV21" s="182"/>
      <c r="QWW21" s="182"/>
      <c r="QWX21" s="182"/>
      <c r="QWY21" s="182"/>
      <c r="QWZ21" s="182"/>
      <c r="QXA21" s="182"/>
      <c r="QXB21" s="182"/>
      <c r="QXC21" s="182"/>
      <c r="QXD21" s="182"/>
      <c r="QXE21" s="182"/>
      <c r="QXF21" s="182"/>
      <c r="QXG21" s="182"/>
      <c r="QXH21" s="182"/>
      <c r="QXI21" s="182"/>
      <c r="QXJ21" s="182"/>
      <c r="QXK21" s="182"/>
      <c r="QXL21" s="182"/>
      <c r="QXM21" s="182"/>
      <c r="QXN21" s="182"/>
      <c r="QXO21" s="182"/>
      <c r="QXP21" s="182"/>
      <c r="QXQ21" s="182"/>
      <c r="QXR21" s="182"/>
      <c r="QXS21" s="182"/>
      <c r="QXT21" s="182"/>
      <c r="QXU21" s="182"/>
      <c r="QXV21" s="182"/>
      <c r="QXW21" s="182"/>
      <c r="QXX21" s="182"/>
      <c r="QXY21" s="182"/>
      <c r="QXZ21" s="182"/>
      <c r="QYA21" s="182"/>
      <c r="QYB21" s="182"/>
      <c r="QYC21" s="182"/>
      <c r="QYD21" s="182"/>
      <c r="QYE21" s="182"/>
      <c r="QYF21" s="182"/>
      <c r="QYG21" s="182"/>
      <c r="QYH21" s="182"/>
      <c r="QYI21" s="182"/>
      <c r="QYJ21" s="182"/>
      <c r="QYK21" s="182"/>
      <c r="QYL21" s="182"/>
      <c r="QYM21" s="182"/>
      <c r="QYN21" s="182"/>
      <c r="QYO21" s="182"/>
      <c r="QYP21" s="182"/>
      <c r="QYQ21" s="182"/>
      <c r="QYR21" s="182"/>
      <c r="QYS21" s="182"/>
      <c r="QYT21" s="182"/>
      <c r="QYU21" s="182"/>
      <c r="QYV21" s="182"/>
      <c r="QYW21" s="182"/>
      <c r="QYX21" s="182"/>
      <c r="QYY21" s="182"/>
      <c r="QYZ21" s="182"/>
      <c r="QZA21" s="182"/>
      <c r="QZB21" s="182"/>
      <c r="QZC21" s="182"/>
      <c r="QZD21" s="182"/>
      <c r="QZE21" s="182"/>
      <c r="QZF21" s="182"/>
      <c r="QZG21" s="182"/>
      <c r="QZH21" s="182"/>
      <c r="QZI21" s="182"/>
      <c r="QZJ21" s="182"/>
      <c r="QZK21" s="182"/>
      <c r="QZL21" s="182"/>
      <c r="QZM21" s="182"/>
      <c r="QZN21" s="182"/>
      <c r="QZO21" s="182"/>
      <c r="QZP21" s="182"/>
      <c r="QZQ21" s="182"/>
      <c r="QZR21" s="182"/>
      <c r="QZS21" s="182"/>
      <c r="QZT21" s="182"/>
      <c r="QZU21" s="182"/>
      <c r="QZV21" s="182"/>
      <c r="QZW21" s="182"/>
      <c r="QZX21" s="182"/>
      <c r="QZY21" s="182"/>
      <c r="QZZ21" s="182"/>
      <c r="RAA21" s="182"/>
      <c r="RAB21" s="182"/>
      <c r="RAC21" s="182"/>
      <c r="RAD21" s="182"/>
      <c r="RAE21" s="182"/>
      <c r="RAF21" s="182"/>
      <c r="RAG21" s="182"/>
      <c r="RAH21" s="182"/>
      <c r="RAI21" s="182"/>
      <c r="RAJ21" s="182"/>
      <c r="RAK21" s="182"/>
      <c r="RAL21" s="182"/>
      <c r="RAM21" s="182"/>
      <c r="RAN21" s="182"/>
      <c r="RAO21" s="182"/>
      <c r="RAP21" s="182"/>
      <c r="RAQ21" s="182"/>
      <c r="RAR21" s="182"/>
      <c r="RAS21" s="182"/>
      <c r="RAT21" s="182"/>
      <c r="RAU21" s="182"/>
      <c r="RAV21" s="182"/>
      <c r="RAW21" s="182"/>
      <c r="RAX21" s="182"/>
      <c r="RAY21" s="182"/>
      <c r="RAZ21" s="182"/>
      <c r="RBA21" s="182"/>
      <c r="RBB21" s="182"/>
      <c r="RBC21" s="182"/>
      <c r="RBD21" s="182"/>
      <c r="RBE21" s="182"/>
      <c r="RBF21" s="182"/>
      <c r="RBG21" s="182"/>
      <c r="RBH21" s="182"/>
      <c r="RBI21" s="182"/>
      <c r="RBJ21" s="182"/>
      <c r="RBK21" s="182"/>
      <c r="RBL21" s="182"/>
      <c r="RBM21" s="182"/>
      <c r="RBN21" s="182"/>
      <c r="RBO21" s="182"/>
      <c r="RBP21" s="182"/>
      <c r="RBQ21" s="182"/>
      <c r="RBR21" s="182"/>
      <c r="RBS21" s="182"/>
      <c r="RBT21" s="182"/>
      <c r="RBU21" s="182"/>
      <c r="RBV21" s="182"/>
      <c r="RBW21" s="182"/>
      <c r="RBX21" s="182"/>
      <c r="RBY21" s="182"/>
      <c r="RBZ21" s="182"/>
      <c r="RCA21" s="182"/>
      <c r="RCB21" s="182"/>
      <c r="RCC21" s="182"/>
      <c r="RCD21" s="182"/>
      <c r="RCE21" s="182"/>
      <c r="RCF21" s="182"/>
      <c r="RCG21" s="182"/>
      <c r="RCH21" s="182"/>
      <c r="RCI21" s="182"/>
      <c r="RCJ21" s="182"/>
      <c r="RCK21" s="182"/>
      <c r="RCL21" s="182"/>
      <c r="RCM21" s="182"/>
      <c r="RCN21" s="182"/>
      <c r="RCO21" s="182"/>
      <c r="RCP21" s="182"/>
      <c r="RCQ21" s="182"/>
      <c r="RCR21" s="182"/>
      <c r="RCS21" s="182"/>
      <c r="RCT21" s="182"/>
      <c r="RCU21" s="182"/>
      <c r="RCV21" s="182"/>
      <c r="RCW21" s="182"/>
      <c r="RCX21" s="182"/>
      <c r="RCY21" s="182"/>
      <c r="RCZ21" s="182"/>
      <c r="RDA21" s="182"/>
      <c r="RDB21" s="182"/>
      <c r="RDC21" s="182"/>
      <c r="RDD21" s="182"/>
      <c r="RDE21" s="182"/>
      <c r="RDF21" s="182"/>
      <c r="RDG21" s="182"/>
      <c r="RDH21" s="182"/>
      <c r="RDI21" s="182"/>
      <c r="RDJ21" s="182"/>
      <c r="RDK21" s="182"/>
      <c r="RDL21" s="182"/>
      <c r="RDM21" s="182"/>
      <c r="RDN21" s="182"/>
      <c r="RDO21" s="182"/>
      <c r="RDP21" s="182"/>
      <c r="RDQ21" s="182"/>
      <c r="RDR21" s="182"/>
      <c r="RDS21" s="182"/>
      <c r="RDT21" s="182"/>
      <c r="RDU21" s="182"/>
      <c r="RDV21" s="182"/>
      <c r="RDW21" s="182"/>
      <c r="RDX21" s="182"/>
      <c r="RDY21" s="182"/>
      <c r="RDZ21" s="182"/>
      <c r="REA21" s="182"/>
      <c r="REB21" s="182"/>
      <c r="REC21" s="182"/>
      <c r="RED21" s="182"/>
      <c r="REE21" s="182"/>
      <c r="REF21" s="182"/>
      <c r="REG21" s="182"/>
      <c r="REH21" s="182"/>
      <c r="REI21" s="182"/>
      <c r="REJ21" s="182"/>
      <c r="REK21" s="182"/>
      <c r="REL21" s="182"/>
      <c r="REM21" s="182"/>
      <c r="REN21" s="182"/>
      <c r="REO21" s="182"/>
      <c r="REP21" s="182"/>
      <c r="REQ21" s="182"/>
      <c r="RER21" s="182"/>
      <c r="RES21" s="182"/>
      <c r="RET21" s="182"/>
      <c r="REU21" s="182"/>
      <c r="REV21" s="182"/>
      <c r="REW21" s="182"/>
      <c r="REX21" s="182"/>
      <c r="REY21" s="182"/>
      <c r="REZ21" s="182"/>
      <c r="RFA21" s="182"/>
      <c r="RFB21" s="182"/>
      <c r="RFC21" s="182"/>
      <c r="RFD21" s="182"/>
      <c r="RFE21" s="182"/>
      <c r="RFF21" s="182"/>
      <c r="RFG21" s="182"/>
      <c r="RFH21" s="182"/>
      <c r="RFI21" s="182"/>
      <c r="RFJ21" s="182"/>
      <c r="RFK21" s="182"/>
      <c r="RFL21" s="182"/>
      <c r="RFM21" s="182"/>
      <c r="RFN21" s="182"/>
      <c r="RFO21" s="182"/>
      <c r="RFP21" s="182"/>
      <c r="RFQ21" s="182"/>
      <c r="RFR21" s="182"/>
      <c r="RFS21" s="182"/>
      <c r="RFT21" s="182"/>
      <c r="RFU21" s="182"/>
      <c r="RFV21" s="182"/>
      <c r="RFW21" s="182"/>
      <c r="RFX21" s="182"/>
      <c r="RFY21" s="182"/>
      <c r="RFZ21" s="182"/>
      <c r="RGA21" s="182"/>
      <c r="RGB21" s="182"/>
      <c r="RGC21" s="182"/>
      <c r="RGD21" s="182"/>
      <c r="RGE21" s="182"/>
      <c r="RGF21" s="182"/>
      <c r="RGG21" s="182"/>
      <c r="RGH21" s="182"/>
      <c r="RGI21" s="182"/>
      <c r="RGJ21" s="182"/>
      <c r="RGK21" s="182"/>
      <c r="RGL21" s="182"/>
      <c r="RGM21" s="182"/>
      <c r="RGN21" s="182"/>
      <c r="RGO21" s="182"/>
      <c r="RGP21" s="182"/>
      <c r="RGQ21" s="182"/>
      <c r="RGR21" s="182"/>
      <c r="RGS21" s="182"/>
      <c r="RGT21" s="182"/>
      <c r="RGU21" s="182"/>
      <c r="RGV21" s="182"/>
      <c r="RGW21" s="182"/>
      <c r="RGX21" s="182"/>
      <c r="RGY21" s="182"/>
      <c r="RGZ21" s="182"/>
      <c r="RHA21" s="182"/>
      <c r="RHB21" s="182"/>
      <c r="RHC21" s="182"/>
      <c r="RHD21" s="182"/>
      <c r="RHE21" s="182"/>
      <c r="RHF21" s="182"/>
      <c r="RHG21" s="182"/>
      <c r="RHH21" s="182"/>
      <c r="RHI21" s="182"/>
      <c r="RHJ21" s="182"/>
      <c r="RHK21" s="182"/>
      <c r="RHL21" s="182"/>
      <c r="RHM21" s="182"/>
      <c r="RHN21" s="182"/>
      <c r="RHO21" s="182"/>
      <c r="RHP21" s="182"/>
      <c r="RHQ21" s="182"/>
      <c r="RHR21" s="182"/>
      <c r="RHS21" s="182"/>
      <c r="RHT21" s="182"/>
      <c r="RHU21" s="182"/>
      <c r="RHV21" s="182"/>
      <c r="RHW21" s="182"/>
      <c r="RHX21" s="182"/>
      <c r="RHY21" s="182"/>
      <c r="RHZ21" s="182"/>
      <c r="RIA21" s="182"/>
      <c r="RIB21" s="182"/>
      <c r="RIC21" s="182"/>
      <c r="RID21" s="182"/>
      <c r="RIE21" s="182"/>
      <c r="RIF21" s="182"/>
      <c r="RIG21" s="182"/>
      <c r="RIH21" s="182"/>
      <c r="RII21" s="182"/>
      <c r="RIJ21" s="182"/>
      <c r="RIK21" s="182"/>
      <c r="RIL21" s="182"/>
      <c r="RIM21" s="182"/>
      <c r="RIN21" s="182"/>
      <c r="RIO21" s="182"/>
      <c r="RIP21" s="182"/>
      <c r="RIQ21" s="182"/>
      <c r="RIR21" s="182"/>
      <c r="RIS21" s="182"/>
      <c r="RIT21" s="182"/>
      <c r="RIU21" s="182"/>
      <c r="RIV21" s="182"/>
      <c r="RIW21" s="182"/>
      <c r="RIX21" s="182"/>
      <c r="RIY21" s="182"/>
      <c r="RIZ21" s="182"/>
      <c r="RJA21" s="182"/>
      <c r="RJB21" s="182"/>
      <c r="RJC21" s="182"/>
      <c r="RJD21" s="182"/>
      <c r="RJE21" s="182"/>
      <c r="RJF21" s="182"/>
      <c r="RJG21" s="182"/>
      <c r="RJH21" s="182"/>
      <c r="RJI21" s="182"/>
      <c r="RJJ21" s="182"/>
      <c r="RJK21" s="182"/>
      <c r="RJL21" s="182"/>
      <c r="RJM21" s="182"/>
      <c r="RJN21" s="182"/>
      <c r="RJO21" s="182"/>
      <c r="RJP21" s="182"/>
      <c r="RJQ21" s="182"/>
      <c r="RJR21" s="182"/>
      <c r="RJS21" s="182"/>
      <c r="RJT21" s="182"/>
      <c r="RJU21" s="182"/>
      <c r="RJV21" s="182"/>
      <c r="RJW21" s="182"/>
      <c r="RJX21" s="182"/>
      <c r="RJY21" s="182"/>
      <c r="RJZ21" s="182"/>
      <c r="RKA21" s="182"/>
      <c r="RKB21" s="182"/>
      <c r="RKC21" s="182"/>
      <c r="RKD21" s="182"/>
      <c r="RKE21" s="182"/>
      <c r="RKF21" s="182"/>
      <c r="RKG21" s="182"/>
      <c r="RKH21" s="182"/>
      <c r="RKI21" s="182"/>
      <c r="RKJ21" s="182"/>
      <c r="RKK21" s="182"/>
      <c r="RKL21" s="182"/>
      <c r="RKM21" s="182"/>
      <c r="RKN21" s="182"/>
      <c r="RKO21" s="182"/>
      <c r="RKP21" s="182"/>
      <c r="RKQ21" s="182"/>
      <c r="RKR21" s="182"/>
      <c r="RKS21" s="182"/>
      <c r="RKT21" s="182"/>
      <c r="RKU21" s="182"/>
      <c r="RKV21" s="182"/>
      <c r="RKW21" s="182"/>
      <c r="RKX21" s="182"/>
      <c r="RKY21" s="182"/>
      <c r="RKZ21" s="182"/>
      <c r="RLA21" s="182"/>
      <c r="RLB21" s="182"/>
      <c r="RLC21" s="182"/>
      <c r="RLD21" s="182"/>
      <c r="RLE21" s="182"/>
      <c r="RLF21" s="182"/>
      <c r="RLG21" s="182"/>
      <c r="RLH21" s="182"/>
      <c r="RLI21" s="182"/>
      <c r="RLJ21" s="182"/>
      <c r="RLK21" s="182"/>
      <c r="RLL21" s="182"/>
      <c r="RLM21" s="182"/>
      <c r="RLN21" s="182"/>
      <c r="RLO21" s="182"/>
      <c r="RLP21" s="182"/>
      <c r="RLQ21" s="182"/>
      <c r="RLR21" s="182"/>
      <c r="RLS21" s="182"/>
      <c r="RLT21" s="182"/>
      <c r="RLU21" s="182"/>
      <c r="RLV21" s="182"/>
      <c r="RLW21" s="182"/>
      <c r="RLX21" s="182"/>
      <c r="RLY21" s="182"/>
      <c r="RLZ21" s="182"/>
      <c r="RMA21" s="182"/>
      <c r="RMB21" s="182"/>
      <c r="RMC21" s="182"/>
      <c r="RMD21" s="182"/>
      <c r="RME21" s="182"/>
      <c r="RMF21" s="182"/>
      <c r="RMG21" s="182"/>
      <c r="RMH21" s="182"/>
      <c r="RMI21" s="182"/>
      <c r="RMJ21" s="182"/>
      <c r="RMK21" s="182"/>
      <c r="RML21" s="182"/>
      <c r="RMM21" s="182"/>
      <c r="RMN21" s="182"/>
      <c r="RMO21" s="182"/>
      <c r="RMP21" s="182"/>
      <c r="RMQ21" s="182"/>
      <c r="RMR21" s="182"/>
      <c r="RMS21" s="182"/>
      <c r="RMT21" s="182"/>
      <c r="RMU21" s="182"/>
      <c r="RMV21" s="182"/>
      <c r="RMW21" s="182"/>
      <c r="RMX21" s="182"/>
      <c r="RMY21" s="182"/>
      <c r="RMZ21" s="182"/>
      <c r="RNA21" s="182"/>
      <c r="RNB21" s="182"/>
      <c r="RNC21" s="182"/>
      <c r="RND21" s="182"/>
      <c r="RNE21" s="182"/>
      <c r="RNF21" s="182"/>
      <c r="RNG21" s="182"/>
      <c r="RNH21" s="182"/>
      <c r="RNI21" s="182"/>
      <c r="RNJ21" s="182"/>
      <c r="RNK21" s="182"/>
      <c r="RNL21" s="182"/>
      <c r="RNM21" s="182"/>
      <c r="RNN21" s="182"/>
      <c r="RNO21" s="182"/>
      <c r="RNP21" s="182"/>
      <c r="RNQ21" s="182"/>
      <c r="RNR21" s="182"/>
      <c r="RNS21" s="182"/>
      <c r="RNT21" s="182"/>
      <c r="RNU21" s="182"/>
      <c r="RNV21" s="182"/>
      <c r="RNW21" s="182"/>
      <c r="RNX21" s="182"/>
      <c r="RNY21" s="182"/>
      <c r="RNZ21" s="182"/>
      <c r="ROA21" s="182"/>
      <c r="ROB21" s="182"/>
      <c r="ROC21" s="182"/>
      <c r="ROD21" s="182"/>
      <c r="ROE21" s="182"/>
      <c r="ROF21" s="182"/>
      <c r="ROG21" s="182"/>
      <c r="ROH21" s="182"/>
      <c r="ROI21" s="182"/>
      <c r="ROJ21" s="182"/>
      <c r="ROK21" s="182"/>
      <c r="ROL21" s="182"/>
      <c r="ROM21" s="182"/>
      <c r="RON21" s="182"/>
      <c r="ROO21" s="182"/>
      <c r="ROP21" s="182"/>
      <c r="ROQ21" s="182"/>
      <c r="ROR21" s="182"/>
      <c r="ROS21" s="182"/>
      <c r="ROT21" s="182"/>
      <c r="ROU21" s="182"/>
      <c r="ROV21" s="182"/>
      <c r="ROW21" s="182"/>
      <c r="ROX21" s="182"/>
      <c r="ROY21" s="182"/>
      <c r="ROZ21" s="182"/>
      <c r="RPA21" s="182"/>
      <c r="RPB21" s="182"/>
      <c r="RPC21" s="182"/>
      <c r="RPD21" s="182"/>
      <c r="RPE21" s="182"/>
      <c r="RPF21" s="182"/>
      <c r="RPG21" s="182"/>
      <c r="RPH21" s="182"/>
      <c r="RPI21" s="182"/>
      <c r="RPJ21" s="182"/>
      <c r="RPK21" s="182"/>
      <c r="RPL21" s="182"/>
      <c r="RPM21" s="182"/>
      <c r="RPN21" s="182"/>
      <c r="RPO21" s="182"/>
      <c r="RPP21" s="182"/>
      <c r="RPQ21" s="182"/>
      <c r="RPR21" s="182"/>
      <c r="RPS21" s="182"/>
      <c r="RPT21" s="182"/>
      <c r="RPU21" s="182"/>
      <c r="RPV21" s="182"/>
      <c r="RPW21" s="182"/>
      <c r="RPX21" s="182"/>
      <c r="RPY21" s="182"/>
      <c r="RPZ21" s="182"/>
      <c r="RQA21" s="182"/>
      <c r="RQB21" s="182"/>
      <c r="RQC21" s="182"/>
      <c r="RQD21" s="182"/>
      <c r="RQE21" s="182"/>
      <c r="RQF21" s="182"/>
      <c r="RQG21" s="182"/>
      <c r="RQH21" s="182"/>
      <c r="RQI21" s="182"/>
      <c r="RQJ21" s="182"/>
      <c r="RQK21" s="182"/>
      <c r="RQL21" s="182"/>
      <c r="RQM21" s="182"/>
      <c r="RQN21" s="182"/>
      <c r="RQO21" s="182"/>
      <c r="RQP21" s="182"/>
      <c r="RQQ21" s="182"/>
      <c r="RQR21" s="182"/>
      <c r="RQS21" s="182"/>
      <c r="RQT21" s="182"/>
      <c r="RQU21" s="182"/>
      <c r="RQV21" s="182"/>
      <c r="RQW21" s="182"/>
      <c r="RQX21" s="182"/>
      <c r="RQY21" s="182"/>
      <c r="RQZ21" s="182"/>
      <c r="RRA21" s="182"/>
      <c r="RRB21" s="182"/>
      <c r="RRC21" s="182"/>
      <c r="RRD21" s="182"/>
      <c r="RRE21" s="182"/>
      <c r="RRF21" s="182"/>
      <c r="RRG21" s="182"/>
      <c r="RRH21" s="182"/>
      <c r="RRI21" s="182"/>
      <c r="RRJ21" s="182"/>
      <c r="RRK21" s="182"/>
      <c r="RRL21" s="182"/>
      <c r="RRM21" s="182"/>
      <c r="RRN21" s="182"/>
      <c r="RRO21" s="182"/>
      <c r="RRP21" s="182"/>
      <c r="RRQ21" s="182"/>
      <c r="RRR21" s="182"/>
      <c r="RRS21" s="182"/>
      <c r="RRT21" s="182"/>
      <c r="RRU21" s="182"/>
      <c r="RRV21" s="182"/>
      <c r="RRW21" s="182"/>
      <c r="RRX21" s="182"/>
      <c r="RRY21" s="182"/>
      <c r="RRZ21" s="182"/>
      <c r="RSA21" s="182"/>
      <c r="RSB21" s="182"/>
      <c r="RSC21" s="182"/>
      <c r="RSD21" s="182"/>
      <c r="RSE21" s="182"/>
      <c r="RSF21" s="182"/>
      <c r="RSG21" s="182"/>
      <c r="RSH21" s="182"/>
      <c r="RSI21" s="182"/>
      <c r="RSJ21" s="182"/>
      <c r="RSK21" s="182"/>
      <c r="RSL21" s="182"/>
      <c r="RSM21" s="182"/>
      <c r="RSN21" s="182"/>
      <c r="RSO21" s="182"/>
      <c r="RSP21" s="182"/>
      <c r="RSQ21" s="182"/>
      <c r="RSR21" s="182"/>
      <c r="RSS21" s="182"/>
      <c r="RST21" s="182"/>
      <c r="RSU21" s="182"/>
      <c r="RSV21" s="182"/>
      <c r="RSW21" s="182"/>
      <c r="RSX21" s="182"/>
      <c r="RSY21" s="182"/>
      <c r="RSZ21" s="182"/>
      <c r="RTA21" s="182"/>
      <c r="RTB21" s="182"/>
      <c r="RTC21" s="182"/>
      <c r="RTD21" s="182"/>
      <c r="RTE21" s="182"/>
      <c r="RTF21" s="182"/>
      <c r="RTG21" s="182"/>
      <c r="RTH21" s="182"/>
      <c r="RTI21" s="182"/>
      <c r="RTJ21" s="182"/>
      <c r="RTK21" s="182"/>
      <c r="RTL21" s="182"/>
      <c r="RTM21" s="182"/>
      <c r="RTN21" s="182"/>
      <c r="RTO21" s="182"/>
      <c r="RTP21" s="182"/>
      <c r="RTQ21" s="182"/>
      <c r="RTR21" s="182"/>
      <c r="RTS21" s="182"/>
      <c r="RTT21" s="182"/>
      <c r="RTU21" s="182"/>
      <c r="RTV21" s="182"/>
      <c r="RTW21" s="182"/>
      <c r="RTX21" s="182"/>
      <c r="RTY21" s="182"/>
      <c r="RTZ21" s="182"/>
      <c r="RUA21" s="182"/>
      <c r="RUB21" s="182"/>
      <c r="RUC21" s="182"/>
      <c r="RUD21" s="182"/>
      <c r="RUE21" s="182"/>
      <c r="RUF21" s="182"/>
      <c r="RUG21" s="182"/>
      <c r="RUH21" s="182"/>
      <c r="RUI21" s="182"/>
      <c r="RUJ21" s="182"/>
      <c r="RUK21" s="182"/>
      <c r="RUL21" s="182"/>
      <c r="RUM21" s="182"/>
      <c r="RUN21" s="182"/>
      <c r="RUO21" s="182"/>
      <c r="RUP21" s="182"/>
      <c r="RUQ21" s="182"/>
      <c r="RUR21" s="182"/>
      <c r="RUS21" s="182"/>
      <c r="RUT21" s="182"/>
      <c r="RUU21" s="182"/>
      <c r="RUV21" s="182"/>
      <c r="RUW21" s="182"/>
      <c r="RUX21" s="182"/>
      <c r="RUY21" s="182"/>
      <c r="RUZ21" s="182"/>
      <c r="RVA21" s="182"/>
      <c r="RVB21" s="182"/>
      <c r="RVC21" s="182"/>
      <c r="RVD21" s="182"/>
      <c r="RVE21" s="182"/>
      <c r="RVF21" s="182"/>
      <c r="RVG21" s="182"/>
      <c r="RVH21" s="182"/>
      <c r="RVI21" s="182"/>
      <c r="RVJ21" s="182"/>
      <c r="RVK21" s="182"/>
      <c r="RVL21" s="182"/>
      <c r="RVM21" s="182"/>
      <c r="RVN21" s="182"/>
      <c r="RVO21" s="182"/>
      <c r="RVP21" s="182"/>
      <c r="RVQ21" s="182"/>
      <c r="RVR21" s="182"/>
      <c r="RVS21" s="182"/>
      <c r="RVT21" s="182"/>
      <c r="RVU21" s="182"/>
      <c r="RVV21" s="182"/>
      <c r="RVW21" s="182"/>
      <c r="RVX21" s="182"/>
      <c r="RVY21" s="182"/>
      <c r="RVZ21" s="182"/>
      <c r="RWA21" s="182"/>
      <c r="RWB21" s="182"/>
      <c r="RWC21" s="182"/>
      <c r="RWD21" s="182"/>
      <c r="RWE21" s="182"/>
      <c r="RWF21" s="182"/>
      <c r="RWG21" s="182"/>
      <c r="RWH21" s="182"/>
      <c r="RWI21" s="182"/>
      <c r="RWJ21" s="182"/>
      <c r="RWK21" s="182"/>
      <c r="RWL21" s="182"/>
      <c r="RWM21" s="182"/>
      <c r="RWN21" s="182"/>
      <c r="RWO21" s="182"/>
      <c r="RWP21" s="182"/>
      <c r="RWQ21" s="182"/>
      <c r="RWR21" s="182"/>
      <c r="RWS21" s="182"/>
      <c r="RWT21" s="182"/>
      <c r="RWU21" s="182"/>
      <c r="RWV21" s="182"/>
      <c r="RWW21" s="182"/>
      <c r="RWX21" s="182"/>
      <c r="RWY21" s="182"/>
      <c r="RWZ21" s="182"/>
      <c r="RXA21" s="182"/>
      <c r="RXB21" s="182"/>
      <c r="RXC21" s="182"/>
      <c r="RXD21" s="182"/>
      <c r="RXE21" s="182"/>
      <c r="RXF21" s="182"/>
      <c r="RXG21" s="182"/>
      <c r="RXH21" s="182"/>
      <c r="RXI21" s="182"/>
      <c r="RXJ21" s="182"/>
      <c r="RXK21" s="182"/>
      <c r="RXL21" s="182"/>
      <c r="RXM21" s="182"/>
      <c r="RXN21" s="182"/>
      <c r="RXO21" s="182"/>
      <c r="RXP21" s="182"/>
      <c r="RXQ21" s="182"/>
      <c r="RXR21" s="182"/>
      <c r="RXS21" s="182"/>
      <c r="RXT21" s="182"/>
      <c r="RXU21" s="182"/>
      <c r="RXV21" s="182"/>
      <c r="RXW21" s="182"/>
      <c r="RXX21" s="182"/>
      <c r="RXY21" s="182"/>
      <c r="RXZ21" s="182"/>
      <c r="RYA21" s="182"/>
      <c r="RYB21" s="182"/>
      <c r="RYC21" s="182"/>
      <c r="RYD21" s="182"/>
      <c r="RYE21" s="182"/>
      <c r="RYF21" s="182"/>
      <c r="RYG21" s="182"/>
      <c r="RYH21" s="182"/>
      <c r="RYI21" s="182"/>
      <c r="RYJ21" s="182"/>
      <c r="RYK21" s="182"/>
      <c r="RYL21" s="182"/>
      <c r="RYM21" s="182"/>
      <c r="RYN21" s="182"/>
      <c r="RYO21" s="182"/>
      <c r="RYP21" s="182"/>
      <c r="RYQ21" s="182"/>
      <c r="RYR21" s="182"/>
      <c r="RYS21" s="182"/>
      <c r="RYT21" s="182"/>
      <c r="RYU21" s="182"/>
      <c r="RYV21" s="182"/>
      <c r="RYW21" s="182"/>
      <c r="RYX21" s="182"/>
      <c r="RYY21" s="182"/>
      <c r="RYZ21" s="182"/>
      <c r="RZA21" s="182"/>
      <c r="RZB21" s="182"/>
      <c r="RZC21" s="182"/>
      <c r="RZD21" s="182"/>
      <c r="RZE21" s="182"/>
      <c r="RZF21" s="182"/>
      <c r="RZG21" s="182"/>
      <c r="RZH21" s="182"/>
      <c r="RZI21" s="182"/>
      <c r="RZJ21" s="182"/>
      <c r="RZK21" s="182"/>
      <c r="RZL21" s="182"/>
      <c r="RZM21" s="182"/>
      <c r="RZN21" s="182"/>
      <c r="RZO21" s="182"/>
      <c r="RZP21" s="182"/>
      <c r="RZQ21" s="182"/>
      <c r="RZR21" s="182"/>
      <c r="RZS21" s="182"/>
      <c r="RZT21" s="182"/>
      <c r="RZU21" s="182"/>
      <c r="RZV21" s="182"/>
      <c r="RZW21" s="182"/>
      <c r="RZX21" s="182"/>
      <c r="RZY21" s="182"/>
      <c r="RZZ21" s="182"/>
      <c r="SAA21" s="182"/>
      <c r="SAB21" s="182"/>
      <c r="SAC21" s="182"/>
      <c r="SAD21" s="182"/>
      <c r="SAE21" s="182"/>
      <c r="SAF21" s="182"/>
      <c r="SAG21" s="182"/>
      <c r="SAH21" s="182"/>
      <c r="SAI21" s="182"/>
      <c r="SAJ21" s="182"/>
      <c r="SAK21" s="182"/>
      <c r="SAL21" s="182"/>
      <c r="SAM21" s="182"/>
      <c r="SAN21" s="182"/>
      <c r="SAO21" s="182"/>
      <c r="SAP21" s="182"/>
      <c r="SAQ21" s="182"/>
      <c r="SAR21" s="182"/>
      <c r="SAS21" s="182"/>
      <c r="SAT21" s="182"/>
      <c r="SAU21" s="182"/>
      <c r="SAV21" s="182"/>
      <c r="SAW21" s="182"/>
      <c r="SAX21" s="182"/>
      <c r="SAY21" s="182"/>
      <c r="SAZ21" s="182"/>
      <c r="SBA21" s="182"/>
      <c r="SBB21" s="182"/>
      <c r="SBC21" s="182"/>
      <c r="SBD21" s="182"/>
      <c r="SBE21" s="182"/>
      <c r="SBF21" s="182"/>
      <c r="SBG21" s="182"/>
      <c r="SBH21" s="182"/>
      <c r="SBI21" s="182"/>
      <c r="SBJ21" s="182"/>
      <c r="SBK21" s="182"/>
      <c r="SBL21" s="182"/>
      <c r="SBM21" s="182"/>
      <c r="SBN21" s="182"/>
      <c r="SBO21" s="182"/>
      <c r="SBP21" s="182"/>
      <c r="SBQ21" s="182"/>
      <c r="SBR21" s="182"/>
      <c r="SBS21" s="182"/>
      <c r="SBT21" s="182"/>
      <c r="SBU21" s="182"/>
      <c r="SBV21" s="182"/>
      <c r="SBW21" s="182"/>
      <c r="SBX21" s="182"/>
      <c r="SBY21" s="182"/>
      <c r="SBZ21" s="182"/>
      <c r="SCA21" s="182"/>
      <c r="SCB21" s="182"/>
      <c r="SCC21" s="182"/>
      <c r="SCD21" s="182"/>
      <c r="SCE21" s="182"/>
      <c r="SCF21" s="182"/>
      <c r="SCG21" s="182"/>
      <c r="SCH21" s="182"/>
      <c r="SCI21" s="182"/>
      <c r="SCJ21" s="182"/>
      <c r="SCK21" s="182"/>
      <c r="SCL21" s="182"/>
      <c r="SCM21" s="182"/>
      <c r="SCN21" s="182"/>
      <c r="SCO21" s="182"/>
      <c r="SCP21" s="182"/>
      <c r="SCQ21" s="182"/>
      <c r="SCR21" s="182"/>
      <c r="SCS21" s="182"/>
      <c r="SCT21" s="182"/>
      <c r="SCU21" s="182"/>
      <c r="SCV21" s="182"/>
      <c r="SCW21" s="182"/>
      <c r="SCX21" s="182"/>
      <c r="SCY21" s="182"/>
      <c r="SCZ21" s="182"/>
      <c r="SDA21" s="182"/>
      <c r="SDB21" s="182"/>
      <c r="SDC21" s="182"/>
      <c r="SDD21" s="182"/>
      <c r="SDE21" s="182"/>
      <c r="SDF21" s="182"/>
      <c r="SDG21" s="182"/>
      <c r="SDH21" s="182"/>
      <c r="SDI21" s="182"/>
      <c r="SDJ21" s="182"/>
      <c r="SDK21" s="182"/>
      <c r="SDL21" s="182"/>
      <c r="SDM21" s="182"/>
      <c r="SDN21" s="182"/>
      <c r="SDO21" s="182"/>
      <c r="SDP21" s="182"/>
      <c r="SDQ21" s="182"/>
      <c r="SDR21" s="182"/>
      <c r="SDS21" s="182"/>
      <c r="SDT21" s="182"/>
      <c r="SDU21" s="182"/>
      <c r="SDV21" s="182"/>
      <c r="SDW21" s="182"/>
      <c r="SDX21" s="182"/>
      <c r="SDY21" s="182"/>
      <c r="SDZ21" s="182"/>
      <c r="SEA21" s="182"/>
      <c r="SEB21" s="182"/>
      <c r="SEC21" s="182"/>
      <c r="SED21" s="182"/>
      <c r="SEE21" s="182"/>
      <c r="SEF21" s="182"/>
      <c r="SEG21" s="182"/>
      <c r="SEH21" s="182"/>
      <c r="SEI21" s="182"/>
      <c r="SEJ21" s="182"/>
      <c r="SEK21" s="182"/>
      <c r="SEL21" s="182"/>
      <c r="SEM21" s="182"/>
      <c r="SEN21" s="182"/>
      <c r="SEO21" s="182"/>
      <c r="SEP21" s="182"/>
      <c r="SEQ21" s="182"/>
      <c r="SER21" s="182"/>
      <c r="SES21" s="182"/>
      <c r="SET21" s="182"/>
      <c r="SEU21" s="182"/>
      <c r="SEV21" s="182"/>
      <c r="SEW21" s="182"/>
      <c r="SEX21" s="182"/>
      <c r="SEY21" s="182"/>
      <c r="SEZ21" s="182"/>
      <c r="SFA21" s="182"/>
      <c r="SFB21" s="182"/>
      <c r="SFC21" s="182"/>
      <c r="SFD21" s="182"/>
      <c r="SFE21" s="182"/>
      <c r="SFF21" s="182"/>
      <c r="SFG21" s="182"/>
      <c r="SFH21" s="182"/>
      <c r="SFI21" s="182"/>
      <c r="SFJ21" s="182"/>
      <c r="SFK21" s="182"/>
      <c r="SFL21" s="182"/>
      <c r="SFM21" s="182"/>
      <c r="SFN21" s="182"/>
      <c r="SFO21" s="182"/>
      <c r="SFP21" s="182"/>
      <c r="SFQ21" s="182"/>
      <c r="SFR21" s="182"/>
      <c r="SFS21" s="182"/>
      <c r="SFT21" s="182"/>
      <c r="SFU21" s="182"/>
      <c r="SFV21" s="182"/>
      <c r="SFW21" s="182"/>
      <c r="SFX21" s="182"/>
      <c r="SFY21" s="182"/>
      <c r="SFZ21" s="182"/>
      <c r="SGA21" s="182"/>
      <c r="SGB21" s="182"/>
      <c r="SGC21" s="182"/>
      <c r="SGD21" s="182"/>
      <c r="SGE21" s="182"/>
      <c r="SGF21" s="182"/>
      <c r="SGG21" s="182"/>
      <c r="SGH21" s="182"/>
      <c r="SGI21" s="182"/>
      <c r="SGJ21" s="182"/>
      <c r="SGK21" s="182"/>
      <c r="SGL21" s="182"/>
      <c r="SGM21" s="182"/>
      <c r="SGN21" s="182"/>
      <c r="SGO21" s="182"/>
      <c r="SGP21" s="182"/>
      <c r="SGQ21" s="182"/>
      <c r="SGR21" s="182"/>
      <c r="SGS21" s="182"/>
      <c r="SGT21" s="182"/>
      <c r="SGU21" s="182"/>
      <c r="SGV21" s="182"/>
      <c r="SGW21" s="182"/>
      <c r="SGX21" s="182"/>
      <c r="SGY21" s="182"/>
      <c r="SGZ21" s="182"/>
      <c r="SHA21" s="182"/>
      <c r="SHB21" s="182"/>
      <c r="SHC21" s="182"/>
      <c r="SHD21" s="182"/>
      <c r="SHE21" s="182"/>
      <c r="SHF21" s="182"/>
      <c r="SHG21" s="182"/>
      <c r="SHH21" s="182"/>
      <c r="SHI21" s="182"/>
      <c r="SHJ21" s="182"/>
      <c r="SHK21" s="182"/>
      <c r="SHL21" s="182"/>
      <c r="SHM21" s="182"/>
      <c r="SHN21" s="182"/>
      <c r="SHO21" s="182"/>
      <c r="SHP21" s="182"/>
      <c r="SHQ21" s="182"/>
      <c r="SHR21" s="182"/>
      <c r="SHS21" s="182"/>
      <c r="SHT21" s="182"/>
      <c r="SHU21" s="182"/>
      <c r="SHV21" s="182"/>
      <c r="SHW21" s="182"/>
      <c r="SHX21" s="182"/>
      <c r="SHY21" s="182"/>
      <c r="SHZ21" s="182"/>
      <c r="SIA21" s="182"/>
      <c r="SIB21" s="182"/>
      <c r="SIC21" s="182"/>
      <c r="SID21" s="182"/>
      <c r="SIE21" s="182"/>
      <c r="SIF21" s="182"/>
      <c r="SIG21" s="182"/>
      <c r="SIH21" s="182"/>
      <c r="SII21" s="182"/>
      <c r="SIJ21" s="182"/>
      <c r="SIK21" s="182"/>
      <c r="SIL21" s="182"/>
      <c r="SIM21" s="182"/>
      <c r="SIN21" s="182"/>
      <c r="SIO21" s="182"/>
      <c r="SIP21" s="182"/>
      <c r="SIQ21" s="182"/>
      <c r="SIR21" s="182"/>
      <c r="SIS21" s="182"/>
      <c r="SIT21" s="182"/>
      <c r="SIU21" s="182"/>
      <c r="SIV21" s="182"/>
      <c r="SIW21" s="182"/>
      <c r="SIX21" s="182"/>
      <c r="SIY21" s="182"/>
      <c r="SIZ21" s="182"/>
      <c r="SJA21" s="182"/>
      <c r="SJB21" s="182"/>
      <c r="SJC21" s="182"/>
      <c r="SJD21" s="182"/>
      <c r="SJE21" s="182"/>
      <c r="SJF21" s="182"/>
      <c r="SJG21" s="182"/>
      <c r="SJH21" s="182"/>
      <c r="SJI21" s="182"/>
      <c r="SJJ21" s="182"/>
      <c r="SJK21" s="182"/>
      <c r="SJL21" s="182"/>
      <c r="SJM21" s="182"/>
      <c r="SJN21" s="182"/>
      <c r="SJO21" s="182"/>
      <c r="SJP21" s="182"/>
      <c r="SJQ21" s="182"/>
      <c r="SJR21" s="182"/>
      <c r="SJS21" s="182"/>
      <c r="SJT21" s="182"/>
      <c r="SJU21" s="182"/>
      <c r="SJV21" s="182"/>
      <c r="SJW21" s="182"/>
      <c r="SJX21" s="182"/>
      <c r="SJY21" s="182"/>
      <c r="SJZ21" s="182"/>
      <c r="SKA21" s="182"/>
      <c r="SKB21" s="182"/>
      <c r="SKC21" s="182"/>
      <c r="SKD21" s="182"/>
      <c r="SKE21" s="182"/>
      <c r="SKF21" s="182"/>
      <c r="SKG21" s="182"/>
      <c r="SKH21" s="182"/>
      <c r="SKI21" s="182"/>
      <c r="SKJ21" s="182"/>
      <c r="SKK21" s="182"/>
      <c r="SKL21" s="182"/>
      <c r="SKM21" s="182"/>
      <c r="SKN21" s="182"/>
      <c r="SKO21" s="182"/>
      <c r="SKP21" s="182"/>
      <c r="SKQ21" s="182"/>
      <c r="SKR21" s="182"/>
      <c r="SKS21" s="182"/>
      <c r="SKT21" s="182"/>
      <c r="SKU21" s="182"/>
      <c r="SKV21" s="182"/>
      <c r="SKW21" s="182"/>
      <c r="SKX21" s="182"/>
      <c r="SKY21" s="182"/>
      <c r="SKZ21" s="182"/>
      <c r="SLA21" s="182"/>
      <c r="SLB21" s="182"/>
      <c r="SLC21" s="182"/>
      <c r="SLD21" s="182"/>
      <c r="SLE21" s="182"/>
      <c r="SLF21" s="182"/>
      <c r="SLG21" s="182"/>
      <c r="SLH21" s="182"/>
      <c r="SLI21" s="182"/>
      <c r="SLJ21" s="182"/>
      <c r="SLK21" s="182"/>
      <c r="SLL21" s="182"/>
      <c r="SLM21" s="182"/>
      <c r="SLN21" s="182"/>
      <c r="SLO21" s="182"/>
      <c r="SLP21" s="182"/>
      <c r="SLQ21" s="182"/>
      <c r="SLR21" s="182"/>
      <c r="SLS21" s="182"/>
      <c r="SLT21" s="182"/>
      <c r="SLU21" s="182"/>
      <c r="SLV21" s="182"/>
      <c r="SLW21" s="182"/>
      <c r="SLX21" s="182"/>
      <c r="SLY21" s="182"/>
      <c r="SLZ21" s="182"/>
      <c r="SMA21" s="182"/>
      <c r="SMB21" s="182"/>
      <c r="SMC21" s="182"/>
      <c r="SMD21" s="182"/>
      <c r="SME21" s="182"/>
      <c r="SMF21" s="182"/>
      <c r="SMG21" s="182"/>
      <c r="SMH21" s="182"/>
      <c r="SMI21" s="182"/>
      <c r="SMJ21" s="182"/>
      <c r="SMK21" s="182"/>
      <c r="SML21" s="182"/>
      <c r="SMM21" s="182"/>
      <c r="SMN21" s="182"/>
      <c r="SMO21" s="182"/>
      <c r="SMP21" s="182"/>
      <c r="SMQ21" s="182"/>
      <c r="SMR21" s="182"/>
      <c r="SMS21" s="182"/>
      <c r="SMT21" s="182"/>
      <c r="SMU21" s="182"/>
      <c r="SMV21" s="182"/>
      <c r="SMW21" s="182"/>
      <c r="SMX21" s="182"/>
      <c r="SMY21" s="182"/>
      <c r="SMZ21" s="182"/>
      <c r="SNA21" s="182"/>
      <c r="SNB21" s="182"/>
      <c r="SNC21" s="182"/>
      <c r="SND21" s="182"/>
      <c r="SNE21" s="182"/>
      <c r="SNF21" s="182"/>
      <c r="SNG21" s="182"/>
      <c r="SNH21" s="182"/>
      <c r="SNI21" s="182"/>
      <c r="SNJ21" s="182"/>
      <c r="SNK21" s="182"/>
      <c r="SNL21" s="182"/>
      <c r="SNM21" s="182"/>
      <c r="SNN21" s="182"/>
      <c r="SNO21" s="182"/>
      <c r="SNP21" s="182"/>
      <c r="SNQ21" s="182"/>
      <c r="SNR21" s="182"/>
      <c r="SNS21" s="182"/>
      <c r="SNT21" s="182"/>
      <c r="SNU21" s="182"/>
      <c r="SNV21" s="182"/>
      <c r="SNW21" s="182"/>
      <c r="SNX21" s="182"/>
      <c r="SNY21" s="182"/>
      <c r="SNZ21" s="182"/>
      <c r="SOA21" s="182"/>
      <c r="SOB21" s="182"/>
      <c r="SOC21" s="182"/>
      <c r="SOD21" s="182"/>
      <c r="SOE21" s="182"/>
      <c r="SOF21" s="182"/>
      <c r="SOG21" s="182"/>
      <c r="SOH21" s="182"/>
      <c r="SOI21" s="182"/>
      <c r="SOJ21" s="182"/>
      <c r="SOK21" s="182"/>
      <c r="SOL21" s="182"/>
      <c r="SOM21" s="182"/>
      <c r="SON21" s="182"/>
      <c r="SOO21" s="182"/>
      <c r="SOP21" s="182"/>
      <c r="SOQ21" s="182"/>
      <c r="SOR21" s="182"/>
      <c r="SOS21" s="182"/>
      <c r="SOT21" s="182"/>
      <c r="SOU21" s="182"/>
      <c r="SOV21" s="182"/>
      <c r="SOW21" s="182"/>
      <c r="SOX21" s="182"/>
      <c r="SOY21" s="182"/>
      <c r="SOZ21" s="182"/>
      <c r="SPA21" s="182"/>
      <c r="SPB21" s="182"/>
      <c r="SPC21" s="182"/>
      <c r="SPD21" s="182"/>
      <c r="SPE21" s="182"/>
      <c r="SPF21" s="182"/>
      <c r="SPG21" s="182"/>
      <c r="SPH21" s="182"/>
      <c r="SPI21" s="182"/>
      <c r="SPJ21" s="182"/>
      <c r="SPK21" s="182"/>
      <c r="SPL21" s="182"/>
      <c r="SPM21" s="182"/>
      <c r="SPN21" s="182"/>
      <c r="SPO21" s="182"/>
      <c r="SPP21" s="182"/>
      <c r="SPQ21" s="182"/>
      <c r="SPR21" s="182"/>
      <c r="SPS21" s="182"/>
      <c r="SPT21" s="182"/>
      <c r="SPU21" s="182"/>
      <c r="SPV21" s="182"/>
      <c r="SPW21" s="182"/>
      <c r="SPX21" s="182"/>
      <c r="SPY21" s="182"/>
      <c r="SPZ21" s="182"/>
      <c r="SQA21" s="182"/>
      <c r="SQB21" s="182"/>
      <c r="SQC21" s="182"/>
      <c r="SQD21" s="182"/>
      <c r="SQE21" s="182"/>
      <c r="SQF21" s="182"/>
      <c r="SQG21" s="182"/>
      <c r="SQH21" s="182"/>
      <c r="SQI21" s="182"/>
      <c r="SQJ21" s="182"/>
      <c r="SQK21" s="182"/>
      <c r="SQL21" s="182"/>
      <c r="SQM21" s="182"/>
      <c r="SQN21" s="182"/>
      <c r="SQO21" s="182"/>
      <c r="SQP21" s="182"/>
      <c r="SQQ21" s="182"/>
      <c r="SQR21" s="182"/>
      <c r="SQS21" s="182"/>
      <c r="SQT21" s="182"/>
      <c r="SQU21" s="182"/>
      <c r="SQV21" s="182"/>
      <c r="SQW21" s="182"/>
      <c r="SQX21" s="182"/>
      <c r="SQY21" s="182"/>
      <c r="SQZ21" s="182"/>
      <c r="SRA21" s="182"/>
      <c r="SRB21" s="182"/>
      <c r="SRC21" s="182"/>
      <c r="SRD21" s="182"/>
      <c r="SRE21" s="182"/>
      <c r="SRF21" s="182"/>
      <c r="SRG21" s="182"/>
      <c r="SRH21" s="182"/>
      <c r="SRI21" s="182"/>
      <c r="SRJ21" s="182"/>
      <c r="SRK21" s="182"/>
      <c r="SRL21" s="182"/>
      <c r="SRM21" s="182"/>
      <c r="SRN21" s="182"/>
      <c r="SRO21" s="182"/>
      <c r="SRP21" s="182"/>
      <c r="SRQ21" s="182"/>
      <c r="SRR21" s="182"/>
      <c r="SRS21" s="182"/>
      <c r="SRT21" s="182"/>
      <c r="SRU21" s="182"/>
      <c r="SRV21" s="182"/>
      <c r="SRW21" s="182"/>
      <c r="SRX21" s="182"/>
      <c r="SRY21" s="182"/>
      <c r="SRZ21" s="182"/>
      <c r="SSA21" s="182"/>
      <c r="SSB21" s="182"/>
      <c r="SSC21" s="182"/>
      <c r="SSD21" s="182"/>
      <c r="SSE21" s="182"/>
      <c r="SSF21" s="182"/>
      <c r="SSG21" s="182"/>
      <c r="SSH21" s="182"/>
      <c r="SSI21" s="182"/>
      <c r="SSJ21" s="182"/>
      <c r="SSK21" s="182"/>
      <c r="SSL21" s="182"/>
      <c r="SSM21" s="182"/>
      <c r="SSN21" s="182"/>
      <c r="SSO21" s="182"/>
      <c r="SSP21" s="182"/>
      <c r="SSQ21" s="182"/>
      <c r="SSR21" s="182"/>
      <c r="SSS21" s="182"/>
      <c r="SST21" s="182"/>
      <c r="SSU21" s="182"/>
      <c r="SSV21" s="182"/>
      <c r="SSW21" s="182"/>
      <c r="SSX21" s="182"/>
      <c r="SSY21" s="182"/>
      <c r="SSZ21" s="182"/>
      <c r="STA21" s="182"/>
      <c r="STB21" s="182"/>
      <c r="STC21" s="182"/>
      <c r="STD21" s="182"/>
      <c r="STE21" s="182"/>
      <c r="STF21" s="182"/>
      <c r="STG21" s="182"/>
      <c r="STH21" s="182"/>
      <c r="STI21" s="182"/>
      <c r="STJ21" s="182"/>
      <c r="STK21" s="182"/>
      <c r="STL21" s="182"/>
      <c r="STM21" s="182"/>
      <c r="STN21" s="182"/>
      <c r="STO21" s="182"/>
      <c r="STP21" s="182"/>
      <c r="STQ21" s="182"/>
      <c r="STR21" s="182"/>
      <c r="STS21" s="182"/>
      <c r="STT21" s="182"/>
      <c r="STU21" s="182"/>
      <c r="STV21" s="182"/>
      <c r="STW21" s="182"/>
      <c r="STX21" s="182"/>
      <c r="STY21" s="182"/>
      <c r="STZ21" s="182"/>
      <c r="SUA21" s="182"/>
      <c r="SUB21" s="182"/>
      <c r="SUC21" s="182"/>
      <c r="SUD21" s="182"/>
      <c r="SUE21" s="182"/>
      <c r="SUF21" s="182"/>
      <c r="SUG21" s="182"/>
      <c r="SUH21" s="182"/>
      <c r="SUI21" s="182"/>
      <c r="SUJ21" s="182"/>
      <c r="SUK21" s="182"/>
      <c r="SUL21" s="182"/>
      <c r="SUM21" s="182"/>
      <c r="SUN21" s="182"/>
      <c r="SUO21" s="182"/>
      <c r="SUP21" s="182"/>
      <c r="SUQ21" s="182"/>
      <c r="SUR21" s="182"/>
      <c r="SUS21" s="182"/>
      <c r="SUT21" s="182"/>
      <c r="SUU21" s="182"/>
      <c r="SUV21" s="182"/>
      <c r="SUW21" s="182"/>
      <c r="SUX21" s="182"/>
      <c r="SUY21" s="182"/>
      <c r="SUZ21" s="182"/>
      <c r="SVA21" s="182"/>
      <c r="SVB21" s="182"/>
      <c r="SVC21" s="182"/>
      <c r="SVD21" s="182"/>
      <c r="SVE21" s="182"/>
      <c r="SVF21" s="182"/>
      <c r="SVG21" s="182"/>
      <c r="SVH21" s="182"/>
      <c r="SVI21" s="182"/>
      <c r="SVJ21" s="182"/>
      <c r="SVK21" s="182"/>
      <c r="SVL21" s="182"/>
      <c r="SVM21" s="182"/>
      <c r="SVN21" s="182"/>
      <c r="SVO21" s="182"/>
      <c r="SVP21" s="182"/>
      <c r="SVQ21" s="182"/>
      <c r="SVR21" s="182"/>
      <c r="SVS21" s="182"/>
      <c r="SVT21" s="182"/>
      <c r="SVU21" s="182"/>
      <c r="SVV21" s="182"/>
      <c r="SVW21" s="182"/>
      <c r="SVX21" s="182"/>
      <c r="SVY21" s="182"/>
      <c r="SVZ21" s="182"/>
      <c r="SWA21" s="182"/>
      <c r="SWB21" s="182"/>
      <c r="SWC21" s="182"/>
      <c r="SWD21" s="182"/>
      <c r="SWE21" s="182"/>
      <c r="SWF21" s="182"/>
      <c r="SWG21" s="182"/>
      <c r="SWH21" s="182"/>
      <c r="SWI21" s="182"/>
      <c r="SWJ21" s="182"/>
      <c r="SWK21" s="182"/>
      <c r="SWL21" s="182"/>
      <c r="SWM21" s="182"/>
      <c r="SWN21" s="182"/>
      <c r="SWO21" s="182"/>
      <c r="SWP21" s="182"/>
      <c r="SWQ21" s="182"/>
      <c r="SWR21" s="182"/>
      <c r="SWS21" s="182"/>
      <c r="SWT21" s="182"/>
      <c r="SWU21" s="182"/>
      <c r="SWV21" s="182"/>
      <c r="SWW21" s="182"/>
      <c r="SWX21" s="182"/>
      <c r="SWY21" s="182"/>
      <c r="SWZ21" s="182"/>
      <c r="SXA21" s="182"/>
      <c r="SXB21" s="182"/>
      <c r="SXC21" s="182"/>
      <c r="SXD21" s="182"/>
      <c r="SXE21" s="182"/>
      <c r="SXF21" s="182"/>
      <c r="SXG21" s="182"/>
      <c r="SXH21" s="182"/>
      <c r="SXI21" s="182"/>
      <c r="SXJ21" s="182"/>
      <c r="SXK21" s="182"/>
      <c r="SXL21" s="182"/>
      <c r="SXM21" s="182"/>
      <c r="SXN21" s="182"/>
      <c r="SXO21" s="182"/>
      <c r="SXP21" s="182"/>
      <c r="SXQ21" s="182"/>
      <c r="SXR21" s="182"/>
      <c r="SXS21" s="182"/>
      <c r="SXT21" s="182"/>
      <c r="SXU21" s="182"/>
      <c r="SXV21" s="182"/>
      <c r="SXW21" s="182"/>
      <c r="SXX21" s="182"/>
      <c r="SXY21" s="182"/>
      <c r="SXZ21" s="182"/>
      <c r="SYA21" s="182"/>
      <c r="SYB21" s="182"/>
      <c r="SYC21" s="182"/>
      <c r="SYD21" s="182"/>
      <c r="SYE21" s="182"/>
      <c r="SYF21" s="182"/>
      <c r="SYG21" s="182"/>
      <c r="SYH21" s="182"/>
      <c r="SYI21" s="182"/>
      <c r="SYJ21" s="182"/>
      <c r="SYK21" s="182"/>
      <c r="SYL21" s="182"/>
      <c r="SYM21" s="182"/>
      <c r="SYN21" s="182"/>
      <c r="SYO21" s="182"/>
      <c r="SYP21" s="182"/>
      <c r="SYQ21" s="182"/>
      <c r="SYR21" s="182"/>
      <c r="SYS21" s="182"/>
      <c r="SYT21" s="182"/>
      <c r="SYU21" s="182"/>
      <c r="SYV21" s="182"/>
      <c r="SYW21" s="182"/>
      <c r="SYX21" s="182"/>
      <c r="SYY21" s="182"/>
      <c r="SYZ21" s="182"/>
      <c r="SZA21" s="182"/>
      <c r="SZB21" s="182"/>
      <c r="SZC21" s="182"/>
      <c r="SZD21" s="182"/>
      <c r="SZE21" s="182"/>
      <c r="SZF21" s="182"/>
      <c r="SZG21" s="182"/>
      <c r="SZH21" s="182"/>
      <c r="SZI21" s="182"/>
      <c r="SZJ21" s="182"/>
      <c r="SZK21" s="182"/>
      <c r="SZL21" s="182"/>
      <c r="SZM21" s="182"/>
      <c r="SZN21" s="182"/>
      <c r="SZO21" s="182"/>
      <c r="SZP21" s="182"/>
      <c r="SZQ21" s="182"/>
      <c r="SZR21" s="182"/>
      <c r="SZS21" s="182"/>
      <c r="SZT21" s="182"/>
      <c r="SZU21" s="182"/>
      <c r="SZV21" s="182"/>
      <c r="SZW21" s="182"/>
      <c r="SZX21" s="182"/>
      <c r="SZY21" s="182"/>
      <c r="SZZ21" s="182"/>
      <c r="TAA21" s="182"/>
      <c r="TAB21" s="182"/>
      <c r="TAC21" s="182"/>
      <c r="TAD21" s="182"/>
      <c r="TAE21" s="182"/>
      <c r="TAF21" s="182"/>
      <c r="TAG21" s="182"/>
      <c r="TAH21" s="182"/>
      <c r="TAI21" s="182"/>
      <c r="TAJ21" s="182"/>
      <c r="TAK21" s="182"/>
      <c r="TAL21" s="182"/>
      <c r="TAM21" s="182"/>
      <c r="TAN21" s="182"/>
      <c r="TAO21" s="182"/>
      <c r="TAP21" s="182"/>
      <c r="TAQ21" s="182"/>
      <c r="TAR21" s="182"/>
      <c r="TAS21" s="182"/>
      <c r="TAT21" s="182"/>
      <c r="TAU21" s="182"/>
      <c r="TAV21" s="182"/>
      <c r="TAW21" s="182"/>
      <c r="TAX21" s="182"/>
      <c r="TAY21" s="182"/>
      <c r="TAZ21" s="182"/>
      <c r="TBA21" s="182"/>
      <c r="TBB21" s="182"/>
      <c r="TBC21" s="182"/>
      <c r="TBD21" s="182"/>
      <c r="TBE21" s="182"/>
      <c r="TBF21" s="182"/>
      <c r="TBG21" s="182"/>
      <c r="TBH21" s="182"/>
      <c r="TBI21" s="182"/>
      <c r="TBJ21" s="182"/>
      <c r="TBK21" s="182"/>
      <c r="TBL21" s="182"/>
      <c r="TBM21" s="182"/>
      <c r="TBN21" s="182"/>
      <c r="TBO21" s="182"/>
      <c r="TBP21" s="182"/>
      <c r="TBQ21" s="182"/>
      <c r="TBR21" s="182"/>
      <c r="TBS21" s="182"/>
      <c r="TBT21" s="182"/>
      <c r="TBU21" s="182"/>
      <c r="TBV21" s="182"/>
      <c r="TBW21" s="182"/>
      <c r="TBX21" s="182"/>
      <c r="TBY21" s="182"/>
      <c r="TBZ21" s="182"/>
      <c r="TCA21" s="182"/>
      <c r="TCB21" s="182"/>
      <c r="TCC21" s="182"/>
      <c r="TCD21" s="182"/>
      <c r="TCE21" s="182"/>
      <c r="TCF21" s="182"/>
      <c r="TCG21" s="182"/>
      <c r="TCH21" s="182"/>
      <c r="TCI21" s="182"/>
      <c r="TCJ21" s="182"/>
      <c r="TCK21" s="182"/>
      <c r="TCL21" s="182"/>
      <c r="TCM21" s="182"/>
      <c r="TCN21" s="182"/>
      <c r="TCO21" s="182"/>
      <c r="TCP21" s="182"/>
      <c r="TCQ21" s="182"/>
      <c r="TCR21" s="182"/>
      <c r="TCS21" s="182"/>
      <c r="TCT21" s="182"/>
      <c r="TCU21" s="182"/>
      <c r="TCV21" s="182"/>
      <c r="TCW21" s="182"/>
      <c r="TCX21" s="182"/>
      <c r="TCY21" s="182"/>
      <c r="TCZ21" s="182"/>
      <c r="TDA21" s="182"/>
      <c r="TDB21" s="182"/>
      <c r="TDC21" s="182"/>
      <c r="TDD21" s="182"/>
      <c r="TDE21" s="182"/>
      <c r="TDF21" s="182"/>
      <c r="TDG21" s="182"/>
      <c r="TDH21" s="182"/>
      <c r="TDI21" s="182"/>
      <c r="TDJ21" s="182"/>
      <c r="TDK21" s="182"/>
      <c r="TDL21" s="182"/>
      <c r="TDM21" s="182"/>
      <c r="TDN21" s="182"/>
      <c r="TDO21" s="182"/>
      <c r="TDP21" s="182"/>
      <c r="TDQ21" s="182"/>
      <c r="TDR21" s="182"/>
      <c r="TDS21" s="182"/>
      <c r="TDT21" s="182"/>
      <c r="TDU21" s="182"/>
      <c r="TDV21" s="182"/>
      <c r="TDW21" s="182"/>
      <c r="TDX21" s="182"/>
      <c r="TDY21" s="182"/>
      <c r="TDZ21" s="182"/>
      <c r="TEA21" s="182"/>
      <c r="TEB21" s="182"/>
      <c r="TEC21" s="182"/>
      <c r="TED21" s="182"/>
      <c r="TEE21" s="182"/>
      <c r="TEF21" s="182"/>
      <c r="TEG21" s="182"/>
      <c r="TEH21" s="182"/>
      <c r="TEI21" s="182"/>
      <c r="TEJ21" s="182"/>
      <c r="TEK21" s="182"/>
      <c r="TEL21" s="182"/>
      <c r="TEM21" s="182"/>
      <c r="TEN21" s="182"/>
      <c r="TEO21" s="182"/>
      <c r="TEP21" s="182"/>
      <c r="TEQ21" s="182"/>
      <c r="TER21" s="182"/>
      <c r="TES21" s="182"/>
      <c r="TET21" s="182"/>
      <c r="TEU21" s="182"/>
      <c r="TEV21" s="182"/>
      <c r="TEW21" s="182"/>
      <c r="TEX21" s="182"/>
      <c r="TEY21" s="182"/>
      <c r="TEZ21" s="182"/>
      <c r="TFA21" s="182"/>
      <c r="TFB21" s="182"/>
      <c r="TFC21" s="182"/>
      <c r="TFD21" s="182"/>
      <c r="TFE21" s="182"/>
      <c r="TFF21" s="182"/>
      <c r="TFG21" s="182"/>
      <c r="TFH21" s="182"/>
      <c r="TFI21" s="182"/>
      <c r="TFJ21" s="182"/>
      <c r="TFK21" s="182"/>
      <c r="TFL21" s="182"/>
      <c r="TFM21" s="182"/>
      <c r="TFN21" s="182"/>
      <c r="TFO21" s="182"/>
      <c r="TFP21" s="182"/>
      <c r="TFQ21" s="182"/>
      <c r="TFR21" s="182"/>
      <c r="TFS21" s="182"/>
      <c r="TFT21" s="182"/>
      <c r="TFU21" s="182"/>
      <c r="TFV21" s="182"/>
      <c r="TFW21" s="182"/>
      <c r="TFX21" s="182"/>
      <c r="TFY21" s="182"/>
      <c r="TFZ21" s="182"/>
      <c r="TGA21" s="182"/>
      <c r="TGB21" s="182"/>
      <c r="TGC21" s="182"/>
      <c r="TGD21" s="182"/>
      <c r="TGE21" s="182"/>
      <c r="TGF21" s="182"/>
      <c r="TGG21" s="182"/>
      <c r="TGH21" s="182"/>
      <c r="TGI21" s="182"/>
      <c r="TGJ21" s="182"/>
      <c r="TGK21" s="182"/>
      <c r="TGL21" s="182"/>
      <c r="TGM21" s="182"/>
      <c r="TGN21" s="182"/>
      <c r="TGO21" s="182"/>
      <c r="TGP21" s="182"/>
      <c r="TGQ21" s="182"/>
      <c r="TGR21" s="182"/>
      <c r="TGS21" s="182"/>
      <c r="TGT21" s="182"/>
      <c r="TGU21" s="182"/>
      <c r="TGV21" s="182"/>
      <c r="TGW21" s="182"/>
      <c r="TGX21" s="182"/>
      <c r="TGY21" s="182"/>
      <c r="TGZ21" s="182"/>
      <c r="THA21" s="182"/>
      <c r="THB21" s="182"/>
      <c r="THC21" s="182"/>
      <c r="THD21" s="182"/>
      <c r="THE21" s="182"/>
      <c r="THF21" s="182"/>
      <c r="THG21" s="182"/>
      <c r="THH21" s="182"/>
      <c r="THI21" s="182"/>
      <c r="THJ21" s="182"/>
      <c r="THK21" s="182"/>
      <c r="THL21" s="182"/>
      <c r="THM21" s="182"/>
      <c r="THN21" s="182"/>
      <c r="THO21" s="182"/>
      <c r="THP21" s="182"/>
      <c r="THQ21" s="182"/>
      <c r="THR21" s="182"/>
      <c r="THS21" s="182"/>
      <c r="THT21" s="182"/>
      <c r="THU21" s="182"/>
      <c r="THV21" s="182"/>
      <c r="THW21" s="182"/>
      <c r="THX21" s="182"/>
      <c r="THY21" s="182"/>
      <c r="THZ21" s="182"/>
      <c r="TIA21" s="182"/>
      <c r="TIB21" s="182"/>
      <c r="TIC21" s="182"/>
      <c r="TID21" s="182"/>
      <c r="TIE21" s="182"/>
      <c r="TIF21" s="182"/>
      <c r="TIG21" s="182"/>
      <c r="TIH21" s="182"/>
      <c r="TII21" s="182"/>
      <c r="TIJ21" s="182"/>
      <c r="TIK21" s="182"/>
      <c r="TIL21" s="182"/>
      <c r="TIM21" s="182"/>
      <c r="TIN21" s="182"/>
      <c r="TIO21" s="182"/>
      <c r="TIP21" s="182"/>
      <c r="TIQ21" s="182"/>
      <c r="TIR21" s="182"/>
      <c r="TIS21" s="182"/>
      <c r="TIT21" s="182"/>
      <c r="TIU21" s="182"/>
      <c r="TIV21" s="182"/>
      <c r="TIW21" s="182"/>
      <c r="TIX21" s="182"/>
      <c r="TIY21" s="182"/>
      <c r="TIZ21" s="182"/>
      <c r="TJA21" s="182"/>
      <c r="TJB21" s="182"/>
      <c r="TJC21" s="182"/>
      <c r="TJD21" s="182"/>
      <c r="TJE21" s="182"/>
      <c r="TJF21" s="182"/>
      <c r="TJG21" s="182"/>
      <c r="TJH21" s="182"/>
      <c r="TJI21" s="182"/>
      <c r="TJJ21" s="182"/>
      <c r="TJK21" s="182"/>
      <c r="TJL21" s="182"/>
      <c r="TJM21" s="182"/>
      <c r="TJN21" s="182"/>
      <c r="TJO21" s="182"/>
      <c r="TJP21" s="182"/>
      <c r="TJQ21" s="182"/>
      <c r="TJR21" s="182"/>
      <c r="TJS21" s="182"/>
      <c r="TJT21" s="182"/>
      <c r="TJU21" s="182"/>
      <c r="TJV21" s="182"/>
      <c r="TJW21" s="182"/>
      <c r="TJX21" s="182"/>
      <c r="TJY21" s="182"/>
      <c r="TJZ21" s="182"/>
      <c r="TKA21" s="182"/>
      <c r="TKB21" s="182"/>
      <c r="TKC21" s="182"/>
      <c r="TKD21" s="182"/>
      <c r="TKE21" s="182"/>
      <c r="TKF21" s="182"/>
      <c r="TKG21" s="182"/>
      <c r="TKH21" s="182"/>
      <c r="TKI21" s="182"/>
      <c r="TKJ21" s="182"/>
      <c r="TKK21" s="182"/>
      <c r="TKL21" s="182"/>
      <c r="TKM21" s="182"/>
      <c r="TKN21" s="182"/>
      <c r="TKO21" s="182"/>
      <c r="TKP21" s="182"/>
      <c r="TKQ21" s="182"/>
      <c r="TKR21" s="182"/>
      <c r="TKS21" s="182"/>
      <c r="TKT21" s="182"/>
      <c r="TKU21" s="182"/>
      <c r="TKV21" s="182"/>
      <c r="TKW21" s="182"/>
      <c r="TKX21" s="182"/>
      <c r="TKY21" s="182"/>
      <c r="TKZ21" s="182"/>
      <c r="TLA21" s="182"/>
      <c r="TLB21" s="182"/>
      <c r="TLC21" s="182"/>
      <c r="TLD21" s="182"/>
      <c r="TLE21" s="182"/>
      <c r="TLF21" s="182"/>
      <c r="TLG21" s="182"/>
      <c r="TLH21" s="182"/>
      <c r="TLI21" s="182"/>
      <c r="TLJ21" s="182"/>
      <c r="TLK21" s="182"/>
      <c r="TLL21" s="182"/>
      <c r="TLM21" s="182"/>
      <c r="TLN21" s="182"/>
      <c r="TLO21" s="182"/>
      <c r="TLP21" s="182"/>
      <c r="TLQ21" s="182"/>
      <c r="TLR21" s="182"/>
      <c r="TLS21" s="182"/>
      <c r="TLT21" s="182"/>
      <c r="TLU21" s="182"/>
      <c r="TLV21" s="182"/>
      <c r="TLW21" s="182"/>
      <c r="TLX21" s="182"/>
      <c r="TLY21" s="182"/>
      <c r="TLZ21" s="182"/>
      <c r="TMA21" s="182"/>
      <c r="TMB21" s="182"/>
      <c r="TMC21" s="182"/>
      <c r="TMD21" s="182"/>
      <c r="TME21" s="182"/>
      <c r="TMF21" s="182"/>
      <c r="TMG21" s="182"/>
      <c r="TMH21" s="182"/>
      <c r="TMI21" s="182"/>
      <c r="TMJ21" s="182"/>
      <c r="TMK21" s="182"/>
      <c r="TML21" s="182"/>
      <c r="TMM21" s="182"/>
      <c r="TMN21" s="182"/>
      <c r="TMO21" s="182"/>
      <c r="TMP21" s="182"/>
      <c r="TMQ21" s="182"/>
      <c r="TMR21" s="182"/>
      <c r="TMS21" s="182"/>
      <c r="TMT21" s="182"/>
      <c r="TMU21" s="182"/>
      <c r="TMV21" s="182"/>
      <c r="TMW21" s="182"/>
      <c r="TMX21" s="182"/>
      <c r="TMY21" s="182"/>
      <c r="TMZ21" s="182"/>
      <c r="TNA21" s="182"/>
      <c r="TNB21" s="182"/>
      <c r="TNC21" s="182"/>
      <c r="TND21" s="182"/>
      <c r="TNE21" s="182"/>
      <c r="TNF21" s="182"/>
      <c r="TNG21" s="182"/>
      <c r="TNH21" s="182"/>
      <c r="TNI21" s="182"/>
      <c r="TNJ21" s="182"/>
      <c r="TNK21" s="182"/>
      <c r="TNL21" s="182"/>
      <c r="TNM21" s="182"/>
      <c r="TNN21" s="182"/>
      <c r="TNO21" s="182"/>
      <c r="TNP21" s="182"/>
      <c r="TNQ21" s="182"/>
      <c r="TNR21" s="182"/>
      <c r="TNS21" s="182"/>
      <c r="TNT21" s="182"/>
      <c r="TNU21" s="182"/>
      <c r="TNV21" s="182"/>
      <c r="TNW21" s="182"/>
      <c r="TNX21" s="182"/>
      <c r="TNY21" s="182"/>
      <c r="TNZ21" s="182"/>
      <c r="TOA21" s="182"/>
      <c r="TOB21" s="182"/>
      <c r="TOC21" s="182"/>
      <c r="TOD21" s="182"/>
      <c r="TOE21" s="182"/>
      <c r="TOF21" s="182"/>
      <c r="TOG21" s="182"/>
      <c r="TOH21" s="182"/>
      <c r="TOI21" s="182"/>
      <c r="TOJ21" s="182"/>
      <c r="TOK21" s="182"/>
      <c r="TOL21" s="182"/>
      <c r="TOM21" s="182"/>
      <c r="TON21" s="182"/>
      <c r="TOO21" s="182"/>
      <c r="TOP21" s="182"/>
      <c r="TOQ21" s="182"/>
      <c r="TOR21" s="182"/>
      <c r="TOS21" s="182"/>
      <c r="TOT21" s="182"/>
      <c r="TOU21" s="182"/>
      <c r="TOV21" s="182"/>
      <c r="TOW21" s="182"/>
      <c r="TOX21" s="182"/>
      <c r="TOY21" s="182"/>
      <c r="TOZ21" s="182"/>
      <c r="TPA21" s="182"/>
      <c r="TPB21" s="182"/>
      <c r="TPC21" s="182"/>
      <c r="TPD21" s="182"/>
      <c r="TPE21" s="182"/>
      <c r="TPF21" s="182"/>
      <c r="TPG21" s="182"/>
      <c r="TPH21" s="182"/>
      <c r="TPI21" s="182"/>
      <c r="TPJ21" s="182"/>
      <c r="TPK21" s="182"/>
      <c r="TPL21" s="182"/>
      <c r="TPM21" s="182"/>
      <c r="TPN21" s="182"/>
      <c r="TPO21" s="182"/>
      <c r="TPP21" s="182"/>
      <c r="TPQ21" s="182"/>
      <c r="TPR21" s="182"/>
      <c r="TPS21" s="182"/>
      <c r="TPT21" s="182"/>
      <c r="TPU21" s="182"/>
      <c r="TPV21" s="182"/>
      <c r="TPW21" s="182"/>
      <c r="TPX21" s="182"/>
      <c r="TPY21" s="182"/>
      <c r="TPZ21" s="182"/>
      <c r="TQA21" s="182"/>
      <c r="TQB21" s="182"/>
      <c r="TQC21" s="182"/>
      <c r="TQD21" s="182"/>
      <c r="TQE21" s="182"/>
      <c r="TQF21" s="182"/>
      <c r="TQG21" s="182"/>
      <c r="TQH21" s="182"/>
      <c r="TQI21" s="182"/>
      <c r="TQJ21" s="182"/>
      <c r="TQK21" s="182"/>
      <c r="TQL21" s="182"/>
      <c r="TQM21" s="182"/>
      <c r="TQN21" s="182"/>
      <c r="TQO21" s="182"/>
      <c r="TQP21" s="182"/>
      <c r="TQQ21" s="182"/>
      <c r="TQR21" s="182"/>
      <c r="TQS21" s="182"/>
      <c r="TQT21" s="182"/>
      <c r="TQU21" s="182"/>
      <c r="TQV21" s="182"/>
      <c r="TQW21" s="182"/>
      <c r="TQX21" s="182"/>
      <c r="TQY21" s="182"/>
      <c r="TQZ21" s="182"/>
      <c r="TRA21" s="182"/>
      <c r="TRB21" s="182"/>
      <c r="TRC21" s="182"/>
      <c r="TRD21" s="182"/>
      <c r="TRE21" s="182"/>
      <c r="TRF21" s="182"/>
      <c r="TRG21" s="182"/>
      <c r="TRH21" s="182"/>
      <c r="TRI21" s="182"/>
      <c r="TRJ21" s="182"/>
      <c r="TRK21" s="182"/>
      <c r="TRL21" s="182"/>
      <c r="TRM21" s="182"/>
      <c r="TRN21" s="182"/>
      <c r="TRO21" s="182"/>
      <c r="TRP21" s="182"/>
      <c r="TRQ21" s="182"/>
      <c r="TRR21" s="182"/>
      <c r="TRS21" s="182"/>
      <c r="TRT21" s="182"/>
      <c r="TRU21" s="182"/>
      <c r="TRV21" s="182"/>
      <c r="TRW21" s="182"/>
      <c r="TRX21" s="182"/>
      <c r="TRY21" s="182"/>
      <c r="TRZ21" s="182"/>
      <c r="TSA21" s="182"/>
      <c r="TSB21" s="182"/>
      <c r="TSC21" s="182"/>
      <c r="TSD21" s="182"/>
      <c r="TSE21" s="182"/>
      <c r="TSF21" s="182"/>
      <c r="TSG21" s="182"/>
      <c r="TSH21" s="182"/>
      <c r="TSI21" s="182"/>
      <c r="TSJ21" s="182"/>
      <c r="TSK21" s="182"/>
      <c r="TSL21" s="182"/>
      <c r="TSM21" s="182"/>
      <c r="TSN21" s="182"/>
      <c r="TSO21" s="182"/>
      <c r="TSP21" s="182"/>
      <c r="TSQ21" s="182"/>
      <c r="TSR21" s="182"/>
      <c r="TSS21" s="182"/>
      <c r="TST21" s="182"/>
      <c r="TSU21" s="182"/>
      <c r="TSV21" s="182"/>
      <c r="TSW21" s="182"/>
      <c r="TSX21" s="182"/>
      <c r="TSY21" s="182"/>
      <c r="TSZ21" s="182"/>
      <c r="TTA21" s="182"/>
      <c r="TTB21" s="182"/>
      <c r="TTC21" s="182"/>
      <c r="TTD21" s="182"/>
      <c r="TTE21" s="182"/>
      <c r="TTF21" s="182"/>
      <c r="TTG21" s="182"/>
      <c r="TTH21" s="182"/>
      <c r="TTI21" s="182"/>
      <c r="TTJ21" s="182"/>
      <c r="TTK21" s="182"/>
      <c r="TTL21" s="182"/>
      <c r="TTM21" s="182"/>
      <c r="TTN21" s="182"/>
      <c r="TTO21" s="182"/>
      <c r="TTP21" s="182"/>
      <c r="TTQ21" s="182"/>
      <c r="TTR21" s="182"/>
      <c r="TTS21" s="182"/>
      <c r="TTT21" s="182"/>
      <c r="TTU21" s="182"/>
      <c r="TTV21" s="182"/>
      <c r="TTW21" s="182"/>
      <c r="TTX21" s="182"/>
      <c r="TTY21" s="182"/>
      <c r="TTZ21" s="182"/>
      <c r="TUA21" s="182"/>
      <c r="TUB21" s="182"/>
      <c r="TUC21" s="182"/>
      <c r="TUD21" s="182"/>
      <c r="TUE21" s="182"/>
      <c r="TUF21" s="182"/>
      <c r="TUG21" s="182"/>
      <c r="TUH21" s="182"/>
      <c r="TUI21" s="182"/>
      <c r="TUJ21" s="182"/>
      <c r="TUK21" s="182"/>
      <c r="TUL21" s="182"/>
      <c r="TUM21" s="182"/>
      <c r="TUN21" s="182"/>
      <c r="TUO21" s="182"/>
      <c r="TUP21" s="182"/>
      <c r="TUQ21" s="182"/>
      <c r="TUR21" s="182"/>
      <c r="TUS21" s="182"/>
      <c r="TUT21" s="182"/>
      <c r="TUU21" s="182"/>
      <c r="TUV21" s="182"/>
      <c r="TUW21" s="182"/>
      <c r="TUX21" s="182"/>
      <c r="TUY21" s="182"/>
      <c r="TUZ21" s="182"/>
      <c r="TVA21" s="182"/>
      <c r="TVB21" s="182"/>
      <c r="TVC21" s="182"/>
      <c r="TVD21" s="182"/>
      <c r="TVE21" s="182"/>
      <c r="TVF21" s="182"/>
      <c r="TVG21" s="182"/>
      <c r="TVH21" s="182"/>
      <c r="TVI21" s="182"/>
      <c r="TVJ21" s="182"/>
      <c r="TVK21" s="182"/>
      <c r="TVL21" s="182"/>
      <c r="TVM21" s="182"/>
      <c r="TVN21" s="182"/>
      <c r="TVO21" s="182"/>
      <c r="TVP21" s="182"/>
      <c r="TVQ21" s="182"/>
      <c r="TVR21" s="182"/>
      <c r="TVS21" s="182"/>
      <c r="TVT21" s="182"/>
      <c r="TVU21" s="182"/>
      <c r="TVV21" s="182"/>
      <c r="TVW21" s="182"/>
      <c r="TVX21" s="182"/>
      <c r="TVY21" s="182"/>
      <c r="TVZ21" s="182"/>
      <c r="TWA21" s="182"/>
      <c r="TWB21" s="182"/>
      <c r="TWC21" s="182"/>
      <c r="TWD21" s="182"/>
      <c r="TWE21" s="182"/>
      <c r="TWF21" s="182"/>
      <c r="TWG21" s="182"/>
      <c r="TWH21" s="182"/>
      <c r="TWI21" s="182"/>
      <c r="TWJ21" s="182"/>
      <c r="TWK21" s="182"/>
      <c r="TWL21" s="182"/>
      <c r="TWM21" s="182"/>
      <c r="TWN21" s="182"/>
      <c r="TWO21" s="182"/>
      <c r="TWP21" s="182"/>
      <c r="TWQ21" s="182"/>
      <c r="TWR21" s="182"/>
      <c r="TWS21" s="182"/>
      <c r="TWT21" s="182"/>
      <c r="TWU21" s="182"/>
      <c r="TWV21" s="182"/>
      <c r="TWW21" s="182"/>
      <c r="TWX21" s="182"/>
      <c r="TWY21" s="182"/>
      <c r="TWZ21" s="182"/>
      <c r="TXA21" s="182"/>
      <c r="TXB21" s="182"/>
      <c r="TXC21" s="182"/>
      <c r="TXD21" s="182"/>
      <c r="TXE21" s="182"/>
      <c r="TXF21" s="182"/>
      <c r="TXG21" s="182"/>
      <c r="TXH21" s="182"/>
      <c r="TXI21" s="182"/>
      <c r="TXJ21" s="182"/>
      <c r="TXK21" s="182"/>
      <c r="TXL21" s="182"/>
      <c r="TXM21" s="182"/>
      <c r="TXN21" s="182"/>
      <c r="TXO21" s="182"/>
      <c r="TXP21" s="182"/>
      <c r="TXQ21" s="182"/>
      <c r="TXR21" s="182"/>
      <c r="TXS21" s="182"/>
      <c r="TXT21" s="182"/>
      <c r="TXU21" s="182"/>
      <c r="TXV21" s="182"/>
      <c r="TXW21" s="182"/>
      <c r="TXX21" s="182"/>
      <c r="TXY21" s="182"/>
      <c r="TXZ21" s="182"/>
      <c r="TYA21" s="182"/>
      <c r="TYB21" s="182"/>
      <c r="TYC21" s="182"/>
      <c r="TYD21" s="182"/>
      <c r="TYE21" s="182"/>
      <c r="TYF21" s="182"/>
      <c r="TYG21" s="182"/>
      <c r="TYH21" s="182"/>
      <c r="TYI21" s="182"/>
      <c r="TYJ21" s="182"/>
      <c r="TYK21" s="182"/>
      <c r="TYL21" s="182"/>
      <c r="TYM21" s="182"/>
      <c r="TYN21" s="182"/>
      <c r="TYO21" s="182"/>
      <c r="TYP21" s="182"/>
      <c r="TYQ21" s="182"/>
      <c r="TYR21" s="182"/>
      <c r="TYS21" s="182"/>
      <c r="TYT21" s="182"/>
      <c r="TYU21" s="182"/>
      <c r="TYV21" s="182"/>
      <c r="TYW21" s="182"/>
      <c r="TYX21" s="182"/>
      <c r="TYY21" s="182"/>
      <c r="TYZ21" s="182"/>
      <c r="TZA21" s="182"/>
      <c r="TZB21" s="182"/>
      <c r="TZC21" s="182"/>
      <c r="TZD21" s="182"/>
      <c r="TZE21" s="182"/>
      <c r="TZF21" s="182"/>
      <c r="TZG21" s="182"/>
      <c r="TZH21" s="182"/>
      <c r="TZI21" s="182"/>
      <c r="TZJ21" s="182"/>
      <c r="TZK21" s="182"/>
      <c r="TZL21" s="182"/>
      <c r="TZM21" s="182"/>
      <c r="TZN21" s="182"/>
      <c r="TZO21" s="182"/>
      <c r="TZP21" s="182"/>
      <c r="TZQ21" s="182"/>
      <c r="TZR21" s="182"/>
      <c r="TZS21" s="182"/>
      <c r="TZT21" s="182"/>
      <c r="TZU21" s="182"/>
      <c r="TZV21" s="182"/>
      <c r="TZW21" s="182"/>
      <c r="TZX21" s="182"/>
      <c r="TZY21" s="182"/>
      <c r="TZZ21" s="182"/>
      <c r="UAA21" s="182"/>
      <c r="UAB21" s="182"/>
      <c r="UAC21" s="182"/>
      <c r="UAD21" s="182"/>
      <c r="UAE21" s="182"/>
      <c r="UAF21" s="182"/>
      <c r="UAG21" s="182"/>
      <c r="UAH21" s="182"/>
      <c r="UAI21" s="182"/>
      <c r="UAJ21" s="182"/>
      <c r="UAK21" s="182"/>
      <c r="UAL21" s="182"/>
      <c r="UAM21" s="182"/>
      <c r="UAN21" s="182"/>
      <c r="UAO21" s="182"/>
      <c r="UAP21" s="182"/>
      <c r="UAQ21" s="182"/>
      <c r="UAR21" s="182"/>
      <c r="UAS21" s="182"/>
      <c r="UAT21" s="182"/>
      <c r="UAU21" s="182"/>
      <c r="UAV21" s="182"/>
      <c r="UAW21" s="182"/>
      <c r="UAX21" s="182"/>
      <c r="UAY21" s="182"/>
      <c r="UAZ21" s="182"/>
      <c r="UBA21" s="182"/>
      <c r="UBB21" s="182"/>
      <c r="UBC21" s="182"/>
      <c r="UBD21" s="182"/>
      <c r="UBE21" s="182"/>
      <c r="UBF21" s="182"/>
      <c r="UBG21" s="182"/>
      <c r="UBH21" s="182"/>
      <c r="UBI21" s="182"/>
      <c r="UBJ21" s="182"/>
      <c r="UBK21" s="182"/>
      <c r="UBL21" s="182"/>
      <c r="UBM21" s="182"/>
      <c r="UBN21" s="182"/>
      <c r="UBO21" s="182"/>
      <c r="UBP21" s="182"/>
      <c r="UBQ21" s="182"/>
      <c r="UBR21" s="182"/>
      <c r="UBS21" s="182"/>
      <c r="UBT21" s="182"/>
      <c r="UBU21" s="182"/>
      <c r="UBV21" s="182"/>
      <c r="UBW21" s="182"/>
      <c r="UBX21" s="182"/>
      <c r="UBY21" s="182"/>
      <c r="UBZ21" s="182"/>
      <c r="UCA21" s="182"/>
      <c r="UCB21" s="182"/>
      <c r="UCC21" s="182"/>
      <c r="UCD21" s="182"/>
      <c r="UCE21" s="182"/>
      <c r="UCF21" s="182"/>
      <c r="UCG21" s="182"/>
      <c r="UCH21" s="182"/>
      <c r="UCI21" s="182"/>
      <c r="UCJ21" s="182"/>
      <c r="UCK21" s="182"/>
      <c r="UCL21" s="182"/>
      <c r="UCM21" s="182"/>
      <c r="UCN21" s="182"/>
      <c r="UCO21" s="182"/>
      <c r="UCP21" s="182"/>
      <c r="UCQ21" s="182"/>
      <c r="UCR21" s="182"/>
      <c r="UCS21" s="182"/>
      <c r="UCT21" s="182"/>
      <c r="UCU21" s="182"/>
      <c r="UCV21" s="182"/>
      <c r="UCW21" s="182"/>
      <c r="UCX21" s="182"/>
      <c r="UCY21" s="182"/>
      <c r="UCZ21" s="182"/>
      <c r="UDA21" s="182"/>
      <c r="UDB21" s="182"/>
      <c r="UDC21" s="182"/>
      <c r="UDD21" s="182"/>
      <c r="UDE21" s="182"/>
      <c r="UDF21" s="182"/>
      <c r="UDG21" s="182"/>
      <c r="UDH21" s="182"/>
      <c r="UDI21" s="182"/>
      <c r="UDJ21" s="182"/>
      <c r="UDK21" s="182"/>
      <c r="UDL21" s="182"/>
      <c r="UDM21" s="182"/>
      <c r="UDN21" s="182"/>
      <c r="UDO21" s="182"/>
      <c r="UDP21" s="182"/>
      <c r="UDQ21" s="182"/>
      <c r="UDR21" s="182"/>
      <c r="UDS21" s="182"/>
      <c r="UDT21" s="182"/>
      <c r="UDU21" s="182"/>
      <c r="UDV21" s="182"/>
      <c r="UDW21" s="182"/>
      <c r="UDX21" s="182"/>
      <c r="UDY21" s="182"/>
      <c r="UDZ21" s="182"/>
      <c r="UEA21" s="182"/>
      <c r="UEB21" s="182"/>
      <c r="UEC21" s="182"/>
      <c r="UED21" s="182"/>
      <c r="UEE21" s="182"/>
      <c r="UEF21" s="182"/>
      <c r="UEG21" s="182"/>
      <c r="UEH21" s="182"/>
      <c r="UEI21" s="182"/>
      <c r="UEJ21" s="182"/>
      <c r="UEK21" s="182"/>
      <c r="UEL21" s="182"/>
      <c r="UEM21" s="182"/>
      <c r="UEN21" s="182"/>
      <c r="UEO21" s="182"/>
      <c r="UEP21" s="182"/>
      <c r="UEQ21" s="182"/>
      <c r="UER21" s="182"/>
      <c r="UES21" s="182"/>
      <c r="UET21" s="182"/>
      <c r="UEU21" s="182"/>
      <c r="UEV21" s="182"/>
      <c r="UEW21" s="182"/>
      <c r="UEX21" s="182"/>
      <c r="UEY21" s="182"/>
      <c r="UEZ21" s="182"/>
      <c r="UFA21" s="182"/>
      <c r="UFB21" s="182"/>
      <c r="UFC21" s="182"/>
      <c r="UFD21" s="182"/>
      <c r="UFE21" s="182"/>
      <c r="UFF21" s="182"/>
      <c r="UFG21" s="182"/>
      <c r="UFH21" s="182"/>
      <c r="UFI21" s="182"/>
      <c r="UFJ21" s="182"/>
      <c r="UFK21" s="182"/>
      <c r="UFL21" s="182"/>
      <c r="UFM21" s="182"/>
      <c r="UFN21" s="182"/>
      <c r="UFO21" s="182"/>
      <c r="UFP21" s="182"/>
      <c r="UFQ21" s="182"/>
      <c r="UFR21" s="182"/>
      <c r="UFS21" s="182"/>
      <c r="UFT21" s="182"/>
      <c r="UFU21" s="182"/>
      <c r="UFV21" s="182"/>
      <c r="UFW21" s="182"/>
      <c r="UFX21" s="182"/>
      <c r="UFY21" s="182"/>
      <c r="UFZ21" s="182"/>
      <c r="UGA21" s="182"/>
      <c r="UGB21" s="182"/>
      <c r="UGC21" s="182"/>
      <c r="UGD21" s="182"/>
      <c r="UGE21" s="182"/>
      <c r="UGF21" s="182"/>
      <c r="UGG21" s="182"/>
      <c r="UGH21" s="182"/>
      <c r="UGI21" s="182"/>
      <c r="UGJ21" s="182"/>
      <c r="UGK21" s="182"/>
      <c r="UGL21" s="182"/>
      <c r="UGM21" s="182"/>
      <c r="UGN21" s="182"/>
      <c r="UGO21" s="182"/>
      <c r="UGP21" s="182"/>
      <c r="UGQ21" s="182"/>
      <c r="UGR21" s="182"/>
      <c r="UGS21" s="182"/>
      <c r="UGT21" s="182"/>
      <c r="UGU21" s="182"/>
      <c r="UGV21" s="182"/>
      <c r="UGW21" s="182"/>
      <c r="UGX21" s="182"/>
      <c r="UGY21" s="182"/>
      <c r="UGZ21" s="182"/>
      <c r="UHA21" s="182"/>
      <c r="UHB21" s="182"/>
      <c r="UHC21" s="182"/>
      <c r="UHD21" s="182"/>
      <c r="UHE21" s="182"/>
      <c r="UHF21" s="182"/>
      <c r="UHG21" s="182"/>
      <c r="UHH21" s="182"/>
      <c r="UHI21" s="182"/>
      <c r="UHJ21" s="182"/>
      <c r="UHK21" s="182"/>
      <c r="UHL21" s="182"/>
      <c r="UHM21" s="182"/>
      <c r="UHN21" s="182"/>
      <c r="UHO21" s="182"/>
      <c r="UHP21" s="182"/>
      <c r="UHQ21" s="182"/>
      <c r="UHR21" s="182"/>
      <c r="UHS21" s="182"/>
      <c r="UHT21" s="182"/>
      <c r="UHU21" s="182"/>
      <c r="UHV21" s="182"/>
      <c r="UHW21" s="182"/>
      <c r="UHX21" s="182"/>
      <c r="UHY21" s="182"/>
      <c r="UHZ21" s="182"/>
      <c r="UIA21" s="182"/>
      <c r="UIB21" s="182"/>
      <c r="UIC21" s="182"/>
      <c r="UID21" s="182"/>
      <c r="UIE21" s="182"/>
      <c r="UIF21" s="182"/>
      <c r="UIG21" s="182"/>
      <c r="UIH21" s="182"/>
      <c r="UII21" s="182"/>
      <c r="UIJ21" s="182"/>
      <c r="UIK21" s="182"/>
      <c r="UIL21" s="182"/>
      <c r="UIM21" s="182"/>
      <c r="UIN21" s="182"/>
      <c r="UIO21" s="182"/>
      <c r="UIP21" s="182"/>
      <c r="UIQ21" s="182"/>
      <c r="UIR21" s="182"/>
      <c r="UIS21" s="182"/>
      <c r="UIT21" s="182"/>
      <c r="UIU21" s="182"/>
      <c r="UIV21" s="182"/>
      <c r="UIW21" s="182"/>
      <c r="UIX21" s="182"/>
      <c r="UIY21" s="182"/>
      <c r="UIZ21" s="182"/>
      <c r="UJA21" s="182"/>
      <c r="UJB21" s="182"/>
      <c r="UJC21" s="182"/>
      <c r="UJD21" s="182"/>
      <c r="UJE21" s="182"/>
      <c r="UJF21" s="182"/>
      <c r="UJG21" s="182"/>
      <c r="UJH21" s="182"/>
      <c r="UJI21" s="182"/>
      <c r="UJJ21" s="182"/>
      <c r="UJK21" s="182"/>
      <c r="UJL21" s="182"/>
      <c r="UJM21" s="182"/>
      <c r="UJN21" s="182"/>
      <c r="UJO21" s="182"/>
      <c r="UJP21" s="182"/>
      <c r="UJQ21" s="182"/>
      <c r="UJR21" s="182"/>
      <c r="UJS21" s="182"/>
      <c r="UJT21" s="182"/>
      <c r="UJU21" s="182"/>
      <c r="UJV21" s="182"/>
      <c r="UJW21" s="182"/>
      <c r="UJX21" s="182"/>
      <c r="UJY21" s="182"/>
      <c r="UJZ21" s="182"/>
      <c r="UKA21" s="182"/>
      <c r="UKB21" s="182"/>
      <c r="UKC21" s="182"/>
      <c r="UKD21" s="182"/>
      <c r="UKE21" s="182"/>
      <c r="UKF21" s="182"/>
      <c r="UKG21" s="182"/>
      <c r="UKH21" s="182"/>
      <c r="UKI21" s="182"/>
      <c r="UKJ21" s="182"/>
      <c r="UKK21" s="182"/>
      <c r="UKL21" s="182"/>
      <c r="UKM21" s="182"/>
      <c r="UKN21" s="182"/>
      <c r="UKO21" s="182"/>
      <c r="UKP21" s="182"/>
      <c r="UKQ21" s="182"/>
      <c r="UKR21" s="182"/>
      <c r="UKS21" s="182"/>
      <c r="UKT21" s="182"/>
      <c r="UKU21" s="182"/>
      <c r="UKV21" s="182"/>
      <c r="UKW21" s="182"/>
      <c r="UKX21" s="182"/>
      <c r="UKY21" s="182"/>
      <c r="UKZ21" s="182"/>
      <c r="ULA21" s="182"/>
      <c r="ULB21" s="182"/>
      <c r="ULC21" s="182"/>
      <c r="ULD21" s="182"/>
      <c r="ULE21" s="182"/>
      <c r="ULF21" s="182"/>
      <c r="ULG21" s="182"/>
      <c r="ULH21" s="182"/>
      <c r="ULI21" s="182"/>
      <c r="ULJ21" s="182"/>
      <c r="ULK21" s="182"/>
      <c r="ULL21" s="182"/>
      <c r="ULM21" s="182"/>
      <c r="ULN21" s="182"/>
      <c r="ULO21" s="182"/>
      <c r="ULP21" s="182"/>
      <c r="ULQ21" s="182"/>
      <c r="ULR21" s="182"/>
      <c r="ULS21" s="182"/>
      <c r="ULT21" s="182"/>
      <c r="ULU21" s="182"/>
      <c r="ULV21" s="182"/>
      <c r="ULW21" s="182"/>
      <c r="ULX21" s="182"/>
      <c r="ULY21" s="182"/>
      <c r="ULZ21" s="182"/>
      <c r="UMA21" s="182"/>
      <c r="UMB21" s="182"/>
      <c r="UMC21" s="182"/>
      <c r="UMD21" s="182"/>
      <c r="UME21" s="182"/>
      <c r="UMF21" s="182"/>
      <c r="UMG21" s="182"/>
      <c r="UMH21" s="182"/>
      <c r="UMI21" s="182"/>
      <c r="UMJ21" s="182"/>
      <c r="UMK21" s="182"/>
      <c r="UML21" s="182"/>
      <c r="UMM21" s="182"/>
      <c r="UMN21" s="182"/>
      <c r="UMO21" s="182"/>
      <c r="UMP21" s="182"/>
      <c r="UMQ21" s="182"/>
      <c r="UMR21" s="182"/>
      <c r="UMS21" s="182"/>
      <c r="UMT21" s="182"/>
      <c r="UMU21" s="182"/>
      <c r="UMV21" s="182"/>
      <c r="UMW21" s="182"/>
      <c r="UMX21" s="182"/>
      <c r="UMY21" s="182"/>
      <c r="UMZ21" s="182"/>
      <c r="UNA21" s="182"/>
      <c r="UNB21" s="182"/>
      <c r="UNC21" s="182"/>
      <c r="UND21" s="182"/>
      <c r="UNE21" s="182"/>
      <c r="UNF21" s="182"/>
      <c r="UNG21" s="182"/>
      <c r="UNH21" s="182"/>
      <c r="UNI21" s="182"/>
      <c r="UNJ21" s="182"/>
      <c r="UNK21" s="182"/>
      <c r="UNL21" s="182"/>
      <c r="UNM21" s="182"/>
      <c r="UNN21" s="182"/>
      <c r="UNO21" s="182"/>
      <c r="UNP21" s="182"/>
      <c r="UNQ21" s="182"/>
      <c r="UNR21" s="182"/>
      <c r="UNS21" s="182"/>
      <c r="UNT21" s="182"/>
      <c r="UNU21" s="182"/>
      <c r="UNV21" s="182"/>
      <c r="UNW21" s="182"/>
      <c r="UNX21" s="182"/>
      <c r="UNY21" s="182"/>
      <c r="UNZ21" s="182"/>
      <c r="UOA21" s="182"/>
      <c r="UOB21" s="182"/>
      <c r="UOC21" s="182"/>
      <c r="UOD21" s="182"/>
      <c r="UOE21" s="182"/>
      <c r="UOF21" s="182"/>
      <c r="UOG21" s="182"/>
      <c r="UOH21" s="182"/>
      <c r="UOI21" s="182"/>
      <c r="UOJ21" s="182"/>
      <c r="UOK21" s="182"/>
      <c r="UOL21" s="182"/>
      <c r="UOM21" s="182"/>
      <c r="UON21" s="182"/>
      <c r="UOO21" s="182"/>
      <c r="UOP21" s="182"/>
      <c r="UOQ21" s="182"/>
      <c r="UOR21" s="182"/>
      <c r="UOS21" s="182"/>
      <c r="UOT21" s="182"/>
      <c r="UOU21" s="182"/>
      <c r="UOV21" s="182"/>
      <c r="UOW21" s="182"/>
      <c r="UOX21" s="182"/>
      <c r="UOY21" s="182"/>
      <c r="UOZ21" s="182"/>
      <c r="UPA21" s="182"/>
      <c r="UPB21" s="182"/>
      <c r="UPC21" s="182"/>
      <c r="UPD21" s="182"/>
      <c r="UPE21" s="182"/>
      <c r="UPF21" s="182"/>
      <c r="UPG21" s="182"/>
      <c r="UPH21" s="182"/>
      <c r="UPI21" s="182"/>
      <c r="UPJ21" s="182"/>
      <c r="UPK21" s="182"/>
      <c r="UPL21" s="182"/>
      <c r="UPM21" s="182"/>
      <c r="UPN21" s="182"/>
      <c r="UPO21" s="182"/>
      <c r="UPP21" s="182"/>
      <c r="UPQ21" s="182"/>
      <c r="UPR21" s="182"/>
      <c r="UPS21" s="182"/>
      <c r="UPT21" s="182"/>
      <c r="UPU21" s="182"/>
      <c r="UPV21" s="182"/>
      <c r="UPW21" s="182"/>
      <c r="UPX21" s="182"/>
      <c r="UPY21" s="182"/>
      <c r="UPZ21" s="182"/>
      <c r="UQA21" s="182"/>
      <c r="UQB21" s="182"/>
      <c r="UQC21" s="182"/>
      <c r="UQD21" s="182"/>
      <c r="UQE21" s="182"/>
      <c r="UQF21" s="182"/>
      <c r="UQG21" s="182"/>
      <c r="UQH21" s="182"/>
      <c r="UQI21" s="182"/>
      <c r="UQJ21" s="182"/>
      <c r="UQK21" s="182"/>
      <c r="UQL21" s="182"/>
      <c r="UQM21" s="182"/>
      <c r="UQN21" s="182"/>
      <c r="UQO21" s="182"/>
      <c r="UQP21" s="182"/>
      <c r="UQQ21" s="182"/>
      <c r="UQR21" s="182"/>
      <c r="UQS21" s="182"/>
      <c r="UQT21" s="182"/>
      <c r="UQU21" s="182"/>
      <c r="UQV21" s="182"/>
      <c r="UQW21" s="182"/>
      <c r="UQX21" s="182"/>
      <c r="UQY21" s="182"/>
      <c r="UQZ21" s="182"/>
      <c r="URA21" s="182"/>
      <c r="URB21" s="182"/>
      <c r="URC21" s="182"/>
      <c r="URD21" s="182"/>
      <c r="URE21" s="182"/>
      <c r="URF21" s="182"/>
      <c r="URG21" s="182"/>
      <c r="URH21" s="182"/>
      <c r="URI21" s="182"/>
      <c r="URJ21" s="182"/>
      <c r="URK21" s="182"/>
      <c r="URL21" s="182"/>
      <c r="URM21" s="182"/>
      <c r="URN21" s="182"/>
      <c r="URO21" s="182"/>
      <c r="URP21" s="182"/>
      <c r="URQ21" s="182"/>
      <c r="URR21" s="182"/>
      <c r="URS21" s="182"/>
      <c r="URT21" s="182"/>
      <c r="URU21" s="182"/>
      <c r="URV21" s="182"/>
      <c r="URW21" s="182"/>
      <c r="URX21" s="182"/>
      <c r="URY21" s="182"/>
      <c r="URZ21" s="182"/>
      <c r="USA21" s="182"/>
      <c r="USB21" s="182"/>
      <c r="USC21" s="182"/>
      <c r="USD21" s="182"/>
      <c r="USE21" s="182"/>
      <c r="USF21" s="182"/>
      <c r="USG21" s="182"/>
      <c r="USH21" s="182"/>
      <c r="USI21" s="182"/>
      <c r="USJ21" s="182"/>
      <c r="USK21" s="182"/>
      <c r="USL21" s="182"/>
      <c r="USM21" s="182"/>
      <c r="USN21" s="182"/>
      <c r="USO21" s="182"/>
      <c r="USP21" s="182"/>
      <c r="USQ21" s="182"/>
      <c r="USR21" s="182"/>
      <c r="USS21" s="182"/>
      <c r="UST21" s="182"/>
      <c r="USU21" s="182"/>
      <c r="USV21" s="182"/>
      <c r="USW21" s="182"/>
      <c r="USX21" s="182"/>
      <c r="USY21" s="182"/>
      <c r="USZ21" s="182"/>
      <c r="UTA21" s="182"/>
      <c r="UTB21" s="182"/>
      <c r="UTC21" s="182"/>
      <c r="UTD21" s="182"/>
      <c r="UTE21" s="182"/>
      <c r="UTF21" s="182"/>
      <c r="UTG21" s="182"/>
      <c r="UTH21" s="182"/>
      <c r="UTI21" s="182"/>
      <c r="UTJ21" s="182"/>
      <c r="UTK21" s="182"/>
      <c r="UTL21" s="182"/>
      <c r="UTM21" s="182"/>
      <c r="UTN21" s="182"/>
      <c r="UTO21" s="182"/>
      <c r="UTP21" s="182"/>
      <c r="UTQ21" s="182"/>
      <c r="UTR21" s="182"/>
      <c r="UTS21" s="182"/>
      <c r="UTT21" s="182"/>
      <c r="UTU21" s="182"/>
      <c r="UTV21" s="182"/>
      <c r="UTW21" s="182"/>
      <c r="UTX21" s="182"/>
      <c r="UTY21" s="182"/>
      <c r="UTZ21" s="182"/>
      <c r="UUA21" s="182"/>
      <c r="UUB21" s="182"/>
      <c r="UUC21" s="182"/>
      <c r="UUD21" s="182"/>
      <c r="UUE21" s="182"/>
      <c r="UUF21" s="182"/>
      <c r="UUG21" s="182"/>
      <c r="UUH21" s="182"/>
      <c r="UUI21" s="182"/>
      <c r="UUJ21" s="182"/>
      <c r="UUK21" s="182"/>
      <c r="UUL21" s="182"/>
      <c r="UUM21" s="182"/>
      <c r="UUN21" s="182"/>
      <c r="UUO21" s="182"/>
      <c r="UUP21" s="182"/>
      <c r="UUQ21" s="182"/>
      <c r="UUR21" s="182"/>
      <c r="UUS21" s="182"/>
      <c r="UUT21" s="182"/>
      <c r="UUU21" s="182"/>
      <c r="UUV21" s="182"/>
      <c r="UUW21" s="182"/>
      <c r="UUX21" s="182"/>
      <c r="UUY21" s="182"/>
      <c r="UUZ21" s="182"/>
      <c r="UVA21" s="182"/>
      <c r="UVB21" s="182"/>
      <c r="UVC21" s="182"/>
      <c r="UVD21" s="182"/>
      <c r="UVE21" s="182"/>
      <c r="UVF21" s="182"/>
      <c r="UVG21" s="182"/>
      <c r="UVH21" s="182"/>
      <c r="UVI21" s="182"/>
      <c r="UVJ21" s="182"/>
      <c r="UVK21" s="182"/>
      <c r="UVL21" s="182"/>
      <c r="UVM21" s="182"/>
      <c r="UVN21" s="182"/>
      <c r="UVO21" s="182"/>
      <c r="UVP21" s="182"/>
      <c r="UVQ21" s="182"/>
      <c r="UVR21" s="182"/>
      <c r="UVS21" s="182"/>
      <c r="UVT21" s="182"/>
      <c r="UVU21" s="182"/>
      <c r="UVV21" s="182"/>
      <c r="UVW21" s="182"/>
      <c r="UVX21" s="182"/>
      <c r="UVY21" s="182"/>
      <c r="UVZ21" s="182"/>
      <c r="UWA21" s="182"/>
      <c r="UWB21" s="182"/>
      <c r="UWC21" s="182"/>
      <c r="UWD21" s="182"/>
      <c r="UWE21" s="182"/>
      <c r="UWF21" s="182"/>
      <c r="UWG21" s="182"/>
      <c r="UWH21" s="182"/>
      <c r="UWI21" s="182"/>
      <c r="UWJ21" s="182"/>
      <c r="UWK21" s="182"/>
      <c r="UWL21" s="182"/>
      <c r="UWM21" s="182"/>
      <c r="UWN21" s="182"/>
      <c r="UWO21" s="182"/>
      <c r="UWP21" s="182"/>
      <c r="UWQ21" s="182"/>
      <c r="UWR21" s="182"/>
      <c r="UWS21" s="182"/>
      <c r="UWT21" s="182"/>
      <c r="UWU21" s="182"/>
      <c r="UWV21" s="182"/>
      <c r="UWW21" s="182"/>
      <c r="UWX21" s="182"/>
      <c r="UWY21" s="182"/>
      <c r="UWZ21" s="182"/>
      <c r="UXA21" s="182"/>
      <c r="UXB21" s="182"/>
      <c r="UXC21" s="182"/>
      <c r="UXD21" s="182"/>
      <c r="UXE21" s="182"/>
      <c r="UXF21" s="182"/>
      <c r="UXG21" s="182"/>
      <c r="UXH21" s="182"/>
      <c r="UXI21" s="182"/>
      <c r="UXJ21" s="182"/>
      <c r="UXK21" s="182"/>
      <c r="UXL21" s="182"/>
      <c r="UXM21" s="182"/>
      <c r="UXN21" s="182"/>
      <c r="UXO21" s="182"/>
      <c r="UXP21" s="182"/>
      <c r="UXQ21" s="182"/>
      <c r="UXR21" s="182"/>
      <c r="UXS21" s="182"/>
      <c r="UXT21" s="182"/>
      <c r="UXU21" s="182"/>
      <c r="UXV21" s="182"/>
      <c r="UXW21" s="182"/>
      <c r="UXX21" s="182"/>
      <c r="UXY21" s="182"/>
      <c r="UXZ21" s="182"/>
      <c r="UYA21" s="182"/>
      <c r="UYB21" s="182"/>
      <c r="UYC21" s="182"/>
      <c r="UYD21" s="182"/>
      <c r="UYE21" s="182"/>
      <c r="UYF21" s="182"/>
      <c r="UYG21" s="182"/>
      <c r="UYH21" s="182"/>
      <c r="UYI21" s="182"/>
      <c r="UYJ21" s="182"/>
      <c r="UYK21" s="182"/>
      <c r="UYL21" s="182"/>
      <c r="UYM21" s="182"/>
      <c r="UYN21" s="182"/>
      <c r="UYO21" s="182"/>
      <c r="UYP21" s="182"/>
      <c r="UYQ21" s="182"/>
      <c r="UYR21" s="182"/>
      <c r="UYS21" s="182"/>
      <c r="UYT21" s="182"/>
      <c r="UYU21" s="182"/>
      <c r="UYV21" s="182"/>
      <c r="UYW21" s="182"/>
      <c r="UYX21" s="182"/>
      <c r="UYY21" s="182"/>
      <c r="UYZ21" s="182"/>
      <c r="UZA21" s="182"/>
      <c r="UZB21" s="182"/>
      <c r="UZC21" s="182"/>
      <c r="UZD21" s="182"/>
      <c r="UZE21" s="182"/>
      <c r="UZF21" s="182"/>
      <c r="UZG21" s="182"/>
      <c r="UZH21" s="182"/>
      <c r="UZI21" s="182"/>
      <c r="UZJ21" s="182"/>
      <c r="UZK21" s="182"/>
      <c r="UZL21" s="182"/>
      <c r="UZM21" s="182"/>
      <c r="UZN21" s="182"/>
      <c r="UZO21" s="182"/>
      <c r="UZP21" s="182"/>
      <c r="UZQ21" s="182"/>
      <c r="UZR21" s="182"/>
      <c r="UZS21" s="182"/>
      <c r="UZT21" s="182"/>
      <c r="UZU21" s="182"/>
      <c r="UZV21" s="182"/>
      <c r="UZW21" s="182"/>
      <c r="UZX21" s="182"/>
      <c r="UZY21" s="182"/>
      <c r="UZZ21" s="182"/>
      <c r="VAA21" s="182"/>
      <c r="VAB21" s="182"/>
      <c r="VAC21" s="182"/>
      <c r="VAD21" s="182"/>
      <c r="VAE21" s="182"/>
      <c r="VAF21" s="182"/>
      <c r="VAG21" s="182"/>
      <c r="VAH21" s="182"/>
      <c r="VAI21" s="182"/>
      <c r="VAJ21" s="182"/>
      <c r="VAK21" s="182"/>
      <c r="VAL21" s="182"/>
      <c r="VAM21" s="182"/>
      <c r="VAN21" s="182"/>
      <c r="VAO21" s="182"/>
      <c r="VAP21" s="182"/>
      <c r="VAQ21" s="182"/>
      <c r="VAR21" s="182"/>
      <c r="VAS21" s="182"/>
      <c r="VAT21" s="182"/>
      <c r="VAU21" s="182"/>
      <c r="VAV21" s="182"/>
      <c r="VAW21" s="182"/>
      <c r="VAX21" s="182"/>
      <c r="VAY21" s="182"/>
      <c r="VAZ21" s="182"/>
      <c r="VBA21" s="182"/>
      <c r="VBB21" s="182"/>
      <c r="VBC21" s="182"/>
      <c r="VBD21" s="182"/>
      <c r="VBE21" s="182"/>
      <c r="VBF21" s="182"/>
      <c r="VBG21" s="182"/>
      <c r="VBH21" s="182"/>
      <c r="VBI21" s="182"/>
      <c r="VBJ21" s="182"/>
      <c r="VBK21" s="182"/>
      <c r="VBL21" s="182"/>
      <c r="VBM21" s="182"/>
      <c r="VBN21" s="182"/>
      <c r="VBO21" s="182"/>
      <c r="VBP21" s="182"/>
      <c r="VBQ21" s="182"/>
      <c r="VBR21" s="182"/>
      <c r="VBS21" s="182"/>
      <c r="VBT21" s="182"/>
      <c r="VBU21" s="182"/>
      <c r="VBV21" s="182"/>
      <c r="VBW21" s="182"/>
      <c r="VBX21" s="182"/>
      <c r="VBY21" s="182"/>
      <c r="VBZ21" s="182"/>
      <c r="VCA21" s="182"/>
      <c r="VCB21" s="182"/>
      <c r="VCC21" s="182"/>
      <c r="VCD21" s="182"/>
      <c r="VCE21" s="182"/>
      <c r="VCF21" s="182"/>
      <c r="VCG21" s="182"/>
      <c r="VCH21" s="182"/>
      <c r="VCI21" s="182"/>
      <c r="VCJ21" s="182"/>
      <c r="VCK21" s="182"/>
      <c r="VCL21" s="182"/>
      <c r="VCM21" s="182"/>
      <c r="VCN21" s="182"/>
      <c r="VCO21" s="182"/>
      <c r="VCP21" s="182"/>
      <c r="VCQ21" s="182"/>
      <c r="VCR21" s="182"/>
      <c r="VCS21" s="182"/>
      <c r="VCT21" s="182"/>
      <c r="VCU21" s="182"/>
      <c r="VCV21" s="182"/>
      <c r="VCW21" s="182"/>
      <c r="VCX21" s="182"/>
      <c r="VCY21" s="182"/>
      <c r="VCZ21" s="182"/>
      <c r="VDA21" s="182"/>
      <c r="VDB21" s="182"/>
      <c r="VDC21" s="182"/>
      <c r="VDD21" s="182"/>
      <c r="VDE21" s="182"/>
      <c r="VDF21" s="182"/>
      <c r="VDG21" s="182"/>
      <c r="VDH21" s="182"/>
      <c r="VDI21" s="182"/>
      <c r="VDJ21" s="182"/>
      <c r="VDK21" s="182"/>
      <c r="VDL21" s="182"/>
      <c r="VDM21" s="182"/>
      <c r="VDN21" s="182"/>
      <c r="VDO21" s="182"/>
      <c r="VDP21" s="182"/>
      <c r="VDQ21" s="182"/>
      <c r="VDR21" s="182"/>
      <c r="VDS21" s="182"/>
      <c r="VDT21" s="182"/>
      <c r="VDU21" s="182"/>
      <c r="VDV21" s="182"/>
      <c r="VDW21" s="182"/>
      <c r="VDX21" s="182"/>
      <c r="VDY21" s="182"/>
      <c r="VDZ21" s="182"/>
      <c r="VEA21" s="182"/>
      <c r="VEB21" s="182"/>
      <c r="VEC21" s="182"/>
      <c r="VED21" s="182"/>
      <c r="VEE21" s="182"/>
      <c r="VEF21" s="182"/>
      <c r="VEG21" s="182"/>
      <c r="VEH21" s="182"/>
      <c r="VEI21" s="182"/>
      <c r="VEJ21" s="182"/>
      <c r="VEK21" s="182"/>
      <c r="VEL21" s="182"/>
      <c r="VEM21" s="182"/>
      <c r="VEN21" s="182"/>
      <c r="VEO21" s="182"/>
      <c r="VEP21" s="182"/>
      <c r="VEQ21" s="182"/>
      <c r="VER21" s="182"/>
      <c r="VES21" s="182"/>
      <c r="VET21" s="182"/>
      <c r="VEU21" s="182"/>
      <c r="VEV21" s="182"/>
      <c r="VEW21" s="182"/>
      <c r="VEX21" s="182"/>
      <c r="VEY21" s="182"/>
      <c r="VEZ21" s="182"/>
      <c r="VFA21" s="182"/>
      <c r="VFB21" s="182"/>
      <c r="VFC21" s="182"/>
      <c r="VFD21" s="182"/>
      <c r="VFE21" s="182"/>
      <c r="VFF21" s="182"/>
      <c r="VFG21" s="182"/>
      <c r="VFH21" s="182"/>
      <c r="VFI21" s="182"/>
      <c r="VFJ21" s="182"/>
      <c r="VFK21" s="182"/>
      <c r="VFL21" s="182"/>
      <c r="VFM21" s="182"/>
      <c r="VFN21" s="182"/>
      <c r="VFO21" s="182"/>
      <c r="VFP21" s="182"/>
      <c r="VFQ21" s="182"/>
      <c r="VFR21" s="182"/>
      <c r="VFS21" s="182"/>
      <c r="VFT21" s="182"/>
      <c r="VFU21" s="182"/>
      <c r="VFV21" s="182"/>
      <c r="VFW21" s="182"/>
      <c r="VFX21" s="182"/>
      <c r="VFY21" s="182"/>
      <c r="VFZ21" s="182"/>
      <c r="VGA21" s="182"/>
      <c r="VGB21" s="182"/>
      <c r="VGC21" s="182"/>
      <c r="VGD21" s="182"/>
      <c r="VGE21" s="182"/>
      <c r="VGF21" s="182"/>
      <c r="VGG21" s="182"/>
      <c r="VGH21" s="182"/>
      <c r="VGI21" s="182"/>
      <c r="VGJ21" s="182"/>
      <c r="VGK21" s="182"/>
      <c r="VGL21" s="182"/>
      <c r="VGM21" s="182"/>
      <c r="VGN21" s="182"/>
      <c r="VGO21" s="182"/>
      <c r="VGP21" s="182"/>
      <c r="VGQ21" s="182"/>
      <c r="VGR21" s="182"/>
      <c r="VGS21" s="182"/>
      <c r="VGT21" s="182"/>
      <c r="VGU21" s="182"/>
      <c r="VGV21" s="182"/>
      <c r="VGW21" s="182"/>
      <c r="VGX21" s="182"/>
      <c r="VGY21" s="182"/>
      <c r="VGZ21" s="182"/>
      <c r="VHA21" s="182"/>
      <c r="VHB21" s="182"/>
      <c r="VHC21" s="182"/>
      <c r="VHD21" s="182"/>
      <c r="VHE21" s="182"/>
      <c r="VHF21" s="182"/>
      <c r="VHG21" s="182"/>
      <c r="VHH21" s="182"/>
      <c r="VHI21" s="182"/>
      <c r="VHJ21" s="182"/>
      <c r="VHK21" s="182"/>
      <c r="VHL21" s="182"/>
      <c r="VHM21" s="182"/>
      <c r="VHN21" s="182"/>
      <c r="VHO21" s="182"/>
      <c r="VHP21" s="182"/>
      <c r="VHQ21" s="182"/>
      <c r="VHR21" s="182"/>
      <c r="VHS21" s="182"/>
      <c r="VHT21" s="182"/>
      <c r="VHU21" s="182"/>
      <c r="VHV21" s="182"/>
      <c r="VHW21" s="182"/>
      <c r="VHX21" s="182"/>
      <c r="VHY21" s="182"/>
      <c r="VHZ21" s="182"/>
      <c r="VIA21" s="182"/>
      <c r="VIB21" s="182"/>
      <c r="VIC21" s="182"/>
      <c r="VID21" s="182"/>
      <c r="VIE21" s="182"/>
      <c r="VIF21" s="182"/>
      <c r="VIG21" s="182"/>
      <c r="VIH21" s="182"/>
      <c r="VII21" s="182"/>
      <c r="VIJ21" s="182"/>
      <c r="VIK21" s="182"/>
      <c r="VIL21" s="182"/>
      <c r="VIM21" s="182"/>
      <c r="VIN21" s="182"/>
      <c r="VIO21" s="182"/>
      <c r="VIP21" s="182"/>
      <c r="VIQ21" s="182"/>
      <c r="VIR21" s="182"/>
      <c r="VIS21" s="182"/>
      <c r="VIT21" s="182"/>
      <c r="VIU21" s="182"/>
      <c r="VIV21" s="182"/>
      <c r="VIW21" s="182"/>
      <c r="VIX21" s="182"/>
      <c r="VIY21" s="182"/>
      <c r="VIZ21" s="182"/>
      <c r="VJA21" s="182"/>
      <c r="VJB21" s="182"/>
      <c r="VJC21" s="182"/>
      <c r="VJD21" s="182"/>
      <c r="VJE21" s="182"/>
      <c r="VJF21" s="182"/>
      <c r="VJG21" s="182"/>
      <c r="VJH21" s="182"/>
      <c r="VJI21" s="182"/>
      <c r="VJJ21" s="182"/>
      <c r="VJK21" s="182"/>
      <c r="VJL21" s="182"/>
      <c r="VJM21" s="182"/>
      <c r="VJN21" s="182"/>
      <c r="VJO21" s="182"/>
      <c r="VJP21" s="182"/>
      <c r="VJQ21" s="182"/>
      <c r="VJR21" s="182"/>
      <c r="VJS21" s="182"/>
      <c r="VJT21" s="182"/>
      <c r="VJU21" s="182"/>
      <c r="VJV21" s="182"/>
      <c r="VJW21" s="182"/>
      <c r="VJX21" s="182"/>
      <c r="VJY21" s="182"/>
      <c r="VJZ21" s="182"/>
      <c r="VKA21" s="182"/>
      <c r="VKB21" s="182"/>
      <c r="VKC21" s="182"/>
      <c r="VKD21" s="182"/>
      <c r="VKE21" s="182"/>
      <c r="VKF21" s="182"/>
      <c r="VKG21" s="182"/>
      <c r="VKH21" s="182"/>
      <c r="VKI21" s="182"/>
      <c r="VKJ21" s="182"/>
      <c r="VKK21" s="182"/>
      <c r="VKL21" s="182"/>
      <c r="VKM21" s="182"/>
      <c r="VKN21" s="182"/>
      <c r="VKO21" s="182"/>
      <c r="VKP21" s="182"/>
      <c r="VKQ21" s="182"/>
      <c r="VKR21" s="182"/>
      <c r="VKS21" s="182"/>
      <c r="VKT21" s="182"/>
      <c r="VKU21" s="182"/>
      <c r="VKV21" s="182"/>
      <c r="VKW21" s="182"/>
      <c r="VKX21" s="182"/>
      <c r="VKY21" s="182"/>
      <c r="VKZ21" s="182"/>
      <c r="VLA21" s="182"/>
      <c r="VLB21" s="182"/>
      <c r="VLC21" s="182"/>
      <c r="VLD21" s="182"/>
      <c r="VLE21" s="182"/>
      <c r="VLF21" s="182"/>
      <c r="VLG21" s="182"/>
      <c r="VLH21" s="182"/>
      <c r="VLI21" s="182"/>
      <c r="VLJ21" s="182"/>
      <c r="VLK21" s="182"/>
      <c r="VLL21" s="182"/>
      <c r="VLM21" s="182"/>
      <c r="VLN21" s="182"/>
      <c r="VLO21" s="182"/>
      <c r="VLP21" s="182"/>
      <c r="VLQ21" s="182"/>
      <c r="VLR21" s="182"/>
      <c r="VLS21" s="182"/>
      <c r="VLT21" s="182"/>
      <c r="VLU21" s="182"/>
      <c r="VLV21" s="182"/>
      <c r="VLW21" s="182"/>
      <c r="VLX21" s="182"/>
      <c r="VLY21" s="182"/>
      <c r="VLZ21" s="182"/>
      <c r="VMA21" s="182"/>
      <c r="VMB21" s="182"/>
      <c r="VMC21" s="182"/>
      <c r="VMD21" s="182"/>
      <c r="VME21" s="182"/>
      <c r="VMF21" s="182"/>
      <c r="VMG21" s="182"/>
      <c r="VMH21" s="182"/>
      <c r="VMI21" s="182"/>
      <c r="VMJ21" s="182"/>
      <c r="VMK21" s="182"/>
      <c r="VML21" s="182"/>
      <c r="VMM21" s="182"/>
      <c r="VMN21" s="182"/>
      <c r="VMO21" s="182"/>
      <c r="VMP21" s="182"/>
      <c r="VMQ21" s="182"/>
      <c r="VMR21" s="182"/>
      <c r="VMS21" s="182"/>
      <c r="VMT21" s="182"/>
      <c r="VMU21" s="182"/>
      <c r="VMV21" s="182"/>
      <c r="VMW21" s="182"/>
      <c r="VMX21" s="182"/>
      <c r="VMY21" s="182"/>
      <c r="VMZ21" s="182"/>
      <c r="VNA21" s="182"/>
      <c r="VNB21" s="182"/>
      <c r="VNC21" s="182"/>
      <c r="VND21" s="182"/>
      <c r="VNE21" s="182"/>
      <c r="VNF21" s="182"/>
      <c r="VNG21" s="182"/>
      <c r="VNH21" s="182"/>
      <c r="VNI21" s="182"/>
      <c r="VNJ21" s="182"/>
      <c r="VNK21" s="182"/>
      <c r="VNL21" s="182"/>
      <c r="VNM21" s="182"/>
      <c r="VNN21" s="182"/>
      <c r="VNO21" s="182"/>
      <c r="VNP21" s="182"/>
      <c r="VNQ21" s="182"/>
      <c r="VNR21" s="182"/>
      <c r="VNS21" s="182"/>
      <c r="VNT21" s="182"/>
      <c r="VNU21" s="182"/>
      <c r="VNV21" s="182"/>
      <c r="VNW21" s="182"/>
      <c r="VNX21" s="182"/>
      <c r="VNY21" s="182"/>
      <c r="VNZ21" s="182"/>
      <c r="VOA21" s="182"/>
      <c r="VOB21" s="182"/>
      <c r="VOC21" s="182"/>
      <c r="VOD21" s="182"/>
      <c r="VOE21" s="182"/>
      <c r="VOF21" s="182"/>
      <c r="VOG21" s="182"/>
      <c r="VOH21" s="182"/>
      <c r="VOI21" s="182"/>
      <c r="VOJ21" s="182"/>
      <c r="VOK21" s="182"/>
      <c r="VOL21" s="182"/>
      <c r="VOM21" s="182"/>
      <c r="VON21" s="182"/>
      <c r="VOO21" s="182"/>
      <c r="VOP21" s="182"/>
      <c r="VOQ21" s="182"/>
      <c r="VOR21" s="182"/>
      <c r="VOS21" s="182"/>
      <c r="VOT21" s="182"/>
      <c r="VOU21" s="182"/>
      <c r="VOV21" s="182"/>
      <c r="VOW21" s="182"/>
      <c r="VOX21" s="182"/>
      <c r="VOY21" s="182"/>
      <c r="VOZ21" s="182"/>
      <c r="VPA21" s="182"/>
      <c r="VPB21" s="182"/>
      <c r="VPC21" s="182"/>
      <c r="VPD21" s="182"/>
      <c r="VPE21" s="182"/>
      <c r="VPF21" s="182"/>
      <c r="VPG21" s="182"/>
      <c r="VPH21" s="182"/>
      <c r="VPI21" s="182"/>
      <c r="VPJ21" s="182"/>
      <c r="VPK21" s="182"/>
      <c r="VPL21" s="182"/>
      <c r="VPM21" s="182"/>
      <c r="VPN21" s="182"/>
      <c r="VPO21" s="182"/>
      <c r="VPP21" s="182"/>
      <c r="VPQ21" s="182"/>
      <c r="VPR21" s="182"/>
      <c r="VPS21" s="182"/>
      <c r="VPT21" s="182"/>
      <c r="VPU21" s="182"/>
      <c r="VPV21" s="182"/>
      <c r="VPW21" s="182"/>
      <c r="VPX21" s="182"/>
      <c r="VPY21" s="182"/>
      <c r="VPZ21" s="182"/>
      <c r="VQA21" s="182"/>
      <c r="VQB21" s="182"/>
      <c r="VQC21" s="182"/>
      <c r="VQD21" s="182"/>
      <c r="VQE21" s="182"/>
      <c r="VQF21" s="182"/>
      <c r="VQG21" s="182"/>
      <c r="VQH21" s="182"/>
      <c r="VQI21" s="182"/>
      <c r="VQJ21" s="182"/>
      <c r="VQK21" s="182"/>
      <c r="VQL21" s="182"/>
      <c r="VQM21" s="182"/>
      <c r="VQN21" s="182"/>
      <c r="VQO21" s="182"/>
      <c r="VQP21" s="182"/>
      <c r="VQQ21" s="182"/>
      <c r="VQR21" s="182"/>
      <c r="VQS21" s="182"/>
      <c r="VQT21" s="182"/>
      <c r="VQU21" s="182"/>
      <c r="VQV21" s="182"/>
      <c r="VQW21" s="182"/>
      <c r="VQX21" s="182"/>
      <c r="VQY21" s="182"/>
      <c r="VQZ21" s="182"/>
      <c r="VRA21" s="182"/>
      <c r="VRB21" s="182"/>
      <c r="VRC21" s="182"/>
      <c r="VRD21" s="182"/>
      <c r="VRE21" s="182"/>
      <c r="VRF21" s="182"/>
      <c r="VRG21" s="182"/>
      <c r="VRH21" s="182"/>
      <c r="VRI21" s="182"/>
      <c r="VRJ21" s="182"/>
      <c r="VRK21" s="182"/>
      <c r="VRL21" s="182"/>
      <c r="VRM21" s="182"/>
      <c r="VRN21" s="182"/>
      <c r="VRO21" s="182"/>
      <c r="VRP21" s="182"/>
      <c r="VRQ21" s="182"/>
      <c r="VRR21" s="182"/>
      <c r="VRS21" s="182"/>
      <c r="VRT21" s="182"/>
      <c r="VRU21" s="182"/>
      <c r="VRV21" s="182"/>
      <c r="VRW21" s="182"/>
      <c r="VRX21" s="182"/>
      <c r="VRY21" s="182"/>
      <c r="VRZ21" s="182"/>
      <c r="VSA21" s="182"/>
      <c r="VSB21" s="182"/>
      <c r="VSC21" s="182"/>
      <c r="VSD21" s="182"/>
      <c r="VSE21" s="182"/>
      <c r="VSF21" s="182"/>
      <c r="VSG21" s="182"/>
      <c r="VSH21" s="182"/>
      <c r="VSI21" s="182"/>
      <c r="VSJ21" s="182"/>
      <c r="VSK21" s="182"/>
      <c r="VSL21" s="182"/>
      <c r="VSM21" s="182"/>
      <c r="VSN21" s="182"/>
      <c r="VSO21" s="182"/>
      <c r="VSP21" s="182"/>
      <c r="VSQ21" s="182"/>
      <c r="VSR21" s="182"/>
      <c r="VSS21" s="182"/>
      <c r="VST21" s="182"/>
      <c r="VSU21" s="182"/>
      <c r="VSV21" s="182"/>
      <c r="VSW21" s="182"/>
      <c r="VSX21" s="182"/>
      <c r="VSY21" s="182"/>
      <c r="VSZ21" s="182"/>
      <c r="VTA21" s="182"/>
      <c r="VTB21" s="182"/>
      <c r="VTC21" s="182"/>
      <c r="VTD21" s="182"/>
      <c r="VTE21" s="182"/>
      <c r="VTF21" s="182"/>
      <c r="VTG21" s="182"/>
      <c r="VTH21" s="182"/>
      <c r="VTI21" s="182"/>
      <c r="VTJ21" s="182"/>
      <c r="VTK21" s="182"/>
      <c r="VTL21" s="182"/>
      <c r="VTM21" s="182"/>
      <c r="VTN21" s="182"/>
      <c r="VTO21" s="182"/>
      <c r="VTP21" s="182"/>
      <c r="VTQ21" s="182"/>
      <c r="VTR21" s="182"/>
      <c r="VTS21" s="182"/>
      <c r="VTT21" s="182"/>
      <c r="VTU21" s="182"/>
      <c r="VTV21" s="182"/>
      <c r="VTW21" s="182"/>
      <c r="VTX21" s="182"/>
      <c r="VTY21" s="182"/>
      <c r="VTZ21" s="182"/>
      <c r="VUA21" s="182"/>
      <c r="VUB21" s="182"/>
      <c r="VUC21" s="182"/>
      <c r="VUD21" s="182"/>
      <c r="VUE21" s="182"/>
      <c r="VUF21" s="182"/>
      <c r="VUG21" s="182"/>
      <c r="VUH21" s="182"/>
      <c r="VUI21" s="182"/>
      <c r="VUJ21" s="182"/>
      <c r="VUK21" s="182"/>
      <c r="VUL21" s="182"/>
      <c r="VUM21" s="182"/>
      <c r="VUN21" s="182"/>
      <c r="VUO21" s="182"/>
      <c r="VUP21" s="182"/>
      <c r="VUQ21" s="182"/>
      <c r="VUR21" s="182"/>
      <c r="VUS21" s="182"/>
      <c r="VUT21" s="182"/>
      <c r="VUU21" s="182"/>
      <c r="VUV21" s="182"/>
      <c r="VUW21" s="182"/>
      <c r="VUX21" s="182"/>
      <c r="VUY21" s="182"/>
      <c r="VUZ21" s="182"/>
      <c r="VVA21" s="182"/>
      <c r="VVB21" s="182"/>
      <c r="VVC21" s="182"/>
      <c r="VVD21" s="182"/>
      <c r="VVE21" s="182"/>
      <c r="VVF21" s="182"/>
      <c r="VVG21" s="182"/>
      <c r="VVH21" s="182"/>
      <c r="VVI21" s="182"/>
      <c r="VVJ21" s="182"/>
      <c r="VVK21" s="182"/>
      <c r="VVL21" s="182"/>
      <c r="VVM21" s="182"/>
      <c r="VVN21" s="182"/>
      <c r="VVO21" s="182"/>
      <c r="VVP21" s="182"/>
      <c r="VVQ21" s="182"/>
      <c r="VVR21" s="182"/>
      <c r="VVS21" s="182"/>
      <c r="VVT21" s="182"/>
      <c r="VVU21" s="182"/>
      <c r="VVV21" s="182"/>
      <c r="VVW21" s="182"/>
      <c r="VVX21" s="182"/>
      <c r="VVY21" s="182"/>
      <c r="VVZ21" s="182"/>
      <c r="VWA21" s="182"/>
      <c r="VWB21" s="182"/>
      <c r="VWC21" s="182"/>
      <c r="VWD21" s="182"/>
      <c r="VWE21" s="182"/>
      <c r="VWF21" s="182"/>
      <c r="VWG21" s="182"/>
      <c r="VWH21" s="182"/>
      <c r="VWI21" s="182"/>
      <c r="VWJ21" s="182"/>
      <c r="VWK21" s="182"/>
      <c r="VWL21" s="182"/>
      <c r="VWM21" s="182"/>
      <c r="VWN21" s="182"/>
      <c r="VWO21" s="182"/>
      <c r="VWP21" s="182"/>
      <c r="VWQ21" s="182"/>
      <c r="VWR21" s="182"/>
      <c r="VWS21" s="182"/>
      <c r="VWT21" s="182"/>
      <c r="VWU21" s="182"/>
      <c r="VWV21" s="182"/>
      <c r="VWW21" s="182"/>
      <c r="VWX21" s="182"/>
      <c r="VWY21" s="182"/>
      <c r="VWZ21" s="182"/>
      <c r="VXA21" s="182"/>
      <c r="VXB21" s="182"/>
      <c r="VXC21" s="182"/>
      <c r="VXD21" s="182"/>
      <c r="VXE21" s="182"/>
      <c r="VXF21" s="182"/>
      <c r="VXG21" s="182"/>
      <c r="VXH21" s="182"/>
      <c r="VXI21" s="182"/>
      <c r="VXJ21" s="182"/>
      <c r="VXK21" s="182"/>
      <c r="VXL21" s="182"/>
      <c r="VXM21" s="182"/>
      <c r="VXN21" s="182"/>
      <c r="VXO21" s="182"/>
      <c r="VXP21" s="182"/>
      <c r="VXQ21" s="182"/>
      <c r="VXR21" s="182"/>
      <c r="VXS21" s="182"/>
      <c r="VXT21" s="182"/>
      <c r="VXU21" s="182"/>
      <c r="VXV21" s="182"/>
      <c r="VXW21" s="182"/>
      <c r="VXX21" s="182"/>
      <c r="VXY21" s="182"/>
      <c r="VXZ21" s="182"/>
      <c r="VYA21" s="182"/>
      <c r="VYB21" s="182"/>
      <c r="VYC21" s="182"/>
      <c r="VYD21" s="182"/>
      <c r="VYE21" s="182"/>
      <c r="VYF21" s="182"/>
      <c r="VYG21" s="182"/>
      <c r="VYH21" s="182"/>
      <c r="VYI21" s="182"/>
      <c r="VYJ21" s="182"/>
      <c r="VYK21" s="182"/>
      <c r="VYL21" s="182"/>
      <c r="VYM21" s="182"/>
      <c r="VYN21" s="182"/>
      <c r="VYO21" s="182"/>
      <c r="VYP21" s="182"/>
      <c r="VYQ21" s="182"/>
      <c r="VYR21" s="182"/>
      <c r="VYS21" s="182"/>
      <c r="VYT21" s="182"/>
      <c r="VYU21" s="182"/>
      <c r="VYV21" s="182"/>
      <c r="VYW21" s="182"/>
      <c r="VYX21" s="182"/>
      <c r="VYY21" s="182"/>
      <c r="VYZ21" s="182"/>
      <c r="VZA21" s="182"/>
      <c r="VZB21" s="182"/>
      <c r="VZC21" s="182"/>
      <c r="VZD21" s="182"/>
      <c r="VZE21" s="182"/>
      <c r="VZF21" s="182"/>
      <c r="VZG21" s="182"/>
      <c r="VZH21" s="182"/>
      <c r="VZI21" s="182"/>
      <c r="VZJ21" s="182"/>
      <c r="VZK21" s="182"/>
      <c r="VZL21" s="182"/>
      <c r="VZM21" s="182"/>
      <c r="VZN21" s="182"/>
      <c r="VZO21" s="182"/>
      <c r="VZP21" s="182"/>
      <c r="VZQ21" s="182"/>
      <c r="VZR21" s="182"/>
      <c r="VZS21" s="182"/>
      <c r="VZT21" s="182"/>
      <c r="VZU21" s="182"/>
      <c r="VZV21" s="182"/>
      <c r="VZW21" s="182"/>
      <c r="VZX21" s="182"/>
      <c r="VZY21" s="182"/>
      <c r="VZZ21" s="182"/>
      <c r="WAA21" s="182"/>
      <c r="WAB21" s="182"/>
      <c r="WAC21" s="182"/>
      <c r="WAD21" s="182"/>
      <c r="WAE21" s="182"/>
      <c r="WAF21" s="182"/>
      <c r="WAG21" s="182"/>
      <c r="WAH21" s="182"/>
      <c r="WAI21" s="182"/>
      <c r="WAJ21" s="182"/>
      <c r="WAK21" s="182"/>
      <c r="WAL21" s="182"/>
      <c r="WAM21" s="182"/>
      <c r="WAN21" s="182"/>
      <c r="WAO21" s="182"/>
      <c r="WAP21" s="182"/>
      <c r="WAQ21" s="182"/>
      <c r="WAR21" s="182"/>
      <c r="WAS21" s="182"/>
      <c r="WAT21" s="182"/>
      <c r="WAU21" s="182"/>
      <c r="WAV21" s="182"/>
      <c r="WAW21" s="182"/>
      <c r="WAX21" s="182"/>
      <c r="WAY21" s="182"/>
      <c r="WAZ21" s="182"/>
      <c r="WBA21" s="182"/>
      <c r="WBB21" s="182"/>
      <c r="WBC21" s="182"/>
      <c r="WBD21" s="182"/>
      <c r="WBE21" s="182"/>
      <c r="WBF21" s="182"/>
      <c r="WBG21" s="182"/>
      <c r="WBH21" s="182"/>
      <c r="WBI21" s="182"/>
      <c r="WBJ21" s="182"/>
      <c r="WBK21" s="182"/>
      <c r="WBL21" s="182"/>
      <c r="WBM21" s="182"/>
      <c r="WBN21" s="182"/>
      <c r="WBO21" s="182"/>
      <c r="WBP21" s="182"/>
      <c r="WBQ21" s="182"/>
      <c r="WBR21" s="182"/>
      <c r="WBS21" s="182"/>
      <c r="WBT21" s="182"/>
      <c r="WBU21" s="182"/>
      <c r="WBV21" s="182"/>
      <c r="WBW21" s="182"/>
      <c r="WBX21" s="182"/>
      <c r="WBY21" s="182"/>
      <c r="WBZ21" s="182"/>
      <c r="WCA21" s="182"/>
      <c r="WCB21" s="182"/>
      <c r="WCC21" s="182"/>
      <c r="WCD21" s="182"/>
      <c r="WCE21" s="182"/>
      <c r="WCF21" s="182"/>
      <c r="WCG21" s="182"/>
      <c r="WCH21" s="182"/>
      <c r="WCI21" s="182"/>
      <c r="WCJ21" s="182"/>
      <c r="WCK21" s="182"/>
      <c r="WCL21" s="182"/>
      <c r="WCM21" s="182"/>
      <c r="WCN21" s="182"/>
      <c r="WCO21" s="182"/>
      <c r="WCP21" s="182"/>
      <c r="WCQ21" s="182"/>
      <c r="WCR21" s="182"/>
      <c r="WCS21" s="182"/>
      <c r="WCT21" s="182"/>
      <c r="WCU21" s="182"/>
      <c r="WCV21" s="182"/>
      <c r="WCW21" s="182"/>
      <c r="WCX21" s="182"/>
      <c r="WCY21" s="182"/>
      <c r="WCZ21" s="182"/>
      <c r="WDA21" s="182"/>
      <c r="WDB21" s="182"/>
      <c r="WDC21" s="182"/>
      <c r="WDD21" s="182"/>
      <c r="WDE21" s="182"/>
      <c r="WDF21" s="182"/>
      <c r="WDG21" s="182"/>
      <c r="WDH21" s="182"/>
      <c r="WDI21" s="182"/>
      <c r="WDJ21" s="182"/>
      <c r="WDK21" s="182"/>
      <c r="WDL21" s="182"/>
      <c r="WDM21" s="182"/>
      <c r="WDN21" s="182"/>
      <c r="WDO21" s="182"/>
      <c r="WDP21" s="182"/>
      <c r="WDQ21" s="182"/>
      <c r="WDR21" s="182"/>
      <c r="WDS21" s="182"/>
      <c r="WDT21" s="182"/>
      <c r="WDU21" s="182"/>
      <c r="WDV21" s="182"/>
      <c r="WDW21" s="182"/>
      <c r="WDX21" s="182"/>
      <c r="WDY21" s="182"/>
      <c r="WDZ21" s="182"/>
      <c r="WEA21" s="182"/>
      <c r="WEB21" s="182"/>
      <c r="WEC21" s="182"/>
      <c r="WED21" s="182"/>
      <c r="WEE21" s="182"/>
      <c r="WEF21" s="182"/>
      <c r="WEG21" s="182"/>
      <c r="WEH21" s="182"/>
      <c r="WEI21" s="182"/>
      <c r="WEJ21" s="182"/>
      <c r="WEK21" s="182"/>
      <c r="WEL21" s="182"/>
      <c r="WEM21" s="182"/>
      <c r="WEN21" s="182"/>
      <c r="WEO21" s="182"/>
      <c r="WEP21" s="182"/>
      <c r="WEQ21" s="182"/>
      <c r="WER21" s="182"/>
      <c r="WES21" s="182"/>
      <c r="WET21" s="182"/>
      <c r="WEU21" s="182"/>
      <c r="WEV21" s="182"/>
      <c r="WEW21" s="182"/>
      <c r="WEX21" s="182"/>
      <c r="WEY21" s="182"/>
      <c r="WEZ21" s="182"/>
      <c r="WFA21" s="182"/>
      <c r="WFB21" s="182"/>
      <c r="WFC21" s="182"/>
      <c r="WFD21" s="182"/>
      <c r="WFE21" s="182"/>
      <c r="WFF21" s="182"/>
      <c r="WFG21" s="182"/>
      <c r="WFH21" s="182"/>
      <c r="WFI21" s="182"/>
      <c r="WFJ21" s="182"/>
      <c r="WFK21" s="182"/>
      <c r="WFL21" s="182"/>
      <c r="WFM21" s="182"/>
      <c r="WFN21" s="182"/>
      <c r="WFO21" s="182"/>
      <c r="WFP21" s="182"/>
      <c r="WFQ21" s="182"/>
      <c r="WFR21" s="182"/>
      <c r="WFS21" s="182"/>
      <c r="WFT21" s="182"/>
      <c r="WFU21" s="182"/>
      <c r="WFV21" s="182"/>
      <c r="WFW21" s="182"/>
      <c r="WFX21" s="182"/>
      <c r="WFY21" s="182"/>
      <c r="WFZ21" s="182"/>
      <c r="WGA21" s="182"/>
      <c r="WGB21" s="182"/>
      <c r="WGC21" s="182"/>
      <c r="WGD21" s="182"/>
      <c r="WGE21" s="182"/>
      <c r="WGF21" s="182"/>
      <c r="WGG21" s="182"/>
      <c r="WGH21" s="182"/>
      <c r="WGI21" s="182"/>
      <c r="WGJ21" s="182"/>
      <c r="WGK21" s="182"/>
      <c r="WGL21" s="182"/>
      <c r="WGM21" s="182"/>
      <c r="WGN21" s="182"/>
      <c r="WGO21" s="182"/>
      <c r="WGP21" s="182"/>
      <c r="WGQ21" s="182"/>
      <c r="WGR21" s="182"/>
      <c r="WGS21" s="182"/>
      <c r="WGT21" s="182"/>
      <c r="WGU21" s="182"/>
      <c r="WGV21" s="182"/>
      <c r="WGW21" s="182"/>
      <c r="WGX21" s="182"/>
      <c r="WGY21" s="182"/>
      <c r="WGZ21" s="182"/>
      <c r="WHA21" s="182"/>
      <c r="WHB21" s="182"/>
      <c r="WHC21" s="182"/>
      <c r="WHD21" s="182"/>
      <c r="WHE21" s="182"/>
      <c r="WHF21" s="182"/>
      <c r="WHG21" s="182"/>
      <c r="WHH21" s="182"/>
      <c r="WHI21" s="182"/>
      <c r="WHJ21" s="182"/>
      <c r="WHK21" s="182"/>
      <c r="WHL21" s="182"/>
      <c r="WHM21" s="182"/>
      <c r="WHN21" s="182"/>
      <c r="WHO21" s="182"/>
      <c r="WHP21" s="182"/>
      <c r="WHQ21" s="182"/>
      <c r="WHR21" s="182"/>
      <c r="WHS21" s="182"/>
      <c r="WHT21" s="182"/>
      <c r="WHU21" s="182"/>
      <c r="WHV21" s="182"/>
      <c r="WHW21" s="182"/>
      <c r="WHX21" s="182"/>
      <c r="WHY21" s="182"/>
      <c r="WHZ21" s="182"/>
      <c r="WIA21" s="182"/>
      <c r="WIB21" s="182"/>
      <c r="WIC21" s="182"/>
      <c r="WID21" s="182"/>
      <c r="WIE21" s="182"/>
      <c r="WIF21" s="182"/>
      <c r="WIG21" s="182"/>
      <c r="WIH21" s="182"/>
      <c r="WII21" s="182"/>
      <c r="WIJ21" s="182"/>
      <c r="WIK21" s="182"/>
      <c r="WIL21" s="182"/>
      <c r="WIM21" s="182"/>
      <c r="WIN21" s="182"/>
      <c r="WIO21" s="182"/>
      <c r="WIP21" s="182"/>
      <c r="WIQ21" s="182"/>
      <c r="WIR21" s="182"/>
      <c r="WIS21" s="182"/>
      <c r="WIT21" s="182"/>
      <c r="WIU21" s="182"/>
      <c r="WIV21" s="182"/>
      <c r="WIW21" s="182"/>
      <c r="WIX21" s="182"/>
      <c r="WIY21" s="182"/>
      <c r="WIZ21" s="182"/>
      <c r="WJA21" s="182"/>
      <c r="WJB21" s="182"/>
      <c r="WJC21" s="182"/>
      <c r="WJD21" s="182"/>
      <c r="WJE21" s="182"/>
      <c r="WJF21" s="182"/>
      <c r="WJG21" s="182"/>
      <c r="WJH21" s="182"/>
      <c r="WJI21" s="182"/>
      <c r="WJJ21" s="182"/>
      <c r="WJK21" s="182"/>
      <c r="WJL21" s="182"/>
      <c r="WJM21" s="182"/>
      <c r="WJN21" s="182"/>
      <c r="WJO21" s="182"/>
      <c r="WJP21" s="182"/>
      <c r="WJQ21" s="182"/>
      <c r="WJR21" s="182"/>
      <c r="WJS21" s="182"/>
      <c r="WJT21" s="182"/>
      <c r="WJU21" s="182"/>
      <c r="WJV21" s="182"/>
      <c r="WJW21" s="182"/>
      <c r="WJX21" s="182"/>
      <c r="WJY21" s="182"/>
      <c r="WJZ21" s="182"/>
      <c r="WKA21" s="182"/>
      <c r="WKB21" s="182"/>
      <c r="WKC21" s="182"/>
      <c r="WKD21" s="182"/>
      <c r="WKE21" s="182"/>
      <c r="WKF21" s="182"/>
      <c r="WKG21" s="182"/>
      <c r="WKH21" s="182"/>
      <c r="WKI21" s="182"/>
      <c r="WKJ21" s="182"/>
      <c r="WKK21" s="182"/>
      <c r="WKL21" s="182"/>
      <c r="WKM21" s="182"/>
      <c r="WKN21" s="182"/>
      <c r="WKO21" s="182"/>
      <c r="WKP21" s="182"/>
      <c r="WKQ21" s="182"/>
      <c r="WKR21" s="182"/>
      <c r="WKS21" s="182"/>
      <c r="WKT21" s="182"/>
      <c r="WKU21" s="182"/>
      <c r="WKV21" s="182"/>
      <c r="WKW21" s="182"/>
      <c r="WKX21" s="182"/>
      <c r="WKY21" s="182"/>
      <c r="WKZ21" s="182"/>
      <c r="WLA21" s="182"/>
      <c r="WLB21" s="182"/>
      <c r="WLC21" s="182"/>
      <c r="WLD21" s="182"/>
      <c r="WLE21" s="182"/>
      <c r="WLF21" s="182"/>
      <c r="WLG21" s="182"/>
      <c r="WLH21" s="182"/>
      <c r="WLI21" s="182"/>
      <c r="WLJ21" s="182"/>
      <c r="WLK21" s="182"/>
      <c r="WLL21" s="182"/>
      <c r="WLM21" s="182"/>
      <c r="WLN21" s="182"/>
      <c r="WLO21" s="182"/>
      <c r="WLP21" s="182"/>
      <c r="WLQ21" s="182"/>
      <c r="WLR21" s="182"/>
      <c r="WLS21" s="182"/>
      <c r="WLT21" s="182"/>
      <c r="WLU21" s="182"/>
      <c r="WLV21" s="182"/>
      <c r="WLW21" s="182"/>
      <c r="WLX21" s="182"/>
      <c r="WLY21" s="182"/>
      <c r="WLZ21" s="182"/>
      <c r="WMA21" s="182"/>
      <c r="WMB21" s="182"/>
      <c r="WMC21" s="182"/>
      <c r="WMD21" s="182"/>
      <c r="WME21" s="182"/>
      <c r="WMF21" s="182"/>
      <c r="WMG21" s="182"/>
      <c r="WMH21" s="182"/>
      <c r="WMI21" s="182"/>
      <c r="WMJ21" s="182"/>
      <c r="WMK21" s="182"/>
      <c r="WML21" s="182"/>
      <c r="WMM21" s="182"/>
      <c r="WMN21" s="182"/>
      <c r="WMO21" s="182"/>
      <c r="WMP21" s="182"/>
      <c r="WMQ21" s="182"/>
      <c r="WMR21" s="182"/>
      <c r="WMS21" s="182"/>
      <c r="WMT21" s="182"/>
      <c r="WMU21" s="182"/>
      <c r="WMV21" s="182"/>
      <c r="WMW21" s="182"/>
      <c r="WMX21" s="182"/>
      <c r="WMY21" s="182"/>
      <c r="WMZ21" s="182"/>
      <c r="WNA21" s="182"/>
      <c r="WNB21" s="182"/>
      <c r="WNC21" s="182"/>
      <c r="WND21" s="182"/>
      <c r="WNE21" s="182"/>
      <c r="WNF21" s="182"/>
      <c r="WNG21" s="182"/>
      <c r="WNH21" s="182"/>
      <c r="WNI21" s="182"/>
      <c r="WNJ21" s="182"/>
      <c r="WNK21" s="182"/>
      <c r="WNL21" s="182"/>
      <c r="WNM21" s="182"/>
      <c r="WNN21" s="182"/>
      <c r="WNO21" s="182"/>
      <c r="WNP21" s="182"/>
      <c r="WNQ21" s="182"/>
      <c r="WNR21" s="182"/>
      <c r="WNS21" s="182"/>
      <c r="WNT21" s="182"/>
      <c r="WNU21" s="182"/>
      <c r="WNV21" s="182"/>
      <c r="WNW21" s="182"/>
      <c r="WNX21" s="182"/>
      <c r="WNY21" s="182"/>
      <c r="WNZ21" s="182"/>
      <c r="WOA21" s="182"/>
      <c r="WOB21" s="182"/>
      <c r="WOC21" s="182"/>
      <c r="WOD21" s="182"/>
      <c r="WOE21" s="182"/>
      <c r="WOF21" s="182"/>
      <c r="WOG21" s="182"/>
      <c r="WOH21" s="182"/>
      <c r="WOI21" s="182"/>
      <c r="WOJ21" s="182"/>
      <c r="WOK21" s="182"/>
      <c r="WOL21" s="182"/>
      <c r="WOM21" s="182"/>
      <c r="WON21" s="182"/>
      <c r="WOO21" s="182"/>
      <c r="WOP21" s="182"/>
      <c r="WOQ21" s="182"/>
      <c r="WOR21" s="182"/>
      <c r="WOS21" s="182"/>
      <c r="WOT21" s="182"/>
      <c r="WOU21" s="182"/>
      <c r="WOV21" s="182"/>
      <c r="WOW21" s="182"/>
      <c r="WOX21" s="182"/>
      <c r="WOY21" s="182"/>
      <c r="WOZ21" s="182"/>
      <c r="WPA21" s="182"/>
      <c r="WPB21" s="182"/>
      <c r="WPC21" s="182"/>
      <c r="WPD21" s="182"/>
      <c r="WPE21" s="182"/>
      <c r="WPF21" s="182"/>
      <c r="WPG21" s="182"/>
      <c r="WPH21" s="182"/>
      <c r="WPI21" s="182"/>
      <c r="WPJ21" s="182"/>
      <c r="WPK21" s="182"/>
      <c r="WPL21" s="182"/>
      <c r="WPM21" s="182"/>
      <c r="WPN21" s="182"/>
      <c r="WPO21" s="182"/>
      <c r="WPP21" s="182"/>
      <c r="WPQ21" s="182"/>
      <c r="WPR21" s="182"/>
      <c r="WPS21" s="182"/>
      <c r="WPT21" s="182"/>
      <c r="WPU21" s="182"/>
      <c r="WPV21" s="182"/>
      <c r="WPW21" s="182"/>
      <c r="WPX21" s="182"/>
      <c r="WPY21" s="182"/>
      <c r="WPZ21" s="182"/>
      <c r="WQA21" s="182"/>
      <c r="WQB21" s="182"/>
      <c r="WQC21" s="182"/>
      <c r="WQD21" s="182"/>
      <c r="WQE21" s="182"/>
      <c r="WQF21" s="182"/>
      <c r="WQG21" s="182"/>
      <c r="WQH21" s="182"/>
      <c r="WQI21" s="182"/>
      <c r="WQJ21" s="182"/>
      <c r="WQK21" s="182"/>
      <c r="WQL21" s="182"/>
      <c r="WQM21" s="182"/>
      <c r="WQN21" s="182"/>
      <c r="WQO21" s="182"/>
      <c r="WQP21" s="182"/>
      <c r="WQQ21" s="182"/>
      <c r="WQR21" s="182"/>
      <c r="WQS21" s="182"/>
      <c r="WQT21" s="182"/>
      <c r="WQU21" s="182"/>
      <c r="WQV21" s="182"/>
      <c r="WQW21" s="182"/>
      <c r="WQX21" s="182"/>
      <c r="WQY21" s="182"/>
      <c r="WQZ21" s="182"/>
      <c r="WRA21" s="182"/>
      <c r="WRB21" s="182"/>
      <c r="WRC21" s="182"/>
      <c r="WRD21" s="182"/>
      <c r="WRE21" s="182"/>
      <c r="WRF21" s="182"/>
      <c r="WRG21" s="182"/>
      <c r="WRH21" s="182"/>
      <c r="WRI21" s="182"/>
      <c r="WRJ21" s="182"/>
      <c r="WRK21" s="182"/>
      <c r="WRL21" s="182"/>
      <c r="WRM21" s="182"/>
      <c r="WRN21" s="182"/>
      <c r="WRO21" s="182"/>
      <c r="WRP21" s="182"/>
      <c r="WRQ21" s="182"/>
      <c r="WRR21" s="182"/>
      <c r="WRS21" s="182"/>
      <c r="WRT21" s="182"/>
      <c r="WRU21" s="182"/>
      <c r="WRV21" s="182"/>
      <c r="WRW21" s="182"/>
      <c r="WRX21" s="182"/>
      <c r="WRY21" s="182"/>
      <c r="WRZ21" s="182"/>
      <c r="WSA21" s="182"/>
      <c r="WSB21" s="182"/>
      <c r="WSC21" s="182"/>
      <c r="WSD21" s="182"/>
      <c r="WSE21" s="182"/>
      <c r="WSF21" s="182"/>
      <c r="WSG21" s="182"/>
      <c r="WSH21" s="182"/>
      <c r="WSI21" s="182"/>
      <c r="WSJ21" s="182"/>
      <c r="WSK21" s="182"/>
      <c r="WSL21" s="182"/>
      <c r="WSM21" s="182"/>
      <c r="WSN21" s="182"/>
      <c r="WSO21" s="182"/>
      <c r="WSP21" s="182"/>
      <c r="WSQ21" s="182"/>
      <c r="WSR21" s="182"/>
      <c r="WSS21" s="182"/>
      <c r="WST21" s="182"/>
      <c r="WSU21" s="182"/>
      <c r="WSV21" s="182"/>
      <c r="WSW21" s="182"/>
      <c r="WSX21" s="182"/>
      <c r="WSY21" s="182"/>
      <c r="WSZ21" s="182"/>
      <c r="WTA21" s="182"/>
      <c r="WTB21" s="182"/>
      <c r="WTC21" s="182"/>
      <c r="WTD21" s="182"/>
      <c r="WTE21" s="182"/>
      <c r="WTF21" s="182"/>
      <c r="WTG21" s="182"/>
      <c r="WTH21" s="182"/>
      <c r="WTI21" s="182"/>
      <c r="WTJ21" s="182"/>
      <c r="WTK21" s="182"/>
      <c r="WTL21" s="182"/>
      <c r="WTM21" s="182"/>
      <c r="WTN21" s="182"/>
      <c r="WTO21" s="182"/>
      <c r="WTP21" s="182"/>
      <c r="WTQ21" s="182"/>
      <c r="WTR21" s="182"/>
      <c r="WTS21" s="182"/>
      <c r="WTT21" s="182"/>
      <c r="WTU21" s="182"/>
      <c r="WTV21" s="182"/>
      <c r="WTW21" s="182"/>
      <c r="WTX21" s="182"/>
      <c r="WTY21" s="182"/>
      <c r="WTZ21" s="182"/>
      <c r="WUA21" s="182"/>
      <c r="WUB21" s="182"/>
      <c r="WUC21" s="182"/>
      <c r="WUD21" s="182"/>
      <c r="WUE21" s="182"/>
      <c r="WUF21" s="182"/>
      <c r="WUG21" s="182"/>
      <c r="WUH21" s="182"/>
      <c r="WUI21" s="182"/>
      <c r="WUJ21" s="182"/>
      <c r="WUK21" s="182"/>
      <c r="WUL21" s="182"/>
      <c r="WUM21" s="182"/>
      <c r="WUN21" s="182"/>
      <c r="WUO21" s="182"/>
      <c r="WUP21" s="182"/>
      <c r="WUQ21" s="182"/>
      <c r="WUR21" s="182"/>
      <c r="WUS21" s="182"/>
      <c r="WUT21" s="182"/>
      <c r="WUU21" s="182"/>
      <c r="WUV21" s="182"/>
      <c r="WUW21" s="182"/>
      <c r="WUX21" s="182"/>
      <c r="WUY21" s="182"/>
      <c r="WUZ21" s="182"/>
      <c r="WVA21" s="182"/>
      <c r="WVB21" s="182"/>
      <c r="WVC21" s="182"/>
      <c r="WVD21" s="182"/>
      <c r="WVE21" s="182"/>
      <c r="WVF21" s="182"/>
      <c r="WVG21" s="182"/>
      <c r="WVH21" s="182"/>
      <c r="WVI21" s="182"/>
      <c r="WVJ21" s="182"/>
      <c r="WVK21" s="182"/>
      <c r="WVL21" s="182"/>
      <c r="WVM21" s="182"/>
      <c r="WVN21" s="182"/>
      <c r="WVO21" s="182"/>
      <c r="WVP21" s="182"/>
      <c r="WVQ21" s="182"/>
      <c r="WVR21" s="182"/>
      <c r="WVS21" s="182"/>
      <c r="WVT21" s="182"/>
      <c r="WVU21" s="182"/>
      <c r="WVV21" s="182"/>
      <c r="WVW21" s="182"/>
      <c r="WVX21" s="182"/>
      <c r="WVY21" s="182"/>
      <c r="WVZ21" s="182"/>
      <c r="WWA21" s="182"/>
      <c r="WWB21" s="182"/>
      <c r="WWC21" s="182"/>
      <c r="WWD21" s="182"/>
      <c r="WWE21" s="182"/>
      <c r="WWF21" s="182"/>
      <c r="WWG21" s="182"/>
      <c r="WWH21" s="182"/>
      <c r="WWI21" s="182"/>
      <c r="WWJ21" s="182"/>
      <c r="WWK21" s="182"/>
      <c r="WWL21" s="182"/>
      <c r="WWM21" s="182"/>
      <c r="WWN21" s="182"/>
      <c r="WWO21" s="182"/>
      <c r="WWP21" s="182"/>
      <c r="WWQ21" s="182"/>
      <c r="WWR21" s="182"/>
      <c r="WWS21" s="182"/>
      <c r="WWT21" s="182"/>
      <c r="WWU21" s="182"/>
      <c r="WWV21" s="182"/>
      <c r="WWW21" s="182"/>
      <c r="WWX21" s="182"/>
      <c r="WWY21" s="182"/>
      <c r="WWZ21" s="182"/>
      <c r="WXA21" s="182"/>
      <c r="WXB21" s="182"/>
      <c r="WXC21" s="182"/>
      <c r="WXD21" s="182"/>
      <c r="WXE21" s="182"/>
      <c r="WXF21" s="182"/>
      <c r="WXG21" s="182"/>
      <c r="WXH21" s="182"/>
      <c r="WXI21" s="182"/>
      <c r="WXJ21" s="182"/>
      <c r="WXK21" s="182"/>
      <c r="WXL21" s="182"/>
      <c r="WXM21" s="182"/>
      <c r="WXN21" s="182"/>
      <c r="WXO21" s="182"/>
      <c r="WXP21" s="182"/>
      <c r="WXQ21" s="182"/>
      <c r="WXR21" s="182"/>
      <c r="WXS21" s="182"/>
      <c r="WXT21" s="182"/>
      <c r="WXU21" s="182"/>
      <c r="WXV21" s="182"/>
      <c r="WXW21" s="182"/>
      <c r="WXX21" s="182"/>
      <c r="WXY21" s="182"/>
      <c r="WXZ21" s="182"/>
      <c r="WYA21" s="182"/>
      <c r="WYB21" s="182"/>
      <c r="WYC21" s="182"/>
      <c r="WYD21" s="182"/>
      <c r="WYE21" s="182"/>
      <c r="WYF21" s="182"/>
      <c r="WYG21" s="182"/>
      <c r="WYH21" s="182"/>
      <c r="WYI21" s="182"/>
      <c r="WYJ21" s="182"/>
      <c r="WYK21" s="182"/>
      <c r="WYL21" s="182"/>
      <c r="WYM21" s="182"/>
      <c r="WYN21" s="182"/>
      <c r="WYO21" s="182"/>
      <c r="WYP21" s="182"/>
      <c r="WYQ21" s="182"/>
      <c r="WYR21" s="182"/>
      <c r="WYS21" s="182"/>
      <c r="WYT21" s="182"/>
      <c r="WYU21" s="182"/>
      <c r="WYV21" s="182"/>
      <c r="WYW21" s="182"/>
      <c r="WYX21" s="182"/>
      <c r="WYY21" s="182"/>
      <c r="WYZ21" s="182"/>
      <c r="WZA21" s="182"/>
      <c r="WZB21" s="182"/>
      <c r="WZC21" s="182"/>
      <c r="WZD21" s="182"/>
      <c r="WZE21" s="182"/>
      <c r="WZF21" s="182"/>
      <c r="WZG21" s="182"/>
      <c r="WZH21" s="182"/>
      <c r="WZI21" s="182"/>
      <c r="WZJ21" s="182"/>
      <c r="WZK21" s="182"/>
      <c r="WZL21" s="182"/>
      <c r="WZM21" s="182"/>
      <c r="WZN21" s="182"/>
      <c r="WZO21" s="182"/>
      <c r="WZP21" s="182"/>
      <c r="WZQ21" s="182"/>
      <c r="WZR21" s="182"/>
      <c r="WZS21" s="182"/>
      <c r="WZT21" s="182"/>
      <c r="WZU21" s="182"/>
      <c r="WZV21" s="182"/>
      <c r="WZW21" s="182"/>
      <c r="WZX21" s="182"/>
      <c r="WZY21" s="182"/>
      <c r="WZZ21" s="182"/>
      <c r="XAA21" s="182"/>
      <c r="XAB21" s="182"/>
      <c r="XAC21" s="182"/>
      <c r="XAD21" s="182"/>
      <c r="XAE21" s="182"/>
      <c r="XAF21" s="182"/>
      <c r="XAG21" s="182"/>
      <c r="XAH21" s="182"/>
      <c r="XAI21" s="182"/>
      <c r="XAJ21" s="182"/>
      <c r="XAK21" s="182"/>
      <c r="XAL21" s="182"/>
      <c r="XAM21" s="182"/>
      <c r="XAN21" s="182"/>
      <c r="XAO21" s="182"/>
      <c r="XAP21" s="182"/>
      <c r="XAQ21" s="182"/>
      <c r="XAR21" s="182"/>
      <c r="XAS21" s="182"/>
      <c r="XAT21" s="182"/>
      <c r="XAU21" s="182"/>
      <c r="XAV21" s="182"/>
      <c r="XAW21" s="182"/>
      <c r="XAX21" s="182"/>
      <c r="XAY21" s="182"/>
      <c r="XAZ21" s="182"/>
      <c r="XBA21" s="182"/>
      <c r="XBB21" s="182"/>
      <c r="XBC21" s="182"/>
      <c r="XBD21" s="182"/>
      <c r="XBE21" s="182"/>
      <c r="XBF21" s="182"/>
      <c r="XBG21" s="182"/>
      <c r="XBH21" s="182"/>
      <c r="XBI21" s="182"/>
      <c r="XBJ21" s="182"/>
      <c r="XBK21" s="182"/>
      <c r="XBL21" s="182"/>
      <c r="XBM21" s="182"/>
      <c r="XBN21" s="182"/>
      <c r="XBO21" s="182"/>
      <c r="XBP21" s="182"/>
      <c r="XBQ21" s="182"/>
      <c r="XBR21" s="182"/>
      <c r="XBS21" s="182"/>
      <c r="XBT21" s="182"/>
      <c r="XBU21" s="182"/>
      <c r="XBV21" s="182"/>
      <c r="XBW21" s="182"/>
      <c r="XBX21" s="182"/>
      <c r="XBY21" s="182"/>
      <c r="XBZ21" s="182"/>
      <c r="XCA21" s="182"/>
      <c r="XCB21" s="182"/>
      <c r="XCC21" s="182"/>
      <c r="XCD21" s="182"/>
      <c r="XCE21" s="182"/>
      <c r="XCF21" s="182"/>
      <c r="XCG21" s="182"/>
      <c r="XCH21" s="182"/>
      <c r="XCI21" s="182"/>
      <c r="XCJ21" s="182"/>
      <c r="XCK21" s="182"/>
      <c r="XCL21" s="182"/>
      <c r="XCM21" s="182"/>
      <c r="XCN21" s="182"/>
      <c r="XCO21" s="182"/>
      <c r="XCP21" s="182"/>
      <c r="XCQ21" s="182"/>
      <c r="XCR21" s="182"/>
      <c r="XCS21" s="182"/>
      <c r="XCT21" s="182"/>
      <c r="XCU21" s="182"/>
      <c r="XCV21" s="182"/>
      <c r="XCW21" s="182"/>
      <c r="XCX21" s="182"/>
      <c r="XCY21" s="182"/>
      <c r="XCZ21" s="182"/>
      <c r="XDA21" s="182"/>
      <c r="XDB21" s="182"/>
      <c r="XDC21" s="182"/>
      <c r="XDD21" s="182"/>
      <c r="XDE21" s="182"/>
      <c r="XDF21" s="182"/>
      <c r="XDG21" s="182"/>
      <c r="XDH21" s="182"/>
      <c r="XDI21" s="182"/>
      <c r="XDJ21" s="182"/>
      <c r="XDK21" s="182"/>
      <c r="XDL21" s="182"/>
      <c r="XDM21" s="182"/>
      <c r="XDN21" s="182"/>
      <c r="XDO21" s="182"/>
      <c r="XDP21" s="182"/>
      <c r="XDQ21" s="182"/>
      <c r="XDR21" s="182"/>
      <c r="XDS21" s="182"/>
      <c r="XDT21" s="182"/>
      <c r="XDU21" s="182"/>
      <c r="XDV21" s="182"/>
      <c r="XDW21" s="182"/>
      <c r="XDX21" s="182"/>
      <c r="XDY21" s="182"/>
      <c r="XDZ21" s="182"/>
      <c r="XEA21" s="182"/>
      <c r="XEB21" s="182"/>
      <c r="XEC21" s="182"/>
      <c r="XED21" s="182"/>
      <c r="XEE21" s="182"/>
      <c r="XEF21" s="182"/>
      <c r="XEG21" s="182"/>
      <c r="XEH21" s="182"/>
      <c r="XEI21" s="182"/>
      <c r="XEJ21" s="182"/>
      <c r="XEK21" s="182"/>
      <c r="XEL21" s="182"/>
      <c r="XEM21" s="182"/>
      <c r="XEN21" s="182"/>
      <c r="XEO21" s="182"/>
      <c r="XEP21" s="182"/>
      <c r="XEQ21" s="182"/>
      <c r="XER21" s="182"/>
      <c r="XES21" s="182"/>
      <c r="XET21" s="182"/>
      <c r="XEU21" s="182"/>
      <c r="XEV21" s="182"/>
      <c r="XEW21" s="182"/>
      <c r="XEX21" s="182"/>
      <c r="XEY21" s="182"/>
      <c r="XEZ21" s="182"/>
      <c r="XFA21" s="182"/>
      <c r="XFB21" s="182"/>
      <c r="XFC21" s="182"/>
      <c r="XFD21" s="182"/>
    </row>
    <row r="22" spans="1:16384" ht="27" thickBot="1" x14ac:dyDescent="0.35">
      <c r="F22" s="212"/>
      <c r="G22" s="3"/>
      <c r="H22" s="3"/>
      <c r="I22" s="3"/>
    </row>
    <row r="23" spans="1:16384" ht="27" customHeight="1" thickBot="1" x14ac:dyDescent="0.25">
      <c r="C23" s="617" t="s">
        <v>1931</v>
      </c>
      <c r="D23" s="618"/>
      <c r="E23" s="618"/>
      <c r="F23" s="618"/>
      <c r="G23" s="619"/>
      <c r="H23" s="536"/>
      <c r="I23" s="536"/>
    </row>
    <row r="24" spans="1:16384" ht="27" thickBot="1" x14ac:dyDescent="0.35">
      <c r="F24" s="212"/>
      <c r="G24" s="3"/>
      <c r="H24" s="3"/>
      <c r="I24" s="3"/>
    </row>
    <row r="25" spans="1:16384" ht="52" customHeight="1" thickBot="1" x14ac:dyDescent="0.25">
      <c r="C25" s="629" t="s">
        <v>1936</v>
      </c>
      <c r="D25" s="630"/>
      <c r="E25" s="630"/>
      <c r="F25" s="630"/>
      <c r="G25" s="631"/>
      <c r="H25" s="538"/>
      <c r="I25" s="538"/>
    </row>
    <row r="26" spans="1:16384" ht="17" thickBot="1" x14ac:dyDescent="0.25">
      <c r="D26" s="213"/>
      <c r="E26" s="213"/>
      <c r="F26" s="213"/>
      <c r="G26" s="3"/>
      <c r="H26" s="3"/>
      <c r="I26" s="3"/>
    </row>
    <row r="27" spans="1:16384" ht="43" customHeight="1" thickBot="1" x14ac:dyDescent="0.25">
      <c r="C27" s="614" t="s">
        <v>1947</v>
      </c>
      <c r="D27" s="615"/>
      <c r="E27" s="615"/>
      <c r="F27" s="615"/>
      <c r="G27" s="616"/>
      <c r="H27" s="539"/>
      <c r="I27" s="539"/>
    </row>
    <row r="28" spans="1:16384" s="1" customFormat="1" ht="21" customHeight="1" thickBot="1" x14ac:dyDescent="0.25">
      <c r="D28" s="521"/>
      <c r="E28" s="521"/>
      <c r="F28" s="521"/>
      <c r="G28" s="521"/>
      <c r="H28" s="521"/>
      <c r="I28" s="521"/>
    </row>
    <row r="29" spans="1:16384" ht="27" thickBot="1" x14ac:dyDescent="0.25">
      <c r="C29" s="614" t="s">
        <v>1937</v>
      </c>
      <c r="D29" s="615"/>
      <c r="E29" s="615"/>
      <c r="F29" s="615"/>
      <c r="G29" s="616"/>
      <c r="H29" s="539"/>
      <c r="I29" s="539"/>
    </row>
    <row r="30" spans="1:16384" ht="54" customHeight="1" x14ac:dyDescent="0.2">
      <c r="A30" s="213"/>
      <c r="B30" s="213"/>
      <c r="C30" s="213"/>
      <c r="D30" s="213"/>
      <c r="E30" s="3"/>
      <c r="F30" s="28"/>
      <c r="G30" s="28"/>
      <c r="H30" s="28"/>
      <c r="I30" s="28"/>
    </row>
    <row r="31" spans="1:16384" x14ac:dyDescent="0.2">
      <c r="A31" s="213"/>
      <c r="B31" s="213"/>
      <c r="C31" s="213"/>
      <c r="D31" s="213"/>
      <c r="E31" s="3"/>
      <c r="F31" s="28"/>
      <c r="G31" s="28"/>
      <c r="H31" s="28"/>
      <c r="I31" s="28"/>
    </row>
    <row r="32" spans="1:16384" ht="29" x14ac:dyDescent="0.35">
      <c r="A32" s="223" t="s">
        <v>1938</v>
      </c>
      <c r="B32" s="223"/>
      <c r="C32" s="223"/>
      <c r="D32" s="220"/>
      <c r="E32" s="220"/>
      <c r="F32" s="220"/>
      <c r="G32" s="220"/>
      <c r="H32" s="220"/>
    </row>
    <row r="33" spans="1:10" s="1" customFormat="1" ht="30" thickBot="1" x14ac:dyDescent="0.4">
      <c r="A33" s="501"/>
      <c r="B33" s="501"/>
      <c r="C33" s="501"/>
    </row>
    <row r="34" spans="1:10" ht="30" customHeight="1" thickBot="1" x14ac:dyDescent="0.4">
      <c r="A34" s="647" t="s">
        <v>695</v>
      </c>
      <c r="B34" s="645" t="s">
        <v>1505</v>
      </c>
      <c r="C34" s="649" t="s">
        <v>1942</v>
      </c>
      <c r="D34" s="650"/>
      <c r="E34" s="650"/>
      <c r="F34" s="651"/>
      <c r="G34" s="1"/>
      <c r="H34" s="649" t="s">
        <v>1943</v>
      </c>
      <c r="I34" s="650"/>
      <c r="J34" s="651"/>
    </row>
    <row r="35" spans="1:10" ht="58" customHeight="1" thickBot="1" x14ac:dyDescent="0.25">
      <c r="A35" s="648"/>
      <c r="B35" s="646"/>
      <c r="C35" s="522" t="s">
        <v>1925</v>
      </c>
      <c r="D35" s="519" t="s">
        <v>1932</v>
      </c>
      <c r="E35" s="519" t="s">
        <v>1933</v>
      </c>
      <c r="F35" s="520" t="s">
        <v>1926</v>
      </c>
      <c r="H35" s="516" t="s">
        <v>1927</v>
      </c>
      <c r="I35" s="517" t="s">
        <v>1935</v>
      </c>
      <c r="J35" s="518" t="s">
        <v>1934</v>
      </c>
    </row>
    <row r="36" spans="1:10" ht="63" x14ac:dyDescent="0.2">
      <c r="A36" s="523" t="s">
        <v>1486</v>
      </c>
      <c r="B36" s="528" t="str">
        <f>CONCATENATE(C36,D36,E36,F36)</f>
        <v>ahweal999i</v>
      </c>
      <c r="C36" s="496" t="s">
        <v>687</v>
      </c>
      <c r="D36" s="494" t="s">
        <v>1929</v>
      </c>
      <c r="E36" s="494">
        <v>999</v>
      </c>
      <c r="F36" s="495" t="s">
        <v>503</v>
      </c>
      <c r="H36" s="347" t="s">
        <v>1481</v>
      </c>
      <c r="I36" s="214" t="s">
        <v>230</v>
      </c>
      <c r="J36" s="348">
        <v>2015</v>
      </c>
    </row>
    <row r="37" spans="1:10" ht="84" x14ac:dyDescent="0.2">
      <c r="A37" s="524" t="s">
        <v>1709</v>
      </c>
      <c r="B37" s="529" t="str">
        <f t="shared" ref="B37:B41" si="0">CONCATENATE(C37,D37,E37,F37)</f>
        <v>afiinc999i</v>
      </c>
      <c r="C37" s="497" t="s">
        <v>687</v>
      </c>
      <c r="D37" s="280" t="s">
        <v>1939</v>
      </c>
      <c r="E37" s="280">
        <v>999</v>
      </c>
      <c r="F37" s="281" t="s">
        <v>503</v>
      </c>
      <c r="H37" s="347" t="s">
        <v>1481</v>
      </c>
      <c r="I37" s="214" t="s">
        <v>230</v>
      </c>
      <c r="J37" s="348">
        <v>2015</v>
      </c>
    </row>
    <row r="38" spans="1:10" ht="42" x14ac:dyDescent="0.2">
      <c r="A38" s="524" t="s">
        <v>1711</v>
      </c>
      <c r="B38" s="529" t="str">
        <f t="shared" si="0"/>
        <v>mnninc999i</v>
      </c>
      <c r="C38" s="498" t="s">
        <v>0</v>
      </c>
      <c r="D38" s="283" t="s">
        <v>1940</v>
      </c>
      <c r="E38" s="282">
        <v>999</v>
      </c>
      <c r="F38" s="284" t="s">
        <v>503</v>
      </c>
      <c r="H38" s="347" t="s">
        <v>1483</v>
      </c>
      <c r="I38" s="214" t="s">
        <v>1713</v>
      </c>
      <c r="J38" s="348">
        <v>2015</v>
      </c>
    </row>
    <row r="39" spans="1:10" ht="84" x14ac:dyDescent="0.2">
      <c r="A39" s="525" t="s">
        <v>1710</v>
      </c>
      <c r="B39" s="529" t="str">
        <f t="shared" si="0"/>
        <v>tflinc992f</v>
      </c>
      <c r="C39" s="498" t="s">
        <v>688</v>
      </c>
      <c r="D39" s="282" t="s">
        <v>1941</v>
      </c>
      <c r="E39" s="282">
        <v>992</v>
      </c>
      <c r="F39" s="284" t="s">
        <v>1141</v>
      </c>
      <c r="H39" s="347" t="s">
        <v>332</v>
      </c>
      <c r="I39" s="214" t="s">
        <v>230</v>
      </c>
      <c r="J39" s="348">
        <v>2015</v>
      </c>
    </row>
    <row r="40" spans="1:10" ht="42" x14ac:dyDescent="0.2">
      <c r="A40" s="526" t="s">
        <v>1491</v>
      </c>
      <c r="B40" s="529" t="str">
        <f t="shared" si="0"/>
        <v>hflinc999i</v>
      </c>
      <c r="C40" s="499" t="s">
        <v>1488</v>
      </c>
      <c r="D40" s="285" t="s">
        <v>1941</v>
      </c>
      <c r="E40" s="285">
        <v>999</v>
      </c>
      <c r="F40" s="286" t="s">
        <v>503</v>
      </c>
      <c r="H40" s="347" t="s">
        <v>1481</v>
      </c>
      <c r="I40" s="214" t="s">
        <v>1733</v>
      </c>
      <c r="J40" s="348">
        <v>2015</v>
      </c>
    </row>
    <row r="41" spans="1:10" ht="43" thickBot="1" x14ac:dyDescent="0.25">
      <c r="A41" s="527" t="s">
        <v>1487</v>
      </c>
      <c r="B41" s="530" t="str">
        <f t="shared" si="0"/>
        <v>nflinc999m</v>
      </c>
      <c r="C41" s="500" t="s">
        <v>689</v>
      </c>
      <c r="D41" s="287" t="s">
        <v>1941</v>
      </c>
      <c r="E41" s="287">
        <v>999</v>
      </c>
      <c r="F41" s="288" t="s">
        <v>0</v>
      </c>
      <c r="H41" s="349" t="s">
        <v>1489</v>
      </c>
      <c r="I41" s="346" t="s">
        <v>1713</v>
      </c>
      <c r="J41" s="350">
        <v>2015</v>
      </c>
    </row>
    <row r="42" spans="1:10" x14ac:dyDescent="0.2">
      <c r="E42" s="644"/>
      <c r="F42" s="644"/>
      <c r="G42" s="644"/>
      <c r="H42" s="644"/>
      <c r="I42" s="644"/>
    </row>
    <row r="43" spans="1:10" x14ac:dyDescent="0.2">
      <c r="A43" s="75" t="s">
        <v>1482</v>
      </c>
      <c r="B43" s="75"/>
      <c r="C43" s="75"/>
      <c r="D43" s="75"/>
    </row>
    <row r="45" spans="1:10" x14ac:dyDescent="0.2">
      <c r="A45" s="75"/>
      <c r="B45" s="75"/>
      <c r="C45" s="75"/>
      <c r="D45" s="75"/>
    </row>
    <row r="46" spans="1:10" x14ac:dyDescent="0.2">
      <c r="C46" s="75"/>
      <c r="D46" s="75"/>
    </row>
    <row r="47" spans="1:10" x14ac:dyDescent="0.2">
      <c r="E47" s="28"/>
      <c r="F47" s="28"/>
      <c r="G47" s="28"/>
      <c r="H47" s="28"/>
      <c r="I47" s="28"/>
    </row>
    <row r="48" spans="1:10" ht="29" x14ac:dyDescent="0.35">
      <c r="A48" s="223" t="s">
        <v>1497</v>
      </c>
      <c r="B48" s="223"/>
      <c r="C48" s="220"/>
      <c r="D48" s="220"/>
      <c r="E48" s="224"/>
      <c r="F48" s="121"/>
      <c r="G48" s="121"/>
      <c r="H48" s="121"/>
      <c r="I48" s="121"/>
    </row>
    <row r="49" spans="1:9" x14ac:dyDescent="0.2">
      <c r="E49" s="80"/>
      <c r="F49" s="28"/>
      <c r="G49" s="28"/>
      <c r="H49" s="28"/>
      <c r="I49" s="28"/>
    </row>
    <row r="50" spans="1:9" ht="27" thickBot="1" x14ac:dyDescent="0.35">
      <c r="A50" s="232" t="s">
        <v>1503</v>
      </c>
      <c r="B50" s="232"/>
      <c r="E50" s="28"/>
      <c r="F50" s="28"/>
      <c r="G50" s="28"/>
      <c r="H50" s="28"/>
      <c r="I50" s="28"/>
    </row>
    <row r="51" spans="1:9" ht="26" x14ac:dyDescent="0.3">
      <c r="A51" s="361" t="s">
        <v>1781</v>
      </c>
      <c r="B51" s="362" t="s">
        <v>1485</v>
      </c>
      <c r="C51" s="362"/>
      <c r="D51" s="362" t="s">
        <v>1484</v>
      </c>
      <c r="E51" s="362" t="s">
        <v>1784</v>
      </c>
      <c r="F51" s="362" t="s">
        <v>1785</v>
      </c>
      <c r="G51" s="363" t="s">
        <v>1496</v>
      </c>
      <c r="H51" s="364" t="s">
        <v>1498</v>
      </c>
    </row>
    <row r="52" spans="1:9" ht="26" x14ac:dyDescent="0.3">
      <c r="A52" s="365" t="s">
        <v>1782</v>
      </c>
      <c r="B52" s="354" t="s">
        <v>1499</v>
      </c>
      <c r="C52" s="354"/>
      <c r="D52" s="355" t="s">
        <v>129</v>
      </c>
      <c r="E52" s="356" t="s">
        <v>1731</v>
      </c>
      <c r="F52" s="357"/>
      <c r="G52" s="357"/>
      <c r="H52" s="366"/>
    </row>
    <row r="53" spans="1:9" ht="26" x14ac:dyDescent="0.3">
      <c r="A53" s="365" t="str">
        <f>A52</f>
        <v>country1</v>
      </c>
      <c r="B53" s="354" t="s">
        <v>1499</v>
      </c>
      <c r="C53" s="354"/>
      <c r="D53" s="355" t="s">
        <v>132</v>
      </c>
      <c r="E53" s="356"/>
      <c r="F53" s="357"/>
      <c r="G53" s="357"/>
      <c r="H53" s="366"/>
    </row>
    <row r="54" spans="1:9" ht="26" x14ac:dyDescent="0.3">
      <c r="A54" s="365" t="str">
        <f t="shared" ref="A54:A72" si="1">A53</f>
        <v>country1</v>
      </c>
      <c r="B54" s="354" t="s">
        <v>1499</v>
      </c>
      <c r="C54" s="354"/>
      <c r="D54" s="355" t="s">
        <v>1496</v>
      </c>
      <c r="E54" s="356"/>
      <c r="F54" s="357"/>
      <c r="G54" s="357"/>
      <c r="H54" s="366"/>
    </row>
    <row r="55" spans="1:9" ht="26" x14ac:dyDescent="0.3">
      <c r="A55" s="365" t="str">
        <f t="shared" si="1"/>
        <v>country1</v>
      </c>
      <c r="B55" s="354" t="s">
        <v>1499</v>
      </c>
      <c r="C55" s="354"/>
      <c r="D55" s="355" t="s">
        <v>257</v>
      </c>
      <c r="E55" s="356"/>
      <c r="F55" s="357"/>
      <c r="G55" s="357"/>
      <c r="H55" s="366"/>
    </row>
    <row r="56" spans="1:9" ht="26" x14ac:dyDescent="0.3">
      <c r="A56" s="365" t="str">
        <f t="shared" si="1"/>
        <v>country1</v>
      </c>
      <c r="B56" s="354" t="s">
        <v>1499</v>
      </c>
      <c r="C56" s="354"/>
      <c r="D56" s="358" t="s">
        <v>1713</v>
      </c>
      <c r="E56" s="359" t="s">
        <v>1770</v>
      </c>
      <c r="F56" s="357"/>
      <c r="G56" s="357"/>
      <c r="H56" s="366"/>
    </row>
    <row r="57" spans="1:9" ht="26" x14ac:dyDescent="0.3">
      <c r="A57" s="365" t="str">
        <f t="shared" si="1"/>
        <v>country1</v>
      </c>
      <c r="B57" s="354" t="s">
        <v>1499</v>
      </c>
      <c r="C57" s="354"/>
      <c r="D57" s="358" t="s">
        <v>1496</v>
      </c>
      <c r="E57" s="359"/>
      <c r="F57" s="357"/>
      <c r="G57" s="357"/>
      <c r="H57" s="366"/>
    </row>
    <row r="58" spans="1:9" ht="26" x14ac:dyDescent="0.3">
      <c r="A58" s="365" t="str">
        <f t="shared" si="1"/>
        <v>country1</v>
      </c>
      <c r="B58" s="354" t="s">
        <v>1499</v>
      </c>
      <c r="C58" s="354"/>
      <c r="D58" s="358" t="s">
        <v>1728</v>
      </c>
      <c r="E58" s="359"/>
      <c r="F58" s="357"/>
      <c r="G58" s="357"/>
      <c r="H58" s="366"/>
    </row>
    <row r="59" spans="1:9" ht="26" x14ac:dyDescent="0.3">
      <c r="A59" s="365" t="str">
        <f t="shared" si="1"/>
        <v>country1</v>
      </c>
      <c r="B59" s="354" t="s">
        <v>1500</v>
      </c>
      <c r="C59" s="354"/>
      <c r="D59" s="357" t="s">
        <v>129</v>
      </c>
      <c r="E59" s="357"/>
      <c r="F59" s="357"/>
      <c r="G59" s="357"/>
      <c r="H59" s="366"/>
    </row>
    <row r="60" spans="1:9" ht="26" x14ac:dyDescent="0.3">
      <c r="A60" s="365" t="str">
        <f t="shared" si="1"/>
        <v>country1</v>
      </c>
      <c r="B60" s="354" t="s">
        <v>1500</v>
      </c>
      <c r="C60" s="354"/>
      <c r="D60" s="357" t="s">
        <v>132</v>
      </c>
      <c r="E60" s="357"/>
      <c r="F60" s="357"/>
      <c r="G60" s="357"/>
      <c r="H60" s="366"/>
    </row>
    <row r="61" spans="1:9" ht="26" x14ac:dyDescent="0.3">
      <c r="A61" s="365" t="str">
        <f t="shared" si="1"/>
        <v>country1</v>
      </c>
      <c r="B61" s="354" t="s">
        <v>1500</v>
      </c>
      <c r="C61" s="354"/>
      <c r="D61" s="357" t="s">
        <v>1496</v>
      </c>
      <c r="E61" s="357"/>
      <c r="F61" s="357"/>
      <c r="G61" s="357"/>
      <c r="H61" s="366"/>
    </row>
    <row r="62" spans="1:9" ht="26" x14ac:dyDescent="0.3">
      <c r="A62" s="365" t="str">
        <f t="shared" si="1"/>
        <v>country1</v>
      </c>
      <c r="B62" s="354" t="s">
        <v>1500</v>
      </c>
      <c r="C62" s="354"/>
      <c r="D62" s="357" t="s">
        <v>257</v>
      </c>
      <c r="E62" s="357"/>
      <c r="F62" s="357"/>
      <c r="G62" s="357"/>
      <c r="H62" s="366"/>
    </row>
    <row r="63" spans="1:9" ht="26" x14ac:dyDescent="0.3">
      <c r="A63" s="365" t="str">
        <f t="shared" si="1"/>
        <v>country1</v>
      </c>
      <c r="B63" s="354" t="s">
        <v>1500</v>
      </c>
      <c r="C63" s="354"/>
      <c r="D63" s="357" t="s">
        <v>1713</v>
      </c>
      <c r="E63" s="357"/>
      <c r="F63" s="357"/>
      <c r="G63" s="357"/>
      <c r="H63" s="366"/>
    </row>
    <row r="64" spans="1:9" ht="26" x14ac:dyDescent="0.3">
      <c r="A64" s="365" t="str">
        <f>A63</f>
        <v>country1</v>
      </c>
      <c r="B64" s="354" t="s">
        <v>1500</v>
      </c>
      <c r="C64" s="354"/>
      <c r="D64" s="357" t="s">
        <v>1496</v>
      </c>
      <c r="E64" s="357"/>
      <c r="F64" s="357"/>
      <c r="G64" s="357"/>
      <c r="H64" s="366"/>
    </row>
    <row r="65" spans="1:8" ht="26" x14ac:dyDescent="0.3">
      <c r="A65" s="365" t="str">
        <f t="shared" si="1"/>
        <v>country1</v>
      </c>
      <c r="B65" s="354" t="s">
        <v>1500</v>
      </c>
      <c r="C65" s="354"/>
      <c r="D65" s="357" t="s">
        <v>1728</v>
      </c>
      <c r="E65" s="357"/>
      <c r="F65" s="357"/>
      <c r="G65" s="357"/>
      <c r="H65" s="366"/>
    </row>
    <row r="66" spans="1:8" ht="26" x14ac:dyDescent="0.3">
      <c r="A66" s="365" t="str">
        <f t="shared" si="1"/>
        <v>country1</v>
      </c>
      <c r="B66" s="354" t="s">
        <v>1496</v>
      </c>
      <c r="C66" s="354"/>
      <c r="D66" s="357" t="s">
        <v>1496</v>
      </c>
      <c r="E66" s="357"/>
      <c r="F66" s="357"/>
      <c r="G66" s="357"/>
      <c r="H66" s="366"/>
    </row>
    <row r="67" spans="1:8" ht="26" x14ac:dyDescent="0.3">
      <c r="A67" s="365" t="str">
        <f t="shared" si="1"/>
        <v>country1</v>
      </c>
      <c r="B67" s="354" t="s">
        <v>1501</v>
      </c>
      <c r="C67" s="354"/>
      <c r="D67" s="357" t="s">
        <v>129</v>
      </c>
      <c r="E67" s="357"/>
      <c r="F67" s="357"/>
      <c r="G67" s="357"/>
      <c r="H67" s="366"/>
    </row>
    <row r="68" spans="1:8" ht="26" x14ac:dyDescent="0.3">
      <c r="A68" s="365" t="str">
        <f t="shared" si="1"/>
        <v>country1</v>
      </c>
      <c r="B68" s="354" t="s">
        <v>1501</v>
      </c>
      <c r="C68" s="354"/>
      <c r="D68" s="357" t="s">
        <v>132</v>
      </c>
      <c r="E68" s="357"/>
      <c r="F68" s="357"/>
      <c r="G68" s="357"/>
      <c r="H68" s="366"/>
    </row>
    <row r="69" spans="1:8" ht="26" x14ac:dyDescent="0.3">
      <c r="A69" s="365" t="str">
        <f t="shared" si="1"/>
        <v>country1</v>
      </c>
      <c r="B69" s="354" t="s">
        <v>1501</v>
      </c>
      <c r="C69" s="354"/>
      <c r="D69" s="357" t="s">
        <v>1496</v>
      </c>
      <c r="E69" s="357"/>
      <c r="F69" s="357"/>
      <c r="G69" s="357"/>
      <c r="H69" s="366"/>
    </row>
    <row r="70" spans="1:8" ht="26" x14ac:dyDescent="0.3">
      <c r="A70" s="365" t="str">
        <f t="shared" si="1"/>
        <v>country1</v>
      </c>
      <c r="B70" s="354" t="s">
        <v>1500</v>
      </c>
      <c r="C70" s="354"/>
      <c r="D70" s="357" t="s">
        <v>257</v>
      </c>
      <c r="E70" s="357"/>
      <c r="F70" s="357"/>
      <c r="G70" s="357"/>
      <c r="H70" s="366"/>
    </row>
    <row r="71" spans="1:8" ht="26" x14ac:dyDescent="0.3">
      <c r="A71" s="365" t="str">
        <f t="shared" si="1"/>
        <v>country1</v>
      </c>
      <c r="B71" s="354" t="s">
        <v>1500</v>
      </c>
      <c r="C71" s="354"/>
      <c r="D71" s="357" t="s">
        <v>1713</v>
      </c>
      <c r="E71" s="357"/>
      <c r="F71" s="357"/>
      <c r="G71" s="357"/>
      <c r="H71" s="366"/>
    </row>
    <row r="72" spans="1:8" ht="26" x14ac:dyDescent="0.3">
      <c r="A72" s="365" t="str">
        <f t="shared" si="1"/>
        <v>country1</v>
      </c>
      <c r="B72" s="354" t="s">
        <v>1500</v>
      </c>
      <c r="C72" s="354"/>
      <c r="D72" s="360" t="s">
        <v>1496</v>
      </c>
      <c r="E72" s="357"/>
      <c r="F72" s="357"/>
      <c r="G72" s="357"/>
      <c r="H72" s="366"/>
    </row>
    <row r="73" spans="1:8" ht="26" x14ac:dyDescent="0.3">
      <c r="A73" s="365" t="str">
        <f>A72</f>
        <v>country1</v>
      </c>
      <c r="B73" s="354" t="s">
        <v>1501</v>
      </c>
      <c r="C73" s="354"/>
      <c r="D73" s="360" t="s">
        <v>1728</v>
      </c>
      <c r="E73" s="357"/>
      <c r="F73" s="357"/>
      <c r="G73" s="357"/>
      <c r="H73" s="366"/>
    </row>
    <row r="74" spans="1:8" ht="26" x14ac:dyDescent="0.3">
      <c r="A74" s="365" t="s">
        <v>1783</v>
      </c>
      <c r="B74" s="354" t="s">
        <v>1499</v>
      </c>
      <c r="C74" s="354"/>
      <c r="D74" s="357" t="s">
        <v>129</v>
      </c>
      <c r="E74" s="357"/>
      <c r="F74" s="357"/>
      <c r="G74" s="357"/>
      <c r="H74" s="366"/>
    </row>
    <row r="75" spans="1:8" ht="27" thickBot="1" x14ac:dyDescent="0.35">
      <c r="A75" s="367" t="s">
        <v>1783</v>
      </c>
      <c r="B75" s="368" t="s">
        <v>1496</v>
      </c>
      <c r="C75" s="368"/>
      <c r="D75" s="369" t="s">
        <v>1496</v>
      </c>
      <c r="E75" s="370"/>
      <c r="F75" s="370"/>
      <c r="G75" s="370"/>
      <c r="H75" s="371"/>
    </row>
    <row r="77" spans="1:8" ht="27" thickBot="1" x14ac:dyDescent="0.25">
      <c r="A77" s="233" t="s">
        <v>1502</v>
      </c>
      <c r="B77" s="233"/>
    </row>
    <row r="78" spans="1:8" ht="26" x14ac:dyDescent="0.3">
      <c r="A78" s="229" t="s">
        <v>1130</v>
      </c>
      <c r="B78" s="225" t="s">
        <v>1485</v>
      </c>
      <c r="C78" s="225"/>
      <c r="D78" s="225" t="s">
        <v>1484</v>
      </c>
      <c r="E78" s="225" t="s">
        <v>1786</v>
      </c>
      <c r="F78" s="225" t="s">
        <v>1504</v>
      </c>
      <c r="G78" s="226" t="s">
        <v>1496</v>
      </c>
      <c r="H78" s="231" t="s">
        <v>1498</v>
      </c>
    </row>
    <row r="79" spans="1:8" ht="26" x14ac:dyDescent="0.3">
      <c r="A79" s="541" t="s">
        <v>1782</v>
      </c>
      <c r="B79" s="351" t="s">
        <v>1499</v>
      </c>
      <c r="C79" s="351"/>
      <c r="D79" s="230" t="s">
        <v>1713</v>
      </c>
      <c r="E79" s="227"/>
      <c r="F79" s="227"/>
      <c r="G79" s="227"/>
      <c r="H79" s="228"/>
    </row>
    <row r="80" spans="1:8" ht="26" x14ac:dyDescent="0.3">
      <c r="A80" s="541" t="str">
        <f>A79</f>
        <v>country1</v>
      </c>
      <c r="B80" s="351" t="s">
        <v>1500</v>
      </c>
      <c r="C80" s="351"/>
      <c r="D80" s="230" t="s">
        <v>1713</v>
      </c>
      <c r="E80" s="227"/>
      <c r="F80" s="227"/>
      <c r="G80" s="227"/>
      <c r="H80" s="228"/>
    </row>
    <row r="81" spans="1:8" ht="26" x14ac:dyDescent="0.3">
      <c r="A81" s="541" t="str">
        <f>A80</f>
        <v>country1</v>
      </c>
      <c r="B81" s="351" t="s">
        <v>1496</v>
      </c>
      <c r="C81" s="351"/>
      <c r="D81" s="230" t="s">
        <v>1713</v>
      </c>
      <c r="E81" s="227"/>
      <c r="F81" s="227"/>
      <c r="G81" s="227"/>
      <c r="H81" s="228"/>
    </row>
    <row r="82" spans="1:8" ht="26" x14ac:dyDescent="0.3">
      <c r="A82" s="541" t="str">
        <f>A81</f>
        <v>country1</v>
      </c>
      <c r="B82" s="351" t="s">
        <v>1501</v>
      </c>
      <c r="C82" s="351"/>
      <c r="D82" s="230" t="s">
        <v>1713</v>
      </c>
      <c r="E82" s="227"/>
      <c r="F82" s="227"/>
      <c r="G82" s="227"/>
      <c r="H82" s="228"/>
    </row>
    <row r="83" spans="1:8" ht="26" x14ac:dyDescent="0.3">
      <c r="A83" s="541" t="s">
        <v>1783</v>
      </c>
      <c r="B83" s="353" t="s">
        <v>1499</v>
      </c>
      <c r="C83" s="353"/>
      <c r="D83" s="352" t="s">
        <v>1713</v>
      </c>
      <c r="E83" s="183"/>
      <c r="F83" s="183"/>
      <c r="G83" s="183"/>
      <c r="H83" s="62"/>
    </row>
    <row r="84" spans="1:8" ht="27" thickBot="1" x14ac:dyDescent="0.35">
      <c r="A84" s="542" t="s">
        <v>1783</v>
      </c>
      <c r="B84" s="372" t="s">
        <v>1496</v>
      </c>
      <c r="C84" s="372"/>
      <c r="D84" s="373" t="s">
        <v>1496</v>
      </c>
      <c r="E84" s="374"/>
      <c r="F84" s="374"/>
      <c r="G84" s="374"/>
      <c r="H84" s="63"/>
    </row>
    <row r="86" spans="1:8" ht="29" x14ac:dyDescent="0.35">
      <c r="A86" s="234" t="s">
        <v>2144</v>
      </c>
      <c r="B86" s="234"/>
      <c r="C86" s="393"/>
      <c r="D86" s="393"/>
      <c r="E86" s="393"/>
      <c r="F86" s="220"/>
    </row>
    <row r="87" spans="1:8" x14ac:dyDescent="0.2">
      <c r="A87" s="336" t="s">
        <v>1752</v>
      </c>
      <c r="B87" s="336"/>
      <c r="C87" s="220"/>
      <c r="D87" s="220"/>
      <c r="E87" s="220"/>
      <c r="F87" s="220"/>
    </row>
    <row r="88" spans="1:8" x14ac:dyDescent="0.2">
      <c r="A88" s="220"/>
      <c r="B88" s="220"/>
      <c r="C88" s="220"/>
      <c r="D88" s="220"/>
      <c r="E88" s="220"/>
      <c r="F88" s="220"/>
    </row>
    <row r="89" spans="1:8" x14ac:dyDescent="0.2">
      <c r="A89" s="337" t="s">
        <v>1768</v>
      </c>
      <c r="B89" s="337"/>
      <c r="C89" s="220"/>
      <c r="D89" s="220"/>
      <c r="E89" s="220"/>
      <c r="F89" s="220"/>
    </row>
    <row r="90" spans="1:8" x14ac:dyDescent="0.2">
      <c r="A90" s="289" t="s">
        <v>1753</v>
      </c>
      <c r="B90" s="289"/>
      <c r="C90" s="220"/>
      <c r="D90" s="220"/>
      <c r="E90" s="220"/>
      <c r="F90" s="220"/>
    </row>
    <row r="91" spans="1:8" x14ac:dyDescent="0.2">
      <c r="A91" s="338" t="s">
        <v>1754</v>
      </c>
      <c r="B91" s="338"/>
      <c r="C91" s="220"/>
      <c r="D91" s="220"/>
      <c r="E91" s="220"/>
      <c r="F91" s="220"/>
    </row>
    <row r="92" spans="1:8" x14ac:dyDescent="0.2">
      <c r="A92" s="220" t="s">
        <v>1755</v>
      </c>
      <c r="B92" s="220"/>
      <c r="C92" s="220"/>
      <c r="D92" s="220"/>
      <c r="E92" s="220"/>
      <c r="F92" s="220"/>
    </row>
    <row r="93" spans="1:8" x14ac:dyDescent="0.2">
      <c r="A93" s="146" t="s">
        <v>1714</v>
      </c>
      <c r="B93" s="146"/>
      <c r="C93" s="220"/>
      <c r="D93" s="220"/>
      <c r="E93" s="220"/>
      <c r="F93" s="220"/>
    </row>
    <row r="94" spans="1:8" x14ac:dyDescent="0.2">
      <c r="A94" s="146" t="s">
        <v>1751</v>
      </c>
      <c r="B94" s="146"/>
      <c r="C94" s="220"/>
      <c r="D94" s="220"/>
      <c r="E94" s="220"/>
      <c r="F94" s="220"/>
    </row>
    <row r="95" spans="1:8" x14ac:dyDescent="0.2">
      <c r="A95" s="146" t="s">
        <v>2145</v>
      </c>
      <c r="B95" s="146"/>
      <c r="C95" s="220"/>
      <c r="D95" s="220"/>
      <c r="E95" s="220"/>
      <c r="F95" s="220"/>
    </row>
    <row r="96" spans="1:8" x14ac:dyDescent="0.2">
      <c r="A96" s="338" t="s">
        <v>1756</v>
      </c>
      <c r="B96" s="338"/>
      <c r="C96" s="220"/>
      <c r="D96" s="220"/>
      <c r="E96" s="220"/>
      <c r="F96" s="220"/>
    </row>
    <row r="97" spans="1:6" x14ac:dyDescent="0.2">
      <c r="A97" s="339" t="s">
        <v>1757</v>
      </c>
      <c r="B97" s="339"/>
      <c r="C97" s="220"/>
      <c r="D97" s="220"/>
      <c r="E97" s="220"/>
      <c r="F97" s="220"/>
    </row>
    <row r="98" spans="1:6" x14ac:dyDescent="0.2">
      <c r="A98" s="339" t="s">
        <v>1780</v>
      </c>
      <c r="B98" s="339"/>
      <c r="C98" s="220"/>
      <c r="D98" s="220"/>
      <c r="E98" s="220"/>
      <c r="F98" s="220"/>
    </row>
    <row r="99" spans="1:6" x14ac:dyDescent="0.2">
      <c r="A99" s="220"/>
      <c r="B99" s="220"/>
      <c r="C99" s="220"/>
      <c r="D99" s="220"/>
      <c r="E99" s="220"/>
      <c r="F99" s="220"/>
    </row>
    <row r="100" spans="1:6" x14ac:dyDescent="0.2">
      <c r="A100" s="335" t="s">
        <v>1762</v>
      </c>
      <c r="B100" s="335"/>
      <c r="C100" s="220"/>
      <c r="D100" s="220"/>
      <c r="E100" s="220"/>
      <c r="F100" s="220"/>
    </row>
    <row r="101" spans="1:6" x14ac:dyDescent="0.2">
      <c r="A101" s="220" t="s">
        <v>1758</v>
      </c>
      <c r="B101" s="220"/>
      <c r="C101" s="220"/>
      <c r="D101" s="220"/>
      <c r="E101" s="220"/>
      <c r="F101" s="220"/>
    </row>
    <row r="102" spans="1:6" x14ac:dyDescent="0.2">
      <c r="A102" s="340" t="s">
        <v>1769</v>
      </c>
      <c r="B102" s="340"/>
      <c r="C102" s="220"/>
      <c r="D102" s="220"/>
      <c r="E102" s="220"/>
      <c r="F102" s="220"/>
    </row>
    <row r="103" spans="1:6" x14ac:dyDescent="0.2">
      <c r="A103" s="220" t="s">
        <v>2147</v>
      </c>
      <c r="B103" s="220"/>
      <c r="C103" s="220"/>
      <c r="D103" s="220"/>
      <c r="E103" s="220"/>
      <c r="F103" s="220"/>
    </row>
    <row r="104" spans="1:6" x14ac:dyDescent="0.2">
      <c r="A104" s="220" t="s">
        <v>2146</v>
      </c>
      <c r="B104" s="220"/>
      <c r="C104" s="220"/>
      <c r="D104" s="220"/>
      <c r="E104" s="220"/>
      <c r="F104" s="220"/>
    </row>
    <row r="105" spans="1:6" x14ac:dyDescent="0.2">
      <c r="A105" s="340" t="s">
        <v>1759</v>
      </c>
      <c r="B105" s="340"/>
      <c r="C105" s="220"/>
      <c r="D105" s="220"/>
      <c r="E105" s="220"/>
      <c r="F105" s="220"/>
    </row>
    <row r="106" spans="1:6" x14ac:dyDescent="0.2">
      <c r="A106" s="146" t="s">
        <v>1760</v>
      </c>
      <c r="B106" s="146"/>
      <c r="C106" s="220"/>
      <c r="D106" s="220"/>
      <c r="E106" s="220"/>
      <c r="F106" s="220"/>
    </row>
    <row r="107" spans="1:6" x14ac:dyDescent="0.2">
      <c r="A107" s="146" t="s">
        <v>1761</v>
      </c>
      <c r="B107" s="146"/>
      <c r="C107" s="220"/>
      <c r="D107" s="220"/>
      <c r="E107" s="220"/>
      <c r="F107" s="220"/>
    </row>
    <row r="108" spans="1:6" x14ac:dyDescent="0.2">
      <c r="A108" s="146" t="s">
        <v>1715</v>
      </c>
      <c r="B108" s="146"/>
      <c r="C108" s="220"/>
      <c r="D108" s="220"/>
      <c r="E108" s="220"/>
      <c r="F108" s="220"/>
    </row>
    <row r="110" spans="1:6" ht="29" x14ac:dyDescent="0.35">
      <c r="A110" s="234" t="s">
        <v>2148</v>
      </c>
      <c r="B110" s="234"/>
      <c r="C110" s="220"/>
      <c r="D110" s="220"/>
      <c r="E110" s="220"/>
      <c r="F110" s="220"/>
    </row>
    <row r="111" spans="1:6" x14ac:dyDescent="0.2">
      <c r="A111" s="389" t="s">
        <v>1774</v>
      </c>
      <c r="B111" s="389"/>
      <c r="C111" s="220"/>
      <c r="D111" s="220"/>
      <c r="E111" s="220"/>
      <c r="F111" s="220"/>
    </row>
    <row r="112" spans="1:6" x14ac:dyDescent="0.2">
      <c r="A112" s="220"/>
      <c r="B112" s="220"/>
      <c r="C112" s="220"/>
      <c r="D112" s="220"/>
      <c r="E112" s="220"/>
      <c r="F112" s="220"/>
    </row>
    <row r="113" spans="1:6" x14ac:dyDescent="0.2">
      <c r="A113" s="335" t="s">
        <v>1777</v>
      </c>
      <c r="B113" s="335"/>
      <c r="C113" s="220"/>
      <c r="D113" s="220"/>
      <c r="E113" s="220"/>
      <c r="F113" s="220"/>
    </row>
    <row r="114" spans="1:6" x14ac:dyDescent="0.2">
      <c r="A114" s="289" t="s">
        <v>1775</v>
      </c>
      <c r="B114" s="289"/>
      <c r="C114" s="220"/>
      <c r="D114" s="220"/>
      <c r="E114" s="220"/>
      <c r="F114" s="220"/>
    </row>
    <row r="115" spans="1:6" x14ac:dyDescent="0.2">
      <c r="A115" s="338" t="s">
        <v>1754</v>
      </c>
      <c r="B115" s="338"/>
      <c r="C115" s="220"/>
      <c r="D115" s="220"/>
      <c r="E115" s="220"/>
      <c r="F115" s="220"/>
    </row>
    <row r="116" spans="1:6" x14ac:dyDescent="0.2">
      <c r="A116" s="289" t="s">
        <v>2149</v>
      </c>
      <c r="B116" s="289"/>
      <c r="C116" s="220"/>
      <c r="D116" s="220"/>
      <c r="E116" s="220"/>
      <c r="F116" s="220"/>
    </row>
    <row r="117" spans="1:6" x14ac:dyDescent="0.2">
      <c r="A117" s="338" t="s">
        <v>1756</v>
      </c>
      <c r="B117" s="338"/>
      <c r="C117" s="220"/>
      <c r="D117" s="220"/>
      <c r="E117" s="220"/>
      <c r="F117" s="220"/>
    </row>
    <row r="118" spans="1:6" x14ac:dyDescent="0.2">
      <c r="A118" s="289" t="s">
        <v>1776</v>
      </c>
      <c r="B118" s="289"/>
      <c r="C118" s="220"/>
      <c r="D118" s="220"/>
      <c r="E118" s="220"/>
      <c r="F118" s="220"/>
    </row>
    <row r="119" spans="1:6" x14ac:dyDescent="0.2">
      <c r="A119" s="220"/>
      <c r="B119" s="220"/>
      <c r="C119" s="220"/>
      <c r="D119" s="220"/>
      <c r="E119" s="220"/>
      <c r="F119" s="220"/>
    </row>
    <row r="120" spans="1:6" x14ac:dyDescent="0.2">
      <c r="A120" s="335" t="s">
        <v>1778</v>
      </c>
      <c r="B120" s="335"/>
      <c r="C120" s="220"/>
      <c r="D120" s="220"/>
      <c r="E120" s="220"/>
      <c r="F120" s="220"/>
    </row>
    <row r="121" spans="1:6" ht="35" customHeight="1" x14ac:dyDescent="0.2">
      <c r="A121" s="643" t="s">
        <v>2150</v>
      </c>
      <c r="B121" s="643"/>
      <c r="C121" s="643"/>
      <c r="D121" s="643"/>
      <c r="E121" s="643"/>
      <c r="F121" s="220"/>
    </row>
    <row r="122" spans="1:6" x14ac:dyDescent="0.2">
      <c r="A122" s="339" t="s">
        <v>1771</v>
      </c>
      <c r="B122" s="339"/>
      <c r="C122" s="220"/>
      <c r="D122" s="220"/>
      <c r="E122" s="220"/>
      <c r="F122" s="220"/>
    </row>
    <row r="123" spans="1:6" x14ac:dyDescent="0.2">
      <c r="A123" s="289" t="s">
        <v>1772</v>
      </c>
      <c r="B123" s="289"/>
      <c r="C123" s="220"/>
      <c r="D123" s="220"/>
      <c r="E123" s="220"/>
      <c r="F123" s="220"/>
    </row>
    <row r="124" spans="1:6" ht="19" customHeight="1" x14ac:dyDescent="0.2">
      <c r="A124" s="339" t="s">
        <v>1773</v>
      </c>
      <c r="B124" s="339"/>
      <c r="C124" s="220"/>
      <c r="D124" s="220"/>
      <c r="E124" s="220"/>
      <c r="F124" s="220"/>
    </row>
    <row r="125" spans="1:6" ht="47" customHeight="1" x14ac:dyDescent="0.2">
      <c r="A125" s="642" t="s">
        <v>2151</v>
      </c>
      <c r="B125" s="642"/>
      <c r="C125" s="642"/>
      <c r="D125" s="642"/>
      <c r="E125" s="642"/>
      <c r="F125" s="220"/>
    </row>
  </sheetData>
  <mergeCells count="25">
    <mergeCell ref="A125:E125"/>
    <mergeCell ref="A121:E121"/>
    <mergeCell ref="E42:I42"/>
    <mergeCell ref="B34:B35"/>
    <mergeCell ref="A34:A35"/>
    <mergeCell ref="C34:F34"/>
    <mergeCell ref="H34:J34"/>
    <mergeCell ref="A4:D4"/>
    <mergeCell ref="F4:H4"/>
    <mergeCell ref="C10:G10"/>
    <mergeCell ref="G7:G8"/>
    <mergeCell ref="H7:H8"/>
    <mergeCell ref="A8:D8"/>
    <mergeCell ref="F7:F8"/>
    <mergeCell ref="C29:G29"/>
    <mergeCell ref="C12:G12"/>
    <mergeCell ref="C14:G14"/>
    <mergeCell ref="C15:G15"/>
    <mergeCell ref="C16:G16"/>
    <mergeCell ref="C17:G17"/>
    <mergeCell ref="C18:G18"/>
    <mergeCell ref="C21:G21"/>
    <mergeCell ref="C23:G23"/>
    <mergeCell ref="C25:G25"/>
    <mergeCell ref="C27:G27"/>
  </mergeCells>
  <phoneticPr fontId="42" type="noConversion"/>
  <hyperlinks>
    <hyperlink ref="C25" location="Country_List!A1" display="2-letter COUNTRY codes described here"/>
    <hyperlink ref="C27" location="Percentiles_List!A1" display="List of percentiles available here"/>
    <hyperlink ref="C29" location="Year_List!A1" display="List of years available here"/>
    <hyperlink ref="C21" location="Age_Categories!A1" display="3 digit Age codes described here"/>
    <hyperlink ref="C12" location="Country_List!A1" display="List of countries available here"/>
    <hyperlink ref="C14" location="Wealth_Macro_Variables!A1" display="Wealth macro variables"/>
    <hyperlink ref="C15" location="Wealth_Distributed_Variables!A1" display="Wealth distributed variables"/>
    <hyperlink ref="C16" location="Income_Macro_Variables!A1" display="Income macro variables"/>
    <hyperlink ref="C17" location="Income_Distributed_Variables!A1" display="Income Distributed variables"/>
    <hyperlink ref="C18" location="Other_Macro_Variables!A1" display="Other Macro variables"/>
    <hyperlink ref="A6" location="Series_Type!A1" display="1-letter SERIES type"/>
    <hyperlink ref="B6" location="Wealth_Macro_Variables!A1" display="5-letters CONCEPT code"/>
    <hyperlink ref="C6" location="Age_Categories!A1" display="3-digits AGE code"/>
    <hyperlink ref="D6" location="Population_Categories!A1" display="1-letter POPULATION type"/>
    <hyperlink ref="F6" location="Country_List!A1" display="2-letter country code"/>
    <hyperlink ref="G6" location="Percentiles_List!A1" display="percentile code of variable length"/>
    <hyperlink ref="H6" location="Year_List!A1" display="4 digits year code"/>
    <hyperlink ref="J21" location="Age_Categories!A1" display="Age_Categories!A1"/>
    <hyperlink ref="K21" location="Age_Categories!A1" display="Age_Categories!A1"/>
    <hyperlink ref="L21" location="Age_Categories!A1" display="Age_Categories!A1"/>
    <hyperlink ref="M21" location="Age_Categories!A1" display="Age_Categories!A1"/>
    <hyperlink ref="N21" location="Age_Categories!A1" display="Age_Categories!A1"/>
    <hyperlink ref="O21" location="Age_Categories!A1" display="Age_Categories!A1"/>
    <hyperlink ref="P21" location="Age_Categories!A1" display="Age_Categories!A1"/>
    <hyperlink ref="Q21" location="Age_Categories!A1" display="Age_Categories!A1"/>
    <hyperlink ref="R21" location="Age_Categories!A1" display="Age_Categories!A1"/>
    <hyperlink ref="S21" location="Age_Categories!A1" display="Age_Categories!A1"/>
    <hyperlink ref="T21" location="Age_Categories!A1" display="Age_Categories!A1"/>
    <hyperlink ref="U21" location="Age_Categories!A1" display="Age_Categories!A1"/>
    <hyperlink ref="V21" location="Age_Categories!A1" display="Age_Categories!A1"/>
    <hyperlink ref="W21" location="Age_Categories!A1" display="Age_Categories!A1"/>
    <hyperlink ref="X21" location="Age_Categories!A1" display="Age_Categories!A1"/>
    <hyperlink ref="Y21" location="Age_Categories!A1" display="Age_Categories!A1"/>
    <hyperlink ref="Z21" location="Age_Categories!A1" display="Age_Categories!A1"/>
    <hyperlink ref="AA21" location="Age_Categories!A1" display="Age_Categories!A1"/>
    <hyperlink ref="AB21" location="Age_Categories!A1" display="Age_Categories!A1"/>
    <hyperlink ref="AC21" location="Age_Categories!A1" display="Age_Categories!A1"/>
    <hyperlink ref="AD21" location="Age_Categories!A1" display="Age_Categories!A1"/>
    <hyperlink ref="AE21" location="Age_Categories!A1" display="Age_Categories!A1"/>
    <hyperlink ref="AF21" location="Age_Categories!A1" display="Age_Categories!A1"/>
    <hyperlink ref="AG21" location="Age_Categories!A1" display="Age_Categories!A1"/>
    <hyperlink ref="AH21" location="Age_Categories!A1" display="Age_Categories!A1"/>
    <hyperlink ref="AI21" location="Age_Categories!A1" display="Age_Categories!A1"/>
    <hyperlink ref="AJ21" location="Age_Categories!A1" display="Age_Categories!A1"/>
    <hyperlink ref="AK21" location="Age_Categories!A1" display="Age_Categories!A1"/>
    <hyperlink ref="AL21" location="Age_Categories!A1" display="Age_Categories!A1"/>
    <hyperlink ref="AM21" location="Age_Categories!A1" display="Age_Categories!A1"/>
    <hyperlink ref="AN21" location="Age_Categories!A1" display="Age_Categories!A1"/>
    <hyperlink ref="AO21" location="Age_Categories!A1" display="Age_Categories!A1"/>
    <hyperlink ref="AP21" location="Age_Categories!A1" display="Age_Categories!A1"/>
    <hyperlink ref="AQ21" location="Age_Categories!A1" display="Age_Categories!A1"/>
    <hyperlink ref="AR21" location="Age_Categories!A1" display="Age_Categories!A1"/>
    <hyperlink ref="AS21" location="Age_Categories!A1" display="Age_Categories!A1"/>
    <hyperlink ref="AT21" location="Age_Categories!A1" display="Age_Categories!A1"/>
    <hyperlink ref="AU21" location="Age_Categories!A1" display="Age_Categories!A1"/>
    <hyperlink ref="AV21" location="Age_Categories!A1" display="Age_Categories!A1"/>
    <hyperlink ref="AW21" location="Age_Categories!A1" display="Age_Categories!A1"/>
    <hyperlink ref="AX21" location="Age_Categories!A1" display="Age_Categories!A1"/>
    <hyperlink ref="AY21" location="Age_Categories!A1" display="Age_Categories!A1"/>
    <hyperlink ref="AZ21" location="Age_Categories!A1" display="Age_Categories!A1"/>
    <hyperlink ref="BA21" location="Age_Categories!A1" display="Age_Categories!A1"/>
    <hyperlink ref="BB21" location="Age_Categories!A1" display="Age_Categories!A1"/>
    <hyperlink ref="BC21" location="Age_Categories!A1" display="Age_Categories!A1"/>
    <hyperlink ref="BD21" location="Age_Categories!A1" display="Age_Categories!A1"/>
    <hyperlink ref="BE21" location="Age_Categories!A1" display="Age_Categories!A1"/>
    <hyperlink ref="BF21" location="Age_Categories!A1" display="Age_Categories!A1"/>
    <hyperlink ref="BG21" location="Age_Categories!A1" display="Age_Categories!A1"/>
    <hyperlink ref="BH21" location="Age_Categories!A1" display="Age_Categories!A1"/>
    <hyperlink ref="BI21" location="Age_Categories!A1" display="Age_Categories!A1"/>
    <hyperlink ref="BJ21" location="Age_Categories!A1" display="Age_Categories!A1"/>
    <hyperlink ref="BK21" location="Age_Categories!A1" display="Age_Categories!A1"/>
    <hyperlink ref="BL21" location="Age_Categories!A1" display="Age_Categories!A1"/>
    <hyperlink ref="BM21" location="Age_Categories!A1" display="Age_Categories!A1"/>
    <hyperlink ref="BN21" location="Age_Categories!A1" display="Age_Categories!A1"/>
    <hyperlink ref="BO21" location="Age_Categories!A1" display="Age_Categories!A1"/>
    <hyperlink ref="BP21" location="Age_Categories!A1" display="Age_Categories!A1"/>
    <hyperlink ref="BQ21" location="Age_Categories!A1" display="Age_Categories!A1"/>
    <hyperlink ref="BR21" location="Age_Categories!A1" display="Age_Categories!A1"/>
    <hyperlink ref="BS21" location="Age_Categories!A1" display="Age_Categories!A1"/>
    <hyperlink ref="BT21" location="Age_Categories!A1" display="Age_Categories!A1"/>
    <hyperlink ref="BU21" location="Age_Categories!A1" display="Age_Categories!A1"/>
    <hyperlink ref="BV21" location="Age_Categories!A1" display="Age_Categories!A1"/>
    <hyperlink ref="BW21" location="Age_Categories!A1" display="Age_Categories!A1"/>
    <hyperlink ref="BX21" location="Age_Categories!A1" display="Age_Categories!A1"/>
    <hyperlink ref="BY21" location="Age_Categories!A1" display="Age_Categories!A1"/>
    <hyperlink ref="BZ21" location="Age_Categories!A1" display="Age_Categories!A1"/>
    <hyperlink ref="CA21" location="Age_Categories!A1" display="Age_Categories!A1"/>
    <hyperlink ref="CB21" location="Age_Categories!A1" display="Age_Categories!A1"/>
    <hyperlink ref="CC21" location="Age_Categories!A1" display="Age_Categories!A1"/>
    <hyperlink ref="CD21" location="Age_Categories!A1" display="Age_Categories!A1"/>
    <hyperlink ref="CE21" location="Age_Categories!A1" display="Age_Categories!A1"/>
    <hyperlink ref="CF21" location="Age_Categories!A1" display="Age_Categories!A1"/>
    <hyperlink ref="CG21" location="Age_Categories!A1" display="Age_Categories!A1"/>
    <hyperlink ref="CH21" location="Age_Categories!A1" display="Age_Categories!A1"/>
    <hyperlink ref="CI21" location="Age_Categories!A1" display="Age_Categories!A1"/>
    <hyperlink ref="CJ21" location="Age_Categories!A1" display="Age_Categories!A1"/>
    <hyperlink ref="CK21" location="Age_Categories!A1" display="Age_Categories!A1"/>
    <hyperlink ref="CL21" location="Age_Categories!A1" display="Age_Categories!A1"/>
    <hyperlink ref="CM21" location="Age_Categories!A1" display="Age_Categories!A1"/>
    <hyperlink ref="CN21" location="Age_Categories!A1" display="Age_Categories!A1"/>
    <hyperlink ref="CO21" location="Age_Categories!A1" display="Age_Categories!A1"/>
    <hyperlink ref="CP21" location="Age_Categories!A1" display="Age_Categories!A1"/>
    <hyperlink ref="CQ21" location="Age_Categories!A1" display="Age_Categories!A1"/>
    <hyperlink ref="CR21" location="Age_Categories!A1" display="Age_Categories!A1"/>
    <hyperlink ref="CS21" location="Age_Categories!A1" display="Age_Categories!A1"/>
    <hyperlink ref="CT21" location="Age_Categories!A1" display="Age_Categories!A1"/>
    <hyperlink ref="CU21" location="Age_Categories!A1" display="Age_Categories!A1"/>
    <hyperlink ref="CV21" location="Age_Categories!A1" display="Age_Categories!A1"/>
    <hyperlink ref="CW21" location="Age_Categories!A1" display="Age_Categories!A1"/>
    <hyperlink ref="CX21" location="Age_Categories!A1" display="Age_Categories!A1"/>
    <hyperlink ref="CY21" location="Age_Categories!A1" display="Age_Categories!A1"/>
    <hyperlink ref="CZ21" location="Age_Categories!A1" display="Age_Categories!A1"/>
    <hyperlink ref="DA21" location="Age_Categories!A1" display="Age_Categories!A1"/>
    <hyperlink ref="DB21" location="Age_Categories!A1" display="Age_Categories!A1"/>
    <hyperlink ref="DC21" location="Age_Categories!A1" display="Age_Categories!A1"/>
    <hyperlink ref="DD21" location="Age_Categories!A1" display="Age_Categories!A1"/>
    <hyperlink ref="DE21" location="Age_Categories!A1" display="Age_Categories!A1"/>
    <hyperlink ref="DF21" location="Age_Categories!A1" display="Age_Categories!A1"/>
    <hyperlink ref="DG21" location="Age_Categories!A1" display="Age_Categories!A1"/>
    <hyperlink ref="DH21" location="Age_Categories!A1" display="Age_Categories!A1"/>
    <hyperlink ref="DI21" location="Age_Categories!A1" display="Age_Categories!A1"/>
    <hyperlink ref="DJ21" location="Age_Categories!A1" display="Age_Categories!A1"/>
    <hyperlink ref="DK21" location="Age_Categories!A1" display="Age_Categories!A1"/>
    <hyperlink ref="DL21" location="Age_Categories!A1" display="Age_Categories!A1"/>
    <hyperlink ref="DM21" location="Age_Categories!A1" display="Age_Categories!A1"/>
    <hyperlink ref="DN21" location="Age_Categories!A1" display="Age_Categories!A1"/>
    <hyperlink ref="DO21" location="Age_Categories!A1" display="Age_Categories!A1"/>
    <hyperlink ref="DP21" location="Age_Categories!A1" display="Age_Categories!A1"/>
    <hyperlink ref="DQ21" location="Age_Categories!A1" display="Age_Categories!A1"/>
    <hyperlink ref="DR21" location="Age_Categories!A1" display="Age_Categories!A1"/>
    <hyperlink ref="DS21" location="Age_Categories!A1" display="Age_Categories!A1"/>
    <hyperlink ref="DT21" location="Age_Categories!A1" display="Age_Categories!A1"/>
    <hyperlink ref="DU21" location="Age_Categories!A1" display="Age_Categories!A1"/>
    <hyperlink ref="DV21" location="Age_Categories!A1" display="Age_Categories!A1"/>
    <hyperlink ref="DW21" location="Age_Categories!A1" display="Age_Categories!A1"/>
    <hyperlink ref="DX21" location="Age_Categories!A1" display="Age_Categories!A1"/>
    <hyperlink ref="DY21" location="Age_Categories!A1" display="Age_Categories!A1"/>
    <hyperlink ref="DZ21" location="Age_Categories!A1" display="Age_Categories!A1"/>
    <hyperlink ref="EA21" location="Age_Categories!A1" display="Age_Categories!A1"/>
    <hyperlink ref="EB21" location="Age_Categories!A1" display="Age_Categories!A1"/>
    <hyperlink ref="EC21" location="Age_Categories!A1" display="Age_Categories!A1"/>
    <hyperlink ref="ED21" location="Age_Categories!A1" display="Age_Categories!A1"/>
    <hyperlink ref="EE21" location="Age_Categories!A1" display="Age_Categories!A1"/>
    <hyperlink ref="EF21" location="Age_Categories!A1" display="Age_Categories!A1"/>
    <hyperlink ref="EG21" location="Age_Categories!A1" display="Age_Categories!A1"/>
    <hyperlink ref="EH21" location="Age_Categories!A1" display="Age_Categories!A1"/>
    <hyperlink ref="EI21" location="Age_Categories!A1" display="Age_Categories!A1"/>
    <hyperlink ref="EJ21" location="Age_Categories!A1" display="Age_Categories!A1"/>
    <hyperlink ref="EK21" location="Age_Categories!A1" display="Age_Categories!A1"/>
    <hyperlink ref="EL21" location="Age_Categories!A1" display="Age_Categories!A1"/>
    <hyperlink ref="EM21" location="Age_Categories!A1" display="Age_Categories!A1"/>
    <hyperlink ref="EN21" location="Age_Categories!A1" display="Age_Categories!A1"/>
    <hyperlink ref="EO21" location="Age_Categories!A1" display="Age_Categories!A1"/>
    <hyperlink ref="EP21" location="Age_Categories!A1" display="Age_Categories!A1"/>
    <hyperlink ref="EQ21" location="Age_Categories!A1" display="Age_Categories!A1"/>
    <hyperlink ref="ER21" location="Age_Categories!A1" display="Age_Categories!A1"/>
    <hyperlink ref="ES21" location="Age_Categories!A1" display="Age_Categories!A1"/>
    <hyperlink ref="ET21" location="Age_Categories!A1" display="Age_Categories!A1"/>
    <hyperlink ref="EU21" location="Age_Categories!A1" display="Age_Categories!A1"/>
    <hyperlink ref="EV21" location="Age_Categories!A1" display="Age_Categories!A1"/>
    <hyperlink ref="EW21" location="Age_Categories!A1" display="Age_Categories!A1"/>
    <hyperlink ref="EX21" location="Age_Categories!A1" display="Age_Categories!A1"/>
    <hyperlink ref="EY21" location="Age_Categories!A1" display="Age_Categories!A1"/>
    <hyperlink ref="EZ21" location="Age_Categories!A1" display="Age_Categories!A1"/>
    <hyperlink ref="FA21" location="Age_Categories!A1" display="Age_Categories!A1"/>
    <hyperlink ref="FB21" location="Age_Categories!A1" display="Age_Categories!A1"/>
    <hyperlink ref="FC21" location="Age_Categories!A1" display="Age_Categories!A1"/>
    <hyperlink ref="FD21" location="Age_Categories!A1" display="Age_Categories!A1"/>
    <hyperlink ref="FE21" location="Age_Categories!A1" display="Age_Categories!A1"/>
    <hyperlink ref="FF21" location="Age_Categories!A1" display="Age_Categories!A1"/>
    <hyperlink ref="FG21" location="Age_Categories!A1" display="Age_Categories!A1"/>
    <hyperlink ref="FH21" location="Age_Categories!A1" display="Age_Categories!A1"/>
    <hyperlink ref="FI21" location="Age_Categories!A1" display="Age_Categories!A1"/>
    <hyperlink ref="FJ21" location="Age_Categories!A1" display="Age_Categories!A1"/>
    <hyperlink ref="FK21" location="Age_Categories!A1" display="Age_Categories!A1"/>
    <hyperlink ref="FL21" location="Age_Categories!A1" display="Age_Categories!A1"/>
    <hyperlink ref="FM21" location="Age_Categories!A1" display="Age_Categories!A1"/>
    <hyperlink ref="FN21" location="Age_Categories!A1" display="Age_Categories!A1"/>
    <hyperlink ref="FO21" location="Age_Categories!A1" display="Age_Categories!A1"/>
    <hyperlink ref="FP21" location="Age_Categories!A1" display="Age_Categories!A1"/>
    <hyperlink ref="FQ21" location="Age_Categories!A1" display="Age_Categories!A1"/>
    <hyperlink ref="FR21" location="Age_Categories!A1" display="Age_Categories!A1"/>
    <hyperlink ref="FS21" location="Age_Categories!A1" display="Age_Categories!A1"/>
    <hyperlink ref="FT21" location="Age_Categories!A1" display="Age_Categories!A1"/>
    <hyperlink ref="FU21" location="Age_Categories!A1" display="Age_Categories!A1"/>
    <hyperlink ref="FV21" location="Age_Categories!A1" display="Age_Categories!A1"/>
    <hyperlink ref="FW21" location="Age_Categories!A1" display="Age_Categories!A1"/>
    <hyperlink ref="FX21" location="Age_Categories!A1" display="Age_Categories!A1"/>
    <hyperlink ref="FY21" location="Age_Categories!A1" display="Age_Categories!A1"/>
    <hyperlink ref="FZ21" location="Age_Categories!A1" display="Age_Categories!A1"/>
    <hyperlink ref="GA21" location="Age_Categories!A1" display="Age_Categories!A1"/>
    <hyperlink ref="GB21" location="Age_Categories!A1" display="Age_Categories!A1"/>
    <hyperlink ref="GC21" location="Age_Categories!A1" display="Age_Categories!A1"/>
    <hyperlink ref="GD21" location="Age_Categories!A1" display="Age_Categories!A1"/>
    <hyperlink ref="GE21" location="Age_Categories!A1" display="Age_Categories!A1"/>
    <hyperlink ref="GF21" location="Age_Categories!A1" display="Age_Categories!A1"/>
    <hyperlink ref="GG21" location="Age_Categories!A1" display="Age_Categories!A1"/>
    <hyperlink ref="GH21" location="Age_Categories!A1" display="Age_Categories!A1"/>
    <hyperlink ref="GI21" location="Age_Categories!A1" display="Age_Categories!A1"/>
    <hyperlink ref="GJ21" location="Age_Categories!A1" display="Age_Categories!A1"/>
    <hyperlink ref="GK21" location="Age_Categories!A1" display="Age_Categories!A1"/>
    <hyperlink ref="GL21" location="Age_Categories!A1" display="Age_Categories!A1"/>
    <hyperlink ref="GM21" location="Age_Categories!A1" display="Age_Categories!A1"/>
    <hyperlink ref="GN21" location="Age_Categories!A1" display="Age_Categories!A1"/>
    <hyperlink ref="GO21" location="Age_Categories!A1" display="Age_Categories!A1"/>
    <hyperlink ref="GP21" location="Age_Categories!A1" display="Age_Categories!A1"/>
    <hyperlink ref="GQ21" location="Age_Categories!A1" display="Age_Categories!A1"/>
    <hyperlink ref="GR21" location="Age_Categories!A1" display="Age_Categories!A1"/>
    <hyperlink ref="GS21" location="Age_Categories!A1" display="Age_Categories!A1"/>
    <hyperlink ref="GT21" location="Age_Categories!A1" display="Age_Categories!A1"/>
    <hyperlink ref="GU21" location="Age_Categories!A1" display="Age_Categories!A1"/>
    <hyperlink ref="GV21" location="Age_Categories!A1" display="Age_Categories!A1"/>
    <hyperlink ref="GW21" location="Age_Categories!A1" display="Age_Categories!A1"/>
    <hyperlink ref="GX21" location="Age_Categories!A1" display="Age_Categories!A1"/>
    <hyperlink ref="GY21" location="Age_Categories!A1" display="Age_Categories!A1"/>
    <hyperlink ref="GZ21" location="Age_Categories!A1" display="Age_Categories!A1"/>
    <hyperlink ref="HA21" location="Age_Categories!A1" display="Age_Categories!A1"/>
    <hyperlink ref="HB21" location="Age_Categories!A1" display="Age_Categories!A1"/>
    <hyperlink ref="HC21" location="Age_Categories!A1" display="Age_Categories!A1"/>
    <hyperlink ref="HD21" location="Age_Categories!A1" display="Age_Categories!A1"/>
    <hyperlink ref="HE21" location="Age_Categories!A1" display="Age_Categories!A1"/>
    <hyperlink ref="HF21" location="Age_Categories!A1" display="Age_Categories!A1"/>
    <hyperlink ref="HG21" location="Age_Categories!A1" display="Age_Categories!A1"/>
    <hyperlink ref="HH21" location="Age_Categories!A1" display="Age_Categories!A1"/>
    <hyperlink ref="HI21" location="Age_Categories!A1" display="Age_Categories!A1"/>
    <hyperlink ref="HJ21" location="Age_Categories!A1" display="Age_Categories!A1"/>
    <hyperlink ref="HK21" location="Age_Categories!A1" display="Age_Categories!A1"/>
    <hyperlink ref="HL21" location="Age_Categories!A1" display="Age_Categories!A1"/>
    <hyperlink ref="HM21" location="Age_Categories!A1" display="Age_Categories!A1"/>
    <hyperlink ref="HN21" location="Age_Categories!A1" display="Age_Categories!A1"/>
    <hyperlink ref="HO21" location="Age_Categories!A1" display="Age_Categories!A1"/>
    <hyperlink ref="HP21" location="Age_Categories!A1" display="Age_Categories!A1"/>
    <hyperlink ref="HQ21" location="Age_Categories!A1" display="Age_Categories!A1"/>
    <hyperlink ref="HR21" location="Age_Categories!A1" display="Age_Categories!A1"/>
    <hyperlink ref="HS21" location="Age_Categories!A1" display="Age_Categories!A1"/>
    <hyperlink ref="HT21" location="Age_Categories!A1" display="Age_Categories!A1"/>
    <hyperlink ref="HU21" location="Age_Categories!A1" display="Age_Categories!A1"/>
    <hyperlink ref="HV21" location="Age_Categories!A1" display="Age_Categories!A1"/>
    <hyperlink ref="HW21" location="Age_Categories!A1" display="Age_Categories!A1"/>
    <hyperlink ref="HX21" location="Age_Categories!A1" display="Age_Categories!A1"/>
    <hyperlink ref="HY21" location="Age_Categories!A1" display="Age_Categories!A1"/>
    <hyperlink ref="HZ21" location="Age_Categories!A1" display="Age_Categories!A1"/>
    <hyperlink ref="IA21" location="Age_Categories!A1" display="Age_Categories!A1"/>
    <hyperlink ref="IB21" location="Age_Categories!A1" display="Age_Categories!A1"/>
    <hyperlink ref="IC21" location="Age_Categories!A1" display="Age_Categories!A1"/>
    <hyperlink ref="ID21" location="Age_Categories!A1" display="Age_Categories!A1"/>
    <hyperlink ref="IE21" location="Age_Categories!A1" display="Age_Categories!A1"/>
    <hyperlink ref="IF21" location="Age_Categories!A1" display="Age_Categories!A1"/>
    <hyperlink ref="IG21" location="Age_Categories!A1" display="Age_Categories!A1"/>
    <hyperlink ref="IH21" location="Age_Categories!A1" display="Age_Categories!A1"/>
    <hyperlink ref="II21" location="Age_Categories!A1" display="Age_Categories!A1"/>
    <hyperlink ref="IJ21" location="Age_Categories!A1" display="Age_Categories!A1"/>
    <hyperlink ref="IK21" location="Age_Categories!A1" display="Age_Categories!A1"/>
    <hyperlink ref="IL21" location="Age_Categories!A1" display="Age_Categories!A1"/>
    <hyperlink ref="IM21" location="Age_Categories!A1" display="Age_Categories!A1"/>
    <hyperlink ref="IN21" location="Age_Categories!A1" display="Age_Categories!A1"/>
    <hyperlink ref="IO21" location="Age_Categories!A1" display="Age_Categories!A1"/>
    <hyperlink ref="IP21" location="Age_Categories!A1" display="Age_Categories!A1"/>
    <hyperlink ref="IQ21" location="Age_Categories!A1" display="Age_Categories!A1"/>
    <hyperlink ref="IR21" location="Age_Categories!A1" display="Age_Categories!A1"/>
    <hyperlink ref="IS21" location="Age_Categories!A1" display="Age_Categories!A1"/>
    <hyperlink ref="IT21" location="Age_Categories!A1" display="Age_Categories!A1"/>
    <hyperlink ref="IU21" location="Age_Categories!A1" display="Age_Categories!A1"/>
    <hyperlink ref="IV21" location="Age_Categories!A1" display="Age_Categories!A1"/>
    <hyperlink ref="IW21" location="Age_Categories!A1" display="Age_Categories!A1"/>
    <hyperlink ref="IX21" location="Age_Categories!A1" display="Age_Categories!A1"/>
    <hyperlink ref="IY21" location="Age_Categories!A1" display="Age_Categories!A1"/>
    <hyperlink ref="IZ21" location="Age_Categories!A1" display="Age_Categories!A1"/>
    <hyperlink ref="JA21" location="Age_Categories!A1" display="Age_Categories!A1"/>
    <hyperlink ref="JB21" location="Age_Categories!A1" display="Age_Categories!A1"/>
    <hyperlink ref="JC21" location="Age_Categories!A1" display="Age_Categories!A1"/>
    <hyperlink ref="JD21" location="Age_Categories!A1" display="Age_Categories!A1"/>
    <hyperlink ref="JE21" location="Age_Categories!A1" display="Age_Categories!A1"/>
    <hyperlink ref="JF21" location="Age_Categories!A1" display="Age_Categories!A1"/>
    <hyperlink ref="JG21" location="Age_Categories!A1" display="Age_Categories!A1"/>
    <hyperlink ref="JH21" location="Age_Categories!A1" display="Age_Categories!A1"/>
    <hyperlink ref="JI21" location="Age_Categories!A1" display="Age_Categories!A1"/>
    <hyperlink ref="JJ21" location="Age_Categories!A1" display="Age_Categories!A1"/>
    <hyperlink ref="JK21" location="Age_Categories!A1" display="Age_Categories!A1"/>
    <hyperlink ref="JL21" location="Age_Categories!A1" display="Age_Categories!A1"/>
    <hyperlink ref="JM21" location="Age_Categories!A1" display="Age_Categories!A1"/>
    <hyperlink ref="JN21" location="Age_Categories!A1" display="Age_Categories!A1"/>
    <hyperlink ref="JO21" location="Age_Categories!A1" display="Age_Categories!A1"/>
    <hyperlink ref="JP21" location="Age_Categories!A1" display="Age_Categories!A1"/>
    <hyperlink ref="JQ21" location="Age_Categories!A1" display="Age_Categories!A1"/>
    <hyperlink ref="JR21" location="Age_Categories!A1" display="Age_Categories!A1"/>
    <hyperlink ref="JS21" location="Age_Categories!A1" display="Age_Categories!A1"/>
    <hyperlink ref="JT21" location="Age_Categories!A1" display="Age_Categories!A1"/>
    <hyperlink ref="JU21" location="Age_Categories!A1" display="Age_Categories!A1"/>
    <hyperlink ref="JV21" location="Age_Categories!A1" display="Age_Categories!A1"/>
    <hyperlink ref="JW21" location="Age_Categories!A1" display="Age_Categories!A1"/>
    <hyperlink ref="JX21" location="Age_Categories!A1" display="Age_Categories!A1"/>
    <hyperlink ref="JY21" location="Age_Categories!A1" display="Age_Categories!A1"/>
    <hyperlink ref="JZ21" location="Age_Categories!A1" display="Age_Categories!A1"/>
    <hyperlink ref="KA21" location="Age_Categories!A1" display="Age_Categories!A1"/>
    <hyperlink ref="KB21" location="Age_Categories!A1" display="Age_Categories!A1"/>
    <hyperlink ref="KC21" location="Age_Categories!A1" display="Age_Categories!A1"/>
    <hyperlink ref="KD21" location="Age_Categories!A1" display="Age_Categories!A1"/>
    <hyperlink ref="KE21" location="Age_Categories!A1" display="Age_Categories!A1"/>
    <hyperlink ref="KF21" location="Age_Categories!A1" display="Age_Categories!A1"/>
    <hyperlink ref="KG21" location="Age_Categories!A1" display="Age_Categories!A1"/>
    <hyperlink ref="KH21" location="Age_Categories!A1" display="Age_Categories!A1"/>
    <hyperlink ref="KI21" location="Age_Categories!A1" display="Age_Categories!A1"/>
    <hyperlink ref="KJ21" location="Age_Categories!A1" display="Age_Categories!A1"/>
    <hyperlink ref="KK21" location="Age_Categories!A1" display="Age_Categories!A1"/>
    <hyperlink ref="KL21" location="Age_Categories!A1" display="Age_Categories!A1"/>
    <hyperlink ref="KM21" location="Age_Categories!A1" display="Age_Categories!A1"/>
    <hyperlink ref="KN21" location="Age_Categories!A1" display="Age_Categories!A1"/>
    <hyperlink ref="KO21" location="Age_Categories!A1" display="Age_Categories!A1"/>
    <hyperlink ref="KP21" location="Age_Categories!A1" display="Age_Categories!A1"/>
    <hyperlink ref="KQ21" location="Age_Categories!A1" display="Age_Categories!A1"/>
    <hyperlink ref="KR21" location="Age_Categories!A1" display="Age_Categories!A1"/>
    <hyperlink ref="KS21" location="Age_Categories!A1" display="Age_Categories!A1"/>
    <hyperlink ref="KT21" location="Age_Categories!A1" display="Age_Categories!A1"/>
    <hyperlink ref="KU21" location="Age_Categories!A1" display="Age_Categories!A1"/>
    <hyperlink ref="KV21" location="Age_Categories!A1" display="Age_Categories!A1"/>
    <hyperlink ref="KW21" location="Age_Categories!A1" display="Age_Categories!A1"/>
    <hyperlink ref="KX21" location="Age_Categories!A1" display="Age_Categories!A1"/>
    <hyperlink ref="KY21" location="Age_Categories!A1" display="Age_Categories!A1"/>
    <hyperlink ref="KZ21" location="Age_Categories!A1" display="Age_Categories!A1"/>
    <hyperlink ref="LA21" location="Age_Categories!A1" display="Age_Categories!A1"/>
    <hyperlink ref="LB21" location="Age_Categories!A1" display="Age_Categories!A1"/>
    <hyperlink ref="LC21" location="Age_Categories!A1" display="Age_Categories!A1"/>
    <hyperlink ref="LD21" location="Age_Categories!A1" display="Age_Categories!A1"/>
    <hyperlink ref="LE21" location="Age_Categories!A1" display="Age_Categories!A1"/>
    <hyperlink ref="LF21" location="Age_Categories!A1" display="Age_Categories!A1"/>
    <hyperlink ref="LG21" location="Age_Categories!A1" display="Age_Categories!A1"/>
    <hyperlink ref="LH21" location="Age_Categories!A1" display="Age_Categories!A1"/>
    <hyperlink ref="LI21" location="Age_Categories!A1" display="Age_Categories!A1"/>
    <hyperlink ref="LJ21" location="Age_Categories!A1" display="Age_Categories!A1"/>
    <hyperlink ref="LK21" location="Age_Categories!A1" display="Age_Categories!A1"/>
    <hyperlink ref="LL21" location="Age_Categories!A1" display="Age_Categories!A1"/>
    <hyperlink ref="LM21" location="Age_Categories!A1" display="Age_Categories!A1"/>
    <hyperlink ref="LN21" location="Age_Categories!A1" display="Age_Categories!A1"/>
    <hyperlink ref="LO21" location="Age_Categories!A1" display="Age_Categories!A1"/>
    <hyperlink ref="LP21" location="Age_Categories!A1" display="Age_Categories!A1"/>
    <hyperlink ref="LQ21" location="Age_Categories!A1" display="Age_Categories!A1"/>
    <hyperlink ref="LR21" location="Age_Categories!A1" display="Age_Categories!A1"/>
    <hyperlink ref="LS21" location="Age_Categories!A1" display="Age_Categories!A1"/>
    <hyperlink ref="LT21" location="Age_Categories!A1" display="Age_Categories!A1"/>
    <hyperlink ref="LU21" location="Age_Categories!A1" display="Age_Categories!A1"/>
    <hyperlink ref="LV21" location="Age_Categories!A1" display="Age_Categories!A1"/>
    <hyperlink ref="LW21" location="Age_Categories!A1" display="Age_Categories!A1"/>
    <hyperlink ref="LX21" location="Age_Categories!A1" display="Age_Categories!A1"/>
    <hyperlink ref="LY21" location="Age_Categories!A1" display="Age_Categories!A1"/>
    <hyperlink ref="LZ21" location="Age_Categories!A1" display="Age_Categories!A1"/>
    <hyperlink ref="MA21" location="Age_Categories!A1" display="Age_Categories!A1"/>
    <hyperlink ref="MB21" location="Age_Categories!A1" display="Age_Categories!A1"/>
    <hyperlink ref="MC21" location="Age_Categories!A1" display="Age_Categories!A1"/>
    <hyperlink ref="MD21" location="Age_Categories!A1" display="Age_Categories!A1"/>
    <hyperlink ref="ME21" location="Age_Categories!A1" display="Age_Categories!A1"/>
    <hyperlink ref="MF21" location="Age_Categories!A1" display="Age_Categories!A1"/>
    <hyperlink ref="MG21" location="Age_Categories!A1" display="Age_Categories!A1"/>
    <hyperlink ref="MH21" location="Age_Categories!A1" display="Age_Categories!A1"/>
    <hyperlink ref="MI21" location="Age_Categories!A1" display="Age_Categories!A1"/>
    <hyperlink ref="MJ21" location="Age_Categories!A1" display="Age_Categories!A1"/>
    <hyperlink ref="MK21" location="Age_Categories!A1" display="Age_Categories!A1"/>
    <hyperlink ref="ML21" location="Age_Categories!A1" display="Age_Categories!A1"/>
    <hyperlink ref="MM21" location="Age_Categories!A1" display="Age_Categories!A1"/>
    <hyperlink ref="MN21" location="Age_Categories!A1" display="Age_Categories!A1"/>
    <hyperlink ref="MO21" location="Age_Categories!A1" display="Age_Categories!A1"/>
    <hyperlink ref="MP21" location="Age_Categories!A1" display="Age_Categories!A1"/>
    <hyperlink ref="MQ21" location="Age_Categories!A1" display="Age_Categories!A1"/>
    <hyperlink ref="MR21" location="Age_Categories!A1" display="Age_Categories!A1"/>
    <hyperlink ref="MS21" location="Age_Categories!A1" display="Age_Categories!A1"/>
    <hyperlink ref="MT21" location="Age_Categories!A1" display="Age_Categories!A1"/>
    <hyperlink ref="MU21" location="Age_Categories!A1" display="Age_Categories!A1"/>
    <hyperlink ref="MV21" location="Age_Categories!A1" display="Age_Categories!A1"/>
    <hyperlink ref="MW21" location="Age_Categories!A1" display="Age_Categories!A1"/>
    <hyperlink ref="MX21" location="Age_Categories!A1" display="Age_Categories!A1"/>
    <hyperlink ref="MY21" location="Age_Categories!A1" display="Age_Categories!A1"/>
    <hyperlink ref="MZ21" location="Age_Categories!A1" display="Age_Categories!A1"/>
    <hyperlink ref="NA21" location="Age_Categories!A1" display="Age_Categories!A1"/>
    <hyperlink ref="NB21" location="Age_Categories!A1" display="Age_Categories!A1"/>
    <hyperlink ref="NC21" location="Age_Categories!A1" display="Age_Categories!A1"/>
    <hyperlink ref="ND21" location="Age_Categories!A1" display="Age_Categories!A1"/>
    <hyperlink ref="NE21" location="Age_Categories!A1" display="Age_Categories!A1"/>
    <hyperlink ref="NF21" location="Age_Categories!A1" display="Age_Categories!A1"/>
    <hyperlink ref="NG21" location="Age_Categories!A1" display="Age_Categories!A1"/>
    <hyperlink ref="NH21" location="Age_Categories!A1" display="Age_Categories!A1"/>
    <hyperlink ref="NI21" location="Age_Categories!A1" display="Age_Categories!A1"/>
    <hyperlink ref="NJ21" location="Age_Categories!A1" display="Age_Categories!A1"/>
    <hyperlink ref="NK21" location="Age_Categories!A1" display="Age_Categories!A1"/>
    <hyperlink ref="NL21" location="Age_Categories!A1" display="Age_Categories!A1"/>
    <hyperlink ref="NM21" location="Age_Categories!A1" display="Age_Categories!A1"/>
    <hyperlink ref="NN21" location="Age_Categories!A1" display="Age_Categories!A1"/>
    <hyperlink ref="NO21" location="Age_Categories!A1" display="Age_Categories!A1"/>
    <hyperlink ref="NP21" location="Age_Categories!A1" display="Age_Categories!A1"/>
    <hyperlink ref="NQ21" location="Age_Categories!A1" display="Age_Categories!A1"/>
    <hyperlink ref="NR21" location="Age_Categories!A1" display="Age_Categories!A1"/>
    <hyperlink ref="NS21" location="Age_Categories!A1" display="Age_Categories!A1"/>
    <hyperlink ref="NT21" location="Age_Categories!A1" display="Age_Categories!A1"/>
    <hyperlink ref="NU21" location="Age_Categories!A1" display="Age_Categories!A1"/>
    <hyperlink ref="NV21" location="Age_Categories!A1" display="Age_Categories!A1"/>
    <hyperlink ref="NW21" location="Age_Categories!A1" display="Age_Categories!A1"/>
    <hyperlink ref="NX21" location="Age_Categories!A1" display="Age_Categories!A1"/>
    <hyperlink ref="NY21" location="Age_Categories!A1" display="Age_Categories!A1"/>
    <hyperlink ref="NZ21" location="Age_Categories!A1" display="Age_Categories!A1"/>
    <hyperlink ref="OA21" location="Age_Categories!A1" display="Age_Categories!A1"/>
    <hyperlink ref="OB21" location="Age_Categories!A1" display="Age_Categories!A1"/>
    <hyperlink ref="OC21" location="Age_Categories!A1" display="Age_Categories!A1"/>
    <hyperlink ref="OD21" location="Age_Categories!A1" display="Age_Categories!A1"/>
    <hyperlink ref="OE21" location="Age_Categories!A1" display="Age_Categories!A1"/>
    <hyperlink ref="OF21" location="Age_Categories!A1" display="Age_Categories!A1"/>
    <hyperlink ref="OG21" location="Age_Categories!A1" display="Age_Categories!A1"/>
    <hyperlink ref="OH21" location="Age_Categories!A1" display="Age_Categories!A1"/>
    <hyperlink ref="OI21" location="Age_Categories!A1" display="Age_Categories!A1"/>
    <hyperlink ref="OJ21" location="Age_Categories!A1" display="Age_Categories!A1"/>
    <hyperlink ref="OK21" location="Age_Categories!A1" display="Age_Categories!A1"/>
    <hyperlink ref="OL21" location="Age_Categories!A1" display="Age_Categories!A1"/>
    <hyperlink ref="OM21" location="Age_Categories!A1" display="Age_Categories!A1"/>
    <hyperlink ref="ON21" location="Age_Categories!A1" display="Age_Categories!A1"/>
    <hyperlink ref="OO21" location="Age_Categories!A1" display="Age_Categories!A1"/>
    <hyperlink ref="OP21" location="Age_Categories!A1" display="Age_Categories!A1"/>
    <hyperlink ref="OQ21" location="Age_Categories!A1" display="Age_Categories!A1"/>
    <hyperlink ref="OR21" location="Age_Categories!A1" display="Age_Categories!A1"/>
    <hyperlink ref="OS21" location="Age_Categories!A1" display="Age_Categories!A1"/>
    <hyperlink ref="OT21" location="Age_Categories!A1" display="Age_Categories!A1"/>
    <hyperlink ref="OU21" location="Age_Categories!A1" display="Age_Categories!A1"/>
    <hyperlink ref="OV21" location="Age_Categories!A1" display="Age_Categories!A1"/>
    <hyperlink ref="OW21" location="Age_Categories!A1" display="Age_Categories!A1"/>
    <hyperlink ref="OX21" location="Age_Categories!A1" display="Age_Categories!A1"/>
    <hyperlink ref="OY21" location="Age_Categories!A1" display="Age_Categories!A1"/>
    <hyperlink ref="OZ21" location="Age_Categories!A1" display="Age_Categories!A1"/>
    <hyperlink ref="PA21" location="Age_Categories!A1" display="Age_Categories!A1"/>
    <hyperlink ref="PB21" location="Age_Categories!A1" display="Age_Categories!A1"/>
    <hyperlink ref="PC21" location="Age_Categories!A1" display="Age_Categories!A1"/>
    <hyperlink ref="PD21" location="Age_Categories!A1" display="Age_Categories!A1"/>
    <hyperlink ref="PE21" location="Age_Categories!A1" display="Age_Categories!A1"/>
    <hyperlink ref="PF21" location="Age_Categories!A1" display="Age_Categories!A1"/>
    <hyperlink ref="PG21" location="Age_Categories!A1" display="Age_Categories!A1"/>
    <hyperlink ref="PH21" location="Age_Categories!A1" display="Age_Categories!A1"/>
    <hyperlink ref="PI21" location="Age_Categories!A1" display="Age_Categories!A1"/>
    <hyperlink ref="PJ21" location="Age_Categories!A1" display="Age_Categories!A1"/>
    <hyperlink ref="PK21" location="Age_Categories!A1" display="Age_Categories!A1"/>
    <hyperlink ref="PL21" location="Age_Categories!A1" display="Age_Categories!A1"/>
    <hyperlink ref="PM21" location="Age_Categories!A1" display="Age_Categories!A1"/>
    <hyperlink ref="PN21" location="Age_Categories!A1" display="Age_Categories!A1"/>
    <hyperlink ref="PO21" location="Age_Categories!A1" display="Age_Categories!A1"/>
    <hyperlink ref="PP21" location="Age_Categories!A1" display="Age_Categories!A1"/>
    <hyperlink ref="PQ21" location="Age_Categories!A1" display="Age_Categories!A1"/>
    <hyperlink ref="PR21" location="Age_Categories!A1" display="Age_Categories!A1"/>
    <hyperlink ref="PS21" location="Age_Categories!A1" display="Age_Categories!A1"/>
    <hyperlink ref="PT21" location="Age_Categories!A1" display="Age_Categories!A1"/>
    <hyperlink ref="PU21" location="Age_Categories!A1" display="Age_Categories!A1"/>
    <hyperlink ref="PV21" location="Age_Categories!A1" display="Age_Categories!A1"/>
    <hyperlink ref="PW21" location="Age_Categories!A1" display="Age_Categories!A1"/>
    <hyperlink ref="PX21" location="Age_Categories!A1" display="Age_Categories!A1"/>
    <hyperlink ref="PY21" location="Age_Categories!A1" display="Age_Categories!A1"/>
    <hyperlink ref="PZ21" location="Age_Categories!A1" display="Age_Categories!A1"/>
    <hyperlink ref="QA21" location="Age_Categories!A1" display="Age_Categories!A1"/>
    <hyperlink ref="QB21" location="Age_Categories!A1" display="Age_Categories!A1"/>
    <hyperlink ref="QC21" location="Age_Categories!A1" display="Age_Categories!A1"/>
    <hyperlink ref="QD21" location="Age_Categories!A1" display="Age_Categories!A1"/>
    <hyperlink ref="QE21" location="Age_Categories!A1" display="Age_Categories!A1"/>
    <hyperlink ref="QF21" location="Age_Categories!A1" display="Age_Categories!A1"/>
    <hyperlink ref="QG21" location="Age_Categories!A1" display="Age_Categories!A1"/>
    <hyperlink ref="QH21" location="Age_Categories!A1" display="Age_Categories!A1"/>
    <hyperlink ref="QI21" location="Age_Categories!A1" display="Age_Categories!A1"/>
    <hyperlink ref="QJ21" location="Age_Categories!A1" display="Age_Categories!A1"/>
    <hyperlink ref="QK21" location="Age_Categories!A1" display="Age_Categories!A1"/>
    <hyperlink ref="QL21" location="Age_Categories!A1" display="Age_Categories!A1"/>
    <hyperlink ref="QM21" location="Age_Categories!A1" display="Age_Categories!A1"/>
    <hyperlink ref="QN21" location="Age_Categories!A1" display="Age_Categories!A1"/>
    <hyperlink ref="QO21" location="Age_Categories!A1" display="Age_Categories!A1"/>
    <hyperlink ref="QP21" location="Age_Categories!A1" display="Age_Categories!A1"/>
    <hyperlink ref="QQ21" location="Age_Categories!A1" display="Age_Categories!A1"/>
    <hyperlink ref="QR21" location="Age_Categories!A1" display="Age_Categories!A1"/>
    <hyperlink ref="QS21" location="Age_Categories!A1" display="Age_Categories!A1"/>
    <hyperlink ref="QT21" location="Age_Categories!A1" display="Age_Categories!A1"/>
    <hyperlink ref="QU21" location="Age_Categories!A1" display="Age_Categories!A1"/>
    <hyperlink ref="QV21" location="Age_Categories!A1" display="Age_Categories!A1"/>
    <hyperlink ref="QW21" location="Age_Categories!A1" display="Age_Categories!A1"/>
    <hyperlink ref="QX21" location="Age_Categories!A1" display="Age_Categories!A1"/>
    <hyperlink ref="QY21" location="Age_Categories!A1" display="Age_Categories!A1"/>
    <hyperlink ref="QZ21" location="Age_Categories!A1" display="Age_Categories!A1"/>
    <hyperlink ref="RA21" location="Age_Categories!A1" display="Age_Categories!A1"/>
    <hyperlink ref="RB21" location="Age_Categories!A1" display="Age_Categories!A1"/>
    <hyperlink ref="RC21" location="Age_Categories!A1" display="Age_Categories!A1"/>
    <hyperlink ref="RD21" location="Age_Categories!A1" display="Age_Categories!A1"/>
    <hyperlink ref="RE21" location="Age_Categories!A1" display="Age_Categories!A1"/>
    <hyperlink ref="RF21" location="Age_Categories!A1" display="Age_Categories!A1"/>
    <hyperlink ref="RG21" location="Age_Categories!A1" display="Age_Categories!A1"/>
    <hyperlink ref="RH21" location="Age_Categories!A1" display="Age_Categories!A1"/>
    <hyperlink ref="RI21" location="Age_Categories!A1" display="Age_Categories!A1"/>
    <hyperlink ref="RJ21" location="Age_Categories!A1" display="Age_Categories!A1"/>
    <hyperlink ref="RK21" location="Age_Categories!A1" display="Age_Categories!A1"/>
    <hyperlink ref="RL21" location="Age_Categories!A1" display="Age_Categories!A1"/>
    <hyperlink ref="RM21" location="Age_Categories!A1" display="Age_Categories!A1"/>
    <hyperlink ref="RN21" location="Age_Categories!A1" display="Age_Categories!A1"/>
    <hyperlink ref="RO21" location="Age_Categories!A1" display="Age_Categories!A1"/>
    <hyperlink ref="RP21" location="Age_Categories!A1" display="Age_Categories!A1"/>
    <hyperlink ref="RQ21" location="Age_Categories!A1" display="Age_Categories!A1"/>
    <hyperlink ref="RR21" location="Age_Categories!A1" display="Age_Categories!A1"/>
    <hyperlink ref="RS21" location="Age_Categories!A1" display="Age_Categories!A1"/>
    <hyperlink ref="RT21" location="Age_Categories!A1" display="Age_Categories!A1"/>
    <hyperlink ref="RU21" location="Age_Categories!A1" display="Age_Categories!A1"/>
    <hyperlink ref="RV21" location="Age_Categories!A1" display="Age_Categories!A1"/>
    <hyperlink ref="RW21" location="Age_Categories!A1" display="Age_Categories!A1"/>
    <hyperlink ref="RX21" location="Age_Categories!A1" display="Age_Categories!A1"/>
    <hyperlink ref="RY21" location="Age_Categories!A1" display="Age_Categories!A1"/>
    <hyperlink ref="RZ21" location="Age_Categories!A1" display="Age_Categories!A1"/>
    <hyperlink ref="SA21" location="Age_Categories!A1" display="Age_Categories!A1"/>
    <hyperlink ref="SB21" location="Age_Categories!A1" display="Age_Categories!A1"/>
    <hyperlink ref="SC21" location="Age_Categories!A1" display="Age_Categories!A1"/>
    <hyperlink ref="SD21" location="Age_Categories!A1" display="Age_Categories!A1"/>
    <hyperlink ref="SE21" location="Age_Categories!A1" display="Age_Categories!A1"/>
    <hyperlink ref="SF21" location="Age_Categories!A1" display="Age_Categories!A1"/>
    <hyperlink ref="SG21" location="Age_Categories!A1" display="Age_Categories!A1"/>
    <hyperlink ref="SH21" location="Age_Categories!A1" display="Age_Categories!A1"/>
    <hyperlink ref="SI21" location="Age_Categories!A1" display="Age_Categories!A1"/>
    <hyperlink ref="SJ21" location="Age_Categories!A1" display="Age_Categories!A1"/>
    <hyperlink ref="SK21" location="Age_Categories!A1" display="Age_Categories!A1"/>
    <hyperlink ref="SL21" location="Age_Categories!A1" display="Age_Categories!A1"/>
    <hyperlink ref="SM21" location="Age_Categories!A1" display="Age_Categories!A1"/>
    <hyperlink ref="SN21" location="Age_Categories!A1" display="Age_Categories!A1"/>
    <hyperlink ref="SO21" location="Age_Categories!A1" display="Age_Categories!A1"/>
    <hyperlink ref="SP21" location="Age_Categories!A1" display="Age_Categories!A1"/>
    <hyperlink ref="SQ21" location="Age_Categories!A1" display="Age_Categories!A1"/>
    <hyperlink ref="SR21" location="Age_Categories!A1" display="Age_Categories!A1"/>
    <hyperlink ref="SS21" location="Age_Categories!A1" display="Age_Categories!A1"/>
    <hyperlink ref="ST21" location="Age_Categories!A1" display="Age_Categories!A1"/>
    <hyperlink ref="SU21" location="Age_Categories!A1" display="Age_Categories!A1"/>
    <hyperlink ref="SV21" location="Age_Categories!A1" display="Age_Categories!A1"/>
    <hyperlink ref="SW21" location="Age_Categories!A1" display="Age_Categories!A1"/>
    <hyperlink ref="SX21" location="Age_Categories!A1" display="Age_Categories!A1"/>
    <hyperlink ref="SY21" location="Age_Categories!A1" display="Age_Categories!A1"/>
    <hyperlink ref="SZ21" location="Age_Categories!A1" display="Age_Categories!A1"/>
    <hyperlink ref="TA21" location="Age_Categories!A1" display="Age_Categories!A1"/>
    <hyperlink ref="TB21" location="Age_Categories!A1" display="Age_Categories!A1"/>
    <hyperlink ref="TC21" location="Age_Categories!A1" display="Age_Categories!A1"/>
    <hyperlink ref="TD21" location="Age_Categories!A1" display="Age_Categories!A1"/>
    <hyperlink ref="TE21" location="Age_Categories!A1" display="Age_Categories!A1"/>
    <hyperlink ref="TF21" location="Age_Categories!A1" display="Age_Categories!A1"/>
    <hyperlink ref="TG21" location="Age_Categories!A1" display="Age_Categories!A1"/>
    <hyperlink ref="TH21" location="Age_Categories!A1" display="Age_Categories!A1"/>
    <hyperlink ref="TI21" location="Age_Categories!A1" display="Age_Categories!A1"/>
    <hyperlink ref="TJ21" location="Age_Categories!A1" display="Age_Categories!A1"/>
    <hyperlink ref="TK21" location="Age_Categories!A1" display="Age_Categories!A1"/>
    <hyperlink ref="TL21" location="Age_Categories!A1" display="Age_Categories!A1"/>
    <hyperlink ref="TM21" location="Age_Categories!A1" display="Age_Categories!A1"/>
    <hyperlink ref="TN21" location="Age_Categories!A1" display="Age_Categories!A1"/>
    <hyperlink ref="TO21" location="Age_Categories!A1" display="Age_Categories!A1"/>
    <hyperlink ref="TP21" location="Age_Categories!A1" display="Age_Categories!A1"/>
    <hyperlink ref="TQ21" location="Age_Categories!A1" display="Age_Categories!A1"/>
    <hyperlink ref="TR21" location="Age_Categories!A1" display="Age_Categories!A1"/>
    <hyperlink ref="TS21" location="Age_Categories!A1" display="Age_Categories!A1"/>
    <hyperlink ref="TT21" location="Age_Categories!A1" display="Age_Categories!A1"/>
    <hyperlink ref="TU21" location="Age_Categories!A1" display="Age_Categories!A1"/>
    <hyperlink ref="TV21" location="Age_Categories!A1" display="Age_Categories!A1"/>
    <hyperlink ref="TW21" location="Age_Categories!A1" display="Age_Categories!A1"/>
    <hyperlink ref="TX21" location="Age_Categories!A1" display="Age_Categories!A1"/>
    <hyperlink ref="TY21" location="Age_Categories!A1" display="Age_Categories!A1"/>
    <hyperlink ref="TZ21" location="Age_Categories!A1" display="Age_Categories!A1"/>
    <hyperlink ref="UA21" location="Age_Categories!A1" display="Age_Categories!A1"/>
    <hyperlink ref="UB21" location="Age_Categories!A1" display="Age_Categories!A1"/>
    <hyperlink ref="UC21" location="Age_Categories!A1" display="Age_Categories!A1"/>
    <hyperlink ref="UD21" location="Age_Categories!A1" display="Age_Categories!A1"/>
    <hyperlink ref="UE21" location="Age_Categories!A1" display="Age_Categories!A1"/>
    <hyperlink ref="UF21" location="Age_Categories!A1" display="Age_Categories!A1"/>
    <hyperlink ref="UG21" location="Age_Categories!A1" display="Age_Categories!A1"/>
    <hyperlink ref="UH21" location="Age_Categories!A1" display="Age_Categories!A1"/>
    <hyperlink ref="UI21" location="Age_Categories!A1" display="Age_Categories!A1"/>
    <hyperlink ref="UJ21" location="Age_Categories!A1" display="Age_Categories!A1"/>
    <hyperlink ref="UK21" location="Age_Categories!A1" display="Age_Categories!A1"/>
    <hyperlink ref="UL21" location="Age_Categories!A1" display="Age_Categories!A1"/>
    <hyperlink ref="UM21" location="Age_Categories!A1" display="Age_Categories!A1"/>
    <hyperlink ref="UN21" location="Age_Categories!A1" display="Age_Categories!A1"/>
    <hyperlink ref="UO21" location="Age_Categories!A1" display="Age_Categories!A1"/>
    <hyperlink ref="UP21" location="Age_Categories!A1" display="Age_Categories!A1"/>
    <hyperlink ref="UQ21" location="Age_Categories!A1" display="Age_Categories!A1"/>
    <hyperlink ref="UR21" location="Age_Categories!A1" display="Age_Categories!A1"/>
    <hyperlink ref="US21" location="Age_Categories!A1" display="Age_Categories!A1"/>
    <hyperlink ref="UT21" location="Age_Categories!A1" display="Age_Categories!A1"/>
    <hyperlink ref="UU21" location="Age_Categories!A1" display="Age_Categories!A1"/>
    <hyperlink ref="UV21" location="Age_Categories!A1" display="Age_Categories!A1"/>
    <hyperlink ref="UW21" location="Age_Categories!A1" display="Age_Categories!A1"/>
    <hyperlink ref="UX21" location="Age_Categories!A1" display="Age_Categories!A1"/>
    <hyperlink ref="UY21" location="Age_Categories!A1" display="Age_Categories!A1"/>
    <hyperlink ref="UZ21" location="Age_Categories!A1" display="Age_Categories!A1"/>
    <hyperlink ref="VA21" location="Age_Categories!A1" display="Age_Categories!A1"/>
    <hyperlink ref="VB21" location="Age_Categories!A1" display="Age_Categories!A1"/>
    <hyperlink ref="VC21" location="Age_Categories!A1" display="Age_Categories!A1"/>
    <hyperlink ref="VD21" location="Age_Categories!A1" display="Age_Categories!A1"/>
    <hyperlink ref="VE21" location="Age_Categories!A1" display="Age_Categories!A1"/>
    <hyperlink ref="VF21" location="Age_Categories!A1" display="Age_Categories!A1"/>
    <hyperlink ref="VG21" location="Age_Categories!A1" display="Age_Categories!A1"/>
    <hyperlink ref="VH21" location="Age_Categories!A1" display="Age_Categories!A1"/>
    <hyperlink ref="VI21" location="Age_Categories!A1" display="Age_Categories!A1"/>
    <hyperlink ref="VJ21" location="Age_Categories!A1" display="Age_Categories!A1"/>
    <hyperlink ref="VK21" location="Age_Categories!A1" display="Age_Categories!A1"/>
    <hyperlink ref="VL21" location="Age_Categories!A1" display="Age_Categories!A1"/>
    <hyperlink ref="VM21" location="Age_Categories!A1" display="Age_Categories!A1"/>
    <hyperlink ref="VN21" location="Age_Categories!A1" display="Age_Categories!A1"/>
    <hyperlink ref="VO21" location="Age_Categories!A1" display="Age_Categories!A1"/>
    <hyperlink ref="VP21" location="Age_Categories!A1" display="Age_Categories!A1"/>
    <hyperlink ref="VQ21" location="Age_Categories!A1" display="Age_Categories!A1"/>
    <hyperlink ref="VR21" location="Age_Categories!A1" display="Age_Categories!A1"/>
    <hyperlink ref="VS21" location="Age_Categories!A1" display="Age_Categories!A1"/>
    <hyperlink ref="VT21" location="Age_Categories!A1" display="Age_Categories!A1"/>
    <hyperlink ref="VU21" location="Age_Categories!A1" display="Age_Categories!A1"/>
    <hyperlink ref="VV21" location="Age_Categories!A1" display="Age_Categories!A1"/>
    <hyperlink ref="VW21" location="Age_Categories!A1" display="Age_Categories!A1"/>
    <hyperlink ref="VX21" location="Age_Categories!A1" display="Age_Categories!A1"/>
    <hyperlink ref="VY21" location="Age_Categories!A1" display="Age_Categories!A1"/>
    <hyperlink ref="VZ21" location="Age_Categories!A1" display="Age_Categories!A1"/>
    <hyperlink ref="WA21" location="Age_Categories!A1" display="Age_Categories!A1"/>
    <hyperlink ref="WB21" location="Age_Categories!A1" display="Age_Categories!A1"/>
    <hyperlink ref="WC21" location="Age_Categories!A1" display="Age_Categories!A1"/>
    <hyperlink ref="WD21" location="Age_Categories!A1" display="Age_Categories!A1"/>
    <hyperlink ref="WE21" location="Age_Categories!A1" display="Age_Categories!A1"/>
    <hyperlink ref="WF21" location="Age_Categories!A1" display="Age_Categories!A1"/>
    <hyperlink ref="WG21" location="Age_Categories!A1" display="Age_Categories!A1"/>
    <hyperlink ref="WH21" location="Age_Categories!A1" display="Age_Categories!A1"/>
    <hyperlink ref="WI21" location="Age_Categories!A1" display="Age_Categories!A1"/>
    <hyperlink ref="WJ21" location="Age_Categories!A1" display="Age_Categories!A1"/>
    <hyperlink ref="WK21" location="Age_Categories!A1" display="Age_Categories!A1"/>
    <hyperlink ref="WL21" location="Age_Categories!A1" display="Age_Categories!A1"/>
    <hyperlink ref="WM21" location="Age_Categories!A1" display="Age_Categories!A1"/>
    <hyperlink ref="WN21" location="Age_Categories!A1" display="Age_Categories!A1"/>
    <hyperlink ref="WO21" location="Age_Categories!A1" display="Age_Categories!A1"/>
    <hyperlink ref="WP21" location="Age_Categories!A1" display="Age_Categories!A1"/>
    <hyperlink ref="WQ21" location="Age_Categories!A1" display="Age_Categories!A1"/>
    <hyperlink ref="WR21" location="Age_Categories!A1" display="Age_Categories!A1"/>
    <hyperlink ref="WS21" location="Age_Categories!A1" display="Age_Categories!A1"/>
    <hyperlink ref="WT21" location="Age_Categories!A1" display="Age_Categories!A1"/>
    <hyperlink ref="WU21" location="Age_Categories!A1" display="Age_Categories!A1"/>
    <hyperlink ref="WV21" location="Age_Categories!A1" display="Age_Categories!A1"/>
    <hyperlink ref="WW21" location="Age_Categories!A1" display="Age_Categories!A1"/>
    <hyperlink ref="WX21" location="Age_Categories!A1" display="Age_Categories!A1"/>
    <hyperlink ref="WY21" location="Age_Categories!A1" display="Age_Categories!A1"/>
    <hyperlink ref="WZ21" location="Age_Categories!A1" display="Age_Categories!A1"/>
    <hyperlink ref="XA21" location="Age_Categories!A1" display="Age_Categories!A1"/>
    <hyperlink ref="XB21" location="Age_Categories!A1" display="Age_Categories!A1"/>
    <hyperlink ref="XC21" location="Age_Categories!A1" display="Age_Categories!A1"/>
    <hyperlink ref="XD21" location="Age_Categories!A1" display="Age_Categories!A1"/>
    <hyperlink ref="XE21" location="Age_Categories!A1" display="Age_Categories!A1"/>
    <hyperlink ref="XF21" location="Age_Categories!A1" display="Age_Categories!A1"/>
    <hyperlink ref="XG21" location="Age_Categories!A1" display="Age_Categories!A1"/>
    <hyperlink ref="XH21" location="Age_Categories!A1" display="Age_Categories!A1"/>
    <hyperlink ref="XI21" location="Age_Categories!A1" display="Age_Categories!A1"/>
    <hyperlink ref="XJ21" location="Age_Categories!A1" display="Age_Categories!A1"/>
    <hyperlink ref="XK21" location="Age_Categories!A1" display="Age_Categories!A1"/>
    <hyperlink ref="XL21" location="Age_Categories!A1" display="Age_Categories!A1"/>
    <hyperlink ref="XM21" location="Age_Categories!A1" display="Age_Categories!A1"/>
    <hyperlink ref="XN21" location="Age_Categories!A1" display="Age_Categories!A1"/>
    <hyperlink ref="XO21" location="Age_Categories!A1" display="Age_Categories!A1"/>
    <hyperlink ref="XP21" location="Age_Categories!A1" display="Age_Categories!A1"/>
    <hyperlink ref="XQ21" location="Age_Categories!A1" display="Age_Categories!A1"/>
    <hyperlink ref="XR21" location="Age_Categories!A1" display="Age_Categories!A1"/>
    <hyperlink ref="XS21" location="Age_Categories!A1" display="Age_Categories!A1"/>
    <hyperlink ref="XT21" location="Age_Categories!A1" display="Age_Categories!A1"/>
    <hyperlink ref="XU21" location="Age_Categories!A1" display="Age_Categories!A1"/>
    <hyperlink ref="XV21" location="Age_Categories!A1" display="Age_Categories!A1"/>
    <hyperlink ref="XW21" location="Age_Categories!A1" display="Age_Categories!A1"/>
    <hyperlink ref="XX21" location="Age_Categories!A1" display="Age_Categories!A1"/>
    <hyperlink ref="XY21" location="Age_Categories!A1" display="Age_Categories!A1"/>
    <hyperlink ref="XZ21" location="Age_Categories!A1" display="Age_Categories!A1"/>
    <hyperlink ref="YA21" location="Age_Categories!A1" display="Age_Categories!A1"/>
    <hyperlink ref="YB21" location="Age_Categories!A1" display="Age_Categories!A1"/>
    <hyperlink ref="YC21" location="Age_Categories!A1" display="Age_Categories!A1"/>
    <hyperlink ref="YD21" location="Age_Categories!A1" display="Age_Categories!A1"/>
    <hyperlink ref="YE21" location="Age_Categories!A1" display="Age_Categories!A1"/>
    <hyperlink ref="YF21" location="Age_Categories!A1" display="Age_Categories!A1"/>
    <hyperlink ref="YG21" location="Age_Categories!A1" display="Age_Categories!A1"/>
    <hyperlink ref="YH21" location="Age_Categories!A1" display="Age_Categories!A1"/>
    <hyperlink ref="YI21" location="Age_Categories!A1" display="Age_Categories!A1"/>
    <hyperlink ref="YJ21" location="Age_Categories!A1" display="Age_Categories!A1"/>
    <hyperlink ref="YK21" location="Age_Categories!A1" display="Age_Categories!A1"/>
    <hyperlink ref="YL21" location="Age_Categories!A1" display="Age_Categories!A1"/>
    <hyperlink ref="YM21" location="Age_Categories!A1" display="Age_Categories!A1"/>
    <hyperlink ref="YN21" location="Age_Categories!A1" display="Age_Categories!A1"/>
    <hyperlink ref="YO21" location="Age_Categories!A1" display="Age_Categories!A1"/>
    <hyperlink ref="YP21" location="Age_Categories!A1" display="Age_Categories!A1"/>
    <hyperlink ref="YQ21" location="Age_Categories!A1" display="Age_Categories!A1"/>
    <hyperlink ref="YR21" location="Age_Categories!A1" display="Age_Categories!A1"/>
    <hyperlink ref="YS21" location="Age_Categories!A1" display="Age_Categories!A1"/>
    <hyperlink ref="YT21" location="Age_Categories!A1" display="Age_Categories!A1"/>
    <hyperlink ref="YU21" location="Age_Categories!A1" display="Age_Categories!A1"/>
    <hyperlink ref="YV21" location="Age_Categories!A1" display="Age_Categories!A1"/>
    <hyperlink ref="YW21" location="Age_Categories!A1" display="Age_Categories!A1"/>
    <hyperlink ref="YX21" location="Age_Categories!A1" display="Age_Categories!A1"/>
    <hyperlink ref="YY21" location="Age_Categories!A1" display="Age_Categories!A1"/>
    <hyperlink ref="YZ21" location="Age_Categories!A1" display="Age_Categories!A1"/>
    <hyperlink ref="ZA21" location="Age_Categories!A1" display="Age_Categories!A1"/>
    <hyperlink ref="ZB21" location="Age_Categories!A1" display="Age_Categories!A1"/>
    <hyperlink ref="ZC21" location="Age_Categories!A1" display="Age_Categories!A1"/>
    <hyperlink ref="ZD21" location="Age_Categories!A1" display="Age_Categories!A1"/>
    <hyperlink ref="ZE21" location="Age_Categories!A1" display="Age_Categories!A1"/>
    <hyperlink ref="ZF21" location="Age_Categories!A1" display="Age_Categories!A1"/>
    <hyperlink ref="ZG21" location="Age_Categories!A1" display="Age_Categories!A1"/>
    <hyperlink ref="ZH21" location="Age_Categories!A1" display="Age_Categories!A1"/>
    <hyperlink ref="ZI21" location="Age_Categories!A1" display="Age_Categories!A1"/>
    <hyperlink ref="ZJ21" location="Age_Categories!A1" display="Age_Categories!A1"/>
    <hyperlink ref="ZK21" location="Age_Categories!A1" display="Age_Categories!A1"/>
    <hyperlink ref="ZL21" location="Age_Categories!A1" display="Age_Categories!A1"/>
    <hyperlink ref="ZM21" location="Age_Categories!A1" display="Age_Categories!A1"/>
    <hyperlink ref="ZN21" location="Age_Categories!A1" display="Age_Categories!A1"/>
    <hyperlink ref="ZO21" location="Age_Categories!A1" display="Age_Categories!A1"/>
    <hyperlink ref="ZP21" location="Age_Categories!A1" display="Age_Categories!A1"/>
    <hyperlink ref="ZQ21" location="Age_Categories!A1" display="Age_Categories!A1"/>
    <hyperlink ref="ZR21" location="Age_Categories!A1" display="Age_Categories!A1"/>
    <hyperlink ref="ZS21" location="Age_Categories!A1" display="Age_Categories!A1"/>
    <hyperlink ref="ZT21" location="Age_Categories!A1" display="Age_Categories!A1"/>
    <hyperlink ref="ZU21" location="Age_Categories!A1" display="Age_Categories!A1"/>
    <hyperlink ref="ZV21" location="Age_Categories!A1" display="Age_Categories!A1"/>
    <hyperlink ref="ZW21" location="Age_Categories!A1" display="Age_Categories!A1"/>
    <hyperlink ref="ZX21" location="Age_Categories!A1" display="Age_Categories!A1"/>
    <hyperlink ref="ZY21" location="Age_Categories!A1" display="Age_Categories!A1"/>
    <hyperlink ref="ZZ21" location="Age_Categories!A1" display="Age_Categories!A1"/>
    <hyperlink ref="AAA21" location="Age_Categories!A1" display="Age_Categories!A1"/>
    <hyperlink ref="AAB21" location="Age_Categories!A1" display="Age_Categories!A1"/>
    <hyperlink ref="AAC21" location="Age_Categories!A1" display="Age_Categories!A1"/>
    <hyperlink ref="AAD21" location="Age_Categories!A1" display="Age_Categories!A1"/>
    <hyperlink ref="AAE21" location="Age_Categories!A1" display="Age_Categories!A1"/>
    <hyperlink ref="AAF21" location="Age_Categories!A1" display="Age_Categories!A1"/>
    <hyperlink ref="AAG21" location="Age_Categories!A1" display="Age_Categories!A1"/>
    <hyperlink ref="AAH21" location="Age_Categories!A1" display="Age_Categories!A1"/>
    <hyperlink ref="AAI21" location="Age_Categories!A1" display="Age_Categories!A1"/>
    <hyperlink ref="AAJ21" location="Age_Categories!A1" display="Age_Categories!A1"/>
    <hyperlink ref="AAK21" location="Age_Categories!A1" display="Age_Categories!A1"/>
    <hyperlink ref="AAL21" location="Age_Categories!A1" display="Age_Categories!A1"/>
    <hyperlink ref="AAM21" location="Age_Categories!A1" display="Age_Categories!A1"/>
    <hyperlink ref="AAN21" location="Age_Categories!A1" display="Age_Categories!A1"/>
    <hyperlink ref="AAO21" location="Age_Categories!A1" display="Age_Categories!A1"/>
    <hyperlink ref="AAP21" location="Age_Categories!A1" display="Age_Categories!A1"/>
    <hyperlink ref="AAQ21" location="Age_Categories!A1" display="Age_Categories!A1"/>
    <hyperlink ref="AAR21" location="Age_Categories!A1" display="Age_Categories!A1"/>
    <hyperlink ref="AAS21" location="Age_Categories!A1" display="Age_Categories!A1"/>
    <hyperlink ref="AAT21" location="Age_Categories!A1" display="Age_Categories!A1"/>
    <hyperlink ref="AAU21" location="Age_Categories!A1" display="Age_Categories!A1"/>
    <hyperlink ref="AAV21" location="Age_Categories!A1" display="Age_Categories!A1"/>
    <hyperlink ref="AAW21" location="Age_Categories!A1" display="Age_Categories!A1"/>
    <hyperlink ref="AAX21" location="Age_Categories!A1" display="Age_Categories!A1"/>
    <hyperlink ref="AAY21" location="Age_Categories!A1" display="Age_Categories!A1"/>
    <hyperlink ref="AAZ21" location="Age_Categories!A1" display="Age_Categories!A1"/>
    <hyperlink ref="ABA21" location="Age_Categories!A1" display="Age_Categories!A1"/>
    <hyperlink ref="ABB21" location="Age_Categories!A1" display="Age_Categories!A1"/>
    <hyperlink ref="ABC21" location="Age_Categories!A1" display="Age_Categories!A1"/>
    <hyperlink ref="ABD21" location="Age_Categories!A1" display="Age_Categories!A1"/>
    <hyperlink ref="ABE21" location="Age_Categories!A1" display="Age_Categories!A1"/>
    <hyperlink ref="ABF21" location="Age_Categories!A1" display="Age_Categories!A1"/>
    <hyperlink ref="ABG21" location="Age_Categories!A1" display="Age_Categories!A1"/>
    <hyperlink ref="ABH21" location="Age_Categories!A1" display="Age_Categories!A1"/>
    <hyperlink ref="ABI21" location="Age_Categories!A1" display="Age_Categories!A1"/>
    <hyperlink ref="ABJ21" location="Age_Categories!A1" display="Age_Categories!A1"/>
    <hyperlink ref="ABK21" location="Age_Categories!A1" display="Age_Categories!A1"/>
    <hyperlink ref="ABL21" location="Age_Categories!A1" display="Age_Categories!A1"/>
    <hyperlink ref="ABM21" location="Age_Categories!A1" display="Age_Categories!A1"/>
    <hyperlink ref="ABN21" location="Age_Categories!A1" display="Age_Categories!A1"/>
    <hyperlink ref="ABO21" location="Age_Categories!A1" display="Age_Categories!A1"/>
    <hyperlink ref="ABP21" location="Age_Categories!A1" display="Age_Categories!A1"/>
    <hyperlink ref="ABQ21" location="Age_Categories!A1" display="Age_Categories!A1"/>
    <hyperlink ref="ABR21" location="Age_Categories!A1" display="Age_Categories!A1"/>
    <hyperlink ref="ABS21" location="Age_Categories!A1" display="Age_Categories!A1"/>
    <hyperlink ref="ABT21" location="Age_Categories!A1" display="Age_Categories!A1"/>
    <hyperlink ref="ABU21" location="Age_Categories!A1" display="Age_Categories!A1"/>
    <hyperlink ref="ABV21" location="Age_Categories!A1" display="Age_Categories!A1"/>
    <hyperlink ref="ABW21" location="Age_Categories!A1" display="Age_Categories!A1"/>
    <hyperlink ref="ABX21" location="Age_Categories!A1" display="Age_Categories!A1"/>
    <hyperlink ref="ABY21" location="Age_Categories!A1" display="Age_Categories!A1"/>
    <hyperlink ref="ABZ21" location="Age_Categories!A1" display="Age_Categories!A1"/>
    <hyperlink ref="ACA21" location="Age_Categories!A1" display="Age_Categories!A1"/>
    <hyperlink ref="ACB21" location="Age_Categories!A1" display="Age_Categories!A1"/>
    <hyperlink ref="ACC21" location="Age_Categories!A1" display="Age_Categories!A1"/>
    <hyperlink ref="ACD21" location="Age_Categories!A1" display="Age_Categories!A1"/>
    <hyperlink ref="ACE21" location="Age_Categories!A1" display="Age_Categories!A1"/>
    <hyperlink ref="ACF21" location="Age_Categories!A1" display="Age_Categories!A1"/>
    <hyperlink ref="ACG21" location="Age_Categories!A1" display="Age_Categories!A1"/>
    <hyperlink ref="ACH21" location="Age_Categories!A1" display="Age_Categories!A1"/>
    <hyperlink ref="ACI21" location="Age_Categories!A1" display="Age_Categories!A1"/>
    <hyperlink ref="ACJ21" location="Age_Categories!A1" display="Age_Categories!A1"/>
    <hyperlink ref="ACK21" location="Age_Categories!A1" display="Age_Categories!A1"/>
    <hyperlink ref="ACL21" location="Age_Categories!A1" display="Age_Categories!A1"/>
    <hyperlink ref="ACM21" location="Age_Categories!A1" display="Age_Categories!A1"/>
    <hyperlink ref="ACN21" location="Age_Categories!A1" display="Age_Categories!A1"/>
    <hyperlink ref="ACO21" location="Age_Categories!A1" display="Age_Categories!A1"/>
    <hyperlink ref="ACP21" location="Age_Categories!A1" display="Age_Categories!A1"/>
    <hyperlink ref="ACQ21" location="Age_Categories!A1" display="Age_Categories!A1"/>
    <hyperlink ref="ACR21" location="Age_Categories!A1" display="Age_Categories!A1"/>
    <hyperlink ref="ACS21" location="Age_Categories!A1" display="Age_Categories!A1"/>
    <hyperlink ref="ACT21" location="Age_Categories!A1" display="Age_Categories!A1"/>
    <hyperlink ref="ACU21" location="Age_Categories!A1" display="Age_Categories!A1"/>
    <hyperlink ref="ACV21" location="Age_Categories!A1" display="Age_Categories!A1"/>
    <hyperlink ref="ACW21" location="Age_Categories!A1" display="Age_Categories!A1"/>
    <hyperlink ref="ACX21" location="Age_Categories!A1" display="Age_Categories!A1"/>
    <hyperlink ref="ACY21" location="Age_Categories!A1" display="Age_Categories!A1"/>
    <hyperlink ref="ACZ21" location="Age_Categories!A1" display="Age_Categories!A1"/>
    <hyperlink ref="ADA21" location="Age_Categories!A1" display="Age_Categories!A1"/>
    <hyperlink ref="ADB21" location="Age_Categories!A1" display="Age_Categories!A1"/>
    <hyperlink ref="ADC21" location="Age_Categories!A1" display="Age_Categories!A1"/>
    <hyperlink ref="ADD21" location="Age_Categories!A1" display="Age_Categories!A1"/>
    <hyperlink ref="ADE21" location="Age_Categories!A1" display="Age_Categories!A1"/>
    <hyperlink ref="ADF21" location="Age_Categories!A1" display="Age_Categories!A1"/>
    <hyperlink ref="ADG21" location="Age_Categories!A1" display="Age_Categories!A1"/>
    <hyperlink ref="ADH21" location="Age_Categories!A1" display="Age_Categories!A1"/>
    <hyperlink ref="ADI21" location="Age_Categories!A1" display="Age_Categories!A1"/>
    <hyperlink ref="ADJ21" location="Age_Categories!A1" display="Age_Categories!A1"/>
    <hyperlink ref="ADK21" location="Age_Categories!A1" display="Age_Categories!A1"/>
    <hyperlink ref="ADL21" location="Age_Categories!A1" display="Age_Categories!A1"/>
    <hyperlink ref="ADM21" location="Age_Categories!A1" display="Age_Categories!A1"/>
    <hyperlink ref="ADN21" location="Age_Categories!A1" display="Age_Categories!A1"/>
    <hyperlink ref="ADO21" location="Age_Categories!A1" display="Age_Categories!A1"/>
    <hyperlink ref="ADP21" location="Age_Categories!A1" display="Age_Categories!A1"/>
    <hyperlink ref="ADQ21" location="Age_Categories!A1" display="Age_Categories!A1"/>
    <hyperlink ref="ADR21" location="Age_Categories!A1" display="Age_Categories!A1"/>
    <hyperlink ref="ADS21" location="Age_Categories!A1" display="Age_Categories!A1"/>
    <hyperlink ref="ADT21" location="Age_Categories!A1" display="Age_Categories!A1"/>
    <hyperlink ref="ADU21" location="Age_Categories!A1" display="Age_Categories!A1"/>
    <hyperlink ref="ADV21" location="Age_Categories!A1" display="Age_Categories!A1"/>
    <hyperlink ref="ADW21" location="Age_Categories!A1" display="Age_Categories!A1"/>
    <hyperlink ref="ADX21" location="Age_Categories!A1" display="Age_Categories!A1"/>
    <hyperlink ref="ADY21" location="Age_Categories!A1" display="Age_Categories!A1"/>
    <hyperlink ref="ADZ21" location="Age_Categories!A1" display="Age_Categories!A1"/>
    <hyperlink ref="AEA21" location="Age_Categories!A1" display="Age_Categories!A1"/>
    <hyperlink ref="AEB21" location="Age_Categories!A1" display="Age_Categories!A1"/>
    <hyperlink ref="AEC21" location="Age_Categories!A1" display="Age_Categories!A1"/>
    <hyperlink ref="AED21" location="Age_Categories!A1" display="Age_Categories!A1"/>
    <hyperlink ref="AEE21" location="Age_Categories!A1" display="Age_Categories!A1"/>
    <hyperlink ref="AEF21" location="Age_Categories!A1" display="Age_Categories!A1"/>
    <hyperlink ref="AEG21" location="Age_Categories!A1" display="Age_Categories!A1"/>
    <hyperlink ref="AEH21" location="Age_Categories!A1" display="Age_Categories!A1"/>
    <hyperlink ref="AEI21" location="Age_Categories!A1" display="Age_Categories!A1"/>
    <hyperlink ref="AEJ21" location="Age_Categories!A1" display="Age_Categories!A1"/>
    <hyperlink ref="AEK21" location="Age_Categories!A1" display="Age_Categories!A1"/>
    <hyperlink ref="AEL21" location="Age_Categories!A1" display="Age_Categories!A1"/>
    <hyperlink ref="AEM21" location="Age_Categories!A1" display="Age_Categories!A1"/>
    <hyperlink ref="AEN21" location="Age_Categories!A1" display="Age_Categories!A1"/>
    <hyperlink ref="AEO21" location="Age_Categories!A1" display="Age_Categories!A1"/>
    <hyperlink ref="AEP21" location="Age_Categories!A1" display="Age_Categories!A1"/>
    <hyperlink ref="AEQ21" location="Age_Categories!A1" display="Age_Categories!A1"/>
    <hyperlink ref="AER21" location="Age_Categories!A1" display="Age_Categories!A1"/>
    <hyperlink ref="AES21" location="Age_Categories!A1" display="Age_Categories!A1"/>
    <hyperlink ref="AET21" location="Age_Categories!A1" display="Age_Categories!A1"/>
    <hyperlink ref="AEU21" location="Age_Categories!A1" display="Age_Categories!A1"/>
    <hyperlink ref="AEV21" location="Age_Categories!A1" display="Age_Categories!A1"/>
    <hyperlink ref="AEW21" location="Age_Categories!A1" display="Age_Categories!A1"/>
    <hyperlink ref="AEX21" location="Age_Categories!A1" display="Age_Categories!A1"/>
    <hyperlink ref="AEY21" location="Age_Categories!A1" display="Age_Categories!A1"/>
    <hyperlink ref="AEZ21" location="Age_Categories!A1" display="Age_Categories!A1"/>
    <hyperlink ref="AFA21" location="Age_Categories!A1" display="Age_Categories!A1"/>
    <hyperlink ref="AFB21" location="Age_Categories!A1" display="Age_Categories!A1"/>
    <hyperlink ref="AFC21" location="Age_Categories!A1" display="Age_Categories!A1"/>
    <hyperlink ref="AFD21" location="Age_Categories!A1" display="Age_Categories!A1"/>
    <hyperlink ref="AFE21" location="Age_Categories!A1" display="Age_Categories!A1"/>
    <hyperlink ref="AFF21" location="Age_Categories!A1" display="Age_Categories!A1"/>
    <hyperlink ref="AFG21" location="Age_Categories!A1" display="Age_Categories!A1"/>
    <hyperlink ref="AFH21" location="Age_Categories!A1" display="Age_Categories!A1"/>
    <hyperlink ref="AFI21" location="Age_Categories!A1" display="Age_Categories!A1"/>
    <hyperlink ref="AFJ21" location="Age_Categories!A1" display="Age_Categories!A1"/>
    <hyperlink ref="AFK21" location="Age_Categories!A1" display="Age_Categories!A1"/>
    <hyperlink ref="AFL21" location="Age_Categories!A1" display="Age_Categories!A1"/>
    <hyperlink ref="AFM21" location="Age_Categories!A1" display="Age_Categories!A1"/>
    <hyperlink ref="AFN21" location="Age_Categories!A1" display="Age_Categories!A1"/>
    <hyperlink ref="AFO21" location="Age_Categories!A1" display="Age_Categories!A1"/>
    <hyperlink ref="AFP21" location="Age_Categories!A1" display="Age_Categories!A1"/>
    <hyperlink ref="AFQ21" location="Age_Categories!A1" display="Age_Categories!A1"/>
    <hyperlink ref="AFR21" location="Age_Categories!A1" display="Age_Categories!A1"/>
    <hyperlink ref="AFS21" location="Age_Categories!A1" display="Age_Categories!A1"/>
    <hyperlink ref="AFT21" location="Age_Categories!A1" display="Age_Categories!A1"/>
    <hyperlink ref="AFU21" location="Age_Categories!A1" display="Age_Categories!A1"/>
    <hyperlink ref="AFV21" location="Age_Categories!A1" display="Age_Categories!A1"/>
    <hyperlink ref="AFW21" location="Age_Categories!A1" display="Age_Categories!A1"/>
    <hyperlink ref="AFX21" location="Age_Categories!A1" display="Age_Categories!A1"/>
    <hyperlink ref="AFY21" location="Age_Categories!A1" display="Age_Categories!A1"/>
    <hyperlink ref="AFZ21" location="Age_Categories!A1" display="Age_Categories!A1"/>
    <hyperlink ref="AGA21" location="Age_Categories!A1" display="Age_Categories!A1"/>
    <hyperlink ref="AGB21" location="Age_Categories!A1" display="Age_Categories!A1"/>
    <hyperlink ref="AGC21" location="Age_Categories!A1" display="Age_Categories!A1"/>
    <hyperlink ref="AGD21" location="Age_Categories!A1" display="Age_Categories!A1"/>
    <hyperlink ref="AGE21" location="Age_Categories!A1" display="Age_Categories!A1"/>
    <hyperlink ref="AGF21" location="Age_Categories!A1" display="Age_Categories!A1"/>
    <hyperlink ref="AGG21" location="Age_Categories!A1" display="Age_Categories!A1"/>
    <hyperlink ref="AGH21" location="Age_Categories!A1" display="Age_Categories!A1"/>
    <hyperlink ref="AGI21" location="Age_Categories!A1" display="Age_Categories!A1"/>
    <hyperlink ref="AGJ21" location="Age_Categories!A1" display="Age_Categories!A1"/>
    <hyperlink ref="AGK21" location="Age_Categories!A1" display="Age_Categories!A1"/>
    <hyperlink ref="AGL21" location="Age_Categories!A1" display="Age_Categories!A1"/>
    <hyperlink ref="AGM21" location="Age_Categories!A1" display="Age_Categories!A1"/>
    <hyperlink ref="AGN21" location="Age_Categories!A1" display="Age_Categories!A1"/>
    <hyperlink ref="AGO21" location="Age_Categories!A1" display="Age_Categories!A1"/>
    <hyperlink ref="AGP21" location="Age_Categories!A1" display="Age_Categories!A1"/>
    <hyperlink ref="AGQ21" location="Age_Categories!A1" display="Age_Categories!A1"/>
    <hyperlink ref="AGR21" location="Age_Categories!A1" display="Age_Categories!A1"/>
    <hyperlink ref="AGS21" location="Age_Categories!A1" display="Age_Categories!A1"/>
    <hyperlink ref="AGT21" location="Age_Categories!A1" display="Age_Categories!A1"/>
    <hyperlink ref="AGU21" location="Age_Categories!A1" display="Age_Categories!A1"/>
    <hyperlink ref="AGV21" location="Age_Categories!A1" display="Age_Categories!A1"/>
    <hyperlink ref="AGW21" location="Age_Categories!A1" display="Age_Categories!A1"/>
    <hyperlink ref="AGX21" location="Age_Categories!A1" display="Age_Categories!A1"/>
    <hyperlink ref="AGY21" location="Age_Categories!A1" display="Age_Categories!A1"/>
    <hyperlink ref="AGZ21" location="Age_Categories!A1" display="Age_Categories!A1"/>
    <hyperlink ref="AHA21" location="Age_Categories!A1" display="Age_Categories!A1"/>
    <hyperlink ref="AHB21" location="Age_Categories!A1" display="Age_Categories!A1"/>
    <hyperlink ref="AHC21" location="Age_Categories!A1" display="Age_Categories!A1"/>
    <hyperlink ref="AHD21" location="Age_Categories!A1" display="Age_Categories!A1"/>
    <hyperlink ref="AHE21" location="Age_Categories!A1" display="Age_Categories!A1"/>
    <hyperlink ref="AHF21" location="Age_Categories!A1" display="Age_Categories!A1"/>
    <hyperlink ref="AHG21" location="Age_Categories!A1" display="Age_Categories!A1"/>
    <hyperlink ref="AHH21" location="Age_Categories!A1" display="Age_Categories!A1"/>
    <hyperlink ref="AHI21" location="Age_Categories!A1" display="Age_Categories!A1"/>
    <hyperlink ref="AHJ21" location="Age_Categories!A1" display="Age_Categories!A1"/>
    <hyperlink ref="AHK21" location="Age_Categories!A1" display="Age_Categories!A1"/>
    <hyperlink ref="AHL21" location="Age_Categories!A1" display="Age_Categories!A1"/>
    <hyperlink ref="AHM21" location="Age_Categories!A1" display="Age_Categories!A1"/>
    <hyperlink ref="AHN21" location="Age_Categories!A1" display="Age_Categories!A1"/>
    <hyperlink ref="AHO21" location="Age_Categories!A1" display="Age_Categories!A1"/>
    <hyperlink ref="AHP21" location="Age_Categories!A1" display="Age_Categories!A1"/>
    <hyperlink ref="AHQ21" location="Age_Categories!A1" display="Age_Categories!A1"/>
    <hyperlink ref="AHR21" location="Age_Categories!A1" display="Age_Categories!A1"/>
    <hyperlink ref="AHS21" location="Age_Categories!A1" display="Age_Categories!A1"/>
    <hyperlink ref="AHT21" location="Age_Categories!A1" display="Age_Categories!A1"/>
    <hyperlink ref="AHU21" location="Age_Categories!A1" display="Age_Categories!A1"/>
    <hyperlink ref="AHV21" location="Age_Categories!A1" display="Age_Categories!A1"/>
    <hyperlink ref="AHW21" location="Age_Categories!A1" display="Age_Categories!A1"/>
    <hyperlink ref="AHX21" location="Age_Categories!A1" display="Age_Categories!A1"/>
    <hyperlink ref="AHY21" location="Age_Categories!A1" display="Age_Categories!A1"/>
    <hyperlink ref="AHZ21" location="Age_Categories!A1" display="Age_Categories!A1"/>
    <hyperlink ref="AIA21" location="Age_Categories!A1" display="Age_Categories!A1"/>
    <hyperlink ref="AIB21" location="Age_Categories!A1" display="Age_Categories!A1"/>
    <hyperlink ref="AIC21" location="Age_Categories!A1" display="Age_Categories!A1"/>
    <hyperlink ref="AID21" location="Age_Categories!A1" display="Age_Categories!A1"/>
    <hyperlink ref="AIE21" location="Age_Categories!A1" display="Age_Categories!A1"/>
    <hyperlink ref="AIF21" location="Age_Categories!A1" display="Age_Categories!A1"/>
    <hyperlink ref="AIG21" location="Age_Categories!A1" display="Age_Categories!A1"/>
    <hyperlink ref="AIH21" location="Age_Categories!A1" display="Age_Categories!A1"/>
    <hyperlink ref="AII21" location="Age_Categories!A1" display="Age_Categories!A1"/>
    <hyperlink ref="AIJ21" location="Age_Categories!A1" display="Age_Categories!A1"/>
    <hyperlink ref="AIK21" location="Age_Categories!A1" display="Age_Categories!A1"/>
    <hyperlink ref="AIL21" location="Age_Categories!A1" display="Age_Categories!A1"/>
    <hyperlink ref="AIM21" location="Age_Categories!A1" display="Age_Categories!A1"/>
    <hyperlink ref="AIN21" location="Age_Categories!A1" display="Age_Categories!A1"/>
    <hyperlink ref="AIO21" location="Age_Categories!A1" display="Age_Categories!A1"/>
    <hyperlink ref="AIP21" location="Age_Categories!A1" display="Age_Categories!A1"/>
    <hyperlink ref="AIQ21" location="Age_Categories!A1" display="Age_Categories!A1"/>
    <hyperlink ref="AIR21" location="Age_Categories!A1" display="Age_Categories!A1"/>
    <hyperlink ref="AIS21" location="Age_Categories!A1" display="Age_Categories!A1"/>
    <hyperlink ref="AIT21" location="Age_Categories!A1" display="Age_Categories!A1"/>
    <hyperlink ref="AIU21" location="Age_Categories!A1" display="Age_Categories!A1"/>
    <hyperlink ref="AIV21" location="Age_Categories!A1" display="Age_Categories!A1"/>
    <hyperlink ref="AIW21" location="Age_Categories!A1" display="Age_Categories!A1"/>
    <hyperlink ref="AIX21" location="Age_Categories!A1" display="Age_Categories!A1"/>
    <hyperlink ref="AIY21" location="Age_Categories!A1" display="Age_Categories!A1"/>
    <hyperlink ref="AIZ21" location="Age_Categories!A1" display="Age_Categories!A1"/>
    <hyperlink ref="AJA21" location="Age_Categories!A1" display="Age_Categories!A1"/>
    <hyperlink ref="AJB21" location="Age_Categories!A1" display="Age_Categories!A1"/>
    <hyperlink ref="AJC21" location="Age_Categories!A1" display="Age_Categories!A1"/>
    <hyperlink ref="AJD21" location="Age_Categories!A1" display="Age_Categories!A1"/>
    <hyperlink ref="AJE21" location="Age_Categories!A1" display="Age_Categories!A1"/>
    <hyperlink ref="AJF21" location="Age_Categories!A1" display="Age_Categories!A1"/>
    <hyperlink ref="AJG21" location="Age_Categories!A1" display="Age_Categories!A1"/>
    <hyperlink ref="AJH21" location="Age_Categories!A1" display="Age_Categories!A1"/>
    <hyperlink ref="AJI21" location="Age_Categories!A1" display="Age_Categories!A1"/>
    <hyperlink ref="AJJ21" location="Age_Categories!A1" display="Age_Categories!A1"/>
    <hyperlink ref="AJK21" location="Age_Categories!A1" display="Age_Categories!A1"/>
    <hyperlink ref="AJL21" location="Age_Categories!A1" display="Age_Categories!A1"/>
    <hyperlink ref="AJM21" location="Age_Categories!A1" display="Age_Categories!A1"/>
    <hyperlink ref="AJN21" location="Age_Categories!A1" display="Age_Categories!A1"/>
    <hyperlink ref="AJO21" location="Age_Categories!A1" display="Age_Categories!A1"/>
    <hyperlink ref="AJP21" location="Age_Categories!A1" display="Age_Categories!A1"/>
    <hyperlink ref="AJQ21" location="Age_Categories!A1" display="Age_Categories!A1"/>
    <hyperlink ref="AJR21" location="Age_Categories!A1" display="Age_Categories!A1"/>
    <hyperlink ref="AJS21" location="Age_Categories!A1" display="Age_Categories!A1"/>
    <hyperlink ref="AJT21" location="Age_Categories!A1" display="Age_Categories!A1"/>
    <hyperlink ref="AJU21" location="Age_Categories!A1" display="Age_Categories!A1"/>
    <hyperlink ref="AJV21" location="Age_Categories!A1" display="Age_Categories!A1"/>
    <hyperlink ref="AJW21" location="Age_Categories!A1" display="Age_Categories!A1"/>
    <hyperlink ref="AJX21" location="Age_Categories!A1" display="Age_Categories!A1"/>
    <hyperlink ref="AJY21" location="Age_Categories!A1" display="Age_Categories!A1"/>
    <hyperlink ref="AJZ21" location="Age_Categories!A1" display="Age_Categories!A1"/>
    <hyperlink ref="AKA21" location="Age_Categories!A1" display="Age_Categories!A1"/>
    <hyperlink ref="AKB21" location="Age_Categories!A1" display="Age_Categories!A1"/>
    <hyperlink ref="AKC21" location="Age_Categories!A1" display="Age_Categories!A1"/>
    <hyperlink ref="AKD21" location="Age_Categories!A1" display="Age_Categories!A1"/>
    <hyperlink ref="AKE21" location="Age_Categories!A1" display="Age_Categories!A1"/>
    <hyperlink ref="AKF21" location="Age_Categories!A1" display="Age_Categories!A1"/>
    <hyperlink ref="AKG21" location="Age_Categories!A1" display="Age_Categories!A1"/>
    <hyperlink ref="AKH21" location="Age_Categories!A1" display="Age_Categories!A1"/>
    <hyperlink ref="AKI21" location="Age_Categories!A1" display="Age_Categories!A1"/>
    <hyperlink ref="AKJ21" location="Age_Categories!A1" display="Age_Categories!A1"/>
    <hyperlink ref="AKK21" location="Age_Categories!A1" display="Age_Categories!A1"/>
    <hyperlink ref="AKL21" location="Age_Categories!A1" display="Age_Categories!A1"/>
    <hyperlink ref="AKM21" location="Age_Categories!A1" display="Age_Categories!A1"/>
    <hyperlink ref="AKN21" location="Age_Categories!A1" display="Age_Categories!A1"/>
    <hyperlink ref="AKO21" location="Age_Categories!A1" display="Age_Categories!A1"/>
    <hyperlink ref="AKP21" location="Age_Categories!A1" display="Age_Categories!A1"/>
    <hyperlink ref="AKQ21" location="Age_Categories!A1" display="Age_Categories!A1"/>
    <hyperlink ref="AKR21" location="Age_Categories!A1" display="Age_Categories!A1"/>
    <hyperlink ref="AKS21" location="Age_Categories!A1" display="Age_Categories!A1"/>
    <hyperlink ref="AKT21" location="Age_Categories!A1" display="Age_Categories!A1"/>
    <hyperlink ref="AKU21" location="Age_Categories!A1" display="Age_Categories!A1"/>
    <hyperlink ref="AKV21" location="Age_Categories!A1" display="Age_Categories!A1"/>
    <hyperlink ref="AKW21" location="Age_Categories!A1" display="Age_Categories!A1"/>
    <hyperlink ref="AKX21" location="Age_Categories!A1" display="Age_Categories!A1"/>
    <hyperlink ref="AKY21" location="Age_Categories!A1" display="Age_Categories!A1"/>
    <hyperlink ref="AKZ21" location="Age_Categories!A1" display="Age_Categories!A1"/>
    <hyperlink ref="ALA21" location="Age_Categories!A1" display="Age_Categories!A1"/>
    <hyperlink ref="ALB21" location="Age_Categories!A1" display="Age_Categories!A1"/>
    <hyperlink ref="ALC21" location="Age_Categories!A1" display="Age_Categories!A1"/>
    <hyperlink ref="ALD21" location="Age_Categories!A1" display="Age_Categories!A1"/>
    <hyperlink ref="ALE21" location="Age_Categories!A1" display="Age_Categories!A1"/>
    <hyperlink ref="ALF21" location="Age_Categories!A1" display="Age_Categories!A1"/>
    <hyperlink ref="ALG21" location="Age_Categories!A1" display="Age_Categories!A1"/>
    <hyperlink ref="ALH21" location="Age_Categories!A1" display="Age_Categories!A1"/>
    <hyperlink ref="ALI21" location="Age_Categories!A1" display="Age_Categories!A1"/>
    <hyperlink ref="ALJ21" location="Age_Categories!A1" display="Age_Categories!A1"/>
    <hyperlink ref="ALK21" location="Age_Categories!A1" display="Age_Categories!A1"/>
    <hyperlink ref="ALL21" location="Age_Categories!A1" display="Age_Categories!A1"/>
    <hyperlink ref="ALM21" location="Age_Categories!A1" display="Age_Categories!A1"/>
    <hyperlink ref="ALN21" location="Age_Categories!A1" display="Age_Categories!A1"/>
    <hyperlink ref="ALO21" location="Age_Categories!A1" display="Age_Categories!A1"/>
    <hyperlink ref="ALP21" location="Age_Categories!A1" display="Age_Categories!A1"/>
    <hyperlink ref="ALQ21" location="Age_Categories!A1" display="Age_Categories!A1"/>
    <hyperlink ref="ALR21" location="Age_Categories!A1" display="Age_Categories!A1"/>
    <hyperlink ref="ALS21" location="Age_Categories!A1" display="Age_Categories!A1"/>
    <hyperlink ref="ALT21" location="Age_Categories!A1" display="Age_Categories!A1"/>
    <hyperlink ref="ALU21" location="Age_Categories!A1" display="Age_Categories!A1"/>
    <hyperlink ref="ALV21" location="Age_Categories!A1" display="Age_Categories!A1"/>
    <hyperlink ref="ALW21" location="Age_Categories!A1" display="Age_Categories!A1"/>
    <hyperlink ref="ALX21" location="Age_Categories!A1" display="Age_Categories!A1"/>
    <hyperlink ref="ALY21" location="Age_Categories!A1" display="Age_Categories!A1"/>
    <hyperlink ref="ALZ21" location="Age_Categories!A1" display="Age_Categories!A1"/>
    <hyperlink ref="AMA21" location="Age_Categories!A1" display="Age_Categories!A1"/>
    <hyperlink ref="AMB21" location="Age_Categories!A1" display="Age_Categories!A1"/>
    <hyperlink ref="AMC21" location="Age_Categories!A1" display="Age_Categories!A1"/>
    <hyperlink ref="AMD21" location="Age_Categories!A1" display="Age_Categories!A1"/>
    <hyperlink ref="AME21" location="Age_Categories!A1" display="Age_Categories!A1"/>
    <hyperlink ref="AMF21" location="Age_Categories!A1" display="Age_Categories!A1"/>
    <hyperlink ref="AMG21" location="Age_Categories!A1" display="Age_Categories!A1"/>
    <hyperlink ref="AMH21" location="Age_Categories!A1" display="Age_Categories!A1"/>
    <hyperlink ref="AMI21" location="Age_Categories!A1" display="Age_Categories!A1"/>
    <hyperlink ref="AMJ21" location="Age_Categories!A1" display="Age_Categories!A1"/>
    <hyperlink ref="AMK21" location="Age_Categories!A1" display="Age_Categories!A1"/>
    <hyperlink ref="AML21" location="Age_Categories!A1" display="Age_Categories!A1"/>
    <hyperlink ref="AMM21" location="Age_Categories!A1" display="Age_Categories!A1"/>
    <hyperlink ref="AMN21" location="Age_Categories!A1" display="Age_Categories!A1"/>
    <hyperlink ref="AMO21" location="Age_Categories!A1" display="Age_Categories!A1"/>
    <hyperlink ref="AMP21" location="Age_Categories!A1" display="Age_Categories!A1"/>
    <hyperlink ref="AMQ21" location="Age_Categories!A1" display="Age_Categories!A1"/>
    <hyperlink ref="AMR21" location="Age_Categories!A1" display="Age_Categories!A1"/>
    <hyperlink ref="AMS21" location="Age_Categories!A1" display="Age_Categories!A1"/>
    <hyperlink ref="AMT21" location="Age_Categories!A1" display="Age_Categories!A1"/>
    <hyperlink ref="AMU21" location="Age_Categories!A1" display="Age_Categories!A1"/>
    <hyperlink ref="AMV21" location="Age_Categories!A1" display="Age_Categories!A1"/>
    <hyperlink ref="AMW21" location="Age_Categories!A1" display="Age_Categories!A1"/>
    <hyperlink ref="AMX21" location="Age_Categories!A1" display="Age_Categories!A1"/>
    <hyperlink ref="AMY21" location="Age_Categories!A1" display="Age_Categories!A1"/>
    <hyperlink ref="AMZ21" location="Age_Categories!A1" display="Age_Categories!A1"/>
    <hyperlink ref="ANA21" location="Age_Categories!A1" display="Age_Categories!A1"/>
    <hyperlink ref="ANB21" location="Age_Categories!A1" display="Age_Categories!A1"/>
    <hyperlink ref="ANC21" location="Age_Categories!A1" display="Age_Categories!A1"/>
    <hyperlink ref="AND21" location="Age_Categories!A1" display="Age_Categories!A1"/>
    <hyperlink ref="ANE21" location="Age_Categories!A1" display="Age_Categories!A1"/>
    <hyperlink ref="ANF21" location="Age_Categories!A1" display="Age_Categories!A1"/>
    <hyperlink ref="ANG21" location="Age_Categories!A1" display="Age_Categories!A1"/>
    <hyperlink ref="ANH21" location="Age_Categories!A1" display="Age_Categories!A1"/>
    <hyperlink ref="ANI21" location="Age_Categories!A1" display="Age_Categories!A1"/>
    <hyperlink ref="ANJ21" location="Age_Categories!A1" display="Age_Categories!A1"/>
    <hyperlink ref="ANK21" location="Age_Categories!A1" display="Age_Categories!A1"/>
    <hyperlink ref="ANL21" location="Age_Categories!A1" display="Age_Categories!A1"/>
    <hyperlink ref="ANM21" location="Age_Categories!A1" display="Age_Categories!A1"/>
    <hyperlink ref="ANN21" location="Age_Categories!A1" display="Age_Categories!A1"/>
    <hyperlink ref="ANO21" location="Age_Categories!A1" display="Age_Categories!A1"/>
    <hyperlink ref="ANP21" location="Age_Categories!A1" display="Age_Categories!A1"/>
    <hyperlink ref="ANQ21" location="Age_Categories!A1" display="Age_Categories!A1"/>
    <hyperlink ref="ANR21" location="Age_Categories!A1" display="Age_Categories!A1"/>
    <hyperlink ref="ANS21" location="Age_Categories!A1" display="Age_Categories!A1"/>
    <hyperlink ref="ANT21" location="Age_Categories!A1" display="Age_Categories!A1"/>
    <hyperlink ref="ANU21" location="Age_Categories!A1" display="Age_Categories!A1"/>
    <hyperlink ref="ANV21" location="Age_Categories!A1" display="Age_Categories!A1"/>
    <hyperlink ref="ANW21" location="Age_Categories!A1" display="Age_Categories!A1"/>
    <hyperlink ref="ANX21" location="Age_Categories!A1" display="Age_Categories!A1"/>
    <hyperlink ref="ANY21" location="Age_Categories!A1" display="Age_Categories!A1"/>
    <hyperlink ref="ANZ21" location="Age_Categories!A1" display="Age_Categories!A1"/>
    <hyperlink ref="AOA21" location="Age_Categories!A1" display="Age_Categories!A1"/>
    <hyperlink ref="AOB21" location="Age_Categories!A1" display="Age_Categories!A1"/>
    <hyperlink ref="AOC21" location="Age_Categories!A1" display="Age_Categories!A1"/>
    <hyperlink ref="AOD21" location="Age_Categories!A1" display="Age_Categories!A1"/>
    <hyperlink ref="AOE21" location="Age_Categories!A1" display="Age_Categories!A1"/>
    <hyperlink ref="AOF21" location="Age_Categories!A1" display="Age_Categories!A1"/>
    <hyperlink ref="AOG21" location="Age_Categories!A1" display="Age_Categories!A1"/>
    <hyperlink ref="AOH21" location="Age_Categories!A1" display="Age_Categories!A1"/>
    <hyperlink ref="AOI21" location="Age_Categories!A1" display="Age_Categories!A1"/>
    <hyperlink ref="AOJ21" location="Age_Categories!A1" display="Age_Categories!A1"/>
    <hyperlink ref="AOK21" location="Age_Categories!A1" display="Age_Categories!A1"/>
    <hyperlink ref="AOL21" location="Age_Categories!A1" display="Age_Categories!A1"/>
    <hyperlink ref="AOM21" location="Age_Categories!A1" display="Age_Categories!A1"/>
    <hyperlink ref="AON21" location="Age_Categories!A1" display="Age_Categories!A1"/>
    <hyperlink ref="AOO21" location="Age_Categories!A1" display="Age_Categories!A1"/>
    <hyperlink ref="AOP21" location="Age_Categories!A1" display="Age_Categories!A1"/>
    <hyperlink ref="AOQ21" location="Age_Categories!A1" display="Age_Categories!A1"/>
    <hyperlink ref="AOR21" location="Age_Categories!A1" display="Age_Categories!A1"/>
    <hyperlink ref="AOS21" location="Age_Categories!A1" display="Age_Categories!A1"/>
    <hyperlink ref="AOT21" location="Age_Categories!A1" display="Age_Categories!A1"/>
    <hyperlink ref="AOU21" location="Age_Categories!A1" display="Age_Categories!A1"/>
    <hyperlink ref="AOV21" location="Age_Categories!A1" display="Age_Categories!A1"/>
    <hyperlink ref="AOW21" location="Age_Categories!A1" display="Age_Categories!A1"/>
    <hyperlink ref="AOX21" location="Age_Categories!A1" display="Age_Categories!A1"/>
    <hyperlink ref="AOY21" location="Age_Categories!A1" display="Age_Categories!A1"/>
    <hyperlink ref="AOZ21" location="Age_Categories!A1" display="Age_Categories!A1"/>
    <hyperlink ref="APA21" location="Age_Categories!A1" display="Age_Categories!A1"/>
    <hyperlink ref="APB21" location="Age_Categories!A1" display="Age_Categories!A1"/>
    <hyperlink ref="APC21" location="Age_Categories!A1" display="Age_Categories!A1"/>
    <hyperlink ref="APD21" location="Age_Categories!A1" display="Age_Categories!A1"/>
    <hyperlink ref="APE21" location="Age_Categories!A1" display="Age_Categories!A1"/>
    <hyperlink ref="APF21" location="Age_Categories!A1" display="Age_Categories!A1"/>
    <hyperlink ref="APG21" location="Age_Categories!A1" display="Age_Categories!A1"/>
    <hyperlink ref="APH21" location="Age_Categories!A1" display="Age_Categories!A1"/>
    <hyperlink ref="API21" location="Age_Categories!A1" display="Age_Categories!A1"/>
    <hyperlink ref="APJ21" location="Age_Categories!A1" display="Age_Categories!A1"/>
    <hyperlink ref="APK21" location="Age_Categories!A1" display="Age_Categories!A1"/>
    <hyperlink ref="APL21" location="Age_Categories!A1" display="Age_Categories!A1"/>
    <hyperlink ref="APM21" location="Age_Categories!A1" display="Age_Categories!A1"/>
    <hyperlink ref="APN21" location="Age_Categories!A1" display="Age_Categories!A1"/>
    <hyperlink ref="APO21" location="Age_Categories!A1" display="Age_Categories!A1"/>
    <hyperlink ref="APP21" location="Age_Categories!A1" display="Age_Categories!A1"/>
    <hyperlink ref="APQ21" location="Age_Categories!A1" display="Age_Categories!A1"/>
    <hyperlink ref="APR21" location="Age_Categories!A1" display="Age_Categories!A1"/>
    <hyperlink ref="APS21" location="Age_Categories!A1" display="Age_Categories!A1"/>
    <hyperlink ref="APT21" location="Age_Categories!A1" display="Age_Categories!A1"/>
    <hyperlink ref="APU21" location="Age_Categories!A1" display="Age_Categories!A1"/>
    <hyperlink ref="APV21" location="Age_Categories!A1" display="Age_Categories!A1"/>
    <hyperlink ref="APW21" location="Age_Categories!A1" display="Age_Categories!A1"/>
    <hyperlink ref="APX21" location="Age_Categories!A1" display="Age_Categories!A1"/>
    <hyperlink ref="APY21" location="Age_Categories!A1" display="Age_Categories!A1"/>
    <hyperlink ref="APZ21" location="Age_Categories!A1" display="Age_Categories!A1"/>
    <hyperlink ref="AQA21" location="Age_Categories!A1" display="Age_Categories!A1"/>
    <hyperlink ref="AQB21" location="Age_Categories!A1" display="Age_Categories!A1"/>
    <hyperlink ref="AQC21" location="Age_Categories!A1" display="Age_Categories!A1"/>
    <hyperlink ref="AQD21" location="Age_Categories!A1" display="Age_Categories!A1"/>
    <hyperlink ref="AQE21" location="Age_Categories!A1" display="Age_Categories!A1"/>
    <hyperlink ref="AQF21" location="Age_Categories!A1" display="Age_Categories!A1"/>
    <hyperlink ref="AQG21" location="Age_Categories!A1" display="Age_Categories!A1"/>
    <hyperlink ref="AQH21" location="Age_Categories!A1" display="Age_Categories!A1"/>
    <hyperlink ref="AQI21" location="Age_Categories!A1" display="Age_Categories!A1"/>
    <hyperlink ref="AQJ21" location="Age_Categories!A1" display="Age_Categories!A1"/>
    <hyperlink ref="AQK21" location="Age_Categories!A1" display="Age_Categories!A1"/>
    <hyperlink ref="AQL21" location="Age_Categories!A1" display="Age_Categories!A1"/>
    <hyperlink ref="AQM21" location="Age_Categories!A1" display="Age_Categories!A1"/>
    <hyperlink ref="AQN21" location="Age_Categories!A1" display="Age_Categories!A1"/>
    <hyperlink ref="AQO21" location="Age_Categories!A1" display="Age_Categories!A1"/>
    <hyperlink ref="AQP21" location="Age_Categories!A1" display="Age_Categories!A1"/>
    <hyperlink ref="AQQ21" location="Age_Categories!A1" display="Age_Categories!A1"/>
    <hyperlink ref="AQR21" location="Age_Categories!A1" display="Age_Categories!A1"/>
    <hyperlink ref="AQS21" location="Age_Categories!A1" display="Age_Categories!A1"/>
    <hyperlink ref="AQT21" location="Age_Categories!A1" display="Age_Categories!A1"/>
    <hyperlink ref="AQU21" location="Age_Categories!A1" display="Age_Categories!A1"/>
    <hyperlink ref="AQV21" location="Age_Categories!A1" display="Age_Categories!A1"/>
    <hyperlink ref="AQW21" location="Age_Categories!A1" display="Age_Categories!A1"/>
    <hyperlink ref="AQX21" location="Age_Categories!A1" display="Age_Categories!A1"/>
    <hyperlink ref="AQY21" location="Age_Categories!A1" display="Age_Categories!A1"/>
    <hyperlink ref="AQZ21" location="Age_Categories!A1" display="Age_Categories!A1"/>
    <hyperlink ref="ARA21" location="Age_Categories!A1" display="Age_Categories!A1"/>
    <hyperlink ref="ARB21" location="Age_Categories!A1" display="Age_Categories!A1"/>
    <hyperlink ref="ARC21" location="Age_Categories!A1" display="Age_Categories!A1"/>
    <hyperlink ref="ARD21" location="Age_Categories!A1" display="Age_Categories!A1"/>
    <hyperlink ref="ARE21" location="Age_Categories!A1" display="Age_Categories!A1"/>
    <hyperlink ref="ARF21" location="Age_Categories!A1" display="Age_Categories!A1"/>
    <hyperlink ref="ARG21" location="Age_Categories!A1" display="Age_Categories!A1"/>
    <hyperlink ref="ARH21" location="Age_Categories!A1" display="Age_Categories!A1"/>
    <hyperlink ref="ARI21" location="Age_Categories!A1" display="Age_Categories!A1"/>
    <hyperlink ref="ARJ21" location="Age_Categories!A1" display="Age_Categories!A1"/>
    <hyperlink ref="ARK21" location="Age_Categories!A1" display="Age_Categories!A1"/>
    <hyperlink ref="ARL21" location="Age_Categories!A1" display="Age_Categories!A1"/>
    <hyperlink ref="ARM21" location="Age_Categories!A1" display="Age_Categories!A1"/>
    <hyperlink ref="ARN21" location="Age_Categories!A1" display="Age_Categories!A1"/>
    <hyperlink ref="ARO21" location="Age_Categories!A1" display="Age_Categories!A1"/>
    <hyperlink ref="ARP21" location="Age_Categories!A1" display="Age_Categories!A1"/>
    <hyperlink ref="ARQ21" location="Age_Categories!A1" display="Age_Categories!A1"/>
    <hyperlink ref="ARR21" location="Age_Categories!A1" display="Age_Categories!A1"/>
    <hyperlink ref="ARS21" location="Age_Categories!A1" display="Age_Categories!A1"/>
    <hyperlink ref="ART21" location="Age_Categories!A1" display="Age_Categories!A1"/>
    <hyperlink ref="ARU21" location="Age_Categories!A1" display="Age_Categories!A1"/>
    <hyperlink ref="ARV21" location="Age_Categories!A1" display="Age_Categories!A1"/>
    <hyperlink ref="ARW21" location="Age_Categories!A1" display="Age_Categories!A1"/>
    <hyperlink ref="ARX21" location="Age_Categories!A1" display="Age_Categories!A1"/>
    <hyperlink ref="ARY21" location="Age_Categories!A1" display="Age_Categories!A1"/>
    <hyperlink ref="ARZ21" location="Age_Categories!A1" display="Age_Categories!A1"/>
    <hyperlink ref="ASA21" location="Age_Categories!A1" display="Age_Categories!A1"/>
    <hyperlink ref="ASB21" location="Age_Categories!A1" display="Age_Categories!A1"/>
    <hyperlink ref="ASC21" location="Age_Categories!A1" display="Age_Categories!A1"/>
    <hyperlink ref="ASD21" location="Age_Categories!A1" display="Age_Categories!A1"/>
    <hyperlink ref="ASE21" location="Age_Categories!A1" display="Age_Categories!A1"/>
    <hyperlink ref="ASF21" location="Age_Categories!A1" display="Age_Categories!A1"/>
    <hyperlink ref="ASG21" location="Age_Categories!A1" display="Age_Categories!A1"/>
    <hyperlink ref="ASH21" location="Age_Categories!A1" display="Age_Categories!A1"/>
    <hyperlink ref="ASI21" location="Age_Categories!A1" display="Age_Categories!A1"/>
    <hyperlink ref="ASJ21" location="Age_Categories!A1" display="Age_Categories!A1"/>
    <hyperlink ref="ASK21" location="Age_Categories!A1" display="Age_Categories!A1"/>
    <hyperlink ref="ASL21" location="Age_Categories!A1" display="Age_Categories!A1"/>
    <hyperlink ref="ASM21" location="Age_Categories!A1" display="Age_Categories!A1"/>
    <hyperlink ref="ASN21" location="Age_Categories!A1" display="Age_Categories!A1"/>
    <hyperlink ref="ASO21" location="Age_Categories!A1" display="Age_Categories!A1"/>
    <hyperlink ref="ASP21" location="Age_Categories!A1" display="Age_Categories!A1"/>
    <hyperlink ref="ASQ21" location="Age_Categories!A1" display="Age_Categories!A1"/>
    <hyperlink ref="ASR21" location="Age_Categories!A1" display="Age_Categories!A1"/>
    <hyperlink ref="ASS21" location="Age_Categories!A1" display="Age_Categories!A1"/>
    <hyperlink ref="AST21" location="Age_Categories!A1" display="Age_Categories!A1"/>
    <hyperlink ref="ASU21" location="Age_Categories!A1" display="Age_Categories!A1"/>
    <hyperlink ref="ASV21" location="Age_Categories!A1" display="Age_Categories!A1"/>
    <hyperlink ref="ASW21" location="Age_Categories!A1" display="Age_Categories!A1"/>
    <hyperlink ref="ASX21" location="Age_Categories!A1" display="Age_Categories!A1"/>
    <hyperlink ref="ASY21" location="Age_Categories!A1" display="Age_Categories!A1"/>
    <hyperlink ref="ASZ21" location="Age_Categories!A1" display="Age_Categories!A1"/>
    <hyperlink ref="ATA21" location="Age_Categories!A1" display="Age_Categories!A1"/>
    <hyperlink ref="ATB21" location="Age_Categories!A1" display="Age_Categories!A1"/>
    <hyperlink ref="ATC21" location="Age_Categories!A1" display="Age_Categories!A1"/>
    <hyperlink ref="ATD21" location="Age_Categories!A1" display="Age_Categories!A1"/>
    <hyperlink ref="ATE21" location="Age_Categories!A1" display="Age_Categories!A1"/>
    <hyperlink ref="ATF21" location="Age_Categories!A1" display="Age_Categories!A1"/>
    <hyperlink ref="ATG21" location="Age_Categories!A1" display="Age_Categories!A1"/>
    <hyperlink ref="ATH21" location="Age_Categories!A1" display="Age_Categories!A1"/>
    <hyperlink ref="ATI21" location="Age_Categories!A1" display="Age_Categories!A1"/>
    <hyperlink ref="ATJ21" location="Age_Categories!A1" display="Age_Categories!A1"/>
    <hyperlink ref="ATK21" location="Age_Categories!A1" display="Age_Categories!A1"/>
    <hyperlink ref="ATL21" location="Age_Categories!A1" display="Age_Categories!A1"/>
    <hyperlink ref="ATM21" location="Age_Categories!A1" display="Age_Categories!A1"/>
    <hyperlink ref="ATN21" location="Age_Categories!A1" display="Age_Categories!A1"/>
    <hyperlink ref="ATO21" location="Age_Categories!A1" display="Age_Categories!A1"/>
    <hyperlink ref="ATP21" location="Age_Categories!A1" display="Age_Categories!A1"/>
    <hyperlink ref="ATQ21" location="Age_Categories!A1" display="Age_Categories!A1"/>
    <hyperlink ref="ATR21" location="Age_Categories!A1" display="Age_Categories!A1"/>
    <hyperlink ref="ATS21" location="Age_Categories!A1" display="Age_Categories!A1"/>
    <hyperlink ref="ATT21" location="Age_Categories!A1" display="Age_Categories!A1"/>
    <hyperlink ref="ATU21" location="Age_Categories!A1" display="Age_Categories!A1"/>
    <hyperlink ref="ATV21" location="Age_Categories!A1" display="Age_Categories!A1"/>
    <hyperlink ref="ATW21" location="Age_Categories!A1" display="Age_Categories!A1"/>
    <hyperlink ref="ATX21" location="Age_Categories!A1" display="Age_Categories!A1"/>
    <hyperlink ref="ATY21" location="Age_Categories!A1" display="Age_Categories!A1"/>
    <hyperlink ref="ATZ21" location="Age_Categories!A1" display="Age_Categories!A1"/>
    <hyperlink ref="AUA21" location="Age_Categories!A1" display="Age_Categories!A1"/>
    <hyperlink ref="AUB21" location="Age_Categories!A1" display="Age_Categories!A1"/>
    <hyperlink ref="AUC21" location="Age_Categories!A1" display="Age_Categories!A1"/>
    <hyperlink ref="AUD21" location="Age_Categories!A1" display="Age_Categories!A1"/>
    <hyperlink ref="AUE21" location="Age_Categories!A1" display="Age_Categories!A1"/>
    <hyperlink ref="AUF21" location="Age_Categories!A1" display="Age_Categories!A1"/>
    <hyperlink ref="AUG21" location="Age_Categories!A1" display="Age_Categories!A1"/>
    <hyperlink ref="AUH21" location="Age_Categories!A1" display="Age_Categories!A1"/>
    <hyperlink ref="AUI21" location="Age_Categories!A1" display="Age_Categories!A1"/>
    <hyperlink ref="AUJ21" location="Age_Categories!A1" display="Age_Categories!A1"/>
    <hyperlink ref="AUK21" location="Age_Categories!A1" display="Age_Categories!A1"/>
    <hyperlink ref="AUL21" location="Age_Categories!A1" display="Age_Categories!A1"/>
    <hyperlink ref="AUM21" location="Age_Categories!A1" display="Age_Categories!A1"/>
    <hyperlink ref="AUN21" location="Age_Categories!A1" display="Age_Categories!A1"/>
    <hyperlink ref="AUO21" location="Age_Categories!A1" display="Age_Categories!A1"/>
    <hyperlink ref="AUP21" location="Age_Categories!A1" display="Age_Categories!A1"/>
    <hyperlink ref="AUQ21" location="Age_Categories!A1" display="Age_Categories!A1"/>
    <hyperlink ref="AUR21" location="Age_Categories!A1" display="Age_Categories!A1"/>
    <hyperlink ref="AUS21" location="Age_Categories!A1" display="Age_Categories!A1"/>
    <hyperlink ref="AUT21" location="Age_Categories!A1" display="Age_Categories!A1"/>
    <hyperlink ref="AUU21" location="Age_Categories!A1" display="Age_Categories!A1"/>
    <hyperlink ref="AUV21" location="Age_Categories!A1" display="Age_Categories!A1"/>
    <hyperlink ref="AUW21" location="Age_Categories!A1" display="Age_Categories!A1"/>
    <hyperlink ref="AUX21" location="Age_Categories!A1" display="Age_Categories!A1"/>
    <hyperlink ref="AUY21" location="Age_Categories!A1" display="Age_Categories!A1"/>
    <hyperlink ref="AUZ21" location="Age_Categories!A1" display="Age_Categories!A1"/>
    <hyperlink ref="AVA21" location="Age_Categories!A1" display="Age_Categories!A1"/>
    <hyperlink ref="AVB21" location="Age_Categories!A1" display="Age_Categories!A1"/>
    <hyperlink ref="AVC21" location="Age_Categories!A1" display="Age_Categories!A1"/>
    <hyperlink ref="AVD21" location="Age_Categories!A1" display="Age_Categories!A1"/>
    <hyperlink ref="AVE21" location="Age_Categories!A1" display="Age_Categories!A1"/>
    <hyperlink ref="AVF21" location="Age_Categories!A1" display="Age_Categories!A1"/>
    <hyperlink ref="AVG21" location="Age_Categories!A1" display="Age_Categories!A1"/>
    <hyperlink ref="AVH21" location="Age_Categories!A1" display="Age_Categories!A1"/>
    <hyperlink ref="AVI21" location="Age_Categories!A1" display="Age_Categories!A1"/>
    <hyperlink ref="AVJ21" location="Age_Categories!A1" display="Age_Categories!A1"/>
    <hyperlink ref="AVK21" location="Age_Categories!A1" display="Age_Categories!A1"/>
    <hyperlink ref="AVL21" location="Age_Categories!A1" display="Age_Categories!A1"/>
    <hyperlink ref="AVM21" location="Age_Categories!A1" display="Age_Categories!A1"/>
    <hyperlink ref="AVN21" location="Age_Categories!A1" display="Age_Categories!A1"/>
    <hyperlink ref="AVO21" location="Age_Categories!A1" display="Age_Categories!A1"/>
    <hyperlink ref="AVP21" location="Age_Categories!A1" display="Age_Categories!A1"/>
    <hyperlink ref="AVQ21" location="Age_Categories!A1" display="Age_Categories!A1"/>
    <hyperlink ref="AVR21" location="Age_Categories!A1" display="Age_Categories!A1"/>
    <hyperlink ref="AVS21" location="Age_Categories!A1" display="Age_Categories!A1"/>
    <hyperlink ref="AVT21" location="Age_Categories!A1" display="Age_Categories!A1"/>
    <hyperlink ref="AVU21" location="Age_Categories!A1" display="Age_Categories!A1"/>
    <hyperlink ref="AVV21" location="Age_Categories!A1" display="Age_Categories!A1"/>
    <hyperlink ref="AVW21" location="Age_Categories!A1" display="Age_Categories!A1"/>
    <hyperlink ref="AVX21" location="Age_Categories!A1" display="Age_Categories!A1"/>
    <hyperlink ref="AVY21" location="Age_Categories!A1" display="Age_Categories!A1"/>
    <hyperlink ref="AVZ21" location="Age_Categories!A1" display="Age_Categories!A1"/>
    <hyperlink ref="AWA21" location="Age_Categories!A1" display="Age_Categories!A1"/>
    <hyperlink ref="AWB21" location="Age_Categories!A1" display="Age_Categories!A1"/>
    <hyperlink ref="AWC21" location="Age_Categories!A1" display="Age_Categories!A1"/>
    <hyperlink ref="AWD21" location="Age_Categories!A1" display="Age_Categories!A1"/>
    <hyperlink ref="AWE21" location="Age_Categories!A1" display="Age_Categories!A1"/>
    <hyperlink ref="AWF21" location="Age_Categories!A1" display="Age_Categories!A1"/>
    <hyperlink ref="AWG21" location="Age_Categories!A1" display="Age_Categories!A1"/>
    <hyperlink ref="AWH21" location="Age_Categories!A1" display="Age_Categories!A1"/>
    <hyperlink ref="AWI21" location="Age_Categories!A1" display="Age_Categories!A1"/>
    <hyperlink ref="AWJ21" location="Age_Categories!A1" display="Age_Categories!A1"/>
    <hyperlink ref="AWK21" location="Age_Categories!A1" display="Age_Categories!A1"/>
    <hyperlink ref="AWL21" location="Age_Categories!A1" display="Age_Categories!A1"/>
    <hyperlink ref="AWM21" location="Age_Categories!A1" display="Age_Categories!A1"/>
    <hyperlink ref="AWN21" location="Age_Categories!A1" display="Age_Categories!A1"/>
    <hyperlink ref="AWO21" location="Age_Categories!A1" display="Age_Categories!A1"/>
    <hyperlink ref="AWP21" location="Age_Categories!A1" display="Age_Categories!A1"/>
    <hyperlink ref="AWQ21" location="Age_Categories!A1" display="Age_Categories!A1"/>
    <hyperlink ref="AWR21" location="Age_Categories!A1" display="Age_Categories!A1"/>
    <hyperlink ref="AWS21" location="Age_Categories!A1" display="Age_Categories!A1"/>
    <hyperlink ref="AWT21" location="Age_Categories!A1" display="Age_Categories!A1"/>
    <hyperlink ref="AWU21" location="Age_Categories!A1" display="Age_Categories!A1"/>
    <hyperlink ref="AWV21" location="Age_Categories!A1" display="Age_Categories!A1"/>
    <hyperlink ref="AWW21" location="Age_Categories!A1" display="Age_Categories!A1"/>
    <hyperlink ref="AWX21" location="Age_Categories!A1" display="Age_Categories!A1"/>
    <hyperlink ref="AWY21" location="Age_Categories!A1" display="Age_Categories!A1"/>
    <hyperlink ref="AWZ21" location="Age_Categories!A1" display="Age_Categories!A1"/>
    <hyperlink ref="AXA21" location="Age_Categories!A1" display="Age_Categories!A1"/>
    <hyperlink ref="AXB21" location="Age_Categories!A1" display="Age_Categories!A1"/>
    <hyperlink ref="AXC21" location="Age_Categories!A1" display="Age_Categories!A1"/>
    <hyperlink ref="AXD21" location="Age_Categories!A1" display="Age_Categories!A1"/>
    <hyperlink ref="AXE21" location="Age_Categories!A1" display="Age_Categories!A1"/>
    <hyperlink ref="AXF21" location="Age_Categories!A1" display="Age_Categories!A1"/>
    <hyperlink ref="AXG21" location="Age_Categories!A1" display="Age_Categories!A1"/>
    <hyperlink ref="AXH21" location="Age_Categories!A1" display="Age_Categories!A1"/>
    <hyperlink ref="AXI21" location="Age_Categories!A1" display="Age_Categories!A1"/>
    <hyperlink ref="AXJ21" location="Age_Categories!A1" display="Age_Categories!A1"/>
    <hyperlink ref="AXK21" location="Age_Categories!A1" display="Age_Categories!A1"/>
    <hyperlink ref="AXL21" location="Age_Categories!A1" display="Age_Categories!A1"/>
    <hyperlink ref="AXM21" location="Age_Categories!A1" display="Age_Categories!A1"/>
    <hyperlink ref="AXN21" location="Age_Categories!A1" display="Age_Categories!A1"/>
    <hyperlink ref="AXO21" location="Age_Categories!A1" display="Age_Categories!A1"/>
    <hyperlink ref="AXP21" location="Age_Categories!A1" display="Age_Categories!A1"/>
    <hyperlink ref="AXQ21" location="Age_Categories!A1" display="Age_Categories!A1"/>
    <hyperlink ref="AXR21" location="Age_Categories!A1" display="Age_Categories!A1"/>
    <hyperlink ref="AXS21" location="Age_Categories!A1" display="Age_Categories!A1"/>
    <hyperlink ref="AXT21" location="Age_Categories!A1" display="Age_Categories!A1"/>
    <hyperlink ref="AXU21" location="Age_Categories!A1" display="Age_Categories!A1"/>
    <hyperlink ref="AXV21" location="Age_Categories!A1" display="Age_Categories!A1"/>
    <hyperlink ref="AXW21" location="Age_Categories!A1" display="Age_Categories!A1"/>
    <hyperlink ref="AXX21" location="Age_Categories!A1" display="Age_Categories!A1"/>
    <hyperlink ref="AXY21" location="Age_Categories!A1" display="Age_Categories!A1"/>
    <hyperlink ref="AXZ21" location="Age_Categories!A1" display="Age_Categories!A1"/>
    <hyperlink ref="AYA21" location="Age_Categories!A1" display="Age_Categories!A1"/>
    <hyperlink ref="AYB21" location="Age_Categories!A1" display="Age_Categories!A1"/>
    <hyperlink ref="AYC21" location="Age_Categories!A1" display="Age_Categories!A1"/>
    <hyperlink ref="AYD21" location="Age_Categories!A1" display="Age_Categories!A1"/>
    <hyperlink ref="AYE21" location="Age_Categories!A1" display="Age_Categories!A1"/>
    <hyperlink ref="AYF21" location="Age_Categories!A1" display="Age_Categories!A1"/>
    <hyperlink ref="AYG21" location="Age_Categories!A1" display="Age_Categories!A1"/>
    <hyperlink ref="AYH21" location="Age_Categories!A1" display="Age_Categories!A1"/>
    <hyperlink ref="AYI21" location="Age_Categories!A1" display="Age_Categories!A1"/>
    <hyperlink ref="AYJ21" location="Age_Categories!A1" display="Age_Categories!A1"/>
    <hyperlink ref="AYK21" location="Age_Categories!A1" display="Age_Categories!A1"/>
    <hyperlink ref="AYL21" location="Age_Categories!A1" display="Age_Categories!A1"/>
    <hyperlink ref="AYM21" location="Age_Categories!A1" display="Age_Categories!A1"/>
    <hyperlink ref="AYN21" location="Age_Categories!A1" display="Age_Categories!A1"/>
    <hyperlink ref="AYO21" location="Age_Categories!A1" display="Age_Categories!A1"/>
    <hyperlink ref="AYP21" location="Age_Categories!A1" display="Age_Categories!A1"/>
    <hyperlink ref="AYQ21" location="Age_Categories!A1" display="Age_Categories!A1"/>
    <hyperlink ref="AYR21" location="Age_Categories!A1" display="Age_Categories!A1"/>
    <hyperlink ref="AYS21" location="Age_Categories!A1" display="Age_Categories!A1"/>
    <hyperlink ref="AYT21" location="Age_Categories!A1" display="Age_Categories!A1"/>
    <hyperlink ref="AYU21" location="Age_Categories!A1" display="Age_Categories!A1"/>
    <hyperlink ref="AYV21" location="Age_Categories!A1" display="Age_Categories!A1"/>
    <hyperlink ref="AYW21" location="Age_Categories!A1" display="Age_Categories!A1"/>
    <hyperlink ref="AYX21" location="Age_Categories!A1" display="Age_Categories!A1"/>
    <hyperlink ref="AYY21" location="Age_Categories!A1" display="Age_Categories!A1"/>
    <hyperlink ref="AYZ21" location="Age_Categories!A1" display="Age_Categories!A1"/>
    <hyperlink ref="AZA21" location="Age_Categories!A1" display="Age_Categories!A1"/>
    <hyperlink ref="AZB21" location="Age_Categories!A1" display="Age_Categories!A1"/>
    <hyperlink ref="AZC21" location="Age_Categories!A1" display="Age_Categories!A1"/>
    <hyperlink ref="AZD21" location="Age_Categories!A1" display="Age_Categories!A1"/>
    <hyperlink ref="AZE21" location="Age_Categories!A1" display="Age_Categories!A1"/>
    <hyperlink ref="AZF21" location="Age_Categories!A1" display="Age_Categories!A1"/>
    <hyperlink ref="AZG21" location="Age_Categories!A1" display="Age_Categories!A1"/>
    <hyperlink ref="AZH21" location="Age_Categories!A1" display="Age_Categories!A1"/>
    <hyperlink ref="AZI21" location="Age_Categories!A1" display="Age_Categories!A1"/>
    <hyperlink ref="AZJ21" location="Age_Categories!A1" display="Age_Categories!A1"/>
    <hyperlink ref="AZK21" location="Age_Categories!A1" display="Age_Categories!A1"/>
    <hyperlink ref="AZL21" location="Age_Categories!A1" display="Age_Categories!A1"/>
    <hyperlink ref="AZM21" location="Age_Categories!A1" display="Age_Categories!A1"/>
    <hyperlink ref="AZN21" location="Age_Categories!A1" display="Age_Categories!A1"/>
    <hyperlink ref="AZO21" location="Age_Categories!A1" display="Age_Categories!A1"/>
    <hyperlink ref="AZP21" location="Age_Categories!A1" display="Age_Categories!A1"/>
    <hyperlink ref="AZQ21" location="Age_Categories!A1" display="Age_Categories!A1"/>
    <hyperlink ref="AZR21" location="Age_Categories!A1" display="Age_Categories!A1"/>
    <hyperlink ref="AZS21" location="Age_Categories!A1" display="Age_Categories!A1"/>
    <hyperlink ref="AZT21" location="Age_Categories!A1" display="Age_Categories!A1"/>
    <hyperlink ref="AZU21" location="Age_Categories!A1" display="Age_Categories!A1"/>
    <hyperlink ref="AZV21" location="Age_Categories!A1" display="Age_Categories!A1"/>
    <hyperlink ref="AZW21" location="Age_Categories!A1" display="Age_Categories!A1"/>
    <hyperlink ref="AZX21" location="Age_Categories!A1" display="Age_Categories!A1"/>
    <hyperlink ref="AZY21" location="Age_Categories!A1" display="Age_Categories!A1"/>
    <hyperlink ref="AZZ21" location="Age_Categories!A1" display="Age_Categories!A1"/>
    <hyperlink ref="BAA21" location="Age_Categories!A1" display="Age_Categories!A1"/>
    <hyperlink ref="BAB21" location="Age_Categories!A1" display="Age_Categories!A1"/>
    <hyperlink ref="BAC21" location="Age_Categories!A1" display="Age_Categories!A1"/>
    <hyperlink ref="BAD21" location="Age_Categories!A1" display="Age_Categories!A1"/>
    <hyperlink ref="BAE21" location="Age_Categories!A1" display="Age_Categories!A1"/>
    <hyperlink ref="BAF21" location="Age_Categories!A1" display="Age_Categories!A1"/>
    <hyperlink ref="BAG21" location="Age_Categories!A1" display="Age_Categories!A1"/>
    <hyperlink ref="BAH21" location="Age_Categories!A1" display="Age_Categories!A1"/>
    <hyperlink ref="BAI21" location="Age_Categories!A1" display="Age_Categories!A1"/>
    <hyperlink ref="BAJ21" location="Age_Categories!A1" display="Age_Categories!A1"/>
    <hyperlink ref="BAK21" location="Age_Categories!A1" display="Age_Categories!A1"/>
    <hyperlink ref="BAL21" location="Age_Categories!A1" display="Age_Categories!A1"/>
    <hyperlink ref="BAM21" location="Age_Categories!A1" display="Age_Categories!A1"/>
    <hyperlink ref="BAN21" location="Age_Categories!A1" display="Age_Categories!A1"/>
    <hyperlink ref="BAO21" location="Age_Categories!A1" display="Age_Categories!A1"/>
    <hyperlink ref="BAP21" location="Age_Categories!A1" display="Age_Categories!A1"/>
    <hyperlink ref="BAQ21" location="Age_Categories!A1" display="Age_Categories!A1"/>
    <hyperlink ref="BAR21" location="Age_Categories!A1" display="Age_Categories!A1"/>
    <hyperlink ref="BAS21" location="Age_Categories!A1" display="Age_Categories!A1"/>
    <hyperlink ref="BAT21" location="Age_Categories!A1" display="Age_Categories!A1"/>
    <hyperlink ref="BAU21" location="Age_Categories!A1" display="Age_Categories!A1"/>
    <hyperlink ref="BAV21" location="Age_Categories!A1" display="Age_Categories!A1"/>
    <hyperlink ref="BAW21" location="Age_Categories!A1" display="Age_Categories!A1"/>
    <hyperlink ref="BAX21" location="Age_Categories!A1" display="Age_Categories!A1"/>
    <hyperlink ref="BAY21" location="Age_Categories!A1" display="Age_Categories!A1"/>
    <hyperlink ref="BAZ21" location="Age_Categories!A1" display="Age_Categories!A1"/>
    <hyperlink ref="BBA21" location="Age_Categories!A1" display="Age_Categories!A1"/>
    <hyperlink ref="BBB21" location="Age_Categories!A1" display="Age_Categories!A1"/>
    <hyperlink ref="BBC21" location="Age_Categories!A1" display="Age_Categories!A1"/>
    <hyperlink ref="BBD21" location="Age_Categories!A1" display="Age_Categories!A1"/>
    <hyperlink ref="BBE21" location="Age_Categories!A1" display="Age_Categories!A1"/>
    <hyperlink ref="BBF21" location="Age_Categories!A1" display="Age_Categories!A1"/>
    <hyperlink ref="BBG21" location="Age_Categories!A1" display="Age_Categories!A1"/>
    <hyperlink ref="BBH21" location="Age_Categories!A1" display="Age_Categories!A1"/>
    <hyperlink ref="BBI21" location="Age_Categories!A1" display="Age_Categories!A1"/>
    <hyperlink ref="BBJ21" location="Age_Categories!A1" display="Age_Categories!A1"/>
    <hyperlink ref="BBK21" location="Age_Categories!A1" display="Age_Categories!A1"/>
    <hyperlink ref="BBL21" location="Age_Categories!A1" display="Age_Categories!A1"/>
    <hyperlink ref="BBM21" location="Age_Categories!A1" display="Age_Categories!A1"/>
    <hyperlink ref="BBN21" location="Age_Categories!A1" display="Age_Categories!A1"/>
    <hyperlink ref="BBO21" location="Age_Categories!A1" display="Age_Categories!A1"/>
    <hyperlink ref="BBP21" location="Age_Categories!A1" display="Age_Categories!A1"/>
    <hyperlink ref="BBQ21" location="Age_Categories!A1" display="Age_Categories!A1"/>
    <hyperlink ref="BBR21" location="Age_Categories!A1" display="Age_Categories!A1"/>
    <hyperlink ref="BBS21" location="Age_Categories!A1" display="Age_Categories!A1"/>
    <hyperlink ref="BBT21" location="Age_Categories!A1" display="Age_Categories!A1"/>
    <hyperlink ref="BBU21" location="Age_Categories!A1" display="Age_Categories!A1"/>
    <hyperlink ref="BBV21" location="Age_Categories!A1" display="Age_Categories!A1"/>
    <hyperlink ref="BBW21" location="Age_Categories!A1" display="Age_Categories!A1"/>
    <hyperlink ref="BBX21" location="Age_Categories!A1" display="Age_Categories!A1"/>
    <hyperlink ref="BBY21" location="Age_Categories!A1" display="Age_Categories!A1"/>
    <hyperlink ref="BBZ21" location="Age_Categories!A1" display="Age_Categories!A1"/>
    <hyperlink ref="BCA21" location="Age_Categories!A1" display="Age_Categories!A1"/>
    <hyperlink ref="BCB21" location="Age_Categories!A1" display="Age_Categories!A1"/>
    <hyperlink ref="BCC21" location="Age_Categories!A1" display="Age_Categories!A1"/>
    <hyperlink ref="BCD21" location="Age_Categories!A1" display="Age_Categories!A1"/>
    <hyperlink ref="BCE21" location="Age_Categories!A1" display="Age_Categories!A1"/>
    <hyperlink ref="BCF21" location="Age_Categories!A1" display="Age_Categories!A1"/>
    <hyperlink ref="BCG21" location="Age_Categories!A1" display="Age_Categories!A1"/>
    <hyperlink ref="BCH21" location="Age_Categories!A1" display="Age_Categories!A1"/>
    <hyperlink ref="BCI21" location="Age_Categories!A1" display="Age_Categories!A1"/>
    <hyperlink ref="BCJ21" location="Age_Categories!A1" display="Age_Categories!A1"/>
    <hyperlink ref="BCK21" location="Age_Categories!A1" display="Age_Categories!A1"/>
    <hyperlink ref="BCL21" location="Age_Categories!A1" display="Age_Categories!A1"/>
    <hyperlink ref="BCM21" location="Age_Categories!A1" display="Age_Categories!A1"/>
    <hyperlink ref="BCN21" location="Age_Categories!A1" display="Age_Categories!A1"/>
    <hyperlink ref="BCO21" location="Age_Categories!A1" display="Age_Categories!A1"/>
    <hyperlink ref="BCP21" location="Age_Categories!A1" display="Age_Categories!A1"/>
    <hyperlink ref="BCQ21" location="Age_Categories!A1" display="Age_Categories!A1"/>
    <hyperlink ref="BCR21" location="Age_Categories!A1" display="Age_Categories!A1"/>
    <hyperlink ref="BCS21" location="Age_Categories!A1" display="Age_Categories!A1"/>
    <hyperlink ref="BCT21" location="Age_Categories!A1" display="Age_Categories!A1"/>
    <hyperlink ref="BCU21" location="Age_Categories!A1" display="Age_Categories!A1"/>
    <hyperlink ref="BCV21" location="Age_Categories!A1" display="Age_Categories!A1"/>
    <hyperlink ref="BCW21" location="Age_Categories!A1" display="Age_Categories!A1"/>
    <hyperlink ref="BCX21" location="Age_Categories!A1" display="Age_Categories!A1"/>
    <hyperlink ref="BCY21" location="Age_Categories!A1" display="Age_Categories!A1"/>
    <hyperlink ref="BCZ21" location="Age_Categories!A1" display="Age_Categories!A1"/>
    <hyperlink ref="BDA21" location="Age_Categories!A1" display="Age_Categories!A1"/>
    <hyperlink ref="BDB21" location="Age_Categories!A1" display="Age_Categories!A1"/>
    <hyperlink ref="BDC21" location="Age_Categories!A1" display="Age_Categories!A1"/>
    <hyperlink ref="BDD21" location="Age_Categories!A1" display="Age_Categories!A1"/>
    <hyperlink ref="BDE21" location="Age_Categories!A1" display="Age_Categories!A1"/>
    <hyperlink ref="BDF21" location="Age_Categories!A1" display="Age_Categories!A1"/>
    <hyperlink ref="BDG21" location="Age_Categories!A1" display="Age_Categories!A1"/>
    <hyperlink ref="BDH21" location="Age_Categories!A1" display="Age_Categories!A1"/>
    <hyperlink ref="BDI21" location="Age_Categories!A1" display="Age_Categories!A1"/>
    <hyperlink ref="BDJ21" location="Age_Categories!A1" display="Age_Categories!A1"/>
    <hyperlink ref="BDK21" location="Age_Categories!A1" display="Age_Categories!A1"/>
    <hyperlink ref="BDL21" location="Age_Categories!A1" display="Age_Categories!A1"/>
    <hyperlink ref="BDM21" location="Age_Categories!A1" display="Age_Categories!A1"/>
    <hyperlink ref="BDN21" location="Age_Categories!A1" display="Age_Categories!A1"/>
    <hyperlink ref="BDO21" location="Age_Categories!A1" display="Age_Categories!A1"/>
    <hyperlink ref="BDP21" location="Age_Categories!A1" display="Age_Categories!A1"/>
    <hyperlink ref="BDQ21" location="Age_Categories!A1" display="Age_Categories!A1"/>
    <hyperlink ref="BDR21" location="Age_Categories!A1" display="Age_Categories!A1"/>
    <hyperlink ref="BDS21" location="Age_Categories!A1" display="Age_Categories!A1"/>
    <hyperlink ref="BDT21" location="Age_Categories!A1" display="Age_Categories!A1"/>
    <hyperlink ref="BDU21" location="Age_Categories!A1" display="Age_Categories!A1"/>
    <hyperlink ref="BDV21" location="Age_Categories!A1" display="Age_Categories!A1"/>
    <hyperlink ref="BDW21" location="Age_Categories!A1" display="Age_Categories!A1"/>
    <hyperlink ref="BDX21" location="Age_Categories!A1" display="Age_Categories!A1"/>
    <hyperlink ref="BDY21" location="Age_Categories!A1" display="Age_Categories!A1"/>
    <hyperlink ref="BDZ21" location="Age_Categories!A1" display="Age_Categories!A1"/>
    <hyperlink ref="BEA21" location="Age_Categories!A1" display="Age_Categories!A1"/>
    <hyperlink ref="BEB21" location="Age_Categories!A1" display="Age_Categories!A1"/>
    <hyperlink ref="BEC21" location="Age_Categories!A1" display="Age_Categories!A1"/>
    <hyperlink ref="BED21" location="Age_Categories!A1" display="Age_Categories!A1"/>
    <hyperlink ref="BEE21" location="Age_Categories!A1" display="Age_Categories!A1"/>
    <hyperlink ref="BEF21" location="Age_Categories!A1" display="Age_Categories!A1"/>
    <hyperlink ref="BEG21" location="Age_Categories!A1" display="Age_Categories!A1"/>
    <hyperlink ref="BEH21" location="Age_Categories!A1" display="Age_Categories!A1"/>
    <hyperlink ref="BEI21" location="Age_Categories!A1" display="Age_Categories!A1"/>
    <hyperlink ref="BEJ21" location="Age_Categories!A1" display="Age_Categories!A1"/>
    <hyperlink ref="BEK21" location="Age_Categories!A1" display="Age_Categories!A1"/>
    <hyperlink ref="BEL21" location="Age_Categories!A1" display="Age_Categories!A1"/>
    <hyperlink ref="BEM21" location="Age_Categories!A1" display="Age_Categories!A1"/>
    <hyperlink ref="BEN21" location="Age_Categories!A1" display="Age_Categories!A1"/>
    <hyperlink ref="BEO21" location="Age_Categories!A1" display="Age_Categories!A1"/>
    <hyperlink ref="BEP21" location="Age_Categories!A1" display="Age_Categories!A1"/>
    <hyperlink ref="BEQ21" location="Age_Categories!A1" display="Age_Categories!A1"/>
    <hyperlink ref="BER21" location="Age_Categories!A1" display="Age_Categories!A1"/>
    <hyperlink ref="BES21" location="Age_Categories!A1" display="Age_Categories!A1"/>
    <hyperlink ref="BET21" location="Age_Categories!A1" display="Age_Categories!A1"/>
    <hyperlink ref="BEU21" location="Age_Categories!A1" display="Age_Categories!A1"/>
    <hyperlink ref="BEV21" location="Age_Categories!A1" display="Age_Categories!A1"/>
    <hyperlink ref="BEW21" location="Age_Categories!A1" display="Age_Categories!A1"/>
    <hyperlink ref="BEX21" location="Age_Categories!A1" display="Age_Categories!A1"/>
    <hyperlink ref="BEY21" location="Age_Categories!A1" display="Age_Categories!A1"/>
    <hyperlink ref="BEZ21" location="Age_Categories!A1" display="Age_Categories!A1"/>
    <hyperlink ref="BFA21" location="Age_Categories!A1" display="Age_Categories!A1"/>
    <hyperlink ref="BFB21" location="Age_Categories!A1" display="Age_Categories!A1"/>
    <hyperlink ref="BFC21" location="Age_Categories!A1" display="Age_Categories!A1"/>
    <hyperlink ref="BFD21" location="Age_Categories!A1" display="Age_Categories!A1"/>
    <hyperlink ref="BFE21" location="Age_Categories!A1" display="Age_Categories!A1"/>
    <hyperlink ref="BFF21" location="Age_Categories!A1" display="Age_Categories!A1"/>
    <hyperlink ref="BFG21" location="Age_Categories!A1" display="Age_Categories!A1"/>
    <hyperlink ref="BFH21" location="Age_Categories!A1" display="Age_Categories!A1"/>
    <hyperlink ref="BFI21" location="Age_Categories!A1" display="Age_Categories!A1"/>
    <hyperlink ref="BFJ21" location="Age_Categories!A1" display="Age_Categories!A1"/>
    <hyperlink ref="BFK21" location="Age_Categories!A1" display="Age_Categories!A1"/>
    <hyperlink ref="BFL21" location="Age_Categories!A1" display="Age_Categories!A1"/>
    <hyperlink ref="BFM21" location="Age_Categories!A1" display="Age_Categories!A1"/>
    <hyperlink ref="BFN21" location="Age_Categories!A1" display="Age_Categories!A1"/>
    <hyperlink ref="BFO21" location="Age_Categories!A1" display="Age_Categories!A1"/>
    <hyperlink ref="BFP21" location="Age_Categories!A1" display="Age_Categories!A1"/>
    <hyperlink ref="BFQ21" location="Age_Categories!A1" display="Age_Categories!A1"/>
    <hyperlink ref="BFR21" location="Age_Categories!A1" display="Age_Categories!A1"/>
    <hyperlink ref="BFS21" location="Age_Categories!A1" display="Age_Categories!A1"/>
    <hyperlink ref="BFT21" location="Age_Categories!A1" display="Age_Categories!A1"/>
    <hyperlink ref="BFU21" location="Age_Categories!A1" display="Age_Categories!A1"/>
    <hyperlink ref="BFV21" location="Age_Categories!A1" display="Age_Categories!A1"/>
    <hyperlink ref="BFW21" location="Age_Categories!A1" display="Age_Categories!A1"/>
    <hyperlink ref="BFX21" location="Age_Categories!A1" display="Age_Categories!A1"/>
    <hyperlink ref="BFY21" location="Age_Categories!A1" display="Age_Categories!A1"/>
    <hyperlink ref="BFZ21" location="Age_Categories!A1" display="Age_Categories!A1"/>
    <hyperlink ref="BGA21" location="Age_Categories!A1" display="Age_Categories!A1"/>
    <hyperlink ref="BGB21" location="Age_Categories!A1" display="Age_Categories!A1"/>
    <hyperlink ref="BGC21" location="Age_Categories!A1" display="Age_Categories!A1"/>
    <hyperlink ref="BGD21" location="Age_Categories!A1" display="Age_Categories!A1"/>
    <hyperlink ref="BGE21" location="Age_Categories!A1" display="Age_Categories!A1"/>
    <hyperlink ref="BGF21" location="Age_Categories!A1" display="Age_Categories!A1"/>
    <hyperlink ref="BGG21" location="Age_Categories!A1" display="Age_Categories!A1"/>
    <hyperlink ref="BGH21" location="Age_Categories!A1" display="Age_Categories!A1"/>
    <hyperlink ref="BGI21" location="Age_Categories!A1" display="Age_Categories!A1"/>
    <hyperlink ref="BGJ21" location="Age_Categories!A1" display="Age_Categories!A1"/>
    <hyperlink ref="BGK21" location="Age_Categories!A1" display="Age_Categories!A1"/>
    <hyperlink ref="BGL21" location="Age_Categories!A1" display="Age_Categories!A1"/>
    <hyperlink ref="BGM21" location="Age_Categories!A1" display="Age_Categories!A1"/>
    <hyperlink ref="BGN21" location="Age_Categories!A1" display="Age_Categories!A1"/>
    <hyperlink ref="BGO21" location="Age_Categories!A1" display="Age_Categories!A1"/>
    <hyperlink ref="BGP21" location="Age_Categories!A1" display="Age_Categories!A1"/>
    <hyperlink ref="BGQ21" location="Age_Categories!A1" display="Age_Categories!A1"/>
    <hyperlink ref="BGR21" location="Age_Categories!A1" display="Age_Categories!A1"/>
    <hyperlink ref="BGS21" location="Age_Categories!A1" display="Age_Categories!A1"/>
    <hyperlink ref="BGT21" location="Age_Categories!A1" display="Age_Categories!A1"/>
    <hyperlink ref="BGU21" location="Age_Categories!A1" display="Age_Categories!A1"/>
    <hyperlink ref="BGV21" location="Age_Categories!A1" display="Age_Categories!A1"/>
    <hyperlink ref="BGW21" location="Age_Categories!A1" display="Age_Categories!A1"/>
    <hyperlink ref="BGX21" location="Age_Categories!A1" display="Age_Categories!A1"/>
    <hyperlink ref="BGY21" location="Age_Categories!A1" display="Age_Categories!A1"/>
    <hyperlink ref="BGZ21" location="Age_Categories!A1" display="Age_Categories!A1"/>
    <hyperlink ref="BHA21" location="Age_Categories!A1" display="Age_Categories!A1"/>
    <hyperlink ref="BHB21" location="Age_Categories!A1" display="Age_Categories!A1"/>
    <hyperlink ref="BHC21" location="Age_Categories!A1" display="Age_Categories!A1"/>
    <hyperlink ref="BHD21" location="Age_Categories!A1" display="Age_Categories!A1"/>
    <hyperlink ref="BHE21" location="Age_Categories!A1" display="Age_Categories!A1"/>
    <hyperlink ref="BHF21" location="Age_Categories!A1" display="Age_Categories!A1"/>
    <hyperlink ref="BHG21" location="Age_Categories!A1" display="Age_Categories!A1"/>
    <hyperlink ref="BHH21" location="Age_Categories!A1" display="Age_Categories!A1"/>
    <hyperlink ref="BHI21" location="Age_Categories!A1" display="Age_Categories!A1"/>
    <hyperlink ref="BHJ21" location="Age_Categories!A1" display="Age_Categories!A1"/>
    <hyperlink ref="BHK21" location="Age_Categories!A1" display="Age_Categories!A1"/>
    <hyperlink ref="BHL21" location="Age_Categories!A1" display="Age_Categories!A1"/>
    <hyperlink ref="BHM21" location="Age_Categories!A1" display="Age_Categories!A1"/>
    <hyperlink ref="BHN21" location="Age_Categories!A1" display="Age_Categories!A1"/>
    <hyperlink ref="BHO21" location="Age_Categories!A1" display="Age_Categories!A1"/>
    <hyperlink ref="BHP21" location="Age_Categories!A1" display="Age_Categories!A1"/>
    <hyperlink ref="BHQ21" location="Age_Categories!A1" display="Age_Categories!A1"/>
    <hyperlink ref="BHR21" location="Age_Categories!A1" display="Age_Categories!A1"/>
    <hyperlink ref="BHS21" location="Age_Categories!A1" display="Age_Categories!A1"/>
    <hyperlink ref="BHT21" location="Age_Categories!A1" display="Age_Categories!A1"/>
    <hyperlink ref="BHU21" location="Age_Categories!A1" display="Age_Categories!A1"/>
    <hyperlink ref="BHV21" location="Age_Categories!A1" display="Age_Categories!A1"/>
    <hyperlink ref="BHW21" location="Age_Categories!A1" display="Age_Categories!A1"/>
    <hyperlink ref="BHX21" location="Age_Categories!A1" display="Age_Categories!A1"/>
    <hyperlink ref="BHY21" location="Age_Categories!A1" display="Age_Categories!A1"/>
    <hyperlink ref="BHZ21" location="Age_Categories!A1" display="Age_Categories!A1"/>
    <hyperlink ref="BIA21" location="Age_Categories!A1" display="Age_Categories!A1"/>
    <hyperlink ref="BIB21" location="Age_Categories!A1" display="Age_Categories!A1"/>
    <hyperlink ref="BIC21" location="Age_Categories!A1" display="Age_Categories!A1"/>
    <hyperlink ref="BID21" location="Age_Categories!A1" display="Age_Categories!A1"/>
    <hyperlink ref="BIE21" location="Age_Categories!A1" display="Age_Categories!A1"/>
    <hyperlink ref="BIF21" location="Age_Categories!A1" display="Age_Categories!A1"/>
    <hyperlink ref="BIG21" location="Age_Categories!A1" display="Age_Categories!A1"/>
    <hyperlink ref="BIH21" location="Age_Categories!A1" display="Age_Categories!A1"/>
    <hyperlink ref="BII21" location="Age_Categories!A1" display="Age_Categories!A1"/>
    <hyperlink ref="BIJ21" location="Age_Categories!A1" display="Age_Categories!A1"/>
    <hyperlink ref="BIK21" location="Age_Categories!A1" display="Age_Categories!A1"/>
    <hyperlink ref="BIL21" location="Age_Categories!A1" display="Age_Categories!A1"/>
    <hyperlink ref="BIM21" location="Age_Categories!A1" display="Age_Categories!A1"/>
    <hyperlink ref="BIN21" location="Age_Categories!A1" display="Age_Categories!A1"/>
    <hyperlink ref="BIO21" location="Age_Categories!A1" display="Age_Categories!A1"/>
    <hyperlink ref="BIP21" location="Age_Categories!A1" display="Age_Categories!A1"/>
    <hyperlink ref="BIQ21" location="Age_Categories!A1" display="Age_Categories!A1"/>
    <hyperlink ref="BIR21" location="Age_Categories!A1" display="Age_Categories!A1"/>
    <hyperlink ref="BIS21" location="Age_Categories!A1" display="Age_Categories!A1"/>
    <hyperlink ref="BIT21" location="Age_Categories!A1" display="Age_Categories!A1"/>
    <hyperlink ref="BIU21" location="Age_Categories!A1" display="Age_Categories!A1"/>
    <hyperlink ref="BIV21" location="Age_Categories!A1" display="Age_Categories!A1"/>
    <hyperlink ref="BIW21" location="Age_Categories!A1" display="Age_Categories!A1"/>
    <hyperlink ref="BIX21" location="Age_Categories!A1" display="Age_Categories!A1"/>
    <hyperlink ref="BIY21" location="Age_Categories!A1" display="Age_Categories!A1"/>
    <hyperlink ref="BIZ21" location="Age_Categories!A1" display="Age_Categories!A1"/>
    <hyperlink ref="BJA21" location="Age_Categories!A1" display="Age_Categories!A1"/>
    <hyperlink ref="BJB21" location="Age_Categories!A1" display="Age_Categories!A1"/>
    <hyperlink ref="BJC21" location="Age_Categories!A1" display="Age_Categories!A1"/>
    <hyperlink ref="BJD21" location="Age_Categories!A1" display="Age_Categories!A1"/>
    <hyperlink ref="BJE21" location="Age_Categories!A1" display="Age_Categories!A1"/>
    <hyperlink ref="BJF21" location="Age_Categories!A1" display="Age_Categories!A1"/>
    <hyperlink ref="BJG21" location="Age_Categories!A1" display="Age_Categories!A1"/>
    <hyperlink ref="BJH21" location="Age_Categories!A1" display="Age_Categories!A1"/>
    <hyperlink ref="BJI21" location="Age_Categories!A1" display="Age_Categories!A1"/>
    <hyperlink ref="BJJ21" location="Age_Categories!A1" display="Age_Categories!A1"/>
    <hyperlink ref="BJK21" location="Age_Categories!A1" display="Age_Categories!A1"/>
    <hyperlink ref="BJL21" location="Age_Categories!A1" display="Age_Categories!A1"/>
    <hyperlink ref="BJM21" location="Age_Categories!A1" display="Age_Categories!A1"/>
    <hyperlink ref="BJN21" location="Age_Categories!A1" display="Age_Categories!A1"/>
    <hyperlink ref="BJO21" location="Age_Categories!A1" display="Age_Categories!A1"/>
    <hyperlink ref="BJP21" location="Age_Categories!A1" display="Age_Categories!A1"/>
    <hyperlink ref="BJQ21" location="Age_Categories!A1" display="Age_Categories!A1"/>
    <hyperlink ref="BJR21" location="Age_Categories!A1" display="Age_Categories!A1"/>
    <hyperlink ref="BJS21" location="Age_Categories!A1" display="Age_Categories!A1"/>
    <hyperlink ref="BJT21" location="Age_Categories!A1" display="Age_Categories!A1"/>
    <hyperlink ref="BJU21" location="Age_Categories!A1" display="Age_Categories!A1"/>
    <hyperlink ref="BJV21" location="Age_Categories!A1" display="Age_Categories!A1"/>
    <hyperlink ref="BJW21" location="Age_Categories!A1" display="Age_Categories!A1"/>
    <hyperlink ref="BJX21" location="Age_Categories!A1" display="Age_Categories!A1"/>
    <hyperlink ref="BJY21" location="Age_Categories!A1" display="Age_Categories!A1"/>
    <hyperlink ref="BJZ21" location="Age_Categories!A1" display="Age_Categories!A1"/>
    <hyperlink ref="BKA21" location="Age_Categories!A1" display="Age_Categories!A1"/>
    <hyperlink ref="BKB21" location="Age_Categories!A1" display="Age_Categories!A1"/>
    <hyperlink ref="BKC21" location="Age_Categories!A1" display="Age_Categories!A1"/>
    <hyperlink ref="BKD21" location="Age_Categories!A1" display="Age_Categories!A1"/>
    <hyperlink ref="BKE21" location="Age_Categories!A1" display="Age_Categories!A1"/>
    <hyperlink ref="BKF21" location="Age_Categories!A1" display="Age_Categories!A1"/>
    <hyperlink ref="BKG21" location="Age_Categories!A1" display="Age_Categories!A1"/>
    <hyperlink ref="BKH21" location="Age_Categories!A1" display="Age_Categories!A1"/>
    <hyperlink ref="BKI21" location="Age_Categories!A1" display="Age_Categories!A1"/>
    <hyperlink ref="BKJ21" location="Age_Categories!A1" display="Age_Categories!A1"/>
    <hyperlink ref="BKK21" location="Age_Categories!A1" display="Age_Categories!A1"/>
    <hyperlink ref="BKL21" location="Age_Categories!A1" display="Age_Categories!A1"/>
    <hyperlink ref="BKM21" location="Age_Categories!A1" display="Age_Categories!A1"/>
    <hyperlink ref="BKN21" location="Age_Categories!A1" display="Age_Categories!A1"/>
    <hyperlink ref="BKO21" location="Age_Categories!A1" display="Age_Categories!A1"/>
    <hyperlink ref="BKP21" location="Age_Categories!A1" display="Age_Categories!A1"/>
    <hyperlink ref="BKQ21" location="Age_Categories!A1" display="Age_Categories!A1"/>
    <hyperlink ref="BKR21" location="Age_Categories!A1" display="Age_Categories!A1"/>
    <hyperlink ref="BKS21" location="Age_Categories!A1" display="Age_Categories!A1"/>
    <hyperlink ref="BKT21" location="Age_Categories!A1" display="Age_Categories!A1"/>
    <hyperlink ref="BKU21" location="Age_Categories!A1" display="Age_Categories!A1"/>
    <hyperlink ref="BKV21" location="Age_Categories!A1" display="Age_Categories!A1"/>
    <hyperlink ref="BKW21" location="Age_Categories!A1" display="Age_Categories!A1"/>
    <hyperlink ref="BKX21" location="Age_Categories!A1" display="Age_Categories!A1"/>
    <hyperlink ref="BKY21" location="Age_Categories!A1" display="Age_Categories!A1"/>
    <hyperlink ref="BKZ21" location="Age_Categories!A1" display="Age_Categories!A1"/>
    <hyperlink ref="BLA21" location="Age_Categories!A1" display="Age_Categories!A1"/>
    <hyperlink ref="BLB21" location="Age_Categories!A1" display="Age_Categories!A1"/>
    <hyperlink ref="BLC21" location="Age_Categories!A1" display="Age_Categories!A1"/>
    <hyperlink ref="BLD21" location="Age_Categories!A1" display="Age_Categories!A1"/>
    <hyperlink ref="BLE21" location="Age_Categories!A1" display="Age_Categories!A1"/>
    <hyperlink ref="BLF21" location="Age_Categories!A1" display="Age_Categories!A1"/>
    <hyperlink ref="BLG21" location="Age_Categories!A1" display="Age_Categories!A1"/>
    <hyperlink ref="BLH21" location="Age_Categories!A1" display="Age_Categories!A1"/>
    <hyperlink ref="BLI21" location="Age_Categories!A1" display="Age_Categories!A1"/>
    <hyperlink ref="BLJ21" location="Age_Categories!A1" display="Age_Categories!A1"/>
    <hyperlink ref="BLK21" location="Age_Categories!A1" display="Age_Categories!A1"/>
    <hyperlink ref="BLL21" location="Age_Categories!A1" display="Age_Categories!A1"/>
    <hyperlink ref="BLM21" location="Age_Categories!A1" display="Age_Categories!A1"/>
    <hyperlink ref="BLN21" location="Age_Categories!A1" display="Age_Categories!A1"/>
    <hyperlink ref="BLO21" location="Age_Categories!A1" display="Age_Categories!A1"/>
    <hyperlink ref="BLP21" location="Age_Categories!A1" display="Age_Categories!A1"/>
    <hyperlink ref="BLQ21" location="Age_Categories!A1" display="Age_Categories!A1"/>
    <hyperlink ref="BLR21" location="Age_Categories!A1" display="Age_Categories!A1"/>
    <hyperlink ref="BLS21" location="Age_Categories!A1" display="Age_Categories!A1"/>
    <hyperlink ref="BLT21" location="Age_Categories!A1" display="Age_Categories!A1"/>
    <hyperlink ref="BLU21" location="Age_Categories!A1" display="Age_Categories!A1"/>
    <hyperlink ref="BLV21" location="Age_Categories!A1" display="Age_Categories!A1"/>
    <hyperlink ref="BLW21" location="Age_Categories!A1" display="Age_Categories!A1"/>
    <hyperlink ref="BLX21" location="Age_Categories!A1" display="Age_Categories!A1"/>
    <hyperlink ref="BLY21" location="Age_Categories!A1" display="Age_Categories!A1"/>
    <hyperlink ref="BLZ21" location="Age_Categories!A1" display="Age_Categories!A1"/>
    <hyperlink ref="BMA21" location="Age_Categories!A1" display="Age_Categories!A1"/>
    <hyperlink ref="BMB21" location="Age_Categories!A1" display="Age_Categories!A1"/>
    <hyperlink ref="BMC21" location="Age_Categories!A1" display="Age_Categories!A1"/>
    <hyperlink ref="BMD21" location="Age_Categories!A1" display="Age_Categories!A1"/>
    <hyperlink ref="BME21" location="Age_Categories!A1" display="Age_Categories!A1"/>
    <hyperlink ref="BMF21" location="Age_Categories!A1" display="Age_Categories!A1"/>
    <hyperlink ref="BMG21" location="Age_Categories!A1" display="Age_Categories!A1"/>
    <hyperlink ref="BMH21" location="Age_Categories!A1" display="Age_Categories!A1"/>
    <hyperlink ref="BMI21" location="Age_Categories!A1" display="Age_Categories!A1"/>
    <hyperlink ref="BMJ21" location="Age_Categories!A1" display="Age_Categories!A1"/>
    <hyperlink ref="BMK21" location="Age_Categories!A1" display="Age_Categories!A1"/>
    <hyperlink ref="BML21" location="Age_Categories!A1" display="Age_Categories!A1"/>
    <hyperlink ref="BMM21" location="Age_Categories!A1" display="Age_Categories!A1"/>
    <hyperlink ref="BMN21" location="Age_Categories!A1" display="Age_Categories!A1"/>
    <hyperlink ref="BMO21" location="Age_Categories!A1" display="Age_Categories!A1"/>
    <hyperlink ref="BMP21" location="Age_Categories!A1" display="Age_Categories!A1"/>
    <hyperlink ref="BMQ21" location="Age_Categories!A1" display="Age_Categories!A1"/>
    <hyperlink ref="BMR21" location="Age_Categories!A1" display="Age_Categories!A1"/>
    <hyperlink ref="BMS21" location="Age_Categories!A1" display="Age_Categories!A1"/>
    <hyperlink ref="BMT21" location="Age_Categories!A1" display="Age_Categories!A1"/>
    <hyperlink ref="BMU21" location="Age_Categories!A1" display="Age_Categories!A1"/>
    <hyperlink ref="BMV21" location="Age_Categories!A1" display="Age_Categories!A1"/>
    <hyperlink ref="BMW21" location="Age_Categories!A1" display="Age_Categories!A1"/>
    <hyperlink ref="BMX21" location="Age_Categories!A1" display="Age_Categories!A1"/>
    <hyperlink ref="BMY21" location="Age_Categories!A1" display="Age_Categories!A1"/>
    <hyperlink ref="BMZ21" location="Age_Categories!A1" display="Age_Categories!A1"/>
    <hyperlink ref="BNA21" location="Age_Categories!A1" display="Age_Categories!A1"/>
    <hyperlink ref="BNB21" location="Age_Categories!A1" display="Age_Categories!A1"/>
    <hyperlink ref="BNC21" location="Age_Categories!A1" display="Age_Categories!A1"/>
    <hyperlink ref="BND21" location="Age_Categories!A1" display="Age_Categories!A1"/>
    <hyperlink ref="BNE21" location="Age_Categories!A1" display="Age_Categories!A1"/>
    <hyperlink ref="BNF21" location="Age_Categories!A1" display="Age_Categories!A1"/>
    <hyperlink ref="BNG21" location="Age_Categories!A1" display="Age_Categories!A1"/>
    <hyperlink ref="BNH21" location="Age_Categories!A1" display="Age_Categories!A1"/>
    <hyperlink ref="BNI21" location="Age_Categories!A1" display="Age_Categories!A1"/>
    <hyperlink ref="BNJ21" location="Age_Categories!A1" display="Age_Categories!A1"/>
    <hyperlink ref="BNK21" location="Age_Categories!A1" display="Age_Categories!A1"/>
    <hyperlink ref="BNL21" location="Age_Categories!A1" display="Age_Categories!A1"/>
    <hyperlink ref="BNM21" location="Age_Categories!A1" display="Age_Categories!A1"/>
    <hyperlink ref="BNN21" location="Age_Categories!A1" display="Age_Categories!A1"/>
    <hyperlink ref="BNO21" location="Age_Categories!A1" display="Age_Categories!A1"/>
    <hyperlink ref="BNP21" location="Age_Categories!A1" display="Age_Categories!A1"/>
    <hyperlink ref="BNQ21" location="Age_Categories!A1" display="Age_Categories!A1"/>
    <hyperlink ref="BNR21" location="Age_Categories!A1" display="Age_Categories!A1"/>
    <hyperlink ref="BNS21" location="Age_Categories!A1" display="Age_Categories!A1"/>
    <hyperlink ref="BNT21" location="Age_Categories!A1" display="Age_Categories!A1"/>
    <hyperlink ref="BNU21" location="Age_Categories!A1" display="Age_Categories!A1"/>
    <hyperlink ref="BNV21" location="Age_Categories!A1" display="Age_Categories!A1"/>
    <hyperlink ref="BNW21" location="Age_Categories!A1" display="Age_Categories!A1"/>
    <hyperlink ref="BNX21" location="Age_Categories!A1" display="Age_Categories!A1"/>
    <hyperlink ref="BNY21" location="Age_Categories!A1" display="Age_Categories!A1"/>
    <hyperlink ref="BNZ21" location="Age_Categories!A1" display="Age_Categories!A1"/>
    <hyperlink ref="BOA21" location="Age_Categories!A1" display="Age_Categories!A1"/>
    <hyperlink ref="BOB21" location="Age_Categories!A1" display="Age_Categories!A1"/>
    <hyperlink ref="BOC21" location="Age_Categories!A1" display="Age_Categories!A1"/>
    <hyperlink ref="BOD21" location="Age_Categories!A1" display="Age_Categories!A1"/>
    <hyperlink ref="BOE21" location="Age_Categories!A1" display="Age_Categories!A1"/>
    <hyperlink ref="BOF21" location="Age_Categories!A1" display="Age_Categories!A1"/>
    <hyperlink ref="BOG21" location="Age_Categories!A1" display="Age_Categories!A1"/>
    <hyperlink ref="BOH21" location="Age_Categories!A1" display="Age_Categories!A1"/>
    <hyperlink ref="BOI21" location="Age_Categories!A1" display="Age_Categories!A1"/>
    <hyperlink ref="BOJ21" location="Age_Categories!A1" display="Age_Categories!A1"/>
    <hyperlink ref="BOK21" location="Age_Categories!A1" display="Age_Categories!A1"/>
    <hyperlink ref="BOL21" location="Age_Categories!A1" display="Age_Categories!A1"/>
    <hyperlink ref="BOM21" location="Age_Categories!A1" display="Age_Categories!A1"/>
    <hyperlink ref="BON21" location="Age_Categories!A1" display="Age_Categories!A1"/>
    <hyperlink ref="BOO21" location="Age_Categories!A1" display="Age_Categories!A1"/>
    <hyperlink ref="BOP21" location="Age_Categories!A1" display="Age_Categories!A1"/>
    <hyperlink ref="BOQ21" location="Age_Categories!A1" display="Age_Categories!A1"/>
    <hyperlink ref="BOR21" location="Age_Categories!A1" display="Age_Categories!A1"/>
    <hyperlink ref="BOS21" location="Age_Categories!A1" display="Age_Categories!A1"/>
    <hyperlink ref="BOT21" location="Age_Categories!A1" display="Age_Categories!A1"/>
    <hyperlink ref="BOU21" location="Age_Categories!A1" display="Age_Categories!A1"/>
    <hyperlink ref="BOV21" location="Age_Categories!A1" display="Age_Categories!A1"/>
    <hyperlink ref="BOW21" location="Age_Categories!A1" display="Age_Categories!A1"/>
    <hyperlink ref="BOX21" location="Age_Categories!A1" display="Age_Categories!A1"/>
    <hyperlink ref="BOY21" location="Age_Categories!A1" display="Age_Categories!A1"/>
    <hyperlink ref="BOZ21" location="Age_Categories!A1" display="Age_Categories!A1"/>
    <hyperlink ref="BPA21" location="Age_Categories!A1" display="Age_Categories!A1"/>
    <hyperlink ref="BPB21" location="Age_Categories!A1" display="Age_Categories!A1"/>
    <hyperlink ref="BPC21" location="Age_Categories!A1" display="Age_Categories!A1"/>
    <hyperlink ref="BPD21" location="Age_Categories!A1" display="Age_Categories!A1"/>
    <hyperlink ref="BPE21" location="Age_Categories!A1" display="Age_Categories!A1"/>
    <hyperlink ref="BPF21" location="Age_Categories!A1" display="Age_Categories!A1"/>
    <hyperlink ref="BPG21" location="Age_Categories!A1" display="Age_Categories!A1"/>
    <hyperlink ref="BPH21" location="Age_Categories!A1" display="Age_Categories!A1"/>
    <hyperlink ref="BPI21" location="Age_Categories!A1" display="Age_Categories!A1"/>
    <hyperlink ref="BPJ21" location="Age_Categories!A1" display="Age_Categories!A1"/>
    <hyperlink ref="BPK21" location="Age_Categories!A1" display="Age_Categories!A1"/>
    <hyperlink ref="BPL21" location="Age_Categories!A1" display="Age_Categories!A1"/>
    <hyperlink ref="BPM21" location="Age_Categories!A1" display="Age_Categories!A1"/>
    <hyperlink ref="BPN21" location="Age_Categories!A1" display="Age_Categories!A1"/>
    <hyperlink ref="BPO21" location="Age_Categories!A1" display="Age_Categories!A1"/>
    <hyperlink ref="BPP21" location="Age_Categories!A1" display="Age_Categories!A1"/>
    <hyperlink ref="BPQ21" location="Age_Categories!A1" display="Age_Categories!A1"/>
    <hyperlink ref="BPR21" location="Age_Categories!A1" display="Age_Categories!A1"/>
    <hyperlink ref="BPS21" location="Age_Categories!A1" display="Age_Categories!A1"/>
    <hyperlink ref="BPT21" location="Age_Categories!A1" display="Age_Categories!A1"/>
    <hyperlink ref="BPU21" location="Age_Categories!A1" display="Age_Categories!A1"/>
    <hyperlink ref="BPV21" location="Age_Categories!A1" display="Age_Categories!A1"/>
    <hyperlink ref="BPW21" location="Age_Categories!A1" display="Age_Categories!A1"/>
    <hyperlink ref="BPX21" location="Age_Categories!A1" display="Age_Categories!A1"/>
    <hyperlink ref="BPY21" location="Age_Categories!A1" display="Age_Categories!A1"/>
    <hyperlink ref="BPZ21" location="Age_Categories!A1" display="Age_Categories!A1"/>
    <hyperlink ref="BQA21" location="Age_Categories!A1" display="Age_Categories!A1"/>
    <hyperlink ref="BQB21" location="Age_Categories!A1" display="Age_Categories!A1"/>
    <hyperlink ref="BQC21" location="Age_Categories!A1" display="Age_Categories!A1"/>
    <hyperlink ref="BQD21" location="Age_Categories!A1" display="Age_Categories!A1"/>
    <hyperlink ref="BQE21" location="Age_Categories!A1" display="Age_Categories!A1"/>
    <hyperlink ref="BQF21" location="Age_Categories!A1" display="Age_Categories!A1"/>
    <hyperlink ref="BQG21" location="Age_Categories!A1" display="Age_Categories!A1"/>
    <hyperlink ref="BQH21" location="Age_Categories!A1" display="Age_Categories!A1"/>
    <hyperlink ref="BQI21" location="Age_Categories!A1" display="Age_Categories!A1"/>
    <hyperlink ref="BQJ21" location="Age_Categories!A1" display="Age_Categories!A1"/>
    <hyperlink ref="BQK21" location="Age_Categories!A1" display="Age_Categories!A1"/>
    <hyperlink ref="BQL21" location="Age_Categories!A1" display="Age_Categories!A1"/>
    <hyperlink ref="BQM21" location="Age_Categories!A1" display="Age_Categories!A1"/>
    <hyperlink ref="BQN21" location="Age_Categories!A1" display="Age_Categories!A1"/>
    <hyperlink ref="BQO21" location="Age_Categories!A1" display="Age_Categories!A1"/>
    <hyperlink ref="BQP21" location="Age_Categories!A1" display="Age_Categories!A1"/>
    <hyperlink ref="BQQ21" location="Age_Categories!A1" display="Age_Categories!A1"/>
    <hyperlink ref="BQR21" location="Age_Categories!A1" display="Age_Categories!A1"/>
    <hyperlink ref="BQS21" location="Age_Categories!A1" display="Age_Categories!A1"/>
    <hyperlink ref="BQT21" location="Age_Categories!A1" display="Age_Categories!A1"/>
    <hyperlink ref="BQU21" location="Age_Categories!A1" display="Age_Categories!A1"/>
    <hyperlink ref="BQV21" location="Age_Categories!A1" display="Age_Categories!A1"/>
    <hyperlink ref="BQW21" location="Age_Categories!A1" display="Age_Categories!A1"/>
    <hyperlink ref="BQX21" location="Age_Categories!A1" display="Age_Categories!A1"/>
    <hyperlink ref="BQY21" location="Age_Categories!A1" display="Age_Categories!A1"/>
    <hyperlink ref="BQZ21" location="Age_Categories!A1" display="Age_Categories!A1"/>
    <hyperlink ref="BRA21" location="Age_Categories!A1" display="Age_Categories!A1"/>
    <hyperlink ref="BRB21" location="Age_Categories!A1" display="Age_Categories!A1"/>
    <hyperlink ref="BRC21" location="Age_Categories!A1" display="Age_Categories!A1"/>
    <hyperlink ref="BRD21" location="Age_Categories!A1" display="Age_Categories!A1"/>
    <hyperlink ref="BRE21" location="Age_Categories!A1" display="Age_Categories!A1"/>
    <hyperlink ref="BRF21" location="Age_Categories!A1" display="Age_Categories!A1"/>
    <hyperlink ref="BRG21" location="Age_Categories!A1" display="Age_Categories!A1"/>
    <hyperlink ref="BRH21" location="Age_Categories!A1" display="Age_Categories!A1"/>
    <hyperlink ref="BRI21" location="Age_Categories!A1" display="Age_Categories!A1"/>
    <hyperlink ref="BRJ21" location="Age_Categories!A1" display="Age_Categories!A1"/>
    <hyperlink ref="BRK21" location="Age_Categories!A1" display="Age_Categories!A1"/>
    <hyperlink ref="BRL21" location="Age_Categories!A1" display="Age_Categories!A1"/>
    <hyperlink ref="BRM21" location="Age_Categories!A1" display="Age_Categories!A1"/>
    <hyperlink ref="BRN21" location="Age_Categories!A1" display="Age_Categories!A1"/>
    <hyperlink ref="BRO21" location="Age_Categories!A1" display="Age_Categories!A1"/>
    <hyperlink ref="BRP21" location="Age_Categories!A1" display="Age_Categories!A1"/>
    <hyperlink ref="BRQ21" location="Age_Categories!A1" display="Age_Categories!A1"/>
    <hyperlink ref="BRR21" location="Age_Categories!A1" display="Age_Categories!A1"/>
    <hyperlink ref="BRS21" location="Age_Categories!A1" display="Age_Categories!A1"/>
    <hyperlink ref="BRT21" location="Age_Categories!A1" display="Age_Categories!A1"/>
    <hyperlink ref="BRU21" location="Age_Categories!A1" display="Age_Categories!A1"/>
    <hyperlink ref="BRV21" location="Age_Categories!A1" display="Age_Categories!A1"/>
    <hyperlink ref="BRW21" location="Age_Categories!A1" display="Age_Categories!A1"/>
    <hyperlink ref="BRX21" location="Age_Categories!A1" display="Age_Categories!A1"/>
    <hyperlink ref="BRY21" location="Age_Categories!A1" display="Age_Categories!A1"/>
    <hyperlink ref="BRZ21" location="Age_Categories!A1" display="Age_Categories!A1"/>
    <hyperlink ref="BSA21" location="Age_Categories!A1" display="Age_Categories!A1"/>
    <hyperlink ref="BSB21" location="Age_Categories!A1" display="Age_Categories!A1"/>
    <hyperlink ref="BSC21" location="Age_Categories!A1" display="Age_Categories!A1"/>
    <hyperlink ref="BSD21" location="Age_Categories!A1" display="Age_Categories!A1"/>
    <hyperlink ref="BSE21" location="Age_Categories!A1" display="Age_Categories!A1"/>
    <hyperlink ref="BSF21" location="Age_Categories!A1" display="Age_Categories!A1"/>
    <hyperlink ref="BSG21" location="Age_Categories!A1" display="Age_Categories!A1"/>
    <hyperlink ref="BSH21" location="Age_Categories!A1" display="Age_Categories!A1"/>
    <hyperlink ref="BSI21" location="Age_Categories!A1" display="Age_Categories!A1"/>
    <hyperlink ref="BSJ21" location="Age_Categories!A1" display="Age_Categories!A1"/>
    <hyperlink ref="BSK21" location="Age_Categories!A1" display="Age_Categories!A1"/>
    <hyperlink ref="BSL21" location="Age_Categories!A1" display="Age_Categories!A1"/>
    <hyperlink ref="BSM21" location="Age_Categories!A1" display="Age_Categories!A1"/>
    <hyperlink ref="BSN21" location="Age_Categories!A1" display="Age_Categories!A1"/>
    <hyperlink ref="BSO21" location="Age_Categories!A1" display="Age_Categories!A1"/>
    <hyperlink ref="BSP21" location="Age_Categories!A1" display="Age_Categories!A1"/>
    <hyperlink ref="BSQ21" location="Age_Categories!A1" display="Age_Categories!A1"/>
    <hyperlink ref="BSR21" location="Age_Categories!A1" display="Age_Categories!A1"/>
    <hyperlink ref="BSS21" location="Age_Categories!A1" display="Age_Categories!A1"/>
    <hyperlink ref="BST21" location="Age_Categories!A1" display="Age_Categories!A1"/>
    <hyperlink ref="BSU21" location="Age_Categories!A1" display="Age_Categories!A1"/>
    <hyperlink ref="BSV21" location="Age_Categories!A1" display="Age_Categories!A1"/>
    <hyperlink ref="BSW21" location="Age_Categories!A1" display="Age_Categories!A1"/>
    <hyperlink ref="BSX21" location="Age_Categories!A1" display="Age_Categories!A1"/>
    <hyperlink ref="BSY21" location="Age_Categories!A1" display="Age_Categories!A1"/>
    <hyperlink ref="BSZ21" location="Age_Categories!A1" display="Age_Categories!A1"/>
    <hyperlink ref="BTA21" location="Age_Categories!A1" display="Age_Categories!A1"/>
    <hyperlink ref="BTB21" location="Age_Categories!A1" display="Age_Categories!A1"/>
    <hyperlink ref="BTC21" location="Age_Categories!A1" display="Age_Categories!A1"/>
    <hyperlink ref="BTD21" location="Age_Categories!A1" display="Age_Categories!A1"/>
    <hyperlink ref="BTE21" location="Age_Categories!A1" display="Age_Categories!A1"/>
    <hyperlink ref="BTF21" location="Age_Categories!A1" display="Age_Categories!A1"/>
    <hyperlink ref="BTG21" location="Age_Categories!A1" display="Age_Categories!A1"/>
    <hyperlink ref="BTH21" location="Age_Categories!A1" display="Age_Categories!A1"/>
    <hyperlink ref="BTI21" location="Age_Categories!A1" display="Age_Categories!A1"/>
    <hyperlink ref="BTJ21" location="Age_Categories!A1" display="Age_Categories!A1"/>
    <hyperlink ref="BTK21" location="Age_Categories!A1" display="Age_Categories!A1"/>
    <hyperlink ref="BTL21" location="Age_Categories!A1" display="Age_Categories!A1"/>
    <hyperlink ref="BTM21" location="Age_Categories!A1" display="Age_Categories!A1"/>
    <hyperlink ref="BTN21" location="Age_Categories!A1" display="Age_Categories!A1"/>
    <hyperlink ref="BTO21" location="Age_Categories!A1" display="Age_Categories!A1"/>
    <hyperlink ref="BTP21" location="Age_Categories!A1" display="Age_Categories!A1"/>
    <hyperlink ref="BTQ21" location="Age_Categories!A1" display="Age_Categories!A1"/>
    <hyperlink ref="BTR21" location="Age_Categories!A1" display="Age_Categories!A1"/>
    <hyperlink ref="BTS21" location="Age_Categories!A1" display="Age_Categories!A1"/>
    <hyperlink ref="BTT21" location="Age_Categories!A1" display="Age_Categories!A1"/>
    <hyperlink ref="BTU21" location="Age_Categories!A1" display="Age_Categories!A1"/>
    <hyperlink ref="BTV21" location="Age_Categories!A1" display="Age_Categories!A1"/>
    <hyperlink ref="BTW21" location="Age_Categories!A1" display="Age_Categories!A1"/>
    <hyperlink ref="BTX21" location="Age_Categories!A1" display="Age_Categories!A1"/>
    <hyperlink ref="BTY21" location="Age_Categories!A1" display="Age_Categories!A1"/>
    <hyperlink ref="BTZ21" location="Age_Categories!A1" display="Age_Categories!A1"/>
    <hyperlink ref="BUA21" location="Age_Categories!A1" display="Age_Categories!A1"/>
    <hyperlink ref="BUB21" location="Age_Categories!A1" display="Age_Categories!A1"/>
    <hyperlink ref="BUC21" location="Age_Categories!A1" display="Age_Categories!A1"/>
    <hyperlink ref="BUD21" location="Age_Categories!A1" display="Age_Categories!A1"/>
    <hyperlink ref="BUE21" location="Age_Categories!A1" display="Age_Categories!A1"/>
    <hyperlink ref="BUF21" location="Age_Categories!A1" display="Age_Categories!A1"/>
    <hyperlink ref="BUG21" location="Age_Categories!A1" display="Age_Categories!A1"/>
    <hyperlink ref="BUH21" location="Age_Categories!A1" display="Age_Categories!A1"/>
    <hyperlink ref="BUI21" location="Age_Categories!A1" display="Age_Categories!A1"/>
    <hyperlink ref="BUJ21" location="Age_Categories!A1" display="Age_Categories!A1"/>
    <hyperlink ref="BUK21" location="Age_Categories!A1" display="Age_Categories!A1"/>
    <hyperlink ref="BUL21" location="Age_Categories!A1" display="Age_Categories!A1"/>
    <hyperlink ref="BUM21" location="Age_Categories!A1" display="Age_Categories!A1"/>
    <hyperlink ref="BUN21" location="Age_Categories!A1" display="Age_Categories!A1"/>
    <hyperlink ref="BUO21" location="Age_Categories!A1" display="Age_Categories!A1"/>
    <hyperlink ref="BUP21" location="Age_Categories!A1" display="Age_Categories!A1"/>
    <hyperlink ref="BUQ21" location="Age_Categories!A1" display="Age_Categories!A1"/>
    <hyperlink ref="BUR21" location="Age_Categories!A1" display="Age_Categories!A1"/>
    <hyperlink ref="BUS21" location="Age_Categories!A1" display="Age_Categories!A1"/>
    <hyperlink ref="BUT21" location="Age_Categories!A1" display="Age_Categories!A1"/>
    <hyperlink ref="BUU21" location="Age_Categories!A1" display="Age_Categories!A1"/>
    <hyperlink ref="BUV21" location="Age_Categories!A1" display="Age_Categories!A1"/>
    <hyperlink ref="BUW21" location="Age_Categories!A1" display="Age_Categories!A1"/>
    <hyperlink ref="BUX21" location="Age_Categories!A1" display="Age_Categories!A1"/>
    <hyperlink ref="BUY21" location="Age_Categories!A1" display="Age_Categories!A1"/>
    <hyperlink ref="BUZ21" location="Age_Categories!A1" display="Age_Categories!A1"/>
    <hyperlink ref="BVA21" location="Age_Categories!A1" display="Age_Categories!A1"/>
    <hyperlink ref="BVB21" location="Age_Categories!A1" display="Age_Categories!A1"/>
    <hyperlink ref="BVC21" location="Age_Categories!A1" display="Age_Categories!A1"/>
    <hyperlink ref="BVD21" location="Age_Categories!A1" display="Age_Categories!A1"/>
    <hyperlink ref="BVE21" location="Age_Categories!A1" display="Age_Categories!A1"/>
    <hyperlink ref="BVF21" location="Age_Categories!A1" display="Age_Categories!A1"/>
    <hyperlink ref="BVG21" location="Age_Categories!A1" display="Age_Categories!A1"/>
    <hyperlink ref="BVH21" location="Age_Categories!A1" display="Age_Categories!A1"/>
    <hyperlink ref="BVI21" location="Age_Categories!A1" display="Age_Categories!A1"/>
    <hyperlink ref="BVJ21" location="Age_Categories!A1" display="Age_Categories!A1"/>
    <hyperlink ref="BVK21" location="Age_Categories!A1" display="Age_Categories!A1"/>
    <hyperlink ref="BVL21" location="Age_Categories!A1" display="Age_Categories!A1"/>
    <hyperlink ref="BVM21" location="Age_Categories!A1" display="Age_Categories!A1"/>
    <hyperlink ref="BVN21" location="Age_Categories!A1" display="Age_Categories!A1"/>
    <hyperlink ref="BVO21" location="Age_Categories!A1" display="Age_Categories!A1"/>
    <hyperlink ref="BVP21" location="Age_Categories!A1" display="Age_Categories!A1"/>
    <hyperlink ref="BVQ21" location="Age_Categories!A1" display="Age_Categories!A1"/>
    <hyperlink ref="BVR21" location="Age_Categories!A1" display="Age_Categories!A1"/>
    <hyperlink ref="BVS21" location="Age_Categories!A1" display="Age_Categories!A1"/>
    <hyperlink ref="BVT21" location="Age_Categories!A1" display="Age_Categories!A1"/>
    <hyperlink ref="BVU21" location="Age_Categories!A1" display="Age_Categories!A1"/>
    <hyperlink ref="BVV21" location="Age_Categories!A1" display="Age_Categories!A1"/>
    <hyperlink ref="BVW21" location="Age_Categories!A1" display="Age_Categories!A1"/>
    <hyperlink ref="BVX21" location="Age_Categories!A1" display="Age_Categories!A1"/>
    <hyperlink ref="BVY21" location="Age_Categories!A1" display="Age_Categories!A1"/>
    <hyperlink ref="BVZ21" location="Age_Categories!A1" display="Age_Categories!A1"/>
    <hyperlink ref="BWA21" location="Age_Categories!A1" display="Age_Categories!A1"/>
    <hyperlink ref="BWB21" location="Age_Categories!A1" display="Age_Categories!A1"/>
    <hyperlink ref="BWC21" location="Age_Categories!A1" display="Age_Categories!A1"/>
    <hyperlink ref="BWD21" location="Age_Categories!A1" display="Age_Categories!A1"/>
    <hyperlink ref="BWE21" location="Age_Categories!A1" display="Age_Categories!A1"/>
    <hyperlink ref="BWF21" location="Age_Categories!A1" display="Age_Categories!A1"/>
    <hyperlink ref="BWG21" location="Age_Categories!A1" display="Age_Categories!A1"/>
    <hyperlink ref="BWH21" location="Age_Categories!A1" display="Age_Categories!A1"/>
    <hyperlink ref="BWI21" location="Age_Categories!A1" display="Age_Categories!A1"/>
    <hyperlink ref="BWJ21" location="Age_Categories!A1" display="Age_Categories!A1"/>
    <hyperlink ref="BWK21" location="Age_Categories!A1" display="Age_Categories!A1"/>
    <hyperlink ref="BWL21" location="Age_Categories!A1" display="Age_Categories!A1"/>
    <hyperlink ref="BWM21" location="Age_Categories!A1" display="Age_Categories!A1"/>
    <hyperlink ref="BWN21" location="Age_Categories!A1" display="Age_Categories!A1"/>
    <hyperlink ref="BWO21" location="Age_Categories!A1" display="Age_Categories!A1"/>
    <hyperlink ref="BWP21" location="Age_Categories!A1" display="Age_Categories!A1"/>
    <hyperlink ref="BWQ21" location="Age_Categories!A1" display="Age_Categories!A1"/>
    <hyperlink ref="BWR21" location="Age_Categories!A1" display="Age_Categories!A1"/>
    <hyperlink ref="BWS21" location="Age_Categories!A1" display="Age_Categories!A1"/>
    <hyperlink ref="BWT21" location="Age_Categories!A1" display="Age_Categories!A1"/>
    <hyperlink ref="BWU21" location="Age_Categories!A1" display="Age_Categories!A1"/>
    <hyperlink ref="BWV21" location="Age_Categories!A1" display="Age_Categories!A1"/>
    <hyperlink ref="BWW21" location="Age_Categories!A1" display="Age_Categories!A1"/>
    <hyperlink ref="BWX21" location="Age_Categories!A1" display="Age_Categories!A1"/>
    <hyperlink ref="BWY21" location="Age_Categories!A1" display="Age_Categories!A1"/>
    <hyperlink ref="BWZ21" location="Age_Categories!A1" display="Age_Categories!A1"/>
    <hyperlink ref="BXA21" location="Age_Categories!A1" display="Age_Categories!A1"/>
    <hyperlink ref="BXB21" location="Age_Categories!A1" display="Age_Categories!A1"/>
    <hyperlink ref="BXC21" location="Age_Categories!A1" display="Age_Categories!A1"/>
    <hyperlink ref="BXD21" location="Age_Categories!A1" display="Age_Categories!A1"/>
    <hyperlink ref="BXE21" location="Age_Categories!A1" display="Age_Categories!A1"/>
    <hyperlink ref="BXF21" location="Age_Categories!A1" display="Age_Categories!A1"/>
    <hyperlink ref="BXG21" location="Age_Categories!A1" display="Age_Categories!A1"/>
    <hyperlink ref="BXH21" location="Age_Categories!A1" display="Age_Categories!A1"/>
    <hyperlink ref="BXI21" location="Age_Categories!A1" display="Age_Categories!A1"/>
    <hyperlink ref="BXJ21" location="Age_Categories!A1" display="Age_Categories!A1"/>
    <hyperlink ref="BXK21" location="Age_Categories!A1" display="Age_Categories!A1"/>
    <hyperlink ref="BXL21" location="Age_Categories!A1" display="Age_Categories!A1"/>
    <hyperlink ref="BXM21" location="Age_Categories!A1" display="Age_Categories!A1"/>
    <hyperlink ref="BXN21" location="Age_Categories!A1" display="Age_Categories!A1"/>
    <hyperlink ref="BXO21" location="Age_Categories!A1" display="Age_Categories!A1"/>
    <hyperlink ref="BXP21" location="Age_Categories!A1" display="Age_Categories!A1"/>
    <hyperlink ref="BXQ21" location="Age_Categories!A1" display="Age_Categories!A1"/>
    <hyperlink ref="BXR21" location="Age_Categories!A1" display="Age_Categories!A1"/>
    <hyperlink ref="BXS21" location="Age_Categories!A1" display="Age_Categories!A1"/>
    <hyperlink ref="BXT21" location="Age_Categories!A1" display="Age_Categories!A1"/>
    <hyperlink ref="BXU21" location="Age_Categories!A1" display="Age_Categories!A1"/>
    <hyperlink ref="BXV21" location="Age_Categories!A1" display="Age_Categories!A1"/>
    <hyperlink ref="BXW21" location="Age_Categories!A1" display="Age_Categories!A1"/>
    <hyperlink ref="BXX21" location="Age_Categories!A1" display="Age_Categories!A1"/>
    <hyperlink ref="BXY21" location="Age_Categories!A1" display="Age_Categories!A1"/>
    <hyperlink ref="BXZ21" location="Age_Categories!A1" display="Age_Categories!A1"/>
    <hyperlink ref="BYA21" location="Age_Categories!A1" display="Age_Categories!A1"/>
    <hyperlink ref="BYB21" location="Age_Categories!A1" display="Age_Categories!A1"/>
    <hyperlink ref="BYC21" location="Age_Categories!A1" display="Age_Categories!A1"/>
    <hyperlink ref="BYD21" location="Age_Categories!A1" display="Age_Categories!A1"/>
    <hyperlink ref="BYE21" location="Age_Categories!A1" display="Age_Categories!A1"/>
    <hyperlink ref="BYF21" location="Age_Categories!A1" display="Age_Categories!A1"/>
    <hyperlink ref="BYG21" location="Age_Categories!A1" display="Age_Categories!A1"/>
    <hyperlink ref="BYH21" location="Age_Categories!A1" display="Age_Categories!A1"/>
    <hyperlink ref="BYI21" location="Age_Categories!A1" display="Age_Categories!A1"/>
    <hyperlink ref="BYJ21" location="Age_Categories!A1" display="Age_Categories!A1"/>
    <hyperlink ref="BYK21" location="Age_Categories!A1" display="Age_Categories!A1"/>
    <hyperlink ref="BYL21" location="Age_Categories!A1" display="Age_Categories!A1"/>
    <hyperlink ref="BYM21" location="Age_Categories!A1" display="Age_Categories!A1"/>
    <hyperlink ref="BYN21" location="Age_Categories!A1" display="Age_Categories!A1"/>
    <hyperlink ref="BYO21" location="Age_Categories!A1" display="Age_Categories!A1"/>
    <hyperlink ref="BYP21" location="Age_Categories!A1" display="Age_Categories!A1"/>
    <hyperlink ref="BYQ21" location="Age_Categories!A1" display="Age_Categories!A1"/>
    <hyperlink ref="BYR21" location="Age_Categories!A1" display="Age_Categories!A1"/>
    <hyperlink ref="BYS21" location="Age_Categories!A1" display="Age_Categories!A1"/>
    <hyperlink ref="BYT21" location="Age_Categories!A1" display="Age_Categories!A1"/>
    <hyperlink ref="BYU21" location="Age_Categories!A1" display="Age_Categories!A1"/>
    <hyperlink ref="BYV21" location="Age_Categories!A1" display="Age_Categories!A1"/>
    <hyperlink ref="BYW21" location="Age_Categories!A1" display="Age_Categories!A1"/>
    <hyperlink ref="BYX21" location="Age_Categories!A1" display="Age_Categories!A1"/>
    <hyperlink ref="BYY21" location="Age_Categories!A1" display="Age_Categories!A1"/>
    <hyperlink ref="BYZ21" location="Age_Categories!A1" display="Age_Categories!A1"/>
    <hyperlink ref="BZA21" location="Age_Categories!A1" display="Age_Categories!A1"/>
    <hyperlink ref="BZB21" location="Age_Categories!A1" display="Age_Categories!A1"/>
    <hyperlink ref="BZC21" location="Age_Categories!A1" display="Age_Categories!A1"/>
    <hyperlink ref="BZD21" location="Age_Categories!A1" display="Age_Categories!A1"/>
    <hyperlink ref="BZE21" location="Age_Categories!A1" display="Age_Categories!A1"/>
    <hyperlink ref="BZF21" location="Age_Categories!A1" display="Age_Categories!A1"/>
    <hyperlink ref="BZG21" location="Age_Categories!A1" display="Age_Categories!A1"/>
    <hyperlink ref="BZH21" location="Age_Categories!A1" display="Age_Categories!A1"/>
    <hyperlink ref="BZI21" location="Age_Categories!A1" display="Age_Categories!A1"/>
    <hyperlink ref="BZJ21" location="Age_Categories!A1" display="Age_Categories!A1"/>
    <hyperlink ref="BZK21" location="Age_Categories!A1" display="Age_Categories!A1"/>
    <hyperlink ref="BZL21" location="Age_Categories!A1" display="Age_Categories!A1"/>
    <hyperlink ref="BZM21" location="Age_Categories!A1" display="Age_Categories!A1"/>
    <hyperlink ref="BZN21" location="Age_Categories!A1" display="Age_Categories!A1"/>
    <hyperlink ref="BZO21" location="Age_Categories!A1" display="Age_Categories!A1"/>
    <hyperlink ref="BZP21" location="Age_Categories!A1" display="Age_Categories!A1"/>
    <hyperlink ref="BZQ21" location="Age_Categories!A1" display="Age_Categories!A1"/>
    <hyperlink ref="BZR21" location="Age_Categories!A1" display="Age_Categories!A1"/>
    <hyperlink ref="BZS21" location="Age_Categories!A1" display="Age_Categories!A1"/>
    <hyperlink ref="BZT21" location="Age_Categories!A1" display="Age_Categories!A1"/>
    <hyperlink ref="BZU21" location="Age_Categories!A1" display="Age_Categories!A1"/>
    <hyperlink ref="BZV21" location="Age_Categories!A1" display="Age_Categories!A1"/>
    <hyperlink ref="BZW21" location="Age_Categories!A1" display="Age_Categories!A1"/>
    <hyperlink ref="BZX21" location="Age_Categories!A1" display="Age_Categories!A1"/>
    <hyperlink ref="BZY21" location="Age_Categories!A1" display="Age_Categories!A1"/>
    <hyperlink ref="BZZ21" location="Age_Categories!A1" display="Age_Categories!A1"/>
    <hyperlink ref="CAA21" location="Age_Categories!A1" display="Age_Categories!A1"/>
    <hyperlink ref="CAB21" location="Age_Categories!A1" display="Age_Categories!A1"/>
    <hyperlink ref="CAC21" location="Age_Categories!A1" display="Age_Categories!A1"/>
    <hyperlink ref="CAD21" location="Age_Categories!A1" display="Age_Categories!A1"/>
    <hyperlink ref="CAE21" location="Age_Categories!A1" display="Age_Categories!A1"/>
    <hyperlink ref="CAF21" location="Age_Categories!A1" display="Age_Categories!A1"/>
    <hyperlink ref="CAG21" location="Age_Categories!A1" display="Age_Categories!A1"/>
    <hyperlink ref="CAH21" location="Age_Categories!A1" display="Age_Categories!A1"/>
    <hyperlink ref="CAI21" location="Age_Categories!A1" display="Age_Categories!A1"/>
    <hyperlink ref="CAJ21" location="Age_Categories!A1" display="Age_Categories!A1"/>
    <hyperlink ref="CAK21" location="Age_Categories!A1" display="Age_Categories!A1"/>
    <hyperlink ref="CAL21" location="Age_Categories!A1" display="Age_Categories!A1"/>
    <hyperlink ref="CAM21" location="Age_Categories!A1" display="Age_Categories!A1"/>
    <hyperlink ref="CAN21" location="Age_Categories!A1" display="Age_Categories!A1"/>
    <hyperlink ref="CAO21" location="Age_Categories!A1" display="Age_Categories!A1"/>
    <hyperlink ref="CAP21" location="Age_Categories!A1" display="Age_Categories!A1"/>
    <hyperlink ref="CAQ21" location="Age_Categories!A1" display="Age_Categories!A1"/>
    <hyperlink ref="CAR21" location="Age_Categories!A1" display="Age_Categories!A1"/>
    <hyperlink ref="CAS21" location="Age_Categories!A1" display="Age_Categories!A1"/>
    <hyperlink ref="CAT21" location="Age_Categories!A1" display="Age_Categories!A1"/>
    <hyperlink ref="CAU21" location="Age_Categories!A1" display="Age_Categories!A1"/>
    <hyperlink ref="CAV21" location="Age_Categories!A1" display="Age_Categories!A1"/>
    <hyperlink ref="CAW21" location="Age_Categories!A1" display="Age_Categories!A1"/>
    <hyperlink ref="CAX21" location="Age_Categories!A1" display="Age_Categories!A1"/>
    <hyperlink ref="CAY21" location="Age_Categories!A1" display="Age_Categories!A1"/>
    <hyperlink ref="CAZ21" location="Age_Categories!A1" display="Age_Categories!A1"/>
    <hyperlink ref="CBA21" location="Age_Categories!A1" display="Age_Categories!A1"/>
    <hyperlink ref="CBB21" location="Age_Categories!A1" display="Age_Categories!A1"/>
    <hyperlink ref="CBC21" location="Age_Categories!A1" display="Age_Categories!A1"/>
    <hyperlink ref="CBD21" location="Age_Categories!A1" display="Age_Categories!A1"/>
    <hyperlink ref="CBE21" location="Age_Categories!A1" display="Age_Categories!A1"/>
    <hyperlink ref="CBF21" location="Age_Categories!A1" display="Age_Categories!A1"/>
    <hyperlink ref="CBG21" location="Age_Categories!A1" display="Age_Categories!A1"/>
    <hyperlink ref="CBH21" location="Age_Categories!A1" display="Age_Categories!A1"/>
    <hyperlink ref="CBI21" location="Age_Categories!A1" display="Age_Categories!A1"/>
    <hyperlink ref="CBJ21" location="Age_Categories!A1" display="Age_Categories!A1"/>
    <hyperlink ref="CBK21" location="Age_Categories!A1" display="Age_Categories!A1"/>
    <hyperlink ref="CBL21" location="Age_Categories!A1" display="Age_Categories!A1"/>
    <hyperlink ref="CBM21" location="Age_Categories!A1" display="Age_Categories!A1"/>
    <hyperlink ref="CBN21" location="Age_Categories!A1" display="Age_Categories!A1"/>
    <hyperlink ref="CBO21" location="Age_Categories!A1" display="Age_Categories!A1"/>
    <hyperlink ref="CBP21" location="Age_Categories!A1" display="Age_Categories!A1"/>
    <hyperlink ref="CBQ21" location="Age_Categories!A1" display="Age_Categories!A1"/>
    <hyperlink ref="CBR21" location="Age_Categories!A1" display="Age_Categories!A1"/>
    <hyperlink ref="CBS21" location="Age_Categories!A1" display="Age_Categories!A1"/>
    <hyperlink ref="CBT21" location="Age_Categories!A1" display="Age_Categories!A1"/>
    <hyperlink ref="CBU21" location="Age_Categories!A1" display="Age_Categories!A1"/>
    <hyperlink ref="CBV21" location="Age_Categories!A1" display="Age_Categories!A1"/>
    <hyperlink ref="CBW21" location="Age_Categories!A1" display="Age_Categories!A1"/>
    <hyperlink ref="CBX21" location="Age_Categories!A1" display="Age_Categories!A1"/>
    <hyperlink ref="CBY21" location="Age_Categories!A1" display="Age_Categories!A1"/>
    <hyperlink ref="CBZ21" location="Age_Categories!A1" display="Age_Categories!A1"/>
    <hyperlink ref="CCA21" location="Age_Categories!A1" display="Age_Categories!A1"/>
    <hyperlink ref="CCB21" location="Age_Categories!A1" display="Age_Categories!A1"/>
    <hyperlink ref="CCC21" location="Age_Categories!A1" display="Age_Categories!A1"/>
    <hyperlink ref="CCD21" location="Age_Categories!A1" display="Age_Categories!A1"/>
    <hyperlink ref="CCE21" location="Age_Categories!A1" display="Age_Categories!A1"/>
    <hyperlink ref="CCF21" location="Age_Categories!A1" display="Age_Categories!A1"/>
    <hyperlink ref="CCG21" location="Age_Categories!A1" display="Age_Categories!A1"/>
    <hyperlink ref="CCH21" location="Age_Categories!A1" display="Age_Categories!A1"/>
    <hyperlink ref="CCI21" location="Age_Categories!A1" display="Age_Categories!A1"/>
    <hyperlink ref="CCJ21" location="Age_Categories!A1" display="Age_Categories!A1"/>
    <hyperlink ref="CCK21" location="Age_Categories!A1" display="Age_Categories!A1"/>
    <hyperlink ref="CCL21" location="Age_Categories!A1" display="Age_Categories!A1"/>
    <hyperlink ref="CCM21" location="Age_Categories!A1" display="Age_Categories!A1"/>
    <hyperlink ref="CCN21" location="Age_Categories!A1" display="Age_Categories!A1"/>
    <hyperlink ref="CCO21" location="Age_Categories!A1" display="Age_Categories!A1"/>
    <hyperlink ref="CCP21" location="Age_Categories!A1" display="Age_Categories!A1"/>
    <hyperlink ref="CCQ21" location="Age_Categories!A1" display="Age_Categories!A1"/>
    <hyperlink ref="CCR21" location="Age_Categories!A1" display="Age_Categories!A1"/>
    <hyperlink ref="CCS21" location="Age_Categories!A1" display="Age_Categories!A1"/>
    <hyperlink ref="CCT21" location="Age_Categories!A1" display="Age_Categories!A1"/>
    <hyperlink ref="CCU21" location="Age_Categories!A1" display="Age_Categories!A1"/>
    <hyperlink ref="CCV21" location="Age_Categories!A1" display="Age_Categories!A1"/>
    <hyperlink ref="CCW21" location="Age_Categories!A1" display="Age_Categories!A1"/>
    <hyperlink ref="CCX21" location="Age_Categories!A1" display="Age_Categories!A1"/>
    <hyperlink ref="CCY21" location="Age_Categories!A1" display="Age_Categories!A1"/>
    <hyperlink ref="CCZ21" location="Age_Categories!A1" display="Age_Categories!A1"/>
    <hyperlink ref="CDA21" location="Age_Categories!A1" display="Age_Categories!A1"/>
    <hyperlink ref="CDB21" location="Age_Categories!A1" display="Age_Categories!A1"/>
    <hyperlink ref="CDC21" location="Age_Categories!A1" display="Age_Categories!A1"/>
    <hyperlink ref="CDD21" location="Age_Categories!A1" display="Age_Categories!A1"/>
    <hyperlink ref="CDE21" location="Age_Categories!A1" display="Age_Categories!A1"/>
    <hyperlink ref="CDF21" location="Age_Categories!A1" display="Age_Categories!A1"/>
    <hyperlink ref="CDG21" location="Age_Categories!A1" display="Age_Categories!A1"/>
    <hyperlink ref="CDH21" location="Age_Categories!A1" display="Age_Categories!A1"/>
    <hyperlink ref="CDI21" location="Age_Categories!A1" display="Age_Categories!A1"/>
    <hyperlink ref="CDJ21" location="Age_Categories!A1" display="Age_Categories!A1"/>
    <hyperlink ref="CDK21" location="Age_Categories!A1" display="Age_Categories!A1"/>
    <hyperlink ref="CDL21" location="Age_Categories!A1" display="Age_Categories!A1"/>
    <hyperlink ref="CDM21" location="Age_Categories!A1" display="Age_Categories!A1"/>
    <hyperlink ref="CDN21" location="Age_Categories!A1" display="Age_Categories!A1"/>
    <hyperlink ref="CDO21" location="Age_Categories!A1" display="Age_Categories!A1"/>
    <hyperlink ref="CDP21" location="Age_Categories!A1" display="Age_Categories!A1"/>
    <hyperlink ref="CDQ21" location="Age_Categories!A1" display="Age_Categories!A1"/>
    <hyperlink ref="CDR21" location="Age_Categories!A1" display="Age_Categories!A1"/>
    <hyperlink ref="CDS21" location="Age_Categories!A1" display="Age_Categories!A1"/>
    <hyperlink ref="CDT21" location="Age_Categories!A1" display="Age_Categories!A1"/>
    <hyperlink ref="CDU21" location="Age_Categories!A1" display="Age_Categories!A1"/>
    <hyperlink ref="CDV21" location="Age_Categories!A1" display="Age_Categories!A1"/>
    <hyperlink ref="CDW21" location="Age_Categories!A1" display="Age_Categories!A1"/>
    <hyperlink ref="CDX21" location="Age_Categories!A1" display="Age_Categories!A1"/>
    <hyperlink ref="CDY21" location="Age_Categories!A1" display="Age_Categories!A1"/>
    <hyperlink ref="CDZ21" location="Age_Categories!A1" display="Age_Categories!A1"/>
    <hyperlink ref="CEA21" location="Age_Categories!A1" display="Age_Categories!A1"/>
    <hyperlink ref="CEB21" location="Age_Categories!A1" display="Age_Categories!A1"/>
    <hyperlink ref="CEC21" location="Age_Categories!A1" display="Age_Categories!A1"/>
    <hyperlink ref="CED21" location="Age_Categories!A1" display="Age_Categories!A1"/>
    <hyperlink ref="CEE21" location="Age_Categories!A1" display="Age_Categories!A1"/>
    <hyperlink ref="CEF21" location="Age_Categories!A1" display="Age_Categories!A1"/>
    <hyperlink ref="CEG21" location="Age_Categories!A1" display="Age_Categories!A1"/>
    <hyperlink ref="CEH21" location="Age_Categories!A1" display="Age_Categories!A1"/>
    <hyperlink ref="CEI21" location="Age_Categories!A1" display="Age_Categories!A1"/>
    <hyperlink ref="CEJ21" location="Age_Categories!A1" display="Age_Categories!A1"/>
    <hyperlink ref="CEK21" location="Age_Categories!A1" display="Age_Categories!A1"/>
    <hyperlink ref="CEL21" location="Age_Categories!A1" display="Age_Categories!A1"/>
    <hyperlink ref="CEM21" location="Age_Categories!A1" display="Age_Categories!A1"/>
    <hyperlink ref="CEN21" location="Age_Categories!A1" display="Age_Categories!A1"/>
    <hyperlink ref="CEO21" location="Age_Categories!A1" display="Age_Categories!A1"/>
    <hyperlink ref="CEP21" location="Age_Categories!A1" display="Age_Categories!A1"/>
    <hyperlink ref="CEQ21" location="Age_Categories!A1" display="Age_Categories!A1"/>
    <hyperlink ref="CER21" location="Age_Categories!A1" display="Age_Categories!A1"/>
    <hyperlink ref="CES21" location="Age_Categories!A1" display="Age_Categories!A1"/>
    <hyperlink ref="CET21" location="Age_Categories!A1" display="Age_Categories!A1"/>
    <hyperlink ref="CEU21" location="Age_Categories!A1" display="Age_Categories!A1"/>
    <hyperlink ref="CEV21" location="Age_Categories!A1" display="Age_Categories!A1"/>
    <hyperlink ref="CEW21" location="Age_Categories!A1" display="Age_Categories!A1"/>
    <hyperlink ref="CEX21" location="Age_Categories!A1" display="Age_Categories!A1"/>
    <hyperlink ref="CEY21" location="Age_Categories!A1" display="Age_Categories!A1"/>
    <hyperlink ref="CEZ21" location="Age_Categories!A1" display="Age_Categories!A1"/>
    <hyperlink ref="CFA21" location="Age_Categories!A1" display="Age_Categories!A1"/>
    <hyperlink ref="CFB21" location="Age_Categories!A1" display="Age_Categories!A1"/>
    <hyperlink ref="CFC21" location="Age_Categories!A1" display="Age_Categories!A1"/>
    <hyperlink ref="CFD21" location="Age_Categories!A1" display="Age_Categories!A1"/>
    <hyperlink ref="CFE21" location="Age_Categories!A1" display="Age_Categories!A1"/>
    <hyperlink ref="CFF21" location="Age_Categories!A1" display="Age_Categories!A1"/>
    <hyperlink ref="CFG21" location="Age_Categories!A1" display="Age_Categories!A1"/>
    <hyperlink ref="CFH21" location="Age_Categories!A1" display="Age_Categories!A1"/>
    <hyperlink ref="CFI21" location="Age_Categories!A1" display="Age_Categories!A1"/>
    <hyperlink ref="CFJ21" location="Age_Categories!A1" display="Age_Categories!A1"/>
    <hyperlink ref="CFK21" location="Age_Categories!A1" display="Age_Categories!A1"/>
    <hyperlink ref="CFL21" location="Age_Categories!A1" display="Age_Categories!A1"/>
    <hyperlink ref="CFM21" location="Age_Categories!A1" display="Age_Categories!A1"/>
    <hyperlink ref="CFN21" location="Age_Categories!A1" display="Age_Categories!A1"/>
    <hyperlink ref="CFO21" location="Age_Categories!A1" display="Age_Categories!A1"/>
    <hyperlink ref="CFP21" location="Age_Categories!A1" display="Age_Categories!A1"/>
    <hyperlink ref="CFQ21" location="Age_Categories!A1" display="Age_Categories!A1"/>
    <hyperlink ref="CFR21" location="Age_Categories!A1" display="Age_Categories!A1"/>
    <hyperlink ref="CFS21" location="Age_Categories!A1" display="Age_Categories!A1"/>
    <hyperlink ref="CFT21" location="Age_Categories!A1" display="Age_Categories!A1"/>
    <hyperlink ref="CFU21" location="Age_Categories!A1" display="Age_Categories!A1"/>
    <hyperlink ref="CFV21" location="Age_Categories!A1" display="Age_Categories!A1"/>
    <hyperlink ref="CFW21" location="Age_Categories!A1" display="Age_Categories!A1"/>
    <hyperlink ref="CFX21" location="Age_Categories!A1" display="Age_Categories!A1"/>
    <hyperlink ref="CFY21" location="Age_Categories!A1" display="Age_Categories!A1"/>
    <hyperlink ref="CFZ21" location="Age_Categories!A1" display="Age_Categories!A1"/>
    <hyperlink ref="CGA21" location="Age_Categories!A1" display="Age_Categories!A1"/>
    <hyperlink ref="CGB21" location="Age_Categories!A1" display="Age_Categories!A1"/>
    <hyperlink ref="CGC21" location="Age_Categories!A1" display="Age_Categories!A1"/>
    <hyperlink ref="CGD21" location="Age_Categories!A1" display="Age_Categories!A1"/>
    <hyperlink ref="CGE21" location="Age_Categories!A1" display="Age_Categories!A1"/>
    <hyperlink ref="CGF21" location="Age_Categories!A1" display="Age_Categories!A1"/>
    <hyperlink ref="CGG21" location="Age_Categories!A1" display="Age_Categories!A1"/>
    <hyperlink ref="CGH21" location="Age_Categories!A1" display="Age_Categories!A1"/>
    <hyperlink ref="CGI21" location="Age_Categories!A1" display="Age_Categories!A1"/>
    <hyperlink ref="CGJ21" location="Age_Categories!A1" display="Age_Categories!A1"/>
    <hyperlink ref="CGK21" location="Age_Categories!A1" display="Age_Categories!A1"/>
    <hyperlink ref="CGL21" location="Age_Categories!A1" display="Age_Categories!A1"/>
    <hyperlink ref="CGM21" location="Age_Categories!A1" display="Age_Categories!A1"/>
    <hyperlink ref="CGN21" location="Age_Categories!A1" display="Age_Categories!A1"/>
    <hyperlink ref="CGO21" location="Age_Categories!A1" display="Age_Categories!A1"/>
    <hyperlink ref="CGP21" location="Age_Categories!A1" display="Age_Categories!A1"/>
    <hyperlink ref="CGQ21" location="Age_Categories!A1" display="Age_Categories!A1"/>
    <hyperlink ref="CGR21" location="Age_Categories!A1" display="Age_Categories!A1"/>
    <hyperlink ref="CGS21" location="Age_Categories!A1" display="Age_Categories!A1"/>
    <hyperlink ref="CGT21" location="Age_Categories!A1" display="Age_Categories!A1"/>
    <hyperlink ref="CGU21" location="Age_Categories!A1" display="Age_Categories!A1"/>
    <hyperlink ref="CGV21" location="Age_Categories!A1" display="Age_Categories!A1"/>
    <hyperlink ref="CGW21" location="Age_Categories!A1" display="Age_Categories!A1"/>
    <hyperlink ref="CGX21" location="Age_Categories!A1" display="Age_Categories!A1"/>
    <hyperlink ref="CGY21" location="Age_Categories!A1" display="Age_Categories!A1"/>
    <hyperlink ref="CGZ21" location="Age_Categories!A1" display="Age_Categories!A1"/>
    <hyperlink ref="CHA21" location="Age_Categories!A1" display="Age_Categories!A1"/>
    <hyperlink ref="CHB21" location="Age_Categories!A1" display="Age_Categories!A1"/>
    <hyperlink ref="CHC21" location="Age_Categories!A1" display="Age_Categories!A1"/>
    <hyperlink ref="CHD21" location="Age_Categories!A1" display="Age_Categories!A1"/>
    <hyperlink ref="CHE21" location="Age_Categories!A1" display="Age_Categories!A1"/>
    <hyperlink ref="CHF21" location="Age_Categories!A1" display="Age_Categories!A1"/>
    <hyperlink ref="CHG21" location="Age_Categories!A1" display="Age_Categories!A1"/>
    <hyperlink ref="CHH21" location="Age_Categories!A1" display="Age_Categories!A1"/>
    <hyperlink ref="CHI21" location="Age_Categories!A1" display="Age_Categories!A1"/>
    <hyperlink ref="CHJ21" location="Age_Categories!A1" display="Age_Categories!A1"/>
    <hyperlink ref="CHK21" location="Age_Categories!A1" display="Age_Categories!A1"/>
    <hyperlink ref="CHL21" location="Age_Categories!A1" display="Age_Categories!A1"/>
    <hyperlink ref="CHM21" location="Age_Categories!A1" display="Age_Categories!A1"/>
    <hyperlink ref="CHN21" location="Age_Categories!A1" display="Age_Categories!A1"/>
    <hyperlink ref="CHO21" location="Age_Categories!A1" display="Age_Categories!A1"/>
    <hyperlink ref="CHP21" location="Age_Categories!A1" display="Age_Categories!A1"/>
    <hyperlink ref="CHQ21" location="Age_Categories!A1" display="Age_Categories!A1"/>
    <hyperlink ref="CHR21" location="Age_Categories!A1" display="Age_Categories!A1"/>
    <hyperlink ref="CHS21" location="Age_Categories!A1" display="Age_Categories!A1"/>
    <hyperlink ref="CHT21" location="Age_Categories!A1" display="Age_Categories!A1"/>
    <hyperlink ref="CHU21" location="Age_Categories!A1" display="Age_Categories!A1"/>
    <hyperlink ref="CHV21" location="Age_Categories!A1" display="Age_Categories!A1"/>
    <hyperlink ref="CHW21" location="Age_Categories!A1" display="Age_Categories!A1"/>
    <hyperlink ref="CHX21" location="Age_Categories!A1" display="Age_Categories!A1"/>
    <hyperlink ref="CHY21" location="Age_Categories!A1" display="Age_Categories!A1"/>
    <hyperlink ref="CHZ21" location="Age_Categories!A1" display="Age_Categories!A1"/>
    <hyperlink ref="CIA21" location="Age_Categories!A1" display="Age_Categories!A1"/>
    <hyperlink ref="CIB21" location="Age_Categories!A1" display="Age_Categories!A1"/>
    <hyperlink ref="CIC21" location="Age_Categories!A1" display="Age_Categories!A1"/>
    <hyperlink ref="CID21" location="Age_Categories!A1" display="Age_Categories!A1"/>
    <hyperlink ref="CIE21" location="Age_Categories!A1" display="Age_Categories!A1"/>
    <hyperlink ref="CIF21" location="Age_Categories!A1" display="Age_Categories!A1"/>
    <hyperlink ref="CIG21" location="Age_Categories!A1" display="Age_Categories!A1"/>
    <hyperlink ref="CIH21" location="Age_Categories!A1" display="Age_Categories!A1"/>
    <hyperlink ref="CII21" location="Age_Categories!A1" display="Age_Categories!A1"/>
    <hyperlink ref="CIJ21" location="Age_Categories!A1" display="Age_Categories!A1"/>
    <hyperlink ref="CIK21" location="Age_Categories!A1" display="Age_Categories!A1"/>
    <hyperlink ref="CIL21" location="Age_Categories!A1" display="Age_Categories!A1"/>
    <hyperlink ref="CIM21" location="Age_Categories!A1" display="Age_Categories!A1"/>
    <hyperlink ref="CIN21" location="Age_Categories!A1" display="Age_Categories!A1"/>
    <hyperlink ref="CIO21" location="Age_Categories!A1" display="Age_Categories!A1"/>
    <hyperlink ref="CIP21" location="Age_Categories!A1" display="Age_Categories!A1"/>
    <hyperlink ref="CIQ21" location="Age_Categories!A1" display="Age_Categories!A1"/>
    <hyperlink ref="CIR21" location="Age_Categories!A1" display="Age_Categories!A1"/>
    <hyperlink ref="CIS21" location="Age_Categories!A1" display="Age_Categories!A1"/>
    <hyperlink ref="CIT21" location="Age_Categories!A1" display="Age_Categories!A1"/>
    <hyperlink ref="CIU21" location="Age_Categories!A1" display="Age_Categories!A1"/>
    <hyperlink ref="CIV21" location="Age_Categories!A1" display="Age_Categories!A1"/>
    <hyperlink ref="CIW21" location="Age_Categories!A1" display="Age_Categories!A1"/>
    <hyperlink ref="CIX21" location="Age_Categories!A1" display="Age_Categories!A1"/>
    <hyperlink ref="CIY21" location="Age_Categories!A1" display="Age_Categories!A1"/>
    <hyperlink ref="CIZ21" location="Age_Categories!A1" display="Age_Categories!A1"/>
    <hyperlink ref="CJA21" location="Age_Categories!A1" display="Age_Categories!A1"/>
    <hyperlink ref="CJB21" location="Age_Categories!A1" display="Age_Categories!A1"/>
    <hyperlink ref="CJC21" location="Age_Categories!A1" display="Age_Categories!A1"/>
    <hyperlink ref="CJD21" location="Age_Categories!A1" display="Age_Categories!A1"/>
    <hyperlink ref="CJE21" location="Age_Categories!A1" display="Age_Categories!A1"/>
    <hyperlink ref="CJF21" location="Age_Categories!A1" display="Age_Categories!A1"/>
    <hyperlink ref="CJG21" location="Age_Categories!A1" display="Age_Categories!A1"/>
    <hyperlink ref="CJH21" location="Age_Categories!A1" display="Age_Categories!A1"/>
    <hyperlink ref="CJI21" location="Age_Categories!A1" display="Age_Categories!A1"/>
    <hyperlink ref="CJJ21" location="Age_Categories!A1" display="Age_Categories!A1"/>
    <hyperlink ref="CJK21" location="Age_Categories!A1" display="Age_Categories!A1"/>
    <hyperlink ref="CJL21" location="Age_Categories!A1" display="Age_Categories!A1"/>
    <hyperlink ref="CJM21" location="Age_Categories!A1" display="Age_Categories!A1"/>
    <hyperlink ref="CJN21" location="Age_Categories!A1" display="Age_Categories!A1"/>
    <hyperlink ref="CJO21" location="Age_Categories!A1" display="Age_Categories!A1"/>
    <hyperlink ref="CJP21" location="Age_Categories!A1" display="Age_Categories!A1"/>
    <hyperlink ref="CJQ21" location="Age_Categories!A1" display="Age_Categories!A1"/>
    <hyperlink ref="CJR21" location="Age_Categories!A1" display="Age_Categories!A1"/>
    <hyperlink ref="CJS21" location="Age_Categories!A1" display="Age_Categories!A1"/>
    <hyperlink ref="CJT21" location="Age_Categories!A1" display="Age_Categories!A1"/>
    <hyperlink ref="CJU21" location="Age_Categories!A1" display="Age_Categories!A1"/>
    <hyperlink ref="CJV21" location="Age_Categories!A1" display="Age_Categories!A1"/>
    <hyperlink ref="CJW21" location="Age_Categories!A1" display="Age_Categories!A1"/>
    <hyperlink ref="CJX21" location="Age_Categories!A1" display="Age_Categories!A1"/>
    <hyperlink ref="CJY21" location="Age_Categories!A1" display="Age_Categories!A1"/>
    <hyperlink ref="CJZ21" location="Age_Categories!A1" display="Age_Categories!A1"/>
    <hyperlink ref="CKA21" location="Age_Categories!A1" display="Age_Categories!A1"/>
    <hyperlink ref="CKB21" location="Age_Categories!A1" display="Age_Categories!A1"/>
    <hyperlink ref="CKC21" location="Age_Categories!A1" display="Age_Categories!A1"/>
    <hyperlink ref="CKD21" location="Age_Categories!A1" display="Age_Categories!A1"/>
    <hyperlink ref="CKE21" location="Age_Categories!A1" display="Age_Categories!A1"/>
    <hyperlink ref="CKF21" location="Age_Categories!A1" display="Age_Categories!A1"/>
    <hyperlink ref="CKG21" location="Age_Categories!A1" display="Age_Categories!A1"/>
    <hyperlink ref="CKH21" location="Age_Categories!A1" display="Age_Categories!A1"/>
    <hyperlink ref="CKI21" location="Age_Categories!A1" display="Age_Categories!A1"/>
    <hyperlink ref="CKJ21" location="Age_Categories!A1" display="Age_Categories!A1"/>
    <hyperlink ref="CKK21" location="Age_Categories!A1" display="Age_Categories!A1"/>
    <hyperlink ref="CKL21" location="Age_Categories!A1" display="Age_Categories!A1"/>
    <hyperlink ref="CKM21" location="Age_Categories!A1" display="Age_Categories!A1"/>
    <hyperlink ref="CKN21" location="Age_Categories!A1" display="Age_Categories!A1"/>
    <hyperlink ref="CKO21" location="Age_Categories!A1" display="Age_Categories!A1"/>
    <hyperlink ref="CKP21" location="Age_Categories!A1" display="Age_Categories!A1"/>
    <hyperlink ref="CKQ21" location="Age_Categories!A1" display="Age_Categories!A1"/>
    <hyperlink ref="CKR21" location="Age_Categories!A1" display="Age_Categories!A1"/>
    <hyperlink ref="CKS21" location="Age_Categories!A1" display="Age_Categories!A1"/>
    <hyperlink ref="CKT21" location="Age_Categories!A1" display="Age_Categories!A1"/>
    <hyperlink ref="CKU21" location="Age_Categories!A1" display="Age_Categories!A1"/>
    <hyperlink ref="CKV21" location="Age_Categories!A1" display="Age_Categories!A1"/>
    <hyperlink ref="CKW21" location="Age_Categories!A1" display="Age_Categories!A1"/>
    <hyperlink ref="CKX21" location="Age_Categories!A1" display="Age_Categories!A1"/>
    <hyperlink ref="CKY21" location="Age_Categories!A1" display="Age_Categories!A1"/>
    <hyperlink ref="CKZ21" location="Age_Categories!A1" display="Age_Categories!A1"/>
    <hyperlink ref="CLA21" location="Age_Categories!A1" display="Age_Categories!A1"/>
    <hyperlink ref="CLB21" location="Age_Categories!A1" display="Age_Categories!A1"/>
    <hyperlink ref="CLC21" location="Age_Categories!A1" display="Age_Categories!A1"/>
    <hyperlink ref="CLD21" location="Age_Categories!A1" display="Age_Categories!A1"/>
    <hyperlink ref="CLE21" location="Age_Categories!A1" display="Age_Categories!A1"/>
    <hyperlink ref="CLF21" location="Age_Categories!A1" display="Age_Categories!A1"/>
    <hyperlink ref="CLG21" location="Age_Categories!A1" display="Age_Categories!A1"/>
    <hyperlink ref="CLH21" location="Age_Categories!A1" display="Age_Categories!A1"/>
    <hyperlink ref="CLI21" location="Age_Categories!A1" display="Age_Categories!A1"/>
    <hyperlink ref="CLJ21" location="Age_Categories!A1" display="Age_Categories!A1"/>
    <hyperlink ref="CLK21" location="Age_Categories!A1" display="Age_Categories!A1"/>
    <hyperlink ref="CLL21" location="Age_Categories!A1" display="Age_Categories!A1"/>
    <hyperlink ref="CLM21" location="Age_Categories!A1" display="Age_Categories!A1"/>
    <hyperlink ref="CLN21" location="Age_Categories!A1" display="Age_Categories!A1"/>
    <hyperlink ref="CLO21" location="Age_Categories!A1" display="Age_Categories!A1"/>
    <hyperlink ref="CLP21" location="Age_Categories!A1" display="Age_Categories!A1"/>
    <hyperlink ref="CLQ21" location="Age_Categories!A1" display="Age_Categories!A1"/>
    <hyperlink ref="CLR21" location="Age_Categories!A1" display="Age_Categories!A1"/>
    <hyperlink ref="CLS21" location="Age_Categories!A1" display="Age_Categories!A1"/>
    <hyperlink ref="CLT21" location="Age_Categories!A1" display="Age_Categories!A1"/>
    <hyperlink ref="CLU21" location="Age_Categories!A1" display="Age_Categories!A1"/>
    <hyperlink ref="CLV21" location="Age_Categories!A1" display="Age_Categories!A1"/>
    <hyperlink ref="CLW21" location="Age_Categories!A1" display="Age_Categories!A1"/>
    <hyperlink ref="CLX21" location="Age_Categories!A1" display="Age_Categories!A1"/>
    <hyperlink ref="CLY21" location="Age_Categories!A1" display="Age_Categories!A1"/>
    <hyperlink ref="CLZ21" location="Age_Categories!A1" display="Age_Categories!A1"/>
    <hyperlink ref="CMA21" location="Age_Categories!A1" display="Age_Categories!A1"/>
    <hyperlink ref="CMB21" location="Age_Categories!A1" display="Age_Categories!A1"/>
    <hyperlink ref="CMC21" location="Age_Categories!A1" display="Age_Categories!A1"/>
    <hyperlink ref="CMD21" location="Age_Categories!A1" display="Age_Categories!A1"/>
    <hyperlink ref="CME21" location="Age_Categories!A1" display="Age_Categories!A1"/>
    <hyperlink ref="CMF21" location="Age_Categories!A1" display="Age_Categories!A1"/>
    <hyperlink ref="CMG21" location="Age_Categories!A1" display="Age_Categories!A1"/>
    <hyperlink ref="CMH21" location="Age_Categories!A1" display="Age_Categories!A1"/>
    <hyperlink ref="CMI21" location="Age_Categories!A1" display="Age_Categories!A1"/>
    <hyperlink ref="CMJ21" location="Age_Categories!A1" display="Age_Categories!A1"/>
    <hyperlink ref="CMK21" location="Age_Categories!A1" display="Age_Categories!A1"/>
    <hyperlink ref="CML21" location="Age_Categories!A1" display="Age_Categories!A1"/>
    <hyperlink ref="CMM21" location="Age_Categories!A1" display="Age_Categories!A1"/>
    <hyperlink ref="CMN21" location="Age_Categories!A1" display="Age_Categories!A1"/>
    <hyperlink ref="CMO21" location="Age_Categories!A1" display="Age_Categories!A1"/>
    <hyperlink ref="CMP21" location="Age_Categories!A1" display="Age_Categories!A1"/>
    <hyperlink ref="CMQ21" location="Age_Categories!A1" display="Age_Categories!A1"/>
    <hyperlink ref="CMR21" location="Age_Categories!A1" display="Age_Categories!A1"/>
    <hyperlink ref="CMS21" location="Age_Categories!A1" display="Age_Categories!A1"/>
    <hyperlink ref="CMT21" location="Age_Categories!A1" display="Age_Categories!A1"/>
    <hyperlink ref="CMU21" location="Age_Categories!A1" display="Age_Categories!A1"/>
    <hyperlink ref="CMV21" location="Age_Categories!A1" display="Age_Categories!A1"/>
    <hyperlink ref="CMW21" location="Age_Categories!A1" display="Age_Categories!A1"/>
    <hyperlink ref="CMX21" location="Age_Categories!A1" display="Age_Categories!A1"/>
    <hyperlink ref="CMY21" location="Age_Categories!A1" display="Age_Categories!A1"/>
    <hyperlink ref="CMZ21" location="Age_Categories!A1" display="Age_Categories!A1"/>
    <hyperlink ref="CNA21" location="Age_Categories!A1" display="Age_Categories!A1"/>
    <hyperlink ref="CNB21" location="Age_Categories!A1" display="Age_Categories!A1"/>
    <hyperlink ref="CNC21" location="Age_Categories!A1" display="Age_Categories!A1"/>
    <hyperlink ref="CND21" location="Age_Categories!A1" display="Age_Categories!A1"/>
    <hyperlink ref="CNE21" location="Age_Categories!A1" display="Age_Categories!A1"/>
    <hyperlink ref="CNF21" location="Age_Categories!A1" display="Age_Categories!A1"/>
    <hyperlink ref="CNG21" location="Age_Categories!A1" display="Age_Categories!A1"/>
    <hyperlink ref="CNH21" location="Age_Categories!A1" display="Age_Categories!A1"/>
    <hyperlink ref="CNI21" location="Age_Categories!A1" display="Age_Categories!A1"/>
    <hyperlink ref="CNJ21" location="Age_Categories!A1" display="Age_Categories!A1"/>
    <hyperlink ref="CNK21" location="Age_Categories!A1" display="Age_Categories!A1"/>
    <hyperlink ref="CNL21" location="Age_Categories!A1" display="Age_Categories!A1"/>
    <hyperlink ref="CNM21" location="Age_Categories!A1" display="Age_Categories!A1"/>
    <hyperlink ref="CNN21" location="Age_Categories!A1" display="Age_Categories!A1"/>
    <hyperlink ref="CNO21" location="Age_Categories!A1" display="Age_Categories!A1"/>
    <hyperlink ref="CNP21" location="Age_Categories!A1" display="Age_Categories!A1"/>
    <hyperlink ref="CNQ21" location="Age_Categories!A1" display="Age_Categories!A1"/>
    <hyperlink ref="CNR21" location="Age_Categories!A1" display="Age_Categories!A1"/>
    <hyperlink ref="CNS21" location="Age_Categories!A1" display="Age_Categories!A1"/>
    <hyperlink ref="CNT21" location="Age_Categories!A1" display="Age_Categories!A1"/>
    <hyperlink ref="CNU21" location="Age_Categories!A1" display="Age_Categories!A1"/>
    <hyperlink ref="CNV21" location="Age_Categories!A1" display="Age_Categories!A1"/>
    <hyperlink ref="CNW21" location="Age_Categories!A1" display="Age_Categories!A1"/>
    <hyperlink ref="CNX21" location="Age_Categories!A1" display="Age_Categories!A1"/>
    <hyperlink ref="CNY21" location="Age_Categories!A1" display="Age_Categories!A1"/>
    <hyperlink ref="CNZ21" location="Age_Categories!A1" display="Age_Categories!A1"/>
    <hyperlink ref="COA21" location="Age_Categories!A1" display="Age_Categories!A1"/>
    <hyperlink ref="COB21" location="Age_Categories!A1" display="Age_Categories!A1"/>
    <hyperlink ref="COC21" location="Age_Categories!A1" display="Age_Categories!A1"/>
    <hyperlink ref="COD21" location="Age_Categories!A1" display="Age_Categories!A1"/>
    <hyperlink ref="COE21" location="Age_Categories!A1" display="Age_Categories!A1"/>
    <hyperlink ref="COF21" location="Age_Categories!A1" display="Age_Categories!A1"/>
    <hyperlink ref="COG21" location="Age_Categories!A1" display="Age_Categories!A1"/>
    <hyperlink ref="COH21" location="Age_Categories!A1" display="Age_Categories!A1"/>
    <hyperlink ref="COI21" location="Age_Categories!A1" display="Age_Categories!A1"/>
    <hyperlink ref="COJ21" location="Age_Categories!A1" display="Age_Categories!A1"/>
    <hyperlink ref="COK21" location="Age_Categories!A1" display="Age_Categories!A1"/>
    <hyperlink ref="COL21" location="Age_Categories!A1" display="Age_Categories!A1"/>
    <hyperlink ref="COM21" location="Age_Categories!A1" display="Age_Categories!A1"/>
    <hyperlink ref="CON21" location="Age_Categories!A1" display="Age_Categories!A1"/>
    <hyperlink ref="COO21" location="Age_Categories!A1" display="Age_Categories!A1"/>
    <hyperlink ref="COP21" location="Age_Categories!A1" display="Age_Categories!A1"/>
    <hyperlink ref="COQ21" location="Age_Categories!A1" display="Age_Categories!A1"/>
    <hyperlink ref="COR21" location="Age_Categories!A1" display="Age_Categories!A1"/>
    <hyperlink ref="COS21" location="Age_Categories!A1" display="Age_Categories!A1"/>
    <hyperlink ref="COT21" location="Age_Categories!A1" display="Age_Categories!A1"/>
    <hyperlink ref="COU21" location="Age_Categories!A1" display="Age_Categories!A1"/>
    <hyperlink ref="COV21" location="Age_Categories!A1" display="Age_Categories!A1"/>
    <hyperlink ref="COW21" location="Age_Categories!A1" display="Age_Categories!A1"/>
    <hyperlink ref="COX21" location="Age_Categories!A1" display="Age_Categories!A1"/>
    <hyperlink ref="COY21" location="Age_Categories!A1" display="Age_Categories!A1"/>
    <hyperlink ref="COZ21" location="Age_Categories!A1" display="Age_Categories!A1"/>
    <hyperlink ref="CPA21" location="Age_Categories!A1" display="Age_Categories!A1"/>
    <hyperlink ref="CPB21" location="Age_Categories!A1" display="Age_Categories!A1"/>
    <hyperlink ref="CPC21" location="Age_Categories!A1" display="Age_Categories!A1"/>
    <hyperlink ref="CPD21" location="Age_Categories!A1" display="Age_Categories!A1"/>
    <hyperlink ref="CPE21" location="Age_Categories!A1" display="Age_Categories!A1"/>
    <hyperlink ref="CPF21" location="Age_Categories!A1" display="Age_Categories!A1"/>
    <hyperlink ref="CPG21" location="Age_Categories!A1" display="Age_Categories!A1"/>
    <hyperlink ref="CPH21" location="Age_Categories!A1" display="Age_Categories!A1"/>
    <hyperlink ref="CPI21" location="Age_Categories!A1" display="Age_Categories!A1"/>
    <hyperlink ref="CPJ21" location="Age_Categories!A1" display="Age_Categories!A1"/>
    <hyperlink ref="CPK21" location="Age_Categories!A1" display="Age_Categories!A1"/>
    <hyperlink ref="CPL21" location="Age_Categories!A1" display="Age_Categories!A1"/>
    <hyperlink ref="CPM21" location="Age_Categories!A1" display="Age_Categories!A1"/>
    <hyperlink ref="CPN21" location="Age_Categories!A1" display="Age_Categories!A1"/>
    <hyperlink ref="CPO21" location="Age_Categories!A1" display="Age_Categories!A1"/>
    <hyperlink ref="CPP21" location="Age_Categories!A1" display="Age_Categories!A1"/>
    <hyperlink ref="CPQ21" location="Age_Categories!A1" display="Age_Categories!A1"/>
    <hyperlink ref="CPR21" location="Age_Categories!A1" display="Age_Categories!A1"/>
    <hyperlink ref="CPS21" location="Age_Categories!A1" display="Age_Categories!A1"/>
    <hyperlink ref="CPT21" location="Age_Categories!A1" display="Age_Categories!A1"/>
    <hyperlink ref="CPU21" location="Age_Categories!A1" display="Age_Categories!A1"/>
    <hyperlink ref="CPV21" location="Age_Categories!A1" display="Age_Categories!A1"/>
    <hyperlink ref="CPW21" location="Age_Categories!A1" display="Age_Categories!A1"/>
    <hyperlink ref="CPX21" location="Age_Categories!A1" display="Age_Categories!A1"/>
    <hyperlink ref="CPY21" location="Age_Categories!A1" display="Age_Categories!A1"/>
    <hyperlink ref="CPZ21" location="Age_Categories!A1" display="Age_Categories!A1"/>
    <hyperlink ref="CQA21" location="Age_Categories!A1" display="Age_Categories!A1"/>
    <hyperlink ref="CQB21" location="Age_Categories!A1" display="Age_Categories!A1"/>
    <hyperlink ref="CQC21" location="Age_Categories!A1" display="Age_Categories!A1"/>
    <hyperlink ref="CQD21" location="Age_Categories!A1" display="Age_Categories!A1"/>
    <hyperlink ref="CQE21" location="Age_Categories!A1" display="Age_Categories!A1"/>
    <hyperlink ref="CQF21" location="Age_Categories!A1" display="Age_Categories!A1"/>
    <hyperlink ref="CQG21" location="Age_Categories!A1" display="Age_Categories!A1"/>
    <hyperlink ref="CQH21" location="Age_Categories!A1" display="Age_Categories!A1"/>
    <hyperlink ref="CQI21" location="Age_Categories!A1" display="Age_Categories!A1"/>
    <hyperlink ref="CQJ21" location="Age_Categories!A1" display="Age_Categories!A1"/>
    <hyperlink ref="CQK21" location="Age_Categories!A1" display="Age_Categories!A1"/>
    <hyperlink ref="CQL21" location="Age_Categories!A1" display="Age_Categories!A1"/>
    <hyperlink ref="CQM21" location="Age_Categories!A1" display="Age_Categories!A1"/>
    <hyperlink ref="CQN21" location="Age_Categories!A1" display="Age_Categories!A1"/>
    <hyperlink ref="CQO21" location="Age_Categories!A1" display="Age_Categories!A1"/>
    <hyperlink ref="CQP21" location="Age_Categories!A1" display="Age_Categories!A1"/>
    <hyperlink ref="CQQ21" location="Age_Categories!A1" display="Age_Categories!A1"/>
    <hyperlink ref="CQR21" location="Age_Categories!A1" display="Age_Categories!A1"/>
    <hyperlink ref="CQS21" location="Age_Categories!A1" display="Age_Categories!A1"/>
    <hyperlink ref="CQT21" location="Age_Categories!A1" display="Age_Categories!A1"/>
    <hyperlink ref="CQU21" location="Age_Categories!A1" display="Age_Categories!A1"/>
    <hyperlink ref="CQV21" location="Age_Categories!A1" display="Age_Categories!A1"/>
    <hyperlink ref="CQW21" location="Age_Categories!A1" display="Age_Categories!A1"/>
    <hyperlink ref="CQX21" location="Age_Categories!A1" display="Age_Categories!A1"/>
    <hyperlink ref="CQY21" location="Age_Categories!A1" display="Age_Categories!A1"/>
    <hyperlink ref="CQZ21" location="Age_Categories!A1" display="Age_Categories!A1"/>
    <hyperlink ref="CRA21" location="Age_Categories!A1" display="Age_Categories!A1"/>
    <hyperlink ref="CRB21" location="Age_Categories!A1" display="Age_Categories!A1"/>
    <hyperlink ref="CRC21" location="Age_Categories!A1" display="Age_Categories!A1"/>
    <hyperlink ref="CRD21" location="Age_Categories!A1" display="Age_Categories!A1"/>
    <hyperlink ref="CRE21" location="Age_Categories!A1" display="Age_Categories!A1"/>
    <hyperlink ref="CRF21" location="Age_Categories!A1" display="Age_Categories!A1"/>
    <hyperlink ref="CRG21" location="Age_Categories!A1" display="Age_Categories!A1"/>
    <hyperlink ref="CRH21" location="Age_Categories!A1" display="Age_Categories!A1"/>
    <hyperlink ref="CRI21" location="Age_Categories!A1" display="Age_Categories!A1"/>
    <hyperlink ref="CRJ21" location="Age_Categories!A1" display="Age_Categories!A1"/>
    <hyperlink ref="CRK21" location="Age_Categories!A1" display="Age_Categories!A1"/>
    <hyperlink ref="CRL21" location="Age_Categories!A1" display="Age_Categories!A1"/>
    <hyperlink ref="CRM21" location="Age_Categories!A1" display="Age_Categories!A1"/>
    <hyperlink ref="CRN21" location="Age_Categories!A1" display="Age_Categories!A1"/>
    <hyperlink ref="CRO21" location="Age_Categories!A1" display="Age_Categories!A1"/>
    <hyperlink ref="CRP21" location="Age_Categories!A1" display="Age_Categories!A1"/>
    <hyperlink ref="CRQ21" location="Age_Categories!A1" display="Age_Categories!A1"/>
    <hyperlink ref="CRR21" location="Age_Categories!A1" display="Age_Categories!A1"/>
    <hyperlink ref="CRS21" location="Age_Categories!A1" display="Age_Categories!A1"/>
    <hyperlink ref="CRT21" location="Age_Categories!A1" display="Age_Categories!A1"/>
    <hyperlink ref="CRU21" location="Age_Categories!A1" display="Age_Categories!A1"/>
    <hyperlink ref="CRV21" location="Age_Categories!A1" display="Age_Categories!A1"/>
    <hyperlink ref="CRW21" location="Age_Categories!A1" display="Age_Categories!A1"/>
    <hyperlink ref="CRX21" location="Age_Categories!A1" display="Age_Categories!A1"/>
    <hyperlink ref="CRY21" location="Age_Categories!A1" display="Age_Categories!A1"/>
    <hyperlink ref="CRZ21" location="Age_Categories!A1" display="Age_Categories!A1"/>
    <hyperlink ref="CSA21" location="Age_Categories!A1" display="Age_Categories!A1"/>
    <hyperlink ref="CSB21" location="Age_Categories!A1" display="Age_Categories!A1"/>
    <hyperlink ref="CSC21" location="Age_Categories!A1" display="Age_Categories!A1"/>
    <hyperlink ref="CSD21" location="Age_Categories!A1" display="Age_Categories!A1"/>
    <hyperlink ref="CSE21" location="Age_Categories!A1" display="Age_Categories!A1"/>
    <hyperlink ref="CSF21" location="Age_Categories!A1" display="Age_Categories!A1"/>
    <hyperlink ref="CSG21" location="Age_Categories!A1" display="Age_Categories!A1"/>
    <hyperlink ref="CSH21" location="Age_Categories!A1" display="Age_Categories!A1"/>
    <hyperlink ref="CSI21" location="Age_Categories!A1" display="Age_Categories!A1"/>
    <hyperlink ref="CSJ21" location="Age_Categories!A1" display="Age_Categories!A1"/>
    <hyperlink ref="CSK21" location="Age_Categories!A1" display="Age_Categories!A1"/>
    <hyperlink ref="CSL21" location="Age_Categories!A1" display="Age_Categories!A1"/>
    <hyperlink ref="CSM21" location="Age_Categories!A1" display="Age_Categories!A1"/>
    <hyperlink ref="CSN21" location="Age_Categories!A1" display="Age_Categories!A1"/>
    <hyperlink ref="CSO21" location="Age_Categories!A1" display="Age_Categories!A1"/>
    <hyperlink ref="CSP21" location="Age_Categories!A1" display="Age_Categories!A1"/>
    <hyperlink ref="CSQ21" location="Age_Categories!A1" display="Age_Categories!A1"/>
    <hyperlink ref="CSR21" location="Age_Categories!A1" display="Age_Categories!A1"/>
    <hyperlink ref="CSS21" location="Age_Categories!A1" display="Age_Categories!A1"/>
    <hyperlink ref="CST21" location="Age_Categories!A1" display="Age_Categories!A1"/>
    <hyperlink ref="CSU21" location="Age_Categories!A1" display="Age_Categories!A1"/>
    <hyperlink ref="CSV21" location="Age_Categories!A1" display="Age_Categories!A1"/>
    <hyperlink ref="CSW21" location="Age_Categories!A1" display="Age_Categories!A1"/>
    <hyperlink ref="CSX21" location="Age_Categories!A1" display="Age_Categories!A1"/>
    <hyperlink ref="CSY21" location="Age_Categories!A1" display="Age_Categories!A1"/>
    <hyperlink ref="CSZ21" location="Age_Categories!A1" display="Age_Categories!A1"/>
    <hyperlink ref="CTA21" location="Age_Categories!A1" display="Age_Categories!A1"/>
    <hyperlink ref="CTB21" location="Age_Categories!A1" display="Age_Categories!A1"/>
    <hyperlink ref="CTC21" location="Age_Categories!A1" display="Age_Categories!A1"/>
    <hyperlink ref="CTD21" location="Age_Categories!A1" display="Age_Categories!A1"/>
    <hyperlink ref="CTE21" location="Age_Categories!A1" display="Age_Categories!A1"/>
    <hyperlink ref="CTF21" location="Age_Categories!A1" display="Age_Categories!A1"/>
    <hyperlink ref="CTG21" location="Age_Categories!A1" display="Age_Categories!A1"/>
    <hyperlink ref="CTH21" location="Age_Categories!A1" display="Age_Categories!A1"/>
    <hyperlink ref="CTI21" location="Age_Categories!A1" display="Age_Categories!A1"/>
    <hyperlink ref="CTJ21" location="Age_Categories!A1" display="Age_Categories!A1"/>
    <hyperlink ref="CTK21" location="Age_Categories!A1" display="Age_Categories!A1"/>
    <hyperlink ref="CTL21" location="Age_Categories!A1" display="Age_Categories!A1"/>
    <hyperlink ref="CTM21" location="Age_Categories!A1" display="Age_Categories!A1"/>
    <hyperlink ref="CTN21" location="Age_Categories!A1" display="Age_Categories!A1"/>
    <hyperlink ref="CTO21" location="Age_Categories!A1" display="Age_Categories!A1"/>
    <hyperlink ref="CTP21" location="Age_Categories!A1" display="Age_Categories!A1"/>
    <hyperlink ref="CTQ21" location="Age_Categories!A1" display="Age_Categories!A1"/>
    <hyperlink ref="CTR21" location="Age_Categories!A1" display="Age_Categories!A1"/>
    <hyperlink ref="CTS21" location="Age_Categories!A1" display="Age_Categories!A1"/>
    <hyperlink ref="CTT21" location="Age_Categories!A1" display="Age_Categories!A1"/>
    <hyperlink ref="CTU21" location="Age_Categories!A1" display="Age_Categories!A1"/>
    <hyperlink ref="CTV21" location="Age_Categories!A1" display="Age_Categories!A1"/>
    <hyperlink ref="CTW21" location="Age_Categories!A1" display="Age_Categories!A1"/>
    <hyperlink ref="CTX21" location="Age_Categories!A1" display="Age_Categories!A1"/>
    <hyperlink ref="CTY21" location="Age_Categories!A1" display="Age_Categories!A1"/>
    <hyperlink ref="CTZ21" location="Age_Categories!A1" display="Age_Categories!A1"/>
    <hyperlink ref="CUA21" location="Age_Categories!A1" display="Age_Categories!A1"/>
    <hyperlink ref="CUB21" location="Age_Categories!A1" display="Age_Categories!A1"/>
    <hyperlink ref="CUC21" location="Age_Categories!A1" display="Age_Categories!A1"/>
    <hyperlink ref="CUD21" location="Age_Categories!A1" display="Age_Categories!A1"/>
    <hyperlink ref="CUE21" location="Age_Categories!A1" display="Age_Categories!A1"/>
    <hyperlink ref="CUF21" location="Age_Categories!A1" display="Age_Categories!A1"/>
    <hyperlink ref="CUG21" location="Age_Categories!A1" display="Age_Categories!A1"/>
    <hyperlink ref="CUH21" location="Age_Categories!A1" display="Age_Categories!A1"/>
    <hyperlink ref="CUI21" location="Age_Categories!A1" display="Age_Categories!A1"/>
    <hyperlink ref="CUJ21" location="Age_Categories!A1" display="Age_Categories!A1"/>
    <hyperlink ref="CUK21" location="Age_Categories!A1" display="Age_Categories!A1"/>
    <hyperlink ref="CUL21" location="Age_Categories!A1" display="Age_Categories!A1"/>
    <hyperlink ref="CUM21" location="Age_Categories!A1" display="Age_Categories!A1"/>
    <hyperlink ref="CUN21" location="Age_Categories!A1" display="Age_Categories!A1"/>
    <hyperlink ref="CUO21" location="Age_Categories!A1" display="Age_Categories!A1"/>
    <hyperlink ref="CUP21" location="Age_Categories!A1" display="Age_Categories!A1"/>
    <hyperlink ref="CUQ21" location="Age_Categories!A1" display="Age_Categories!A1"/>
    <hyperlink ref="CUR21" location="Age_Categories!A1" display="Age_Categories!A1"/>
    <hyperlink ref="CUS21" location="Age_Categories!A1" display="Age_Categories!A1"/>
    <hyperlink ref="CUT21" location="Age_Categories!A1" display="Age_Categories!A1"/>
    <hyperlink ref="CUU21" location="Age_Categories!A1" display="Age_Categories!A1"/>
    <hyperlink ref="CUV21" location="Age_Categories!A1" display="Age_Categories!A1"/>
    <hyperlink ref="CUW21" location="Age_Categories!A1" display="Age_Categories!A1"/>
    <hyperlink ref="CUX21" location="Age_Categories!A1" display="Age_Categories!A1"/>
    <hyperlink ref="CUY21" location="Age_Categories!A1" display="Age_Categories!A1"/>
    <hyperlink ref="CUZ21" location="Age_Categories!A1" display="Age_Categories!A1"/>
    <hyperlink ref="CVA21" location="Age_Categories!A1" display="Age_Categories!A1"/>
    <hyperlink ref="CVB21" location="Age_Categories!A1" display="Age_Categories!A1"/>
    <hyperlink ref="CVC21" location="Age_Categories!A1" display="Age_Categories!A1"/>
    <hyperlink ref="CVD21" location="Age_Categories!A1" display="Age_Categories!A1"/>
    <hyperlink ref="CVE21" location="Age_Categories!A1" display="Age_Categories!A1"/>
    <hyperlink ref="CVF21" location="Age_Categories!A1" display="Age_Categories!A1"/>
    <hyperlink ref="CVG21" location="Age_Categories!A1" display="Age_Categories!A1"/>
    <hyperlink ref="CVH21" location="Age_Categories!A1" display="Age_Categories!A1"/>
    <hyperlink ref="CVI21" location="Age_Categories!A1" display="Age_Categories!A1"/>
    <hyperlink ref="CVJ21" location="Age_Categories!A1" display="Age_Categories!A1"/>
    <hyperlink ref="CVK21" location="Age_Categories!A1" display="Age_Categories!A1"/>
    <hyperlink ref="CVL21" location="Age_Categories!A1" display="Age_Categories!A1"/>
    <hyperlink ref="CVM21" location="Age_Categories!A1" display="Age_Categories!A1"/>
    <hyperlink ref="CVN21" location="Age_Categories!A1" display="Age_Categories!A1"/>
    <hyperlink ref="CVO21" location="Age_Categories!A1" display="Age_Categories!A1"/>
    <hyperlink ref="CVP21" location="Age_Categories!A1" display="Age_Categories!A1"/>
    <hyperlink ref="CVQ21" location="Age_Categories!A1" display="Age_Categories!A1"/>
    <hyperlink ref="CVR21" location="Age_Categories!A1" display="Age_Categories!A1"/>
    <hyperlink ref="CVS21" location="Age_Categories!A1" display="Age_Categories!A1"/>
    <hyperlink ref="CVT21" location="Age_Categories!A1" display="Age_Categories!A1"/>
    <hyperlink ref="CVU21" location="Age_Categories!A1" display="Age_Categories!A1"/>
    <hyperlink ref="CVV21" location="Age_Categories!A1" display="Age_Categories!A1"/>
    <hyperlink ref="CVW21" location="Age_Categories!A1" display="Age_Categories!A1"/>
    <hyperlink ref="CVX21" location="Age_Categories!A1" display="Age_Categories!A1"/>
    <hyperlink ref="CVY21" location="Age_Categories!A1" display="Age_Categories!A1"/>
    <hyperlink ref="CVZ21" location="Age_Categories!A1" display="Age_Categories!A1"/>
    <hyperlink ref="CWA21" location="Age_Categories!A1" display="Age_Categories!A1"/>
    <hyperlink ref="CWB21" location="Age_Categories!A1" display="Age_Categories!A1"/>
    <hyperlink ref="CWC21" location="Age_Categories!A1" display="Age_Categories!A1"/>
    <hyperlink ref="CWD21" location="Age_Categories!A1" display="Age_Categories!A1"/>
    <hyperlink ref="CWE21" location="Age_Categories!A1" display="Age_Categories!A1"/>
    <hyperlink ref="CWF21" location="Age_Categories!A1" display="Age_Categories!A1"/>
    <hyperlink ref="CWG21" location="Age_Categories!A1" display="Age_Categories!A1"/>
    <hyperlink ref="CWH21" location="Age_Categories!A1" display="Age_Categories!A1"/>
    <hyperlink ref="CWI21" location="Age_Categories!A1" display="Age_Categories!A1"/>
    <hyperlink ref="CWJ21" location="Age_Categories!A1" display="Age_Categories!A1"/>
    <hyperlink ref="CWK21" location="Age_Categories!A1" display="Age_Categories!A1"/>
    <hyperlink ref="CWL21" location="Age_Categories!A1" display="Age_Categories!A1"/>
    <hyperlink ref="CWM21" location="Age_Categories!A1" display="Age_Categories!A1"/>
    <hyperlink ref="CWN21" location="Age_Categories!A1" display="Age_Categories!A1"/>
    <hyperlink ref="CWO21" location="Age_Categories!A1" display="Age_Categories!A1"/>
    <hyperlink ref="CWP21" location="Age_Categories!A1" display="Age_Categories!A1"/>
    <hyperlink ref="CWQ21" location="Age_Categories!A1" display="Age_Categories!A1"/>
    <hyperlink ref="CWR21" location="Age_Categories!A1" display="Age_Categories!A1"/>
    <hyperlink ref="CWS21" location="Age_Categories!A1" display="Age_Categories!A1"/>
    <hyperlink ref="CWT21" location="Age_Categories!A1" display="Age_Categories!A1"/>
    <hyperlink ref="CWU21" location="Age_Categories!A1" display="Age_Categories!A1"/>
    <hyperlink ref="CWV21" location="Age_Categories!A1" display="Age_Categories!A1"/>
    <hyperlink ref="CWW21" location="Age_Categories!A1" display="Age_Categories!A1"/>
    <hyperlink ref="CWX21" location="Age_Categories!A1" display="Age_Categories!A1"/>
    <hyperlink ref="CWY21" location="Age_Categories!A1" display="Age_Categories!A1"/>
    <hyperlink ref="CWZ21" location="Age_Categories!A1" display="Age_Categories!A1"/>
    <hyperlink ref="CXA21" location="Age_Categories!A1" display="Age_Categories!A1"/>
    <hyperlink ref="CXB21" location="Age_Categories!A1" display="Age_Categories!A1"/>
    <hyperlink ref="CXC21" location="Age_Categories!A1" display="Age_Categories!A1"/>
    <hyperlink ref="CXD21" location="Age_Categories!A1" display="Age_Categories!A1"/>
    <hyperlink ref="CXE21" location="Age_Categories!A1" display="Age_Categories!A1"/>
    <hyperlink ref="CXF21" location="Age_Categories!A1" display="Age_Categories!A1"/>
    <hyperlink ref="CXG21" location="Age_Categories!A1" display="Age_Categories!A1"/>
    <hyperlink ref="CXH21" location="Age_Categories!A1" display="Age_Categories!A1"/>
    <hyperlink ref="CXI21" location="Age_Categories!A1" display="Age_Categories!A1"/>
    <hyperlink ref="CXJ21" location="Age_Categories!A1" display="Age_Categories!A1"/>
    <hyperlink ref="CXK21" location="Age_Categories!A1" display="Age_Categories!A1"/>
    <hyperlink ref="CXL21" location="Age_Categories!A1" display="Age_Categories!A1"/>
    <hyperlink ref="CXM21" location="Age_Categories!A1" display="Age_Categories!A1"/>
    <hyperlink ref="CXN21" location="Age_Categories!A1" display="Age_Categories!A1"/>
    <hyperlink ref="CXO21" location="Age_Categories!A1" display="Age_Categories!A1"/>
    <hyperlink ref="CXP21" location="Age_Categories!A1" display="Age_Categories!A1"/>
    <hyperlink ref="CXQ21" location="Age_Categories!A1" display="Age_Categories!A1"/>
    <hyperlink ref="CXR21" location="Age_Categories!A1" display="Age_Categories!A1"/>
    <hyperlink ref="CXS21" location="Age_Categories!A1" display="Age_Categories!A1"/>
    <hyperlink ref="CXT21" location="Age_Categories!A1" display="Age_Categories!A1"/>
    <hyperlink ref="CXU21" location="Age_Categories!A1" display="Age_Categories!A1"/>
    <hyperlink ref="CXV21" location="Age_Categories!A1" display="Age_Categories!A1"/>
    <hyperlink ref="CXW21" location="Age_Categories!A1" display="Age_Categories!A1"/>
    <hyperlink ref="CXX21" location="Age_Categories!A1" display="Age_Categories!A1"/>
    <hyperlink ref="CXY21" location="Age_Categories!A1" display="Age_Categories!A1"/>
    <hyperlink ref="CXZ21" location="Age_Categories!A1" display="Age_Categories!A1"/>
    <hyperlink ref="CYA21" location="Age_Categories!A1" display="Age_Categories!A1"/>
    <hyperlink ref="CYB21" location="Age_Categories!A1" display="Age_Categories!A1"/>
    <hyperlink ref="CYC21" location="Age_Categories!A1" display="Age_Categories!A1"/>
    <hyperlink ref="CYD21" location="Age_Categories!A1" display="Age_Categories!A1"/>
    <hyperlink ref="CYE21" location="Age_Categories!A1" display="Age_Categories!A1"/>
    <hyperlink ref="CYF21" location="Age_Categories!A1" display="Age_Categories!A1"/>
    <hyperlink ref="CYG21" location="Age_Categories!A1" display="Age_Categories!A1"/>
    <hyperlink ref="CYH21" location="Age_Categories!A1" display="Age_Categories!A1"/>
    <hyperlink ref="CYI21" location="Age_Categories!A1" display="Age_Categories!A1"/>
    <hyperlink ref="CYJ21" location="Age_Categories!A1" display="Age_Categories!A1"/>
    <hyperlink ref="CYK21" location="Age_Categories!A1" display="Age_Categories!A1"/>
    <hyperlink ref="CYL21" location="Age_Categories!A1" display="Age_Categories!A1"/>
    <hyperlink ref="CYM21" location="Age_Categories!A1" display="Age_Categories!A1"/>
    <hyperlink ref="CYN21" location="Age_Categories!A1" display="Age_Categories!A1"/>
    <hyperlink ref="CYO21" location="Age_Categories!A1" display="Age_Categories!A1"/>
    <hyperlink ref="CYP21" location="Age_Categories!A1" display="Age_Categories!A1"/>
    <hyperlink ref="CYQ21" location="Age_Categories!A1" display="Age_Categories!A1"/>
    <hyperlink ref="CYR21" location="Age_Categories!A1" display="Age_Categories!A1"/>
    <hyperlink ref="CYS21" location="Age_Categories!A1" display="Age_Categories!A1"/>
    <hyperlink ref="CYT21" location="Age_Categories!A1" display="Age_Categories!A1"/>
    <hyperlink ref="CYU21" location="Age_Categories!A1" display="Age_Categories!A1"/>
    <hyperlink ref="CYV21" location="Age_Categories!A1" display="Age_Categories!A1"/>
    <hyperlink ref="CYW21" location="Age_Categories!A1" display="Age_Categories!A1"/>
    <hyperlink ref="CYX21" location="Age_Categories!A1" display="Age_Categories!A1"/>
    <hyperlink ref="CYY21" location="Age_Categories!A1" display="Age_Categories!A1"/>
    <hyperlink ref="CYZ21" location="Age_Categories!A1" display="Age_Categories!A1"/>
    <hyperlink ref="CZA21" location="Age_Categories!A1" display="Age_Categories!A1"/>
    <hyperlink ref="CZB21" location="Age_Categories!A1" display="Age_Categories!A1"/>
    <hyperlink ref="CZC21" location="Age_Categories!A1" display="Age_Categories!A1"/>
    <hyperlink ref="CZD21" location="Age_Categories!A1" display="Age_Categories!A1"/>
    <hyperlink ref="CZE21" location="Age_Categories!A1" display="Age_Categories!A1"/>
    <hyperlink ref="CZF21" location="Age_Categories!A1" display="Age_Categories!A1"/>
    <hyperlink ref="CZG21" location="Age_Categories!A1" display="Age_Categories!A1"/>
    <hyperlink ref="CZH21" location="Age_Categories!A1" display="Age_Categories!A1"/>
    <hyperlink ref="CZI21" location="Age_Categories!A1" display="Age_Categories!A1"/>
    <hyperlink ref="CZJ21" location="Age_Categories!A1" display="Age_Categories!A1"/>
    <hyperlink ref="CZK21" location="Age_Categories!A1" display="Age_Categories!A1"/>
    <hyperlink ref="CZL21" location="Age_Categories!A1" display="Age_Categories!A1"/>
    <hyperlink ref="CZM21" location="Age_Categories!A1" display="Age_Categories!A1"/>
    <hyperlink ref="CZN21" location="Age_Categories!A1" display="Age_Categories!A1"/>
    <hyperlink ref="CZO21" location="Age_Categories!A1" display="Age_Categories!A1"/>
    <hyperlink ref="CZP21" location="Age_Categories!A1" display="Age_Categories!A1"/>
    <hyperlink ref="CZQ21" location="Age_Categories!A1" display="Age_Categories!A1"/>
    <hyperlink ref="CZR21" location="Age_Categories!A1" display="Age_Categories!A1"/>
    <hyperlink ref="CZS21" location="Age_Categories!A1" display="Age_Categories!A1"/>
    <hyperlink ref="CZT21" location="Age_Categories!A1" display="Age_Categories!A1"/>
    <hyperlink ref="CZU21" location="Age_Categories!A1" display="Age_Categories!A1"/>
    <hyperlink ref="CZV21" location="Age_Categories!A1" display="Age_Categories!A1"/>
    <hyperlink ref="CZW21" location="Age_Categories!A1" display="Age_Categories!A1"/>
    <hyperlink ref="CZX21" location="Age_Categories!A1" display="Age_Categories!A1"/>
    <hyperlink ref="CZY21" location="Age_Categories!A1" display="Age_Categories!A1"/>
    <hyperlink ref="CZZ21" location="Age_Categories!A1" display="Age_Categories!A1"/>
    <hyperlink ref="DAA21" location="Age_Categories!A1" display="Age_Categories!A1"/>
    <hyperlink ref="DAB21" location="Age_Categories!A1" display="Age_Categories!A1"/>
    <hyperlink ref="DAC21" location="Age_Categories!A1" display="Age_Categories!A1"/>
    <hyperlink ref="DAD21" location="Age_Categories!A1" display="Age_Categories!A1"/>
    <hyperlink ref="DAE21" location="Age_Categories!A1" display="Age_Categories!A1"/>
    <hyperlink ref="DAF21" location="Age_Categories!A1" display="Age_Categories!A1"/>
    <hyperlink ref="DAG21" location="Age_Categories!A1" display="Age_Categories!A1"/>
    <hyperlink ref="DAH21" location="Age_Categories!A1" display="Age_Categories!A1"/>
    <hyperlink ref="DAI21" location="Age_Categories!A1" display="Age_Categories!A1"/>
    <hyperlink ref="DAJ21" location="Age_Categories!A1" display="Age_Categories!A1"/>
    <hyperlink ref="DAK21" location="Age_Categories!A1" display="Age_Categories!A1"/>
    <hyperlink ref="DAL21" location="Age_Categories!A1" display="Age_Categories!A1"/>
    <hyperlink ref="DAM21" location="Age_Categories!A1" display="Age_Categories!A1"/>
    <hyperlink ref="DAN21" location="Age_Categories!A1" display="Age_Categories!A1"/>
    <hyperlink ref="DAO21" location="Age_Categories!A1" display="Age_Categories!A1"/>
    <hyperlink ref="DAP21" location="Age_Categories!A1" display="Age_Categories!A1"/>
    <hyperlink ref="DAQ21" location="Age_Categories!A1" display="Age_Categories!A1"/>
    <hyperlink ref="DAR21" location="Age_Categories!A1" display="Age_Categories!A1"/>
    <hyperlink ref="DAS21" location="Age_Categories!A1" display="Age_Categories!A1"/>
    <hyperlink ref="DAT21" location="Age_Categories!A1" display="Age_Categories!A1"/>
    <hyperlink ref="DAU21" location="Age_Categories!A1" display="Age_Categories!A1"/>
    <hyperlink ref="DAV21" location="Age_Categories!A1" display="Age_Categories!A1"/>
    <hyperlink ref="DAW21" location="Age_Categories!A1" display="Age_Categories!A1"/>
    <hyperlink ref="DAX21" location="Age_Categories!A1" display="Age_Categories!A1"/>
    <hyperlink ref="DAY21" location="Age_Categories!A1" display="Age_Categories!A1"/>
    <hyperlink ref="DAZ21" location="Age_Categories!A1" display="Age_Categories!A1"/>
    <hyperlink ref="DBA21" location="Age_Categories!A1" display="Age_Categories!A1"/>
    <hyperlink ref="DBB21" location="Age_Categories!A1" display="Age_Categories!A1"/>
    <hyperlink ref="DBC21" location="Age_Categories!A1" display="Age_Categories!A1"/>
    <hyperlink ref="DBD21" location="Age_Categories!A1" display="Age_Categories!A1"/>
    <hyperlink ref="DBE21" location="Age_Categories!A1" display="Age_Categories!A1"/>
    <hyperlink ref="DBF21" location="Age_Categories!A1" display="Age_Categories!A1"/>
    <hyperlink ref="DBG21" location="Age_Categories!A1" display="Age_Categories!A1"/>
    <hyperlink ref="DBH21" location="Age_Categories!A1" display="Age_Categories!A1"/>
    <hyperlink ref="DBI21" location="Age_Categories!A1" display="Age_Categories!A1"/>
    <hyperlink ref="DBJ21" location="Age_Categories!A1" display="Age_Categories!A1"/>
    <hyperlink ref="DBK21" location="Age_Categories!A1" display="Age_Categories!A1"/>
    <hyperlink ref="DBL21" location="Age_Categories!A1" display="Age_Categories!A1"/>
    <hyperlink ref="DBM21" location="Age_Categories!A1" display="Age_Categories!A1"/>
    <hyperlink ref="DBN21" location="Age_Categories!A1" display="Age_Categories!A1"/>
    <hyperlink ref="DBO21" location="Age_Categories!A1" display="Age_Categories!A1"/>
    <hyperlink ref="DBP21" location="Age_Categories!A1" display="Age_Categories!A1"/>
    <hyperlink ref="DBQ21" location="Age_Categories!A1" display="Age_Categories!A1"/>
    <hyperlink ref="DBR21" location="Age_Categories!A1" display="Age_Categories!A1"/>
    <hyperlink ref="DBS21" location="Age_Categories!A1" display="Age_Categories!A1"/>
    <hyperlink ref="DBT21" location="Age_Categories!A1" display="Age_Categories!A1"/>
    <hyperlink ref="DBU21" location="Age_Categories!A1" display="Age_Categories!A1"/>
    <hyperlink ref="DBV21" location="Age_Categories!A1" display="Age_Categories!A1"/>
    <hyperlink ref="DBW21" location="Age_Categories!A1" display="Age_Categories!A1"/>
    <hyperlink ref="DBX21" location="Age_Categories!A1" display="Age_Categories!A1"/>
    <hyperlink ref="DBY21" location="Age_Categories!A1" display="Age_Categories!A1"/>
    <hyperlink ref="DBZ21" location="Age_Categories!A1" display="Age_Categories!A1"/>
    <hyperlink ref="DCA21" location="Age_Categories!A1" display="Age_Categories!A1"/>
    <hyperlink ref="DCB21" location="Age_Categories!A1" display="Age_Categories!A1"/>
    <hyperlink ref="DCC21" location="Age_Categories!A1" display="Age_Categories!A1"/>
    <hyperlink ref="DCD21" location="Age_Categories!A1" display="Age_Categories!A1"/>
    <hyperlink ref="DCE21" location="Age_Categories!A1" display="Age_Categories!A1"/>
    <hyperlink ref="DCF21" location="Age_Categories!A1" display="Age_Categories!A1"/>
    <hyperlink ref="DCG21" location="Age_Categories!A1" display="Age_Categories!A1"/>
    <hyperlink ref="DCH21" location="Age_Categories!A1" display="Age_Categories!A1"/>
    <hyperlink ref="DCI21" location="Age_Categories!A1" display="Age_Categories!A1"/>
    <hyperlink ref="DCJ21" location="Age_Categories!A1" display="Age_Categories!A1"/>
    <hyperlink ref="DCK21" location="Age_Categories!A1" display="Age_Categories!A1"/>
    <hyperlink ref="DCL21" location="Age_Categories!A1" display="Age_Categories!A1"/>
    <hyperlink ref="DCM21" location="Age_Categories!A1" display="Age_Categories!A1"/>
    <hyperlink ref="DCN21" location="Age_Categories!A1" display="Age_Categories!A1"/>
    <hyperlink ref="DCO21" location="Age_Categories!A1" display="Age_Categories!A1"/>
    <hyperlink ref="DCP21" location="Age_Categories!A1" display="Age_Categories!A1"/>
    <hyperlink ref="DCQ21" location="Age_Categories!A1" display="Age_Categories!A1"/>
    <hyperlink ref="DCR21" location="Age_Categories!A1" display="Age_Categories!A1"/>
    <hyperlink ref="DCS21" location="Age_Categories!A1" display="Age_Categories!A1"/>
    <hyperlink ref="DCT21" location="Age_Categories!A1" display="Age_Categories!A1"/>
    <hyperlink ref="DCU21" location="Age_Categories!A1" display="Age_Categories!A1"/>
    <hyperlink ref="DCV21" location="Age_Categories!A1" display="Age_Categories!A1"/>
    <hyperlink ref="DCW21" location="Age_Categories!A1" display="Age_Categories!A1"/>
    <hyperlink ref="DCX21" location="Age_Categories!A1" display="Age_Categories!A1"/>
    <hyperlink ref="DCY21" location="Age_Categories!A1" display="Age_Categories!A1"/>
    <hyperlink ref="DCZ21" location="Age_Categories!A1" display="Age_Categories!A1"/>
    <hyperlink ref="DDA21" location="Age_Categories!A1" display="Age_Categories!A1"/>
    <hyperlink ref="DDB21" location="Age_Categories!A1" display="Age_Categories!A1"/>
    <hyperlink ref="DDC21" location="Age_Categories!A1" display="Age_Categories!A1"/>
    <hyperlink ref="DDD21" location="Age_Categories!A1" display="Age_Categories!A1"/>
    <hyperlink ref="DDE21" location="Age_Categories!A1" display="Age_Categories!A1"/>
    <hyperlink ref="DDF21" location="Age_Categories!A1" display="Age_Categories!A1"/>
    <hyperlink ref="DDG21" location="Age_Categories!A1" display="Age_Categories!A1"/>
    <hyperlink ref="DDH21" location="Age_Categories!A1" display="Age_Categories!A1"/>
    <hyperlink ref="DDI21" location="Age_Categories!A1" display="Age_Categories!A1"/>
    <hyperlink ref="DDJ21" location="Age_Categories!A1" display="Age_Categories!A1"/>
    <hyperlink ref="DDK21" location="Age_Categories!A1" display="Age_Categories!A1"/>
    <hyperlink ref="DDL21" location="Age_Categories!A1" display="Age_Categories!A1"/>
    <hyperlink ref="DDM21" location="Age_Categories!A1" display="Age_Categories!A1"/>
    <hyperlink ref="DDN21" location="Age_Categories!A1" display="Age_Categories!A1"/>
    <hyperlink ref="DDO21" location="Age_Categories!A1" display="Age_Categories!A1"/>
    <hyperlink ref="DDP21" location="Age_Categories!A1" display="Age_Categories!A1"/>
    <hyperlink ref="DDQ21" location="Age_Categories!A1" display="Age_Categories!A1"/>
    <hyperlink ref="DDR21" location="Age_Categories!A1" display="Age_Categories!A1"/>
    <hyperlink ref="DDS21" location="Age_Categories!A1" display="Age_Categories!A1"/>
    <hyperlink ref="DDT21" location="Age_Categories!A1" display="Age_Categories!A1"/>
    <hyperlink ref="DDU21" location="Age_Categories!A1" display="Age_Categories!A1"/>
    <hyperlink ref="DDV21" location="Age_Categories!A1" display="Age_Categories!A1"/>
    <hyperlink ref="DDW21" location="Age_Categories!A1" display="Age_Categories!A1"/>
    <hyperlink ref="DDX21" location="Age_Categories!A1" display="Age_Categories!A1"/>
    <hyperlink ref="DDY21" location="Age_Categories!A1" display="Age_Categories!A1"/>
    <hyperlink ref="DDZ21" location="Age_Categories!A1" display="Age_Categories!A1"/>
    <hyperlink ref="DEA21" location="Age_Categories!A1" display="Age_Categories!A1"/>
    <hyperlink ref="DEB21" location="Age_Categories!A1" display="Age_Categories!A1"/>
    <hyperlink ref="DEC21" location="Age_Categories!A1" display="Age_Categories!A1"/>
    <hyperlink ref="DED21" location="Age_Categories!A1" display="Age_Categories!A1"/>
    <hyperlink ref="DEE21" location="Age_Categories!A1" display="Age_Categories!A1"/>
    <hyperlink ref="DEF21" location="Age_Categories!A1" display="Age_Categories!A1"/>
    <hyperlink ref="DEG21" location="Age_Categories!A1" display="Age_Categories!A1"/>
    <hyperlink ref="DEH21" location="Age_Categories!A1" display="Age_Categories!A1"/>
    <hyperlink ref="DEI21" location="Age_Categories!A1" display="Age_Categories!A1"/>
    <hyperlink ref="DEJ21" location="Age_Categories!A1" display="Age_Categories!A1"/>
    <hyperlink ref="DEK21" location="Age_Categories!A1" display="Age_Categories!A1"/>
    <hyperlink ref="DEL21" location="Age_Categories!A1" display="Age_Categories!A1"/>
    <hyperlink ref="DEM21" location="Age_Categories!A1" display="Age_Categories!A1"/>
    <hyperlink ref="DEN21" location="Age_Categories!A1" display="Age_Categories!A1"/>
    <hyperlink ref="DEO21" location="Age_Categories!A1" display="Age_Categories!A1"/>
    <hyperlink ref="DEP21" location="Age_Categories!A1" display="Age_Categories!A1"/>
    <hyperlink ref="DEQ21" location="Age_Categories!A1" display="Age_Categories!A1"/>
    <hyperlink ref="DER21" location="Age_Categories!A1" display="Age_Categories!A1"/>
    <hyperlink ref="DES21" location="Age_Categories!A1" display="Age_Categories!A1"/>
    <hyperlink ref="DET21" location="Age_Categories!A1" display="Age_Categories!A1"/>
    <hyperlink ref="DEU21" location="Age_Categories!A1" display="Age_Categories!A1"/>
    <hyperlink ref="DEV21" location="Age_Categories!A1" display="Age_Categories!A1"/>
    <hyperlink ref="DEW21" location="Age_Categories!A1" display="Age_Categories!A1"/>
    <hyperlink ref="DEX21" location="Age_Categories!A1" display="Age_Categories!A1"/>
    <hyperlink ref="DEY21" location="Age_Categories!A1" display="Age_Categories!A1"/>
    <hyperlink ref="DEZ21" location="Age_Categories!A1" display="Age_Categories!A1"/>
    <hyperlink ref="DFA21" location="Age_Categories!A1" display="Age_Categories!A1"/>
    <hyperlink ref="DFB21" location="Age_Categories!A1" display="Age_Categories!A1"/>
    <hyperlink ref="DFC21" location="Age_Categories!A1" display="Age_Categories!A1"/>
    <hyperlink ref="DFD21" location="Age_Categories!A1" display="Age_Categories!A1"/>
    <hyperlink ref="DFE21" location="Age_Categories!A1" display="Age_Categories!A1"/>
    <hyperlink ref="DFF21" location="Age_Categories!A1" display="Age_Categories!A1"/>
    <hyperlink ref="DFG21" location="Age_Categories!A1" display="Age_Categories!A1"/>
    <hyperlink ref="DFH21" location="Age_Categories!A1" display="Age_Categories!A1"/>
    <hyperlink ref="DFI21" location="Age_Categories!A1" display="Age_Categories!A1"/>
    <hyperlink ref="DFJ21" location="Age_Categories!A1" display="Age_Categories!A1"/>
    <hyperlink ref="DFK21" location="Age_Categories!A1" display="Age_Categories!A1"/>
    <hyperlink ref="DFL21" location="Age_Categories!A1" display="Age_Categories!A1"/>
    <hyperlink ref="DFM21" location="Age_Categories!A1" display="Age_Categories!A1"/>
    <hyperlink ref="DFN21" location="Age_Categories!A1" display="Age_Categories!A1"/>
    <hyperlink ref="DFO21" location="Age_Categories!A1" display="Age_Categories!A1"/>
    <hyperlink ref="DFP21" location="Age_Categories!A1" display="Age_Categories!A1"/>
    <hyperlink ref="DFQ21" location="Age_Categories!A1" display="Age_Categories!A1"/>
    <hyperlink ref="DFR21" location="Age_Categories!A1" display="Age_Categories!A1"/>
    <hyperlink ref="DFS21" location="Age_Categories!A1" display="Age_Categories!A1"/>
    <hyperlink ref="DFT21" location="Age_Categories!A1" display="Age_Categories!A1"/>
    <hyperlink ref="DFU21" location="Age_Categories!A1" display="Age_Categories!A1"/>
    <hyperlink ref="DFV21" location="Age_Categories!A1" display="Age_Categories!A1"/>
    <hyperlink ref="DFW21" location="Age_Categories!A1" display="Age_Categories!A1"/>
    <hyperlink ref="DFX21" location="Age_Categories!A1" display="Age_Categories!A1"/>
    <hyperlink ref="DFY21" location="Age_Categories!A1" display="Age_Categories!A1"/>
    <hyperlink ref="DFZ21" location="Age_Categories!A1" display="Age_Categories!A1"/>
    <hyperlink ref="DGA21" location="Age_Categories!A1" display="Age_Categories!A1"/>
    <hyperlink ref="DGB21" location="Age_Categories!A1" display="Age_Categories!A1"/>
    <hyperlink ref="DGC21" location="Age_Categories!A1" display="Age_Categories!A1"/>
    <hyperlink ref="DGD21" location="Age_Categories!A1" display="Age_Categories!A1"/>
    <hyperlink ref="DGE21" location="Age_Categories!A1" display="Age_Categories!A1"/>
    <hyperlink ref="DGF21" location="Age_Categories!A1" display="Age_Categories!A1"/>
    <hyperlink ref="DGG21" location="Age_Categories!A1" display="Age_Categories!A1"/>
    <hyperlink ref="DGH21" location="Age_Categories!A1" display="Age_Categories!A1"/>
    <hyperlink ref="DGI21" location="Age_Categories!A1" display="Age_Categories!A1"/>
    <hyperlink ref="DGJ21" location="Age_Categories!A1" display="Age_Categories!A1"/>
    <hyperlink ref="DGK21" location="Age_Categories!A1" display="Age_Categories!A1"/>
    <hyperlink ref="DGL21" location="Age_Categories!A1" display="Age_Categories!A1"/>
    <hyperlink ref="DGM21" location="Age_Categories!A1" display="Age_Categories!A1"/>
    <hyperlink ref="DGN21" location="Age_Categories!A1" display="Age_Categories!A1"/>
    <hyperlink ref="DGO21" location="Age_Categories!A1" display="Age_Categories!A1"/>
    <hyperlink ref="DGP21" location="Age_Categories!A1" display="Age_Categories!A1"/>
    <hyperlink ref="DGQ21" location="Age_Categories!A1" display="Age_Categories!A1"/>
    <hyperlink ref="DGR21" location="Age_Categories!A1" display="Age_Categories!A1"/>
    <hyperlink ref="DGS21" location="Age_Categories!A1" display="Age_Categories!A1"/>
    <hyperlink ref="DGT21" location="Age_Categories!A1" display="Age_Categories!A1"/>
    <hyperlink ref="DGU21" location="Age_Categories!A1" display="Age_Categories!A1"/>
    <hyperlink ref="DGV21" location="Age_Categories!A1" display="Age_Categories!A1"/>
    <hyperlink ref="DGW21" location="Age_Categories!A1" display="Age_Categories!A1"/>
    <hyperlink ref="DGX21" location="Age_Categories!A1" display="Age_Categories!A1"/>
    <hyperlink ref="DGY21" location="Age_Categories!A1" display="Age_Categories!A1"/>
    <hyperlink ref="DGZ21" location="Age_Categories!A1" display="Age_Categories!A1"/>
    <hyperlink ref="DHA21" location="Age_Categories!A1" display="Age_Categories!A1"/>
    <hyperlink ref="DHB21" location="Age_Categories!A1" display="Age_Categories!A1"/>
    <hyperlink ref="DHC21" location="Age_Categories!A1" display="Age_Categories!A1"/>
    <hyperlink ref="DHD21" location="Age_Categories!A1" display="Age_Categories!A1"/>
    <hyperlink ref="DHE21" location="Age_Categories!A1" display="Age_Categories!A1"/>
    <hyperlink ref="DHF21" location="Age_Categories!A1" display="Age_Categories!A1"/>
    <hyperlink ref="DHG21" location="Age_Categories!A1" display="Age_Categories!A1"/>
    <hyperlink ref="DHH21" location="Age_Categories!A1" display="Age_Categories!A1"/>
    <hyperlink ref="DHI21" location="Age_Categories!A1" display="Age_Categories!A1"/>
    <hyperlink ref="DHJ21" location="Age_Categories!A1" display="Age_Categories!A1"/>
    <hyperlink ref="DHK21" location="Age_Categories!A1" display="Age_Categories!A1"/>
    <hyperlink ref="DHL21" location="Age_Categories!A1" display="Age_Categories!A1"/>
    <hyperlink ref="DHM21" location="Age_Categories!A1" display="Age_Categories!A1"/>
    <hyperlink ref="DHN21" location="Age_Categories!A1" display="Age_Categories!A1"/>
    <hyperlink ref="DHO21" location="Age_Categories!A1" display="Age_Categories!A1"/>
    <hyperlink ref="DHP21" location="Age_Categories!A1" display="Age_Categories!A1"/>
    <hyperlink ref="DHQ21" location="Age_Categories!A1" display="Age_Categories!A1"/>
    <hyperlink ref="DHR21" location="Age_Categories!A1" display="Age_Categories!A1"/>
    <hyperlink ref="DHS21" location="Age_Categories!A1" display="Age_Categories!A1"/>
    <hyperlink ref="DHT21" location="Age_Categories!A1" display="Age_Categories!A1"/>
    <hyperlink ref="DHU21" location="Age_Categories!A1" display="Age_Categories!A1"/>
    <hyperlink ref="DHV21" location="Age_Categories!A1" display="Age_Categories!A1"/>
    <hyperlink ref="DHW21" location="Age_Categories!A1" display="Age_Categories!A1"/>
    <hyperlink ref="DHX21" location="Age_Categories!A1" display="Age_Categories!A1"/>
    <hyperlink ref="DHY21" location="Age_Categories!A1" display="Age_Categories!A1"/>
    <hyperlink ref="DHZ21" location="Age_Categories!A1" display="Age_Categories!A1"/>
    <hyperlink ref="DIA21" location="Age_Categories!A1" display="Age_Categories!A1"/>
    <hyperlink ref="DIB21" location="Age_Categories!A1" display="Age_Categories!A1"/>
    <hyperlink ref="DIC21" location="Age_Categories!A1" display="Age_Categories!A1"/>
    <hyperlink ref="DID21" location="Age_Categories!A1" display="Age_Categories!A1"/>
    <hyperlink ref="DIE21" location="Age_Categories!A1" display="Age_Categories!A1"/>
    <hyperlink ref="DIF21" location="Age_Categories!A1" display="Age_Categories!A1"/>
    <hyperlink ref="DIG21" location="Age_Categories!A1" display="Age_Categories!A1"/>
    <hyperlink ref="DIH21" location="Age_Categories!A1" display="Age_Categories!A1"/>
    <hyperlink ref="DII21" location="Age_Categories!A1" display="Age_Categories!A1"/>
    <hyperlink ref="DIJ21" location="Age_Categories!A1" display="Age_Categories!A1"/>
    <hyperlink ref="DIK21" location="Age_Categories!A1" display="Age_Categories!A1"/>
    <hyperlink ref="DIL21" location="Age_Categories!A1" display="Age_Categories!A1"/>
    <hyperlink ref="DIM21" location="Age_Categories!A1" display="Age_Categories!A1"/>
    <hyperlink ref="DIN21" location="Age_Categories!A1" display="Age_Categories!A1"/>
    <hyperlink ref="DIO21" location="Age_Categories!A1" display="Age_Categories!A1"/>
    <hyperlink ref="DIP21" location="Age_Categories!A1" display="Age_Categories!A1"/>
    <hyperlink ref="DIQ21" location="Age_Categories!A1" display="Age_Categories!A1"/>
    <hyperlink ref="DIR21" location="Age_Categories!A1" display="Age_Categories!A1"/>
    <hyperlink ref="DIS21" location="Age_Categories!A1" display="Age_Categories!A1"/>
    <hyperlink ref="DIT21" location="Age_Categories!A1" display="Age_Categories!A1"/>
    <hyperlink ref="DIU21" location="Age_Categories!A1" display="Age_Categories!A1"/>
    <hyperlink ref="DIV21" location="Age_Categories!A1" display="Age_Categories!A1"/>
    <hyperlink ref="DIW21" location="Age_Categories!A1" display="Age_Categories!A1"/>
    <hyperlink ref="DIX21" location="Age_Categories!A1" display="Age_Categories!A1"/>
    <hyperlink ref="DIY21" location="Age_Categories!A1" display="Age_Categories!A1"/>
    <hyperlink ref="DIZ21" location="Age_Categories!A1" display="Age_Categories!A1"/>
    <hyperlink ref="DJA21" location="Age_Categories!A1" display="Age_Categories!A1"/>
    <hyperlink ref="DJB21" location="Age_Categories!A1" display="Age_Categories!A1"/>
    <hyperlink ref="DJC21" location="Age_Categories!A1" display="Age_Categories!A1"/>
    <hyperlink ref="DJD21" location="Age_Categories!A1" display="Age_Categories!A1"/>
    <hyperlink ref="DJE21" location="Age_Categories!A1" display="Age_Categories!A1"/>
    <hyperlink ref="DJF21" location="Age_Categories!A1" display="Age_Categories!A1"/>
    <hyperlink ref="DJG21" location="Age_Categories!A1" display="Age_Categories!A1"/>
    <hyperlink ref="DJH21" location="Age_Categories!A1" display="Age_Categories!A1"/>
    <hyperlink ref="DJI21" location="Age_Categories!A1" display="Age_Categories!A1"/>
    <hyperlink ref="DJJ21" location="Age_Categories!A1" display="Age_Categories!A1"/>
    <hyperlink ref="DJK21" location="Age_Categories!A1" display="Age_Categories!A1"/>
    <hyperlink ref="DJL21" location="Age_Categories!A1" display="Age_Categories!A1"/>
    <hyperlink ref="DJM21" location="Age_Categories!A1" display="Age_Categories!A1"/>
    <hyperlink ref="DJN21" location="Age_Categories!A1" display="Age_Categories!A1"/>
    <hyperlink ref="DJO21" location="Age_Categories!A1" display="Age_Categories!A1"/>
    <hyperlink ref="DJP21" location="Age_Categories!A1" display="Age_Categories!A1"/>
    <hyperlink ref="DJQ21" location="Age_Categories!A1" display="Age_Categories!A1"/>
    <hyperlink ref="DJR21" location="Age_Categories!A1" display="Age_Categories!A1"/>
    <hyperlink ref="DJS21" location="Age_Categories!A1" display="Age_Categories!A1"/>
    <hyperlink ref="DJT21" location="Age_Categories!A1" display="Age_Categories!A1"/>
    <hyperlink ref="DJU21" location="Age_Categories!A1" display="Age_Categories!A1"/>
    <hyperlink ref="DJV21" location="Age_Categories!A1" display="Age_Categories!A1"/>
    <hyperlink ref="DJW21" location="Age_Categories!A1" display="Age_Categories!A1"/>
    <hyperlink ref="DJX21" location="Age_Categories!A1" display="Age_Categories!A1"/>
    <hyperlink ref="DJY21" location="Age_Categories!A1" display="Age_Categories!A1"/>
    <hyperlink ref="DJZ21" location="Age_Categories!A1" display="Age_Categories!A1"/>
    <hyperlink ref="DKA21" location="Age_Categories!A1" display="Age_Categories!A1"/>
    <hyperlink ref="DKB21" location="Age_Categories!A1" display="Age_Categories!A1"/>
    <hyperlink ref="DKC21" location="Age_Categories!A1" display="Age_Categories!A1"/>
    <hyperlink ref="DKD21" location="Age_Categories!A1" display="Age_Categories!A1"/>
    <hyperlink ref="DKE21" location="Age_Categories!A1" display="Age_Categories!A1"/>
    <hyperlink ref="DKF21" location="Age_Categories!A1" display="Age_Categories!A1"/>
    <hyperlink ref="DKG21" location="Age_Categories!A1" display="Age_Categories!A1"/>
    <hyperlink ref="DKH21" location="Age_Categories!A1" display="Age_Categories!A1"/>
    <hyperlink ref="DKI21" location="Age_Categories!A1" display="Age_Categories!A1"/>
    <hyperlink ref="DKJ21" location="Age_Categories!A1" display="Age_Categories!A1"/>
    <hyperlink ref="DKK21" location="Age_Categories!A1" display="Age_Categories!A1"/>
    <hyperlink ref="DKL21" location="Age_Categories!A1" display="Age_Categories!A1"/>
    <hyperlink ref="DKM21" location="Age_Categories!A1" display="Age_Categories!A1"/>
    <hyperlink ref="DKN21" location="Age_Categories!A1" display="Age_Categories!A1"/>
    <hyperlink ref="DKO21" location="Age_Categories!A1" display="Age_Categories!A1"/>
    <hyperlink ref="DKP21" location="Age_Categories!A1" display="Age_Categories!A1"/>
    <hyperlink ref="DKQ21" location="Age_Categories!A1" display="Age_Categories!A1"/>
    <hyperlink ref="DKR21" location="Age_Categories!A1" display="Age_Categories!A1"/>
    <hyperlink ref="DKS21" location="Age_Categories!A1" display="Age_Categories!A1"/>
    <hyperlink ref="DKT21" location="Age_Categories!A1" display="Age_Categories!A1"/>
    <hyperlink ref="DKU21" location="Age_Categories!A1" display="Age_Categories!A1"/>
    <hyperlink ref="DKV21" location="Age_Categories!A1" display="Age_Categories!A1"/>
    <hyperlink ref="DKW21" location="Age_Categories!A1" display="Age_Categories!A1"/>
    <hyperlink ref="DKX21" location="Age_Categories!A1" display="Age_Categories!A1"/>
    <hyperlink ref="DKY21" location="Age_Categories!A1" display="Age_Categories!A1"/>
    <hyperlink ref="DKZ21" location="Age_Categories!A1" display="Age_Categories!A1"/>
    <hyperlink ref="DLA21" location="Age_Categories!A1" display="Age_Categories!A1"/>
    <hyperlink ref="DLB21" location="Age_Categories!A1" display="Age_Categories!A1"/>
    <hyperlink ref="DLC21" location="Age_Categories!A1" display="Age_Categories!A1"/>
    <hyperlink ref="DLD21" location="Age_Categories!A1" display="Age_Categories!A1"/>
    <hyperlink ref="DLE21" location="Age_Categories!A1" display="Age_Categories!A1"/>
    <hyperlink ref="DLF21" location="Age_Categories!A1" display="Age_Categories!A1"/>
    <hyperlink ref="DLG21" location="Age_Categories!A1" display="Age_Categories!A1"/>
    <hyperlink ref="DLH21" location="Age_Categories!A1" display="Age_Categories!A1"/>
    <hyperlink ref="DLI21" location="Age_Categories!A1" display="Age_Categories!A1"/>
    <hyperlink ref="DLJ21" location="Age_Categories!A1" display="Age_Categories!A1"/>
    <hyperlink ref="DLK21" location="Age_Categories!A1" display="Age_Categories!A1"/>
    <hyperlink ref="DLL21" location="Age_Categories!A1" display="Age_Categories!A1"/>
    <hyperlink ref="DLM21" location="Age_Categories!A1" display="Age_Categories!A1"/>
    <hyperlink ref="DLN21" location="Age_Categories!A1" display="Age_Categories!A1"/>
    <hyperlink ref="DLO21" location="Age_Categories!A1" display="Age_Categories!A1"/>
    <hyperlink ref="DLP21" location="Age_Categories!A1" display="Age_Categories!A1"/>
    <hyperlink ref="DLQ21" location="Age_Categories!A1" display="Age_Categories!A1"/>
    <hyperlink ref="DLR21" location="Age_Categories!A1" display="Age_Categories!A1"/>
    <hyperlink ref="DLS21" location="Age_Categories!A1" display="Age_Categories!A1"/>
    <hyperlink ref="DLT21" location="Age_Categories!A1" display="Age_Categories!A1"/>
    <hyperlink ref="DLU21" location="Age_Categories!A1" display="Age_Categories!A1"/>
    <hyperlink ref="DLV21" location="Age_Categories!A1" display="Age_Categories!A1"/>
    <hyperlink ref="DLW21" location="Age_Categories!A1" display="Age_Categories!A1"/>
    <hyperlink ref="DLX21" location="Age_Categories!A1" display="Age_Categories!A1"/>
    <hyperlink ref="DLY21" location="Age_Categories!A1" display="Age_Categories!A1"/>
    <hyperlink ref="DLZ21" location="Age_Categories!A1" display="Age_Categories!A1"/>
    <hyperlink ref="DMA21" location="Age_Categories!A1" display="Age_Categories!A1"/>
    <hyperlink ref="DMB21" location="Age_Categories!A1" display="Age_Categories!A1"/>
    <hyperlink ref="DMC21" location="Age_Categories!A1" display="Age_Categories!A1"/>
    <hyperlink ref="DMD21" location="Age_Categories!A1" display="Age_Categories!A1"/>
    <hyperlink ref="DME21" location="Age_Categories!A1" display="Age_Categories!A1"/>
    <hyperlink ref="DMF21" location="Age_Categories!A1" display="Age_Categories!A1"/>
    <hyperlink ref="DMG21" location="Age_Categories!A1" display="Age_Categories!A1"/>
    <hyperlink ref="DMH21" location="Age_Categories!A1" display="Age_Categories!A1"/>
    <hyperlink ref="DMI21" location="Age_Categories!A1" display="Age_Categories!A1"/>
    <hyperlink ref="DMJ21" location="Age_Categories!A1" display="Age_Categories!A1"/>
    <hyperlink ref="DMK21" location="Age_Categories!A1" display="Age_Categories!A1"/>
    <hyperlink ref="DML21" location="Age_Categories!A1" display="Age_Categories!A1"/>
    <hyperlink ref="DMM21" location="Age_Categories!A1" display="Age_Categories!A1"/>
    <hyperlink ref="DMN21" location="Age_Categories!A1" display="Age_Categories!A1"/>
    <hyperlink ref="DMO21" location="Age_Categories!A1" display="Age_Categories!A1"/>
    <hyperlink ref="DMP21" location="Age_Categories!A1" display="Age_Categories!A1"/>
    <hyperlink ref="DMQ21" location="Age_Categories!A1" display="Age_Categories!A1"/>
    <hyperlink ref="DMR21" location="Age_Categories!A1" display="Age_Categories!A1"/>
    <hyperlink ref="DMS21" location="Age_Categories!A1" display="Age_Categories!A1"/>
    <hyperlink ref="DMT21" location="Age_Categories!A1" display="Age_Categories!A1"/>
    <hyperlink ref="DMU21" location="Age_Categories!A1" display="Age_Categories!A1"/>
    <hyperlink ref="DMV21" location="Age_Categories!A1" display="Age_Categories!A1"/>
    <hyperlink ref="DMW21" location="Age_Categories!A1" display="Age_Categories!A1"/>
    <hyperlink ref="DMX21" location="Age_Categories!A1" display="Age_Categories!A1"/>
    <hyperlink ref="DMY21" location="Age_Categories!A1" display="Age_Categories!A1"/>
    <hyperlink ref="DMZ21" location="Age_Categories!A1" display="Age_Categories!A1"/>
    <hyperlink ref="DNA21" location="Age_Categories!A1" display="Age_Categories!A1"/>
    <hyperlink ref="DNB21" location="Age_Categories!A1" display="Age_Categories!A1"/>
    <hyperlink ref="DNC21" location="Age_Categories!A1" display="Age_Categories!A1"/>
    <hyperlink ref="DND21" location="Age_Categories!A1" display="Age_Categories!A1"/>
    <hyperlink ref="DNE21" location="Age_Categories!A1" display="Age_Categories!A1"/>
    <hyperlink ref="DNF21" location="Age_Categories!A1" display="Age_Categories!A1"/>
    <hyperlink ref="DNG21" location="Age_Categories!A1" display="Age_Categories!A1"/>
    <hyperlink ref="DNH21" location="Age_Categories!A1" display="Age_Categories!A1"/>
    <hyperlink ref="DNI21" location="Age_Categories!A1" display="Age_Categories!A1"/>
    <hyperlink ref="DNJ21" location="Age_Categories!A1" display="Age_Categories!A1"/>
    <hyperlink ref="DNK21" location="Age_Categories!A1" display="Age_Categories!A1"/>
    <hyperlink ref="DNL21" location="Age_Categories!A1" display="Age_Categories!A1"/>
    <hyperlink ref="DNM21" location="Age_Categories!A1" display="Age_Categories!A1"/>
    <hyperlink ref="DNN21" location="Age_Categories!A1" display="Age_Categories!A1"/>
    <hyperlink ref="DNO21" location="Age_Categories!A1" display="Age_Categories!A1"/>
    <hyperlink ref="DNP21" location="Age_Categories!A1" display="Age_Categories!A1"/>
    <hyperlink ref="DNQ21" location="Age_Categories!A1" display="Age_Categories!A1"/>
    <hyperlink ref="DNR21" location="Age_Categories!A1" display="Age_Categories!A1"/>
    <hyperlink ref="DNS21" location="Age_Categories!A1" display="Age_Categories!A1"/>
    <hyperlink ref="DNT21" location="Age_Categories!A1" display="Age_Categories!A1"/>
    <hyperlink ref="DNU21" location="Age_Categories!A1" display="Age_Categories!A1"/>
    <hyperlink ref="DNV21" location="Age_Categories!A1" display="Age_Categories!A1"/>
    <hyperlink ref="DNW21" location="Age_Categories!A1" display="Age_Categories!A1"/>
    <hyperlink ref="DNX21" location="Age_Categories!A1" display="Age_Categories!A1"/>
    <hyperlink ref="DNY21" location="Age_Categories!A1" display="Age_Categories!A1"/>
    <hyperlink ref="DNZ21" location="Age_Categories!A1" display="Age_Categories!A1"/>
    <hyperlink ref="DOA21" location="Age_Categories!A1" display="Age_Categories!A1"/>
    <hyperlink ref="DOB21" location="Age_Categories!A1" display="Age_Categories!A1"/>
    <hyperlink ref="DOC21" location="Age_Categories!A1" display="Age_Categories!A1"/>
    <hyperlink ref="DOD21" location="Age_Categories!A1" display="Age_Categories!A1"/>
    <hyperlink ref="DOE21" location="Age_Categories!A1" display="Age_Categories!A1"/>
    <hyperlink ref="DOF21" location="Age_Categories!A1" display="Age_Categories!A1"/>
    <hyperlink ref="DOG21" location="Age_Categories!A1" display="Age_Categories!A1"/>
    <hyperlink ref="DOH21" location="Age_Categories!A1" display="Age_Categories!A1"/>
    <hyperlink ref="DOI21" location="Age_Categories!A1" display="Age_Categories!A1"/>
    <hyperlink ref="DOJ21" location="Age_Categories!A1" display="Age_Categories!A1"/>
    <hyperlink ref="DOK21" location="Age_Categories!A1" display="Age_Categories!A1"/>
    <hyperlink ref="DOL21" location="Age_Categories!A1" display="Age_Categories!A1"/>
    <hyperlink ref="DOM21" location="Age_Categories!A1" display="Age_Categories!A1"/>
    <hyperlink ref="DON21" location="Age_Categories!A1" display="Age_Categories!A1"/>
    <hyperlink ref="DOO21" location="Age_Categories!A1" display="Age_Categories!A1"/>
    <hyperlink ref="DOP21" location="Age_Categories!A1" display="Age_Categories!A1"/>
    <hyperlink ref="DOQ21" location="Age_Categories!A1" display="Age_Categories!A1"/>
    <hyperlink ref="DOR21" location="Age_Categories!A1" display="Age_Categories!A1"/>
    <hyperlink ref="DOS21" location="Age_Categories!A1" display="Age_Categories!A1"/>
    <hyperlink ref="DOT21" location="Age_Categories!A1" display="Age_Categories!A1"/>
    <hyperlink ref="DOU21" location="Age_Categories!A1" display="Age_Categories!A1"/>
    <hyperlink ref="DOV21" location="Age_Categories!A1" display="Age_Categories!A1"/>
    <hyperlink ref="DOW21" location="Age_Categories!A1" display="Age_Categories!A1"/>
    <hyperlink ref="DOX21" location="Age_Categories!A1" display="Age_Categories!A1"/>
    <hyperlink ref="DOY21" location="Age_Categories!A1" display="Age_Categories!A1"/>
    <hyperlink ref="DOZ21" location="Age_Categories!A1" display="Age_Categories!A1"/>
    <hyperlink ref="DPA21" location="Age_Categories!A1" display="Age_Categories!A1"/>
    <hyperlink ref="DPB21" location="Age_Categories!A1" display="Age_Categories!A1"/>
    <hyperlink ref="DPC21" location="Age_Categories!A1" display="Age_Categories!A1"/>
    <hyperlink ref="DPD21" location="Age_Categories!A1" display="Age_Categories!A1"/>
    <hyperlink ref="DPE21" location="Age_Categories!A1" display="Age_Categories!A1"/>
    <hyperlink ref="DPF21" location="Age_Categories!A1" display="Age_Categories!A1"/>
    <hyperlink ref="DPG21" location="Age_Categories!A1" display="Age_Categories!A1"/>
    <hyperlink ref="DPH21" location="Age_Categories!A1" display="Age_Categories!A1"/>
    <hyperlink ref="DPI21" location="Age_Categories!A1" display="Age_Categories!A1"/>
    <hyperlink ref="DPJ21" location="Age_Categories!A1" display="Age_Categories!A1"/>
    <hyperlink ref="DPK21" location="Age_Categories!A1" display="Age_Categories!A1"/>
    <hyperlink ref="DPL21" location="Age_Categories!A1" display="Age_Categories!A1"/>
    <hyperlink ref="DPM21" location="Age_Categories!A1" display="Age_Categories!A1"/>
    <hyperlink ref="DPN21" location="Age_Categories!A1" display="Age_Categories!A1"/>
    <hyperlink ref="DPO21" location="Age_Categories!A1" display="Age_Categories!A1"/>
    <hyperlink ref="DPP21" location="Age_Categories!A1" display="Age_Categories!A1"/>
    <hyperlink ref="DPQ21" location="Age_Categories!A1" display="Age_Categories!A1"/>
    <hyperlink ref="DPR21" location="Age_Categories!A1" display="Age_Categories!A1"/>
    <hyperlink ref="DPS21" location="Age_Categories!A1" display="Age_Categories!A1"/>
    <hyperlink ref="DPT21" location="Age_Categories!A1" display="Age_Categories!A1"/>
    <hyperlink ref="DPU21" location="Age_Categories!A1" display="Age_Categories!A1"/>
    <hyperlink ref="DPV21" location="Age_Categories!A1" display="Age_Categories!A1"/>
    <hyperlink ref="DPW21" location="Age_Categories!A1" display="Age_Categories!A1"/>
    <hyperlink ref="DPX21" location="Age_Categories!A1" display="Age_Categories!A1"/>
    <hyperlink ref="DPY21" location="Age_Categories!A1" display="Age_Categories!A1"/>
    <hyperlink ref="DPZ21" location="Age_Categories!A1" display="Age_Categories!A1"/>
    <hyperlink ref="DQA21" location="Age_Categories!A1" display="Age_Categories!A1"/>
    <hyperlink ref="DQB21" location="Age_Categories!A1" display="Age_Categories!A1"/>
    <hyperlink ref="DQC21" location="Age_Categories!A1" display="Age_Categories!A1"/>
    <hyperlink ref="DQD21" location="Age_Categories!A1" display="Age_Categories!A1"/>
    <hyperlink ref="DQE21" location="Age_Categories!A1" display="Age_Categories!A1"/>
    <hyperlink ref="DQF21" location="Age_Categories!A1" display="Age_Categories!A1"/>
    <hyperlink ref="DQG21" location="Age_Categories!A1" display="Age_Categories!A1"/>
    <hyperlink ref="DQH21" location="Age_Categories!A1" display="Age_Categories!A1"/>
    <hyperlink ref="DQI21" location="Age_Categories!A1" display="Age_Categories!A1"/>
    <hyperlink ref="DQJ21" location="Age_Categories!A1" display="Age_Categories!A1"/>
    <hyperlink ref="DQK21" location="Age_Categories!A1" display="Age_Categories!A1"/>
    <hyperlink ref="DQL21" location="Age_Categories!A1" display="Age_Categories!A1"/>
    <hyperlink ref="DQM21" location="Age_Categories!A1" display="Age_Categories!A1"/>
    <hyperlink ref="DQN21" location="Age_Categories!A1" display="Age_Categories!A1"/>
    <hyperlink ref="DQO21" location="Age_Categories!A1" display="Age_Categories!A1"/>
    <hyperlink ref="DQP21" location="Age_Categories!A1" display="Age_Categories!A1"/>
    <hyperlink ref="DQQ21" location="Age_Categories!A1" display="Age_Categories!A1"/>
    <hyperlink ref="DQR21" location="Age_Categories!A1" display="Age_Categories!A1"/>
    <hyperlink ref="DQS21" location="Age_Categories!A1" display="Age_Categories!A1"/>
    <hyperlink ref="DQT21" location="Age_Categories!A1" display="Age_Categories!A1"/>
    <hyperlink ref="DQU21" location="Age_Categories!A1" display="Age_Categories!A1"/>
    <hyperlink ref="DQV21" location="Age_Categories!A1" display="Age_Categories!A1"/>
    <hyperlink ref="DQW21" location="Age_Categories!A1" display="Age_Categories!A1"/>
    <hyperlink ref="DQX21" location="Age_Categories!A1" display="Age_Categories!A1"/>
    <hyperlink ref="DQY21" location="Age_Categories!A1" display="Age_Categories!A1"/>
    <hyperlink ref="DQZ21" location="Age_Categories!A1" display="Age_Categories!A1"/>
    <hyperlink ref="DRA21" location="Age_Categories!A1" display="Age_Categories!A1"/>
    <hyperlink ref="DRB21" location="Age_Categories!A1" display="Age_Categories!A1"/>
    <hyperlink ref="DRC21" location="Age_Categories!A1" display="Age_Categories!A1"/>
    <hyperlink ref="DRD21" location="Age_Categories!A1" display="Age_Categories!A1"/>
    <hyperlink ref="DRE21" location="Age_Categories!A1" display="Age_Categories!A1"/>
    <hyperlink ref="DRF21" location="Age_Categories!A1" display="Age_Categories!A1"/>
    <hyperlink ref="DRG21" location="Age_Categories!A1" display="Age_Categories!A1"/>
    <hyperlink ref="DRH21" location="Age_Categories!A1" display="Age_Categories!A1"/>
    <hyperlink ref="DRI21" location="Age_Categories!A1" display="Age_Categories!A1"/>
    <hyperlink ref="DRJ21" location="Age_Categories!A1" display="Age_Categories!A1"/>
    <hyperlink ref="DRK21" location="Age_Categories!A1" display="Age_Categories!A1"/>
    <hyperlink ref="DRL21" location="Age_Categories!A1" display="Age_Categories!A1"/>
    <hyperlink ref="DRM21" location="Age_Categories!A1" display="Age_Categories!A1"/>
    <hyperlink ref="DRN21" location="Age_Categories!A1" display="Age_Categories!A1"/>
    <hyperlink ref="DRO21" location="Age_Categories!A1" display="Age_Categories!A1"/>
    <hyperlink ref="DRP21" location="Age_Categories!A1" display="Age_Categories!A1"/>
    <hyperlink ref="DRQ21" location="Age_Categories!A1" display="Age_Categories!A1"/>
    <hyperlink ref="DRR21" location="Age_Categories!A1" display="Age_Categories!A1"/>
    <hyperlink ref="DRS21" location="Age_Categories!A1" display="Age_Categories!A1"/>
    <hyperlink ref="DRT21" location="Age_Categories!A1" display="Age_Categories!A1"/>
    <hyperlink ref="DRU21" location="Age_Categories!A1" display="Age_Categories!A1"/>
    <hyperlink ref="DRV21" location="Age_Categories!A1" display="Age_Categories!A1"/>
    <hyperlink ref="DRW21" location="Age_Categories!A1" display="Age_Categories!A1"/>
    <hyperlink ref="DRX21" location="Age_Categories!A1" display="Age_Categories!A1"/>
    <hyperlink ref="DRY21" location="Age_Categories!A1" display="Age_Categories!A1"/>
    <hyperlink ref="DRZ21" location="Age_Categories!A1" display="Age_Categories!A1"/>
    <hyperlink ref="DSA21" location="Age_Categories!A1" display="Age_Categories!A1"/>
    <hyperlink ref="DSB21" location="Age_Categories!A1" display="Age_Categories!A1"/>
    <hyperlink ref="DSC21" location="Age_Categories!A1" display="Age_Categories!A1"/>
    <hyperlink ref="DSD21" location="Age_Categories!A1" display="Age_Categories!A1"/>
    <hyperlink ref="DSE21" location="Age_Categories!A1" display="Age_Categories!A1"/>
    <hyperlink ref="DSF21" location="Age_Categories!A1" display="Age_Categories!A1"/>
    <hyperlink ref="DSG21" location="Age_Categories!A1" display="Age_Categories!A1"/>
    <hyperlink ref="DSH21" location="Age_Categories!A1" display="Age_Categories!A1"/>
    <hyperlink ref="DSI21" location="Age_Categories!A1" display="Age_Categories!A1"/>
    <hyperlink ref="DSJ21" location="Age_Categories!A1" display="Age_Categories!A1"/>
    <hyperlink ref="DSK21" location="Age_Categories!A1" display="Age_Categories!A1"/>
    <hyperlink ref="DSL21" location="Age_Categories!A1" display="Age_Categories!A1"/>
    <hyperlink ref="DSM21" location="Age_Categories!A1" display="Age_Categories!A1"/>
    <hyperlink ref="DSN21" location="Age_Categories!A1" display="Age_Categories!A1"/>
    <hyperlink ref="DSO21" location="Age_Categories!A1" display="Age_Categories!A1"/>
    <hyperlink ref="DSP21" location="Age_Categories!A1" display="Age_Categories!A1"/>
    <hyperlink ref="DSQ21" location="Age_Categories!A1" display="Age_Categories!A1"/>
    <hyperlink ref="DSR21" location="Age_Categories!A1" display="Age_Categories!A1"/>
    <hyperlink ref="DSS21" location="Age_Categories!A1" display="Age_Categories!A1"/>
    <hyperlink ref="DST21" location="Age_Categories!A1" display="Age_Categories!A1"/>
    <hyperlink ref="DSU21" location="Age_Categories!A1" display="Age_Categories!A1"/>
    <hyperlink ref="DSV21" location="Age_Categories!A1" display="Age_Categories!A1"/>
    <hyperlink ref="DSW21" location="Age_Categories!A1" display="Age_Categories!A1"/>
    <hyperlink ref="DSX21" location="Age_Categories!A1" display="Age_Categories!A1"/>
    <hyperlink ref="DSY21" location="Age_Categories!A1" display="Age_Categories!A1"/>
    <hyperlink ref="DSZ21" location="Age_Categories!A1" display="Age_Categories!A1"/>
    <hyperlink ref="DTA21" location="Age_Categories!A1" display="Age_Categories!A1"/>
    <hyperlink ref="DTB21" location="Age_Categories!A1" display="Age_Categories!A1"/>
    <hyperlink ref="DTC21" location="Age_Categories!A1" display="Age_Categories!A1"/>
    <hyperlink ref="DTD21" location="Age_Categories!A1" display="Age_Categories!A1"/>
    <hyperlink ref="DTE21" location="Age_Categories!A1" display="Age_Categories!A1"/>
    <hyperlink ref="DTF21" location="Age_Categories!A1" display="Age_Categories!A1"/>
    <hyperlink ref="DTG21" location="Age_Categories!A1" display="Age_Categories!A1"/>
    <hyperlink ref="DTH21" location="Age_Categories!A1" display="Age_Categories!A1"/>
    <hyperlink ref="DTI21" location="Age_Categories!A1" display="Age_Categories!A1"/>
    <hyperlink ref="DTJ21" location="Age_Categories!A1" display="Age_Categories!A1"/>
    <hyperlink ref="DTK21" location="Age_Categories!A1" display="Age_Categories!A1"/>
    <hyperlink ref="DTL21" location="Age_Categories!A1" display="Age_Categories!A1"/>
    <hyperlink ref="DTM21" location="Age_Categories!A1" display="Age_Categories!A1"/>
    <hyperlink ref="DTN21" location="Age_Categories!A1" display="Age_Categories!A1"/>
    <hyperlink ref="DTO21" location="Age_Categories!A1" display="Age_Categories!A1"/>
    <hyperlink ref="DTP21" location="Age_Categories!A1" display="Age_Categories!A1"/>
    <hyperlink ref="DTQ21" location="Age_Categories!A1" display="Age_Categories!A1"/>
    <hyperlink ref="DTR21" location="Age_Categories!A1" display="Age_Categories!A1"/>
    <hyperlink ref="DTS21" location="Age_Categories!A1" display="Age_Categories!A1"/>
    <hyperlink ref="DTT21" location="Age_Categories!A1" display="Age_Categories!A1"/>
    <hyperlink ref="DTU21" location="Age_Categories!A1" display="Age_Categories!A1"/>
    <hyperlink ref="DTV21" location="Age_Categories!A1" display="Age_Categories!A1"/>
    <hyperlink ref="DTW21" location="Age_Categories!A1" display="Age_Categories!A1"/>
    <hyperlink ref="DTX21" location="Age_Categories!A1" display="Age_Categories!A1"/>
    <hyperlink ref="DTY21" location="Age_Categories!A1" display="Age_Categories!A1"/>
    <hyperlink ref="DTZ21" location="Age_Categories!A1" display="Age_Categories!A1"/>
    <hyperlink ref="DUA21" location="Age_Categories!A1" display="Age_Categories!A1"/>
    <hyperlink ref="DUB21" location="Age_Categories!A1" display="Age_Categories!A1"/>
    <hyperlink ref="DUC21" location="Age_Categories!A1" display="Age_Categories!A1"/>
    <hyperlink ref="DUD21" location="Age_Categories!A1" display="Age_Categories!A1"/>
    <hyperlink ref="DUE21" location="Age_Categories!A1" display="Age_Categories!A1"/>
    <hyperlink ref="DUF21" location="Age_Categories!A1" display="Age_Categories!A1"/>
    <hyperlink ref="DUG21" location="Age_Categories!A1" display="Age_Categories!A1"/>
    <hyperlink ref="DUH21" location="Age_Categories!A1" display="Age_Categories!A1"/>
    <hyperlink ref="DUI21" location="Age_Categories!A1" display="Age_Categories!A1"/>
    <hyperlink ref="DUJ21" location="Age_Categories!A1" display="Age_Categories!A1"/>
    <hyperlink ref="DUK21" location="Age_Categories!A1" display="Age_Categories!A1"/>
    <hyperlink ref="DUL21" location="Age_Categories!A1" display="Age_Categories!A1"/>
    <hyperlink ref="DUM21" location="Age_Categories!A1" display="Age_Categories!A1"/>
    <hyperlink ref="DUN21" location="Age_Categories!A1" display="Age_Categories!A1"/>
    <hyperlink ref="DUO21" location="Age_Categories!A1" display="Age_Categories!A1"/>
    <hyperlink ref="DUP21" location="Age_Categories!A1" display="Age_Categories!A1"/>
    <hyperlink ref="DUQ21" location="Age_Categories!A1" display="Age_Categories!A1"/>
    <hyperlink ref="DUR21" location="Age_Categories!A1" display="Age_Categories!A1"/>
    <hyperlink ref="DUS21" location="Age_Categories!A1" display="Age_Categories!A1"/>
    <hyperlink ref="DUT21" location="Age_Categories!A1" display="Age_Categories!A1"/>
    <hyperlink ref="DUU21" location="Age_Categories!A1" display="Age_Categories!A1"/>
    <hyperlink ref="DUV21" location="Age_Categories!A1" display="Age_Categories!A1"/>
    <hyperlink ref="DUW21" location="Age_Categories!A1" display="Age_Categories!A1"/>
    <hyperlink ref="DUX21" location="Age_Categories!A1" display="Age_Categories!A1"/>
    <hyperlink ref="DUY21" location="Age_Categories!A1" display="Age_Categories!A1"/>
    <hyperlink ref="DUZ21" location="Age_Categories!A1" display="Age_Categories!A1"/>
    <hyperlink ref="DVA21" location="Age_Categories!A1" display="Age_Categories!A1"/>
    <hyperlink ref="DVB21" location="Age_Categories!A1" display="Age_Categories!A1"/>
    <hyperlink ref="DVC21" location="Age_Categories!A1" display="Age_Categories!A1"/>
    <hyperlink ref="DVD21" location="Age_Categories!A1" display="Age_Categories!A1"/>
    <hyperlink ref="DVE21" location="Age_Categories!A1" display="Age_Categories!A1"/>
    <hyperlink ref="DVF21" location="Age_Categories!A1" display="Age_Categories!A1"/>
    <hyperlink ref="DVG21" location="Age_Categories!A1" display="Age_Categories!A1"/>
    <hyperlink ref="DVH21" location="Age_Categories!A1" display="Age_Categories!A1"/>
    <hyperlink ref="DVI21" location="Age_Categories!A1" display="Age_Categories!A1"/>
    <hyperlink ref="DVJ21" location="Age_Categories!A1" display="Age_Categories!A1"/>
    <hyperlink ref="DVK21" location="Age_Categories!A1" display="Age_Categories!A1"/>
    <hyperlink ref="DVL21" location="Age_Categories!A1" display="Age_Categories!A1"/>
    <hyperlink ref="DVM21" location="Age_Categories!A1" display="Age_Categories!A1"/>
    <hyperlink ref="DVN21" location="Age_Categories!A1" display="Age_Categories!A1"/>
    <hyperlink ref="DVO21" location="Age_Categories!A1" display="Age_Categories!A1"/>
    <hyperlink ref="DVP21" location="Age_Categories!A1" display="Age_Categories!A1"/>
    <hyperlink ref="DVQ21" location="Age_Categories!A1" display="Age_Categories!A1"/>
    <hyperlink ref="DVR21" location="Age_Categories!A1" display="Age_Categories!A1"/>
    <hyperlink ref="DVS21" location="Age_Categories!A1" display="Age_Categories!A1"/>
    <hyperlink ref="DVT21" location="Age_Categories!A1" display="Age_Categories!A1"/>
    <hyperlink ref="DVU21" location="Age_Categories!A1" display="Age_Categories!A1"/>
    <hyperlink ref="DVV21" location="Age_Categories!A1" display="Age_Categories!A1"/>
    <hyperlink ref="DVW21" location="Age_Categories!A1" display="Age_Categories!A1"/>
    <hyperlink ref="DVX21" location="Age_Categories!A1" display="Age_Categories!A1"/>
    <hyperlink ref="DVY21" location="Age_Categories!A1" display="Age_Categories!A1"/>
    <hyperlink ref="DVZ21" location="Age_Categories!A1" display="Age_Categories!A1"/>
    <hyperlink ref="DWA21" location="Age_Categories!A1" display="Age_Categories!A1"/>
    <hyperlink ref="DWB21" location="Age_Categories!A1" display="Age_Categories!A1"/>
    <hyperlink ref="DWC21" location="Age_Categories!A1" display="Age_Categories!A1"/>
    <hyperlink ref="DWD21" location="Age_Categories!A1" display="Age_Categories!A1"/>
    <hyperlink ref="DWE21" location="Age_Categories!A1" display="Age_Categories!A1"/>
    <hyperlink ref="DWF21" location="Age_Categories!A1" display="Age_Categories!A1"/>
    <hyperlink ref="DWG21" location="Age_Categories!A1" display="Age_Categories!A1"/>
    <hyperlink ref="DWH21" location="Age_Categories!A1" display="Age_Categories!A1"/>
    <hyperlink ref="DWI21" location="Age_Categories!A1" display="Age_Categories!A1"/>
    <hyperlink ref="DWJ21" location="Age_Categories!A1" display="Age_Categories!A1"/>
    <hyperlink ref="DWK21" location="Age_Categories!A1" display="Age_Categories!A1"/>
    <hyperlink ref="DWL21" location="Age_Categories!A1" display="Age_Categories!A1"/>
    <hyperlink ref="DWM21" location="Age_Categories!A1" display="Age_Categories!A1"/>
    <hyperlink ref="DWN21" location="Age_Categories!A1" display="Age_Categories!A1"/>
    <hyperlink ref="DWO21" location="Age_Categories!A1" display="Age_Categories!A1"/>
    <hyperlink ref="DWP21" location="Age_Categories!A1" display="Age_Categories!A1"/>
    <hyperlink ref="DWQ21" location="Age_Categories!A1" display="Age_Categories!A1"/>
    <hyperlink ref="DWR21" location="Age_Categories!A1" display="Age_Categories!A1"/>
    <hyperlink ref="DWS21" location="Age_Categories!A1" display="Age_Categories!A1"/>
    <hyperlink ref="DWT21" location="Age_Categories!A1" display="Age_Categories!A1"/>
    <hyperlink ref="DWU21" location="Age_Categories!A1" display="Age_Categories!A1"/>
    <hyperlink ref="DWV21" location="Age_Categories!A1" display="Age_Categories!A1"/>
    <hyperlink ref="DWW21" location="Age_Categories!A1" display="Age_Categories!A1"/>
    <hyperlink ref="DWX21" location="Age_Categories!A1" display="Age_Categories!A1"/>
    <hyperlink ref="DWY21" location="Age_Categories!A1" display="Age_Categories!A1"/>
    <hyperlink ref="DWZ21" location="Age_Categories!A1" display="Age_Categories!A1"/>
    <hyperlink ref="DXA21" location="Age_Categories!A1" display="Age_Categories!A1"/>
    <hyperlink ref="DXB21" location="Age_Categories!A1" display="Age_Categories!A1"/>
    <hyperlink ref="DXC21" location="Age_Categories!A1" display="Age_Categories!A1"/>
    <hyperlink ref="DXD21" location="Age_Categories!A1" display="Age_Categories!A1"/>
    <hyperlink ref="DXE21" location="Age_Categories!A1" display="Age_Categories!A1"/>
    <hyperlink ref="DXF21" location="Age_Categories!A1" display="Age_Categories!A1"/>
    <hyperlink ref="DXG21" location="Age_Categories!A1" display="Age_Categories!A1"/>
    <hyperlink ref="DXH21" location="Age_Categories!A1" display="Age_Categories!A1"/>
    <hyperlink ref="DXI21" location="Age_Categories!A1" display="Age_Categories!A1"/>
    <hyperlink ref="DXJ21" location="Age_Categories!A1" display="Age_Categories!A1"/>
    <hyperlink ref="DXK21" location="Age_Categories!A1" display="Age_Categories!A1"/>
    <hyperlink ref="DXL21" location="Age_Categories!A1" display="Age_Categories!A1"/>
    <hyperlink ref="DXM21" location="Age_Categories!A1" display="Age_Categories!A1"/>
    <hyperlink ref="DXN21" location="Age_Categories!A1" display="Age_Categories!A1"/>
    <hyperlink ref="DXO21" location="Age_Categories!A1" display="Age_Categories!A1"/>
    <hyperlink ref="DXP21" location="Age_Categories!A1" display="Age_Categories!A1"/>
    <hyperlink ref="DXQ21" location="Age_Categories!A1" display="Age_Categories!A1"/>
    <hyperlink ref="DXR21" location="Age_Categories!A1" display="Age_Categories!A1"/>
    <hyperlink ref="DXS21" location="Age_Categories!A1" display="Age_Categories!A1"/>
    <hyperlink ref="DXT21" location="Age_Categories!A1" display="Age_Categories!A1"/>
    <hyperlink ref="DXU21" location="Age_Categories!A1" display="Age_Categories!A1"/>
    <hyperlink ref="DXV21" location="Age_Categories!A1" display="Age_Categories!A1"/>
    <hyperlink ref="DXW21" location="Age_Categories!A1" display="Age_Categories!A1"/>
    <hyperlink ref="DXX21" location="Age_Categories!A1" display="Age_Categories!A1"/>
    <hyperlink ref="DXY21" location="Age_Categories!A1" display="Age_Categories!A1"/>
    <hyperlink ref="DXZ21" location="Age_Categories!A1" display="Age_Categories!A1"/>
    <hyperlink ref="DYA21" location="Age_Categories!A1" display="Age_Categories!A1"/>
    <hyperlink ref="DYB21" location="Age_Categories!A1" display="Age_Categories!A1"/>
    <hyperlink ref="DYC21" location="Age_Categories!A1" display="Age_Categories!A1"/>
    <hyperlink ref="DYD21" location="Age_Categories!A1" display="Age_Categories!A1"/>
    <hyperlink ref="DYE21" location="Age_Categories!A1" display="Age_Categories!A1"/>
    <hyperlink ref="DYF21" location="Age_Categories!A1" display="Age_Categories!A1"/>
    <hyperlink ref="DYG21" location="Age_Categories!A1" display="Age_Categories!A1"/>
    <hyperlink ref="DYH21" location="Age_Categories!A1" display="Age_Categories!A1"/>
    <hyperlink ref="DYI21" location="Age_Categories!A1" display="Age_Categories!A1"/>
    <hyperlink ref="DYJ21" location="Age_Categories!A1" display="Age_Categories!A1"/>
    <hyperlink ref="DYK21" location="Age_Categories!A1" display="Age_Categories!A1"/>
    <hyperlink ref="DYL21" location="Age_Categories!A1" display="Age_Categories!A1"/>
    <hyperlink ref="DYM21" location="Age_Categories!A1" display="Age_Categories!A1"/>
    <hyperlink ref="DYN21" location="Age_Categories!A1" display="Age_Categories!A1"/>
    <hyperlink ref="DYO21" location="Age_Categories!A1" display="Age_Categories!A1"/>
    <hyperlink ref="DYP21" location="Age_Categories!A1" display="Age_Categories!A1"/>
    <hyperlink ref="DYQ21" location="Age_Categories!A1" display="Age_Categories!A1"/>
    <hyperlink ref="DYR21" location="Age_Categories!A1" display="Age_Categories!A1"/>
    <hyperlink ref="DYS21" location="Age_Categories!A1" display="Age_Categories!A1"/>
    <hyperlink ref="DYT21" location="Age_Categories!A1" display="Age_Categories!A1"/>
    <hyperlink ref="DYU21" location="Age_Categories!A1" display="Age_Categories!A1"/>
    <hyperlink ref="DYV21" location="Age_Categories!A1" display="Age_Categories!A1"/>
    <hyperlink ref="DYW21" location="Age_Categories!A1" display="Age_Categories!A1"/>
    <hyperlink ref="DYX21" location="Age_Categories!A1" display="Age_Categories!A1"/>
    <hyperlink ref="DYY21" location="Age_Categories!A1" display="Age_Categories!A1"/>
    <hyperlink ref="DYZ21" location="Age_Categories!A1" display="Age_Categories!A1"/>
    <hyperlink ref="DZA21" location="Age_Categories!A1" display="Age_Categories!A1"/>
    <hyperlink ref="DZB21" location="Age_Categories!A1" display="Age_Categories!A1"/>
    <hyperlink ref="DZC21" location="Age_Categories!A1" display="Age_Categories!A1"/>
    <hyperlink ref="DZD21" location="Age_Categories!A1" display="Age_Categories!A1"/>
    <hyperlink ref="DZE21" location="Age_Categories!A1" display="Age_Categories!A1"/>
    <hyperlink ref="DZF21" location="Age_Categories!A1" display="Age_Categories!A1"/>
    <hyperlink ref="DZG21" location="Age_Categories!A1" display="Age_Categories!A1"/>
    <hyperlink ref="DZH21" location="Age_Categories!A1" display="Age_Categories!A1"/>
    <hyperlink ref="DZI21" location="Age_Categories!A1" display="Age_Categories!A1"/>
    <hyperlink ref="DZJ21" location="Age_Categories!A1" display="Age_Categories!A1"/>
    <hyperlink ref="DZK21" location="Age_Categories!A1" display="Age_Categories!A1"/>
    <hyperlink ref="DZL21" location="Age_Categories!A1" display="Age_Categories!A1"/>
    <hyperlink ref="DZM21" location="Age_Categories!A1" display="Age_Categories!A1"/>
    <hyperlink ref="DZN21" location="Age_Categories!A1" display="Age_Categories!A1"/>
    <hyperlink ref="DZO21" location="Age_Categories!A1" display="Age_Categories!A1"/>
    <hyperlink ref="DZP21" location="Age_Categories!A1" display="Age_Categories!A1"/>
    <hyperlink ref="DZQ21" location="Age_Categories!A1" display="Age_Categories!A1"/>
    <hyperlink ref="DZR21" location="Age_Categories!A1" display="Age_Categories!A1"/>
    <hyperlink ref="DZS21" location="Age_Categories!A1" display="Age_Categories!A1"/>
    <hyperlink ref="DZT21" location="Age_Categories!A1" display="Age_Categories!A1"/>
    <hyperlink ref="DZU21" location="Age_Categories!A1" display="Age_Categories!A1"/>
    <hyperlink ref="DZV21" location="Age_Categories!A1" display="Age_Categories!A1"/>
    <hyperlink ref="DZW21" location="Age_Categories!A1" display="Age_Categories!A1"/>
    <hyperlink ref="DZX21" location="Age_Categories!A1" display="Age_Categories!A1"/>
    <hyperlink ref="DZY21" location="Age_Categories!A1" display="Age_Categories!A1"/>
    <hyperlink ref="DZZ21" location="Age_Categories!A1" display="Age_Categories!A1"/>
    <hyperlink ref="EAA21" location="Age_Categories!A1" display="Age_Categories!A1"/>
    <hyperlink ref="EAB21" location="Age_Categories!A1" display="Age_Categories!A1"/>
    <hyperlink ref="EAC21" location="Age_Categories!A1" display="Age_Categories!A1"/>
    <hyperlink ref="EAD21" location="Age_Categories!A1" display="Age_Categories!A1"/>
    <hyperlink ref="EAE21" location="Age_Categories!A1" display="Age_Categories!A1"/>
    <hyperlink ref="EAF21" location="Age_Categories!A1" display="Age_Categories!A1"/>
    <hyperlink ref="EAG21" location="Age_Categories!A1" display="Age_Categories!A1"/>
    <hyperlink ref="EAH21" location="Age_Categories!A1" display="Age_Categories!A1"/>
    <hyperlink ref="EAI21" location="Age_Categories!A1" display="Age_Categories!A1"/>
    <hyperlink ref="EAJ21" location="Age_Categories!A1" display="Age_Categories!A1"/>
    <hyperlink ref="EAK21" location="Age_Categories!A1" display="Age_Categories!A1"/>
    <hyperlink ref="EAL21" location="Age_Categories!A1" display="Age_Categories!A1"/>
    <hyperlink ref="EAM21" location="Age_Categories!A1" display="Age_Categories!A1"/>
    <hyperlink ref="EAN21" location="Age_Categories!A1" display="Age_Categories!A1"/>
    <hyperlink ref="EAO21" location="Age_Categories!A1" display="Age_Categories!A1"/>
    <hyperlink ref="EAP21" location="Age_Categories!A1" display="Age_Categories!A1"/>
    <hyperlink ref="EAQ21" location="Age_Categories!A1" display="Age_Categories!A1"/>
    <hyperlink ref="EAR21" location="Age_Categories!A1" display="Age_Categories!A1"/>
    <hyperlink ref="EAS21" location="Age_Categories!A1" display="Age_Categories!A1"/>
    <hyperlink ref="EAT21" location="Age_Categories!A1" display="Age_Categories!A1"/>
    <hyperlink ref="EAU21" location="Age_Categories!A1" display="Age_Categories!A1"/>
    <hyperlink ref="EAV21" location="Age_Categories!A1" display="Age_Categories!A1"/>
    <hyperlink ref="EAW21" location="Age_Categories!A1" display="Age_Categories!A1"/>
    <hyperlink ref="EAX21" location="Age_Categories!A1" display="Age_Categories!A1"/>
    <hyperlink ref="EAY21" location="Age_Categories!A1" display="Age_Categories!A1"/>
    <hyperlink ref="EAZ21" location="Age_Categories!A1" display="Age_Categories!A1"/>
    <hyperlink ref="EBA21" location="Age_Categories!A1" display="Age_Categories!A1"/>
    <hyperlink ref="EBB21" location="Age_Categories!A1" display="Age_Categories!A1"/>
    <hyperlink ref="EBC21" location="Age_Categories!A1" display="Age_Categories!A1"/>
    <hyperlink ref="EBD21" location="Age_Categories!A1" display="Age_Categories!A1"/>
    <hyperlink ref="EBE21" location="Age_Categories!A1" display="Age_Categories!A1"/>
    <hyperlink ref="EBF21" location="Age_Categories!A1" display="Age_Categories!A1"/>
    <hyperlink ref="EBG21" location="Age_Categories!A1" display="Age_Categories!A1"/>
    <hyperlink ref="EBH21" location="Age_Categories!A1" display="Age_Categories!A1"/>
    <hyperlink ref="EBI21" location="Age_Categories!A1" display="Age_Categories!A1"/>
    <hyperlink ref="EBJ21" location="Age_Categories!A1" display="Age_Categories!A1"/>
    <hyperlink ref="EBK21" location="Age_Categories!A1" display="Age_Categories!A1"/>
    <hyperlink ref="EBL21" location="Age_Categories!A1" display="Age_Categories!A1"/>
    <hyperlink ref="EBM21" location="Age_Categories!A1" display="Age_Categories!A1"/>
    <hyperlink ref="EBN21" location="Age_Categories!A1" display="Age_Categories!A1"/>
    <hyperlink ref="EBO21" location="Age_Categories!A1" display="Age_Categories!A1"/>
    <hyperlink ref="EBP21" location="Age_Categories!A1" display="Age_Categories!A1"/>
    <hyperlink ref="EBQ21" location="Age_Categories!A1" display="Age_Categories!A1"/>
    <hyperlink ref="EBR21" location="Age_Categories!A1" display="Age_Categories!A1"/>
    <hyperlink ref="EBS21" location="Age_Categories!A1" display="Age_Categories!A1"/>
    <hyperlink ref="EBT21" location="Age_Categories!A1" display="Age_Categories!A1"/>
    <hyperlink ref="EBU21" location="Age_Categories!A1" display="Age_Categories!A1"/>
    <hyperlink ref="EBV21" location="Age_Categories!A1" display="Age_Categories!A1"/>
    <hyperlink ref="EBW21" location="Age_Categories!A1" display="Age_Categories!A1"/>
    <hyperlink ref="EBX21" location="Age_Categories!A1" display="Age_Categories!A1"/>
    <hyperlink ref="EBY21" location="Age_Categories!A1" display="Age_Categories!A1"/>
    <hyperlink ref="EBZ21" location="Age_Categories!A1" display="Age_Categories!A1"/>
    <hyperlink ref="ECA21" location="Age_Categories!A1" display="Age_Categories!A1"/>
    <hyperlink ref="ECB21" location="Age_Categories!A1" display="Age_Categories!A1"/>
    <hyperlink ref="ECC21" location="Age_Categories!A1" display="Age_Categories!A1"/>
    <hyperlink ref="ECD21" location="Age_Categories!A1" display="Age_Categories!A1"/>
    <hyperlink ref="ECE21" location="Age_Categories!A1" display="Age_Categories!A1"/>
    <hyperlink ref="ECF21" location="Age_Categories!A1" display="Age_Categories!A1"/>
    <hyperlink ref="ECG21" location="Age_Categories!A1" display="Age_Categories!A1"/>
    <hyperlink ref="ECH21" location="Age_Categories!A1" display="Age_Categories!A1"/>
    <hyperlink ref="ECI21" location="Age_Categories!A1" display="Age_Categories!A1"/>
    <hyperlink ref="ECJ21" location="Age_Categories!A1" display="Age_Categories!A1"/>
    <hyperlink ref="ECK21" location="Age_Categories!A1" display="Age_Categories!A1"/>
    <hyperlink ref="ECL21" location="Age_Categories!A1" display="Age_Categories!A1"/>
    <hyperlink ref="ECM21" location="Age_Categories!A1" display="Age_Categories!A1"/>
    <hyperlink ref="ECN21" location="Age_Categories!A1" display="Age_Categories!A1"/>
    <hyperlink ref="ECO21" location="Age_Categories!A1" display="Age_Categories!A1"/>
    <hyperlink ref="ECP21" location="Age_Categories!A1" display="Age_Categories!A1"/>
    <hyperlink ref="ECQ21" location="Age_Categories!A1" display="Age_Categories!A1"/>
    <hyperlink ref="ECR21" location="Age_Categories!A1" display="Age_Categories!A1"/>
    <hyperlink ref="ECS21" location="Age_Categories!A1" display="Age_Categories!A1"/>
    <hyperlink ref="ECT21" location="Age_Categories!A1" display="Age_Categories!A1"/>
    <hyperlink ref="ECU21" location="Age_Categories!A1" display="Age_Categories!A1"/>
    <hyperlink ref="ECV21" location="Age_Categories!A1" display="Age_Categories!A1"/>
    <hyperlink ref="ECW21" location="Age_Categories!A1" display="Age_Categories!A1"/>
    <hyperlink ref="ECX21" location="Age_Categories!A1" display="Age_Categories!A1"/>
    <hyperlink ref="ECY21" location="Age_Categories!A1" display="Age_Categories!A1"/>
    <hyperlink ref="ECZ21" location="Age_Categories!A1" display="Age_Categories!A1"/>
    <hyperlink ref="EDA21" location="Age_Categories!A1" display="Age_Categories!A1"/>
    <hyperlink ref="EDB21" location="Age_Categories!A1" display="Age_Categories!A1"/>
    <hyperlink ref="EDC21" location="Age_Categories!A1" display="Age_Categories!A1"/>
    <hyperlink ref="EDD21" location="Age_Categories!A1" display="Age_Categories!A1"/>
    <hyperlink ref="EDE21" location="Age_Categories!A1" display="Age_Categories!A1"/>
    <hyperlink ref="EDF21" location="Age_Categories!A1" display="Age_Categories!A1"/>
    <hyperlink ref="EDG21" location="Age_Categories!A1" display="Age_Categories!A1"/>
    <hyperlink ref="EDH21" location="Age_Categories!A1" display="Age_Categories!A1"/>
    <hyperlink ref="EDI21" location="Age_Categories!A1" display="Age_Categories!A1"/>
    <hyperlink ref="EDJ21" location="Age_Categories!A1" display="Age_Categories!A1"/>
    <hyperlink ref="EDK21" location="Age_Categories!A1" display="Age_Categories!A1"/>
    <hyperlink ref="EDL21" location="Age_Categories!A1" display="Age_Categories!A1"/>
    <hyperlink ref="EDM21" location="Age_Categories!A1" display="Age_Categories!A1"/>
    <hyperlink ref="EDN21" location="Age_Categories!A1" display="Age_Categories!A1"/>
    <hyperlink ref="EDO21" location="Age_Categories!A1" display="Age_Categories!A1"/>
    <hyperlink ref="EDP21" location="Age_Categories!A1" display="Age_Categories!A1"/>
    <hyperlink ref="EDQ21" location="Age_Categories!A1" display="Age_Categories!A1"/>
    <hyperlink ref="EDR21" location="Age_Categories!A1" display="Age_Categories!A1"/>
    <hyperlink ref="EDS21" location="Age_Categories!A1" display="Age_Categories!A1"/>
    <hyperlink ref="EDT21" location="Age_Categories!A1" display="Age_Categories!A1"/>
    <hyperlink ref="EDU21" location="Age_Categories!A1" display="Age_Categories!A1"/>
    <hyperlink ref="EDV21" location="Age_Categories!A1" display="Age_Categories!A1"/>
    <hyperlink ref="EDW21" location="Age_Categories!A1" display="Age_Categories!A1"/>
    <hyperlink ref="EDX21" location="Age_Categories!A1" display="Age_Categories!A1"/>
    <hyperlink ref="EDY21" location="Age_Categories!A1" display="Age_Categories!A1"/>
    <hyperlink ref="EDZ21" location="Age_Categories!A1" display="Age_Categories!A1"/>
    <hyperlink ref="EEA21" location="Age_Categories!A1" display="Age_Categories!A1"/>
    <hyperlink ref="EEB21" location="Age_Categories!A1" display="Age_Categories!A1"/>
    <hyperlink ref="EEC21" location="Age_Categories!A1" display="Age_Categories!A1"/>
    <hyperlink ref="EED21" location="Age_Categories!A1" display="Age_Categories!A1"/>
    <hyperlink ref="EEE21" location="Age_Categories!A1" display="Age_Categories!A1"/>
    <hyperlink ref="EEF21" location="Age_Categories!A1" display="Age_Categories!A1"/>
    <hyperlink ref="EEG21" location="Age_Categories!A1" display="Age_Categories!A1"/>
    <hyperlink ref="EEH21" location="Age_Categories!A1" display="Age_Categories!A1"/>
    <hyperlink ref="EEI21" location="Age_Categories!A1" display="Age_Categories!A1"/>
    <hyperlink ref="EEJ21" location="Age_Categories!A1" display="Age_Categories!A1"/>
    <hyperlink ref="EEK21" location="Age_Categories!A1" display="Age_Categories!A1"/>
    <hyperlink ref="EEL21" location="Age_Categories!A1" display="Age_Categories!A1"/>
    <hyperlink ref="EEM21" location="Age_Categories!A1" display="Age_Categories!A1"/>
    <hyperlink ref="EEN21" location="Age_Categories!A1" display="Age_Categories!A1"/>
    <hyperlink ref="EEO21" location="Age_Categories!A1" display="Age_Categories!A1"/>
    <hyperlink ref="EEP21" location="Age_Categories!A1" display="Age_Categories!A1"/>
    <hyperlink ref="EEQ21" location="Age_Categories!A1" display="Age_Categories!A1"/>
    <hyperlink ref="EER21" location="Age_Categories!A1" display="Age_Categories!A1"/>
    <hyperlink ref="EES21" location="Age_Categories!A1" display="Age_Categories!A1"/>
    <hyperlink ref="EET21" location="Age_Categories!A1" display="Age_Categories!A1"/>
    <hyperlink ref="EEU21" location="Age_Categories!A1" display="Age_Categories!A1"/>
    <hyperlink ref="EEV21" location="Age_Categories!A1" display="Age_Categories!A1"/>
    <hyperlink ref="EEW21" location="Age_Categories!A1" display="Age_Categories!A1"/>
    <hyperlink ref="EEX21" location="Age_Categories!A1" display="Age_Categories!A1"/>
    <hyperlink ref="EEY21" location="Age_Categories!A1" display="Age_Categories!A1"/>
    <hyperlink ref="EEZ21" location="Age_Categories!A1" display="Age_Categories!A1"/>
    <hyperlink ref="EFA21" location="Age_Categories!A1" display="Age_Categories!A1"/>
    <hyperlink ref="EFB21" location="Age_Categories!A1" display="Age_Categories!A1"/>
    <hyperlink ref="EFC21" location="Age_Categories!A1" display="Age_Categories!A1"/>
    <hyperlink ref="EFD21" location="Age_Categories!A1" display="Age_Categories!A1"/>
    <hyperlink ref="EFE21" location="Age_Categories!A1" display="Age_Categories!A1"/>
    <hyperlink ref="EFF21" location="Age_Categories!A1" display="Age_Categories!A1"/>
    <hyperlink ref="EFG21" location="Age_Categories!A1" display="Age_Categories!A1"/>
    <hyperlink ref="EFH21" location="Age_Categories!A1" display="Age_Categories!A1"/>
    <hyperlink ref="EFI21" location="Age_Categories!A1" display="Age_Categories!A1"/>
    <hyperlink ref="EFJ21" location="Age_Categories!A1" display="Age_Categories!A1"/>
    <hyperlink ref="EFK21" location="Age_Categories!A1" display="Age_Categories!A1"/>
    <hyperlink ref="EFL21" location="Age_Categories!A1" display="Age_Categories!A1"/>
    <hyperlink ref="EFM21" location="Age_Categories!A1" display="Age_Categories!A1"/>
    <hyperlink ref="EFN21" location="Age_Categories!A1" display="Age_Categories!A1"/>
    <hyperlink ref="EFO21" location="Age_Categories!A1" display="Age_Categories!A1"/>
    <hyperlink ref="EFP21" location="Age_Categories!A1" display="Age_Categories!A1"/>
    <hyperlink ref="EFQ21" location="Age_Categories!A1" display="Age_Categories!A1"/>
    <hyperlink ref="EFR21" location="Age_Categories!A1" display="Age_Categories!A1"/>
    <hyperlink ref="EFS21" location="Age_Categories!A1" display="Age_Categories!A1"/>
    <hyperlink ref="EFT21" location="Age_Categories!A1" display="Age_Categories!A1"/>
    <hyperlink ref="EFU21" location="Age_Categories!A1" display="Age_Categories!A1"/>
    <hyperlink ref="EFV21" location="Age_Categories!A1" display="Age_Categories!A1"/>
    <hyperlink ref="EFW21" location="Age_Categories!A1" display="Age_Categories!A1"/>
    <hyperlink ref="EFX21" location="Age_Categories!A1" display="Age_Categories!A1"/>
    <hyperlink ref="EFY21" location="Age_Categories!A1" display="Age_Categories!A1"/>
    <hyperlink ref="EFZ21" location="Age_Categories!A1" display="Age_Categories!A1"/>
    <hyperlink ref="EGA21" location="Age_Categories!A1" display="Age_Categories!A1"/>
    <hyperlink ref="EGB21" location="Age_Categories!A1" display="Age_Categories!A1"/>
    <hyperlink ref="EGC21" location="Age_Categories!A1" display="Age_Categories!A1"/>
    <hyperlink ref="EGD21" location="Age_Categories!A1" display="Age_Categories!A1"/>
    <hyperlink ref="EGE21" location="Age_Categories!A1" display="Age_Categories!A1"/>
    <hyperlink ref="EGF21" location="Age_Categories!A1" display="Age_Categories!A1"/>
    <hyperlink ref="EGG21" location="Age_Categories!A1" display="Age_Categories!A1"/>
    <hyperlink ref="EGH21" location="Age_Categories!A1" display="Age_Categories!A1"/>
    <hyperlink ref="EGI21" location="Age_Categories!A1" display="Age_Categories!A1"/>
    <hyperlink ref="EGJ21" location="Age_Categories!A1" display="Age_Categories!A1"/>
    <hyperlink ref="EGK21" location="Age_Categories!A1" display="Age_Categories!A1"/>
    <hyperlink ref="EGL21" location="Age_Categories!A1" display="Age_Categories!A1"/>
    <hyperlink ref="EGM21" location="Age_Categories!A1" display="Age_Categories!A1"/>
    <hyperlink ref="EGN21" location="Age_Categories!A1" display="Age_Categories!A1"/>
    <hyperlink ref="EGO21" location="Age_Categories!A1" display="Age_Categories!A1"/>
    <hyperlink ref="EGP21" location="Age_Categories!A1" display="Age_Categories!A1"/>
    <hyperlink ref="EGQ21" location="Age_Categories!A1" display="Age_Categories!A1"/>
    <hyperlink ref="EGR21" location="Age_Categories!A1" display="Age_Categories!A1"/>
    <hyperlink ref="EGS21" location="Age_Categories!A1" display="Age_Categories!A1"/>
    <hyperlink ref="EGT21" location="Age_Categories!A1" display="Age_Categories!A1"/>
    <hyperlink ref="EGU21" location="Age_Categories!A1" display="Age_Categories!A1"/>
    <hyperlink ref="EGV21" location="Age_Categories!A1" display="Age_Categories!A1"/>
    <hyperlink ref="EGW21" location="Age_Categories!A1" display="Age_Categories!A1"/>
    <hyperlink ref="EGX21" location="Age_Categories!A1" display="Age_Categories!A1"/>
    <hyperlink ref="EGY21" location="Age_Categories!A1" display="Age_Categories!A1"/>
    <hyperlink ref="EGZ21" location="Age_Categories!A1" display="Age_Categories!A1"/>
    <hyperlink ref="EHA21" location="Age_Categories!A1" display="Age_Categories!A1"/>
    <hyperlink ref="EHB21" location="Age_Categories!A1" display="Age_Categories!A1"/>
    <hyperlink ref="EHC21" location="Age_Categories!A1" display="Age_Categories!A1"/>
    <hyperlink ref="EHD21" location="Age_Categories!A1" display="Age_Categories!A1"/>
    <hyperlink ref="EHE21" location="Age_Categories!A1" display="Age_Categories!A1"/>
    <hyperlink ref="EHF21" location="Age_Categories!A1" display="Age_Categories!A1"/>
    <hyperlink ref="EHG21" location="Age_Categories!A1" display="Age_Categories!A1"/>
    <hyperlink ref="EHH21" location="Age_Categories!A1" display="Age_Categories!A1"/>
    <hyperlink ref="EHI21" location="Age_Categories!A1" display="Age_Categories!A1"/>
    <hyperlink ref="EHJ21" location="Age_Categories!A1" display="Age_Categories!A1"/>
    <hyperlink ref="EHK21" location="Age_Categories!A1" display="Age_Categories!A1"/>
    <hyperlink ref="EHL21" location="Age_Categories!A1" display="Age_Categories!A1"/>
    <hyperlink ref="EHM21" location="Age_Categories!A1" display="Age_Categories!A1"/>
    <hyperlink ref="EHN21" location="Age_Categories!A1" display="Age_Categories!A1"/>
    <hyperlink ref="EHO21" location="Age_Categories!A1" display="Age_Categories!A1"/>
    <hyperlink ref="EHP21" location="Age_Categories!A1" display="Age_Categories!A1"/>
    <hyperlink ref="EHQ21" location="Age_Categories!A1" display="Age_Categories!A1"/>
    <hyperlink ref="EHR21" location="Age_Categories!A1" display="Age_Categories!A1"/>
    <hyperlink ref="EHS21" location="Age_Categories!A1" display="Age_Categories!A1"/>
    <hyperlink ref="EHT21" location="Age_Categories!A1" display="Age_Categories!A1"/>
    <hyperlink ref="EHU21" location="Age_Categories!A1" display="Age_Categories!A1"/>
    <hyperlink ref="EHV21" location="Age_Categories!A1" display="Age_Categories!A1"/>
    <hyperlink ref="EHW21" location="Age_Categories!A1" display="Age_Categories!A1"/>
    <hyperlink ref="EHX21" location="Age_Categories!A1" display="Age_Categories!A1"/>
    <hyperlink ref="EHY21" location="Age_Categories!A1" display="Age_Categories!A1"/>
    <hyperlink ref="EHZ21" location="Age_Categories!A1" display="Age_Categories!A1"/>
    <hyperlink ref="EIA21" location="Age_Categories!A1" display="Age_Categories!A1"/>
    <hyperlink ref="EIB21" location="Age_Categories!A1" display="Age_Categories!A1"/>
    <hyperlink ref="EIC21" location="Age_Categories!A1" display="Age_Categories!A1"/>
    <hyperlink ref="EID21" location="Age_Categories!A1" display="Age_Categories!A1"/>
    <hyperlink ref="EIE21" location="Age_Categories!A1" display="Age_Categories!A1"/>
    <hyperlink ref="EIF21" location="Age_Categories!A1" display="Age_Categories!A1"/>
    <hyperlink ref="EIG21" location="Age_Categories!A1" display="Age_Categories!A1"/>
    <hyperlink ref="EIH21" location="Age_Categories!A1" display="Age_Categories!A1"/>
    <hyperlink ref="EII21" location="Age_Categories!A1" display="Age_Categories!A1"/>
    <hyperlink ref="EIJ21" location="Age_Categories!A1" display="Age_Categories!A1"/>
    <hyperlink ref="EIK21" location="Age_Categories!A1" display="Age_Categories!A1"/>
    <hyperlink ref="EIL21" location="Age_Categories!A1" display="Age_Categories!A1"/>
    <hyperlink ref="EIM21" location="Age_Categories!A1" display="Age_Categories!A1"/>
    <hyperlink ref="EIN21" location="Age_Categories!A1" display="Age_Categories!A1"/>
    <hyperlink ref="EIO21" location="Age_Categories!A1" display="Age_Categories!A1"/>
    <hyperlink ref="EIP21" location="Age_Categories!A1" display="Age_Categories!A1"/>
    <hyperlink ref="EIQ21" location="Age_Categories!A1" display="Age_Categories!A1"/>
    <hyperlink ref="EIR21" location="Age_Categories!A1" display="Age_Categories!A1"/>
    <hyperlink ref="EIS21" location="Age_Categories!A1" display="Age_Categories!A1"/>
    <hyperlink ref="EIT21" location="Age_Categories!A1" display="Age_Categories!A1"/>
    <hyperlink ref="EIU21" location="Age_Categories!A1" display="Age_Categories!A1"/>
    <hyperlink ref="EIV21" location="Age_Categories!A1" display="Age_Categories!A1"/>
    <hyperlink ref="EIW21" location="Age_Categories!A1" display="Age_Categories!A1"/>
    <hyperlink ref="EIX21" location="Age_Categories!A1" display="Age_Categories!A1"/>
    <hyperlink ref="EIY21" location="Age_Categories!A1" display="Age_Categories!A1"/>
    <hyperlink ref="EIZ21" location="Age_Categories!A1" display="Age_Categories!A1"/>
    <hyperlink ref="EJA21" location="Age_Categories!A1" display="Age_Categories!A1"/>
    <hyperlink ref="EJB21" location="Age_Categories!A1" display="Age_Categories!A1"/>
    <hyperlink ref="EJC21" location="Age_Categories!A1" display="Age_Categories!A1"/>
    <hyperlink ref="EJD21" location="Age_Categories!A1" display="Age_Categories!A1"/>
    <hyperlink ref="EJE21" location="Age_Categories!A1" display="Age_Categories!A1"/>
    <hyperlink ref="EJF21" location="Age_Categories!A1" display="Age_Categories!A1"/>
    <hyperlink ref="EJG21" location="Age_Categories!A1" display="Age_Categories!A1"/>
    <hyperlink ref="EJH21" location="Age_Categories!A1" display="Age_Categories!A1"/>
    <hyperlink ref="EJI21" location="Age_Categories!A1" display="Age_Categories!A1"/>
    <hyperlink ref="EJJ21" location="Age_Categories!A1" display="Age_Categories!A1"/>
    <hyperlink ref="EJK21" location="Age_Categories!A1" display="Age_Categories!A1"/>
    <hyperlink ref="EJL21" location="Age_Categories!A1" display="Age_Categories!A1"/>
    <hyperlink ref="EJM21" location="Age_Categories!A1" display="Age_Categories!A1"/>
    <hyperlink ref="EJN21" location="Age_Categories!A1" display="Age_Categories!A1"/>
    <hyperlink ref="EJO21" location="Age_Categories!A1" display="Age_Categories!A1"/>
    <hyperlink ref="EJP21" location="Age_Categories!A1" display="Age_Categories!A1"/>
    <hyperlink ref="EJQ21" location="Age_Categories!A1" display="Age_Categories!A1"/>
    <hyperlink ref="EJR21" location="Age_Categories!A1" display="Age_Categories!A1"/>
    <hyperlink ref="EJS21" location="Age_Categories!A1" display="Age_Categories!A1"/>
    <hyperlink ref="EJT21" location="Age_Categories!A1" display="Age_Categories!A1"/>
    <hyperlink ref="EJU21" location="Age_Categories!A1" display="Age_Categories!A1"/>
    <hyperlink ref="EJV21" location="Age_Categories!A1" display="Age_Categories!A1"/>
    <hyperlink ref="EJW21" location="Age_Categories!A1" display="Age_Categories!A1"/>
    <hyperlink ref="EJX21" location="Age_Categories!A1" display="Age_Categories!A1"/>
    <hyperlink ref="EJY21" location="Age_Categories!A1" display="Age_Categories!A1"/>
    <hyperlink ref="EJZ21" location="Age_Categories!A1" display="Age_Categories!A1"/>
    <hyperlink ref="EKA21" location="Age_Categories!A1" display="Age_Categories!A1"/>
    <hyperlink ref="EKB21" location="Age_Categories!A1" display="Age_Categories!A1"/>
    <hyperlink ref="EKC21" location="Age_Categories!A1" display="Age_Categories!A1"/>
    <hyperlink ref="EKD21" location="Age_Categories!A1" display="Age_Categories!A1"/>
    <hyperlink ref="EKE21" location="Age_Categories!A1" display="Age_Categories!A1"/>
    <hyperlink ref="EKF21" location="Age_Categories!A1" display="Age_Categories!A1"/>
    <hyperlink ref="EKG21" location="Age_Categories!A1" display="Age_Categories!A1"/>
    <hyperlink ref="EKH21" location="Age_Categories!A1" display="Age_Categories!A1"/>
    <hyperlink ref="EKI21" location="Age_Categories!A1" display="Age_Categories!A1"/>
    <hyperlink ref="EKJ21" location="Age_Categories!A1" display="Age_Categories!A1"/>
    <hyperlink ref="EKK21" location="Age_Categories!A1" display="Age_Categories!A1"/>
    <hyperlink ref="EKL21" location="Age_Categories!A1" display="Age_Categories!A1"/>
    <hyperlink ref="EKM21" location="Age_Categories!A1" display="Age_Categories!A1"/>
    <hyperlink ref="EKN21" location="Age_Categories!A1" display="Age_Categories!A1"/>
    <hyperlink ref="EKO21" location="Age_Categories!A1" display="Age_Categories!A1"/>
    <hyperlink ref="EKP21" location="Age_Categories!A1" display="Age_Categories!A1"/>
    <hyperlink ref="EKQ21" location="Age_Categories!A1" display="Age_Categories!A1"/>
    <hyperlink ref="EKR21" location="Age_Categories!A1" display="Age_Categories!A1"/>
    <hyperlink ref="EKS21" location="Age_Categories!A1" display="Age_Categories!A1"/>
    <hyperlink ref="EKT21" location="Age_Categories!A1" display="Age_Categories!A1"/>
    <hyperlink ref="EKU21" location="Age_Categories!A1" display="Age_Categories!A1"/>
    <hyperlink ref="EKV21" location="Age_Categories!A1" display="Age_Categories!A1"/>
    <hyperlink ref="EKW21" location="Age_Categories!A1" display="Age_Categories!A1"/>
    <hyperlink ref="EKX21" location="Age_Categories!A1" display="Age_Categories!A1"/>
    <hyperlink ref="EKY21" location="Age_Categories!A1" display="Age_Categories!A1"/>
    <hyperlink ref="EKZ21" location="Age_Categories!A1" display="Age_Categories!A1"/>
    <hyperlink ref="ELA21" location="Age_Categories!A1" display="Age_Categories!A1"/>
    <hyperlink ref="ELB21" location="Age_Categories!A1" display="Age_Categories!A1"/>
    <hyperlink ref="ELC21" location="Age_Categories!A1" display="Age_Categories!A1"/>
    <hyperlink ref="ELD21" location="Age_Categories!A1" display="Age_Categories!A1"/>
    <hyperlink ref="ELE21" location="Age_Categories!A1" display="Age_Categories!A1"/>
    <hyperlink ref="ELF21" location="Age_Categories!A1" display="Age_Categories!A1"/>
    <hyperlink ref="ELG21" location="Age_Categories!A1" display="Age_Categories!A1"/>
    <hyperlink ref="ELH21" location="Age_Categories!A1" display="Age_Categories!A1"/>
    <hyperlink ref="ELI21" location="Age_Categories!A1" display="Age_Categories!A1"/>
    <hyperlink ref="ELJ21" location="Age_Categories!A1" display="Age_Categories!A1"/>
    <hyperlink ref="ELK21" location="Age_Categories!A1" display="Age_Categories!A1"/>
    <hyperlink ref="ELL21" location="Age_Categories!A1" display="Age_Categories!A1"/>
    <hyperlink ref="ELM21" location="Age_Categories!A1" display="Age_Categories!A1"/>
    <hyperlink ref="ELN21" location="Age_Categories!A1" display="Age_Categories!A1"/>
    <hyperlink ref="ELO21" location="Age_Categories!A1" display="Age_Categories!A1"/>
    <hyperlink ref="ELP21" location="Age_Categories!A1" display="Age_Categories!A1"/>
    <hyperlink ref="ELQ21" location="Age_Categories!A1" display="Age_Categories!A1"/>
    <hyperlink ref="ELR21" location="Age_Categories!A1" display="Age_Categories!A1"/>
    <hyperlink ref="ELS21" location="Age_Categories!A1" display="Age_Categories!A1"/>
    <hyperlink ref="ELT21" location="Age_Categories!A1" display="Age_Categories!A1"/>
    <hyperlink ref="ELU21" location="Age_Categories!A1" display="Age_Categories!A1"/>
    <hyperlink ref="ELV21" location="Age_Categories!A1" display="Age_Categories!A1"/>
    <hyperlink ref="ELW21" location="Age_Categories!A1" display="Age_Categories!A1"/>
    <hyperlink ref="ELX21" location="Age_Categories!A1" display="Age_Categories!A1"/>
    <hyperlink ref="ELY21" location="Age_Categories!A1" display="Age_Categories!A1"/>
    <hyperlink ref="ELZ21" location="Age_Categories!A1" display="Age_Categories!A1"/>
    <hyperlink ref="EMA21" location="Age_Categories!A1" display="Age_Categories!A1"/>
    <hyperlink ref="EMB21" location="Age_Categories!A1" display="Age_Categories!A1"/>
    <hyperlink ref="EMC21" location="Age_Categories!A1" display="Age_Categories!A1"/>
    <hyperlink ref="EMD21" location="Age_Categories!A1" display="Age_Categories!A1"/>
    <hyperlink ref="EME21" location="Age_Categories!A1" display="Age_Categories!A1"/>
    <hyperlink ref="EMF21" location="Age_Categories!A1" display="Age_Categories!A1"/>
    <hyperlink ref="EMG21" location="Age_Categories!A1" display="Age_Categories!A1"/>
    <hyperlink ref="EMH21" location="Age_Categories!A1" display="Age_Categories!A1"/>
    <hyperlink ref="EMI21" location="Age_Categories!A1" display="Age_Categories!A1"/>
    <hyperlink ref="EMJ21" location="Age_Categories!A1" display="Age_Categories!A1"/>
    <hyperlink ref="EMK21" location="Age_Categories!A1" display="Age_Categories!A1"/>
    <hyperlink ref="EML21" location="Age_Categories!A1" display="Age_Categories!A1"/>
    <hyperlink ref="EMM21" location="Age_Categories!A1" display="Age_Categories!A1"/>
    <hyperlink ref="EMN21" location="Age_Categories!A1" display="Age_Categories!A1"/>
    <hyperlink ref="EMO21" location="Age_Categories!A1" display="Age_Categories!A1"/>
    <hyperlink ref="EMP21" location="Age_Categories!A1" display="Age_Categories!A1"/>
    <hyperlink ref="EMQ21" location="Age_Categories!A1" display="Age_Categories!A1"/>
    <hyperlink ref="EMR21" location="Age_Categories!A1" display="Age_Categories!A1"/>
    <hyperlink ref="EMS21" location="Age_Categories!A1" display="Age_Categories!A1"/>
    <hyperlink ref="EMT21" location="Age_Categories!A1" display="Age_Categories!A1"/>
    <hyperlink ref="EMU21" location="Age_Categories!A1" display="Age_Categories!A1"/>
    <hyperlink ref="EMV21" location="Age_Categories!A1" display="Age_Categories!A1"/>
    <hyperlink ref="EMW21" location="Age_Categories!A1" display="Age_Categories!A1"/>
    <hyperlink ref="EMX21" location="Age_Categories!A1" display="Age_Categories!A1"/>
    <hyperlink ref="EMY21" location="Age_Categories!A1" display="Age_Categories!A1"/>
    <hyperlink ref="EMZ21" location="Age_Categories!A1" display="Age_Categories!A1"/>
    <hyperlink ref="ENA21" location="Age_Categories!A1" display="Age_Categories!A1"/>
    <hyperlink ref="ENB21" location="Age_Categories!A1" display="Age_Categories!A1"/>
    <hyperlink ref="ENC21" location="Age_Categories!A1" display="Age_Categories!A1"/>
    <hyperlink ref="END21" location="Age_Categories!A1" display="Age_Categories!A1"/>
    <hyperlink ref="ENE21" location="Age_Categories!A1" display="Age_Categories!A1"/>
    <hyperlink ref="ENF21" location="Age_Categories!A1" display="Age_Categories!A1"/>
    <hyperlink ref="ENG21" location="Age_Categories!A1" display="Age_Categories!A1"/>
    <hyperlink ref="ENH21" location="Age_Categories!A1" display="Age_Categories!A1"/>
    <hyperlink ref="ENI21" location="Age_Categories!A1" display="Age_Categories!A1"/>
    <hyperlink ref="ENJ21" location="Age_Categories!A1" display="Age_Categories!A1"/>
    <hyperlink ref="ENK21" location="Age_Categories!A1" display="Age_Categories!A1"/>
    <hyperlink ref="ENL21" location="Age_Categories!A1" display="Age_Categories!A1"/>
    <hyperlink ref="ENM21" location="Age_Categories!A1" display="Age_Categories!A1"/>
    <hyperlink ref="ENN21" location="Age_Categories!A1" display="Age_Categories!A1"/>
    <hyperlink ref="ENO21" location="Age_Categories!A1" display="Age_Categories!A1"/>
    <hyperlink ref="ENP21" location="Age_Categories!A1" display="Age_Categories!A1"/>
    <hyperlink ref="ENQ21" location="Age_Categories!A1" display="Age_Categories!A1"/>
    <hyperlink ref="ENR21" location="Age_Categories!A1" display="Age_Categories!A1"/>
    <hyperlink ref="ENS21" location="Age_Categories!A1" display="Age_Categories!A1"/>
    <hyperlink ref="ENT21" location="Age_Categories!A1" display="Age_Categories!A1"/>
    <hyperlink ref="ENU21" location="Age_Categories!A1" display="Age_Categories!A1"/>
    <hyperlink ref="ENV21" location="Age_Categories!A1" display="Age_Categories!A1"/>
    <hyperlink ref="ENW21" location="Age_Categories!A1" display="Age_Categories!A1"/>
    <hyperlink ref="ENX21" location="Age_Categories!A1" display="Age_Categories!A1"/>
    <hyperlink ref="ENY21" location="Age_Categories!A1" display="Age_Categories!A1"/>
    <hyperlink ref="ENZ21" location="Age_Categories!A1" display="Age_Categories!A1"/>
    <hyperlink ref="EOA21" location="Age_Categories!A1" display="Age_Categories!A1"/>
    <hyperlink ref="EOB21" location="Age_Categories!A1" display="Age_Categories!A1"/>
    <hyperlink ref="EOC21" location="Age_Categories!A1" display="Age_Categories!A1"/>
    <hyperlink ref="EOD21" location="Age_Categories!A1" display="Age_Categories!A1"/>
    <hyperlink ref="EOE21" location="Age_Categories!A1" display="Age_Categories!A1"/>
    <hyperlink ref="EOF21" location="Age_Categories!A1" display="Age_Categories!A1"/>
    <hyperlink ref="EOG21" location="Age_Categories!A1" display="Age_Categories!A1"/>
    <hyperlink ref="EOH21" location="Age_Categories!A1" display="Age_Categories!A1"/>
    <hyperlink ref="EOI21" location="Age_Categories!A1" display="Age_Categories!A1"/>
    <hyperlink ref="EOJ21" location="Age_Categories!A1" display="Age_Categories!A1"/>
    <hyperlink ref="EOK21" location="Age_Categories!A1" display="Age_Categories!A1"/>
    <hyperlink ref="EOL21" location="Age_Categories!A1" display="Age_Categories!A1"/>
    <hyperlink ref="EOM21" location="Age_Categories!A1" display="Age_Categories!A1"/>
    <hyperlink ref="EON21" location="Age_Categories!A1" display="Age_Categories!A1"/>
    <hyperlink ref="EOO21" location="Age_Categories!A1" display="Age_Categories!A1"/>
    <hyperlink ref="EOP21" location="Age_Categories!A1" display="Age_Categories!A1"/>
    <hyperlink ref="EOQ21" location="Age_Categories!A1" display="Age_Categories!A1"/>
    <hyperlink ref="EOR21" location="Age_Categories!A1" display="Age_Categories!A1"/>
    <hyperlink ref="EOS21" location="Age_Categories!A1" display="Age_Categories!A1"/>
    <hyperlink ref="EOT21" location="Age_Categories!A1" display="Age_Categories!A1"/>
    <hyperlink ref="EOU21" location="Age_Categories!A1" display="Age_Categories!A1"/>
    <hyperlink ref="EOV21" location="Age_Categories!A1" display="Age_Categories!A1"/>
    <hyperlink ref="EOW21" location="Age_Categories!A1" display="Age_Categories!A1"/>
    <hyperlink ref="EOX21" location="Age_Categories!A1" display="Age_Categories!A1"/>
    <hyperlink ref="EOY21" location="Age_Categories!A1" display="Age_Categories!A1"/>
    <hyperlink ref="EOZ21" location="Age_Categories!A1" display="Age_Categories!A1"/>
    <hyperlink ref="EPA21" location="Age_Categories!A1" display="Age_Categories!A1"/>
    <hyperlink ref="EPB21" location="Age_Categories!A1" display="Age_Categories!A1"/>
    <hyperlink ref="EPC21" location="Age_Categories!A1" display="Age_Categories!A1"/>
    <hyperlink ref="EPD21" location="Age_Categories!A1" display="Age_Categories!A1"/>
    <hyperlink ref="EPE21" location="Age_Categories!A1" display="Age_Categories!A1"/>
    <hyperlink ref="EPF21" location="Age_Categories!A1" display="Age_Categories!A1"/>
    <hyperlink ref="EPG21" location="Age_Categories!A1" display="Age_Categories!A1"/>
    <hyperlink ref="EPH21" location="Age_Categories!A1" display="Age_Categories!A1"/>
    <hyperlink ref="EPI21" location="Age_Categories!A1" display="Age_Categories!A1"/>
    <hyperlink ref="EPJ21" location="Age_Categories!A1" display="Age_Categories!A1"/>
    <hyperlink ref="EPK21" location="Age_Categories!A1" display="Age_Categories!A1"/>
    <hyperlink ref="EPL21" location="Age_Categories!A1" display="Age_Categories!A1"/>
    <hyperlink ref="EPM21" location="Age_Categories!A1" display="Age_Categories!A1"/>
    <hyperlink ref="EPN21" location="Age_Categories!A1" display="Age_Categories!A1"/>
    <hyperlink ref="EPO21" location="Age_Categories!A1" display="Age_Categories!A1"/>
    <hyperlink ref="EPP21" location="Age_Categories!A1" display="Age_Categories!A1"/>
    <hyperlink ref="EPQ21" location="Age_Categories!A1" display="Age_Categories!A1"/>
    <hyperlink ref="EPR21" location="Age_Categories!A1" display="Age_Categories!A1"/>
    <hyperlink ref="EPS21" location="Age_Categories!A1" display="Age_Categories!A1"/>
    <hyperlink ref="EPT21" location="Age_Categories!A1" display="Age_Categories!A1"/>
    <hyperlink ref="EPU21" location="Age_Categories!A1" display="Age_Categories!A1"/>
    <hyperlink ref="EPV21" location="Age_Categories!A1" display="Age_Categories!A1"/>
    <hyperlink ref="EPW21" location="Age_Categories!A1" display="Age_Categories!A1"/>
    <hyperlink ref="EPX21" location="Age_Categories!A1" display="Age_Categories!A1"/>
    <hyperlink ref="EPY21" location="Age_Categories!A1" display="Age_Categories!A1"/>
    <hyperlink ref="EPZ21" location="Age_Categories!A1" display="Age_Categories!A1"/>
    <hyperlink ref="EQA21" location="Age_Categories!A1" display="Age_Categories!A1"/>
    <hyperlink ref="EQB21" location="Age_Categories!A1" display="Age_Categories!A1"/>
    <hyperlink ref="EQC21" location="Age_Categories!A1" display="Age_Categories!A1"/>
    <hyperlink ref="EQD21" location="Age_Categories!A1" display="Age_Categories!A1"/>
    <hyperlink ref="EQE21" location="Age_Categories!A1" display="Age_Categories!A1"/>
    <hyperlink ref="EQF21" location="Age_Categories!A1" display="Age_Categories!A1"/>
    <hyperlink ref="EQG21" location="Age_Categories!A1" display="Age_Categories!A1"/>
    <hyperlink ref="EQH21" location="Age_Categories!A1" display="Age_Categories!A1"/>
    <hyperlink ref="EQI21" location="Age_Categories!A1" display="Age_Categories!A1"/>
    <hyperlink ref="EQJ21" location="Age_Categories!A1" display="Age_Categories!A1"/>
    <hyperlink ref="EQK21" location="Age_Categories!A1" display="Age_Categories!A1"/>
    <hyperlink ref="EQL21" location="Age_Categories!A1" display="Age_Categories!A1"/>
    <hyperlink ref="EQM21" location="Age_Categories!A1" display="Age_Categories!A1"/>
    <hyperlink ref="EQN21" location="Age_Categories!A1" display="Age_Categories!A1"/>
    <hyperlink ref="EQO21" location="Age_Categories!A1" display="Age_Categories!A1"/>
    <hyperlink ref="EQP21" location="Age_Categories!A1" display="Age_Categories!A1"/>
    <hyperlink ref="EQQ21" location="Age_Categories!A1" display="Age_Categories!A1"/>
    <hyperlink ref="EQR21" location="Age_Categories!A1" display="Age_Categories!A1"/>
    <hyperlink ref="EQS21" location="Age_Categories!A1" display="Age_Categories!A1"/>
    <hyperlink ref="EQT21" location="Age_Categories!A1" display="Age_Categories!A1"/>
    <hyperlink ref="EQU21" location="Age_Categories!A1" display="Age_Categories!A1"/>
    <hyperlink ref="EQV21" location="Age_Categories!A1" display="Age_Categories!A1"/>
    <hyperlink ref="EQW21" location="Age_Categories!A1" display="Age_Categories!A1"/>
    <hyperlink ref="EQX21" location="Age_Categories!A1" display="Age_Categories!A1"/>
    <hyperlink ref="EQY21" location="Age_Categories!A1" display="Age_Categories!A1"/>
    <hyperlink ref="EQZ21" location="Age_Categories!A1" display="Age_Categories!A1"/>
    <hyperlink ref="ERA21" location="Age_Categories!A1" display="Age_Categories!A1"/>
    <hyperlink ref="ERB21" location="Age_Categories!A1" display="Age_Categories!A1"/>
    <hyperlink ref="ERC21" location="Age_Categories!A1" display="Age_Categories!A1"/>
    <hyperlink ref="ERD21" location="Age_Categories!A1" display="Age_Categories!A1"/>
    <hyperlink ref="ERE21" location="Age_Categories!A1" display="Age_Categories!A1"/>
    <hyperlink ref="ERF21" location="Age_Categories!A1" display="Age_Categories!A1"/>
    <hyperlink ref="ERG21" location="Age_Categories!A1" display="Age_Categories!A1"/>
    <hyperlink ref="ERH21" location="Age_Categories!A1" display="Age_Categories!A1"/>
    <hyperlink ref="ERI21" location="Age_Categories!A1" display="Age_Categories!A1"/>
    <hyperlink ref="ERJ21" location="Age_Categories!A1" display="Age_Categories!A1"/>
    <hyperlink ref="ERK21" location="Age_Categories!A1" display="Age_Categories!A1"/>
    <hyperlink ref="ERL21" location="Age_Categories!A1" display="Age_Categories!A1"/>
    <hyperlink ref="ERM21" location="Age_Categories!A1" display="Age_Categories!A1"/>
    <hyperlink ref="ERN21" location="Age_Categories!A1" display="Age_Categories!A1"/>
    <hyperlink ref="ERO21" location="Age_Categories!A1" display="Age_Categories!A1"/>
    <hyperlink ref="ERP21" location="Age_Categories!A1" display="Age_Categories!A1"/>
    <hyperlink ref="ERQ21" location="Age_Categories!A1" display="Age_Categories!A1"/>
    <hyperlink ref="ERR21" location="Age_Categories!A1" display="Age_Categories!A1"/>
    <hyperlink ref="ERS21" location="Age_Categories!A1" display="Age_Categories!A1"/>
    <hyperlink ref="ERT21" location="Age_Categories!A1" display="Age_Categories!A1"/>
    <hyperlink ref="ERU21" location="Age_Categories!A1" display="Age_Categories!A1"/>
    <hyperlink ref="ERV21" location="Age_Categories!A1" display="Age_Categories!A1"/>
    <hyperlink ref="ERW21" location="Age_Categories!A1" display="Age_Categories!A1"/>
    <hyperlink ref="ERX21" location="Age_Categories!A1" display="Age_Categories!A1"/>
    <hyperlink ref="ERY21" location="Age_Categories!A1" display="Age_Categories!A1"/>
    <hyperlink ref="ERZ21" location="Age_Categories!A1" display="Age_Categories!A1"/>
    <hyperlink ref="ESA21" location="Age_Categories!A1" display="Age_Categories!A1"/>
    <hyperlink ref="ESB21" location="Age_Categories!A1" display="Age_Categories!A1"/>
    <hyperlink ref="ESC21" location="Age_Categories!A1" display="Age_Categories!A1"/>
    <hyperlink ref="ESD21" location="Age_Categories!A1" display="Age_Categories!A1"/>
    <hyperlink ref="ESE21" location="Age_Categories!A1" display="Age_Categories!A1"/>
    <hyperlink ref="ESF21" location="Age_Categories!A1" display="Age_Categories!A1"/>
    <hyperlink ref="ESG21" location="Age_Categories!A1" display="Age_Categories!A1"/>
    <hyperlink ref="ESH21" location="Age_Categories!A1" display="Age_Categories!A1"/>
    <hyperlink ref="ESI21" location="Age_Categories!A1" display="Age_Categories!A1"/>
    <hyperlink ref="ESJ21" location="Age_Categories!A1" display="Age_Categories!A1"/>
    <hyperlink ref="ESK21" location="Age_Categories!A1" display="Age_Categories!A1"/>
    <hyperlink ref="ESL21" location="Age_Categories!A1" display="Age_Categories!A1"/>
    <hyperlink ref="ESM21" location="Age_Categories!A1" display="Age_Categories!A1"/>
    <hyperlink ref="ESN21" location="Age_Categories!A1" display="Age_Categories!A1"/>
    <hyperlink ref="ESO21" location="Age_Categories!A1" display="Age_Categories!A1"/>
    <hyperlink ref="ESP21" location="Age_Categories!A1" display="Age_Categories!A1"/>
    <hyperlink ref="ESQ21" location="Age_Categories!A1" display="Age_Categories!A1"/>
    <hyperlink ref="ESR21" location="Age_Categories!A1" display="Age_Categories!A1"/>
    <hyperlink ref="ESS21" location="Age_Categories!A1" display="Age_Categories!A1"/>
    <hyperlink ref="EST21" location="Age_Categories!A1" display="Age_Categories!A1"/>
    <hyperlink ref="ESU21" location="Age_Categories!A1" display="Age_Categories!A1"/>
    <hyperlink ref="ESV21" location="Age_Categories!A1" display="Age_Categories!A1"/>
    <hyperlink ref="ESW21" location="Age_Categories!A1" display="Age_Categories!A1"/>
    <hyperlink ref="ESX21" location="Age_Categories!A1" display="Age_Categories!A1"/>
    <hyperlink ref="ESY21" location="Age_Categories!A1" display="Age_Categories!A1"/>
    <hyperlink ref="ESZ21" location="Age_Categories!A1" display="Age_Categories!A1"/>
    <hyperlink ref="ETA21" location="Age_Categories!A1" display="Age_Categories!A1"/>
    <hyperlink ref="ETB21" location="Age_Categories!A1" display="Age_Categories!A1"/>
    <hyperlink ref="ETC21" location="Age_Categories!A1" display="Age_Categories!A1"/>
    <hyperlink ref="ETD21" location="Age_Categories!A1" display="Age_Categories!A1"/>
    <hyperlink ref="ETE21" location="Age_Categories!A1" display="Age_Categories!A1"/>
    <hyperlink ref="ETF21" location="Age_Categories!A1" display="Age_Categories!A1"/>
    <hyperlink ref="ETG21" location="Age_Categories!A1" display="Age_Categories!A1"/>
    <hyperlink ref="ETH21" location="Age_Categories!A1" display="Age_Categories!A1"/>
    <hyperlink ref="ETI21" location="Age_Categories!A1" display="Age_Categories!A1"/>
    <hyperlink ref="ETJ21" location="Age_Categories!A1" display="Age_Categories!A1"/>
    <hyperlink ref="ETK21" location="Age_Categories!A1" display="Age_Categories!A1"/>
    <hyperlink ref="ETL21" location="Age_Categories!A1" display="Age_Categories!A1"/>
    <hyperlink ref="ETM21" location="Age_Categories!A1" display="Age_Categories!A1"/>
    <hyperlink ref="ETN21" location="Age_Categories!A1" display="Age_Categories!A1"/>
    <hyperlink ref="ETO21" location="Age_Categories!A1" display="Age_Categories!A1"/>
    <hyperlink ref="ETP21" location="Age_Categories!A1" display="Age_Categories!A1"/>
    <hyperlink ref="ETQ21" location="Age_Categories!A1" display="Age_Categories!A1"/>
    <hyperlink ref="ETR21" location="Age_Categories!A1" display="Age_Categories!A1"/>
    <hyperlink ref="ETS21" location="Age_Categories!A1" display="Age_Categories!A1"/>
    <hyperlink ref="ETT21" location="Age_Categories!A1" display="Age_Categories!A1"/>
    <hyperlink ref="ETU21" location="Age_Categories!A1" display="Age_Categories!A1"/>
    <hyperlink ref="ETV21" location="Age_Categories!A1" display="Age_Categories!A1"/>
    <hyperlink ref="ETW21" location="Age_Categories!A1" display="Age_Categories!A1"/>
    <hyperlink ref="ETX21" location="Age_Categories!A1" display="Age_Categories!A1"/>
    <hyperlink ref="ETY21" location="Age_Categories!A1" display="Age_Categories!A1"/>
    <hyperlink ref="ETZ21" location="Age_Categories!A1" display="Age_Categories!A1"/>
    <hyperlink ref="EUA21" location="Age_Categories!A1" display="Age_Categories!A1"/>
    <hyperlink ref="EUB21" location="Age_Categories!A1" display="Age_Categories!A1"/>
    <hyperlink ref="EUC21" location="Age_Categories!A1" display="Age_Categories!A1"/>
    <hyperlink ref="EUD21" location="Age_Categories!A1" display="Age_Categories!A1"/>
    <hyperlink ref="EUE21" location="Age_Categories!A1" display="Age_Categories!A1"/>
    <hyperlink ref="EUF21" location="Age_Categories!A1" display="Age_Categories!A1"/>
    <hyperlink ref="EUG21" location="Age_Categories!A1" display="Age_Categories!A1"/>
    <hyperlink ref="EUH21" location="Age_Categories!A1" display="Age_Categories!A1"/>
    <hyperlink ref="EUI21" location="Age_Categories!A1" display="Age_Categories!A1"/>
    <hyperlink ref="EUJ21" location="Age_Categories!A1" display="Age_Categories!A1"/>
    <hyperlink ref="EUK21" location="Age_Categories!A1" display="Age_Categories!A1"/>
    <hyperlink ref="EUL21" location="Age_Categories!A1" display="Age_Categories!A1"/>
    <hyperlink ref="EUM21" location="Age_Categories!A1" display="Age_Categories!A1"/>
    <hyperlink ref="EUN21" location="Age_Categories!A1" display="Age_Categories!A1"/>
    <hyperlink ref="EUO21" location="Age_Categories!A1" display="Age_Categories!A1"/>
    <hyperlink ref="EUP21" location="Age_Categories!A1" display="Age_Categories!A1"/>
    <hyperlink ref="EUQ21" location="Age_Categories!A1" display="Age_Categories!A1"/>
    <hyperlink ref="EUR21" location="Age_Categories!A1" display="Age_Categories!A1"/>
    <hyperlink ref="EUS21" location="Age_Categories!A1" display="Age_Categories!A1"/>
    <hyperlink ref="EUT21" location="Age_Categories!A1" display="Age_Categories!A1"/>
    <hyperlink ref="EUU21" location="Age_Categories!A1" display="Age_Categories!A1"/>
    <hyperlink ref="EUV21" location="Age_Categories!A1" display="Age_Categories!A1"/>
    <hyperlink ref="EUW21" location="Age_Categories!A1" display="Age_Categories!A1"/>
    <hyperlink ref="EUX21" location="Age_Categories!A1" display="Age_Categories!A1"/>
    <hyperlink ref="EUY21" location="Age_Categories!A1" display="Age_Categories!A1"/>
    <hyperlink ref="EUZ21" location="Age_Categories!A1" display="Age_Categories!A1"/>
    <hyperlink ref="EVA21" location="Age_Categories!A1" display="Age_Categories!A1"/>
    <hyperlink ref="EVB21" location="Age_Categories!A1" display="Age_Categories!A1"/>
    <hyperlink ref="EVC21" location="Age_Categories!A1" display="Age_Categories!A1"/>
    <hyperlink ref="EVD21" location="Age_Categories!A1" display="Age_Categories!A1"/>
    <hyperlink ref="EVE21" location="Age_Categories!A1" display="Age_Categories!A1"/>
    <hyperlink ref="EVF21" location="Age_Categories!A1" display="Age_Categories!A1"/>
    <hyperlink ref="EVG21" location="Age_Categories!A1" display="Age_Categories!A1"/>
    <hyperlink ref="EVH21" location="Age_Categories!A1" display="Age_Categories!A1"/>
    <hyperlink ref="EVI21" location="Age_Categories!A1" display="Age_Categories!A1"/>
    <hyperlink ref="EVJ21" location="Age_Categories!A1" display="Age_Categories!A1"/>
    <hyperlink ref="EVK21" location="Age_Categories!A1" display="Age_Categories!A1"/>
    <hyperlink ref="EVL21" location="Age_Categories!A1" display="Age_Categories!A1"/>
    <hyperlink ref="EVM21" location="Age_Categories!A1" display="Age_Categories!A1"/>
    <hyperlink ref="EVN21" location="Age_Categories!A1" display="Age_Categories!A1"/>
    <hyperlink ref="EVO21" location="Age_Categories!A1" display="Age_Categories!A1"/>
    <hyperlink ref="EVP21" location="Age_Categories!A1" display="Age_Categories!A1"/>
    <hyperlink ref="EVQ21" location="Age_Categories!A1" display="Age_Categories!A1"/>
    <hyperlink ref="EVR21" location="Age_Categories!A1" display="Age_Categories!A1"/>
    <hyperlink ref="EVS21" location="Age_Categories!A1" display="Age_Categories!A1"/>
    <hyperlink ref="EVT21" location="Age_Categories!A1" display="Age_Categories!A1"/>
    <hyperlink ref="EVU21" location="Age_Categories!A1" display="Age_Categories!A1"/>
    <hyperlink ref="EVV21" location="Age_Categories!A1" display="Age_Categories!A1"/>
    <hyperlink ref="EVW21" location="Age_Categories!A1" display="Age_Categories!A1"/>
    <hyperlink ref="EVX21" location="Age_Categories!A1" display="Age_Categories!A1"/>
    <hyperlink ref="EVY21" location="Age_Categories!A1" display="Age_Categories!A1"/>
    <hyperlink ref="EVZ21" location="Age_Categories!A1" display="Age_Categories!A1"/>
    <hyperlink ref="EWA21" location="Age_Categories!A1" display="Age_Categories!A1"/>
    <hyperlink ref="EWB21" location="Age_Categories!A1" display="Age_Categories!A1"/>
    <hyperlink ref="EWC21" location="Age_Categories!A1" display="Age_Categories!A1"/>
    <hyperlink ref="EWD21" location="Age_Categories!A1" display="Age_Categories!A1"/>
    <hyperlink ref="EWE21" location="Age_Categories!A1" display="Age_Categories!A1"/>
    <hyperlink ref="EWF21" location="Age_Categories!A1" display="Age_Categories!A1"/>
    <hyperlink ref="EWG21" location="Age_Categories!A1" display="Age_Categories!A1"/>
    <hyperlink ref="EWH21" location="Age_Categories!A1" display="Age_Categories!A1"/>
    <hyperlink ref="EWI21" location="Age_Categories!A1" display="Age_Categories!A1"/>
    <hyperlink ref="EWJ21" location="Age_Categories!A1" display="Age_Categories!A1"/>
    <hyperlink ref="EWK21" location="Age_Categories!A1" display="Age_Categories!A1"/>
    <hyperlink ref="EWL21" location="Age_Categories!A1" display="Age_Categories!A1"/>
    <hyperlink ref="EWM21" location="Age_Categories!A1" display="Age_Categories!A1"/>
    <hyperlink ref="EWN21" location="Age_Categories!A1" display="Age_Categories!A1"/>
    <hyperlink ref="EWO21" location="Age_Categories!A1" display="Age_Categories!A1"/>
    <hyperlink ref="EWP21" location="Age_Categories!A1" display="Age_Categories!A1"/>
    <hyperlink ref="EWQ21" location="Age_Categories!A1" display="Age_Categories!A1"/>
    <hyperlink ref="EWR21" location="Age_Categories!A1" display="Age_Categories!A1"/>
    <hyperlink ref="EWS21" location="Age_Categories!A1" display="Age_Categories!A1"/>
    <hyperlink ref="EWT21" location="Age_Categories!A1" display="Age_Categories!A1"/>
    <hyperlink ref="EWU21" location="Age_Categories!A1" display="Age_Categories!A1"/>
    <hyperlink ref="EWV21" location="Age_Categories!A1" display="Age_Categories!A1"/>
    <hyperlink ref="EWW21" location="Age_Categories!A1" display="Age_Categories!A1"/>
    <hyperlink ref="EWX21" location="Age_Categories!A1" display="Age_Categories!A1"/>
    <hyperlink ref="EWY21" location="Age_Categories!A1" display="Age_Categories!A1"/>
    <hyperlink ref="EWZ21" location="Age_Categories!A1" display="Age_Categories!A1"/>
    <hyperlink ref="EXA21" location="Age_Categories!A1" display="Age_Categories!A1"/>
    <hyperlink ref="EXB21" location="Age_Categories!A1" display="Age_Categories!A1"/>
    <hyperlink ref="EXC21" location="Age_Categories!A1" display="Age_Categories!A1"/>
    <hyperlink ref="EXD21" location="Age_Categories!A1" display="Age_Categories!A1"/>
    <hyperlink ref="EXE21" location="Age_Categories!A1" display="Age_Categories!A1"/>
    <hyperlink ref="EXF21" location="Age_Categories!A1" display="Age_Categories!A1"/>
    <hyperlink ref="EXG21" location="Age_Categories!A1" display="Age_Categories!A1"/>
    <hyperlink ref="EXH21" location="Age_Categories!A1" display="Age_Categories!A1"/>
    <hyperlink ref="EXI21" location="Age_Categories!A1" display="Age_Categories!A1"/>
    <hyperlink ref="EXJ21" location="Age_Categories!A1" display="Age_Categories!A1"/>
    <hyperlink ref="EXK21" location="Age_Categories!A1" display="Age_Categories!A1"/>
    <hyperlink ref="EXL21" location="Age_Categories!A1" display="Age_Categories!A1"/>
    <hyperlink ref="EXM21" location="Age_Categories!A1" display="Age_Categories!A1"/>
    <hyperlink ref="EXN21" location="Age_Categories!A1" display="Age_Categories!A1"/>
    <hyperlink ref="EXO21" location="Age_Categories!A1" display="Age_Categories!A1"/>
    <hyperlink ref="EXP21" location="Age_Categories!A1" display="Age_Categories!A1"/>
    <hyperlink ref="EXQ21" location="Age_Categories!A1" display="Age_Categories!A1"/>
    <hyperlink ref="EXR21" location="Age_Categories!A1" display="Age_Categories!A1"/>
    <hyperlink ref="EXS21" location="Age_Categories!A1" display="Age_Categories!A1"/>
    <hyperlink ref="EXT21" location="Age_Categories!A1" display="Age_Categories!A1"/>
    <hyperlink ref="EXU21" location="Age_Categories!A1" display="Age_Categories!A1"/>
    <hyperlink ref="EXV21" location="Age_Categories!A1" display="Age_Categories!A1"/>
    <hyperlink ref="EXW21" location="Age_Categories!A1" display="Age_Categories!A1"/>
    <hyperlink ref="EXX21" location="Age_Categories!A1" display="Age_Categories!A1"/>
    <hyperlink ref="EXY21" location="Age_Categories!A1" display="Age_Categories!A1"/>
    <hyperlink ref="EXZ21" location="Age_Categories!A1" display="Age_Categories!A1"/>
    <hyperlink ref="EYA21" location="Age_Categories!A1" display="Age_Categories!A1"/>
    <hyperlink ref="EYB21" location="Age_Categories!A1" display="Age_Categories!A1"/>
    <hyperlink ref="EYC21" location="Age_Categories!A1" display="Age_Categories!A1"/>
    <hyperlink ref="EYD21" location="Age_Categories!A1" display="Age_Categories!A1"/>
    <hyperlink ref="EYE21" location="Age_Categories!A1" display="Age_Categories!A1"/>
    <hyperlink ref="EYF21" location="Age_Categories!A1" display="Age_Categories!A1"/>
    <hyperlink ref="EYG21" location="Age_Categories!A1" display="Age_Categories!A1"/>
    <hyperlink ref="EYH21" location="Age_Categories!A1" display="Age_Categories!A1"/>
    <hyperlink ref="EYI21" location="Age_Categories!A1" display="Age_Categories!A1"/>
    <hyperlink ref="EYJ21" location="Age_Categories!A1" display="Age_Categories!A1"/>
    <hyperlink ref="EYK21" location="Age_Categories!A1" display="Age_Categories!A1"/>
    <hyperlink ref="EYL21" location="Age_Categories!A1" display="Age_Categories!A1"/>
    <hyperlink ref="EYM21" location="Age_Categories!A1" display="Age_Categories!A1"/>
    <hyperlink ref="EYN21" location="Age_Categories!A1" display="Age_Categories!A1"/>
    <hyperlink ref="EYO21" location="Age_Categories!A1" display="Age_Categories!A1"/>
    <hyperlink ref="EYP21" location="Age_Categories!A1" display="Age_Categories!A1"/>
    <hyperlink ref="EYQ21" location="Age_Categories!A1" display="Age_Categories!A1"/>
    <hyperlink ref="EYR21" location="Age_Categories!A1" display="Age_Categories!A1"/>
    <hyperlink ref="EYS21" location="Age_Categories!A1" display="Age_Categories!A1"/>
    <hyperlink ref="EYT21" location="Age_Categories!A1" display="Age_Categories!A1"/>
    <hyperlink ref="EYU21" location="Age_Categories!A1" display="Age_Categories!A1"/>
    <hyperlink ref="EYV21" location="Age_Categories!A1" display="Age_Categories!A1"/>
    <hyperlink ref="EYW21" location="Age_Categories!A1" display="Age_Categories!A1"/>
    <hyperlink ref="EYX21" location="Age_Categories!A1" display="Age_Categories!A1"/>
    <hyperlink ref="EYY21" location="Age_Categories!A1" display="Age_Categories!A1"/>
    <hyperlink ref="EYZ21" location="Age_Categories!A1" display="Age_Categories!A1"/>
    <hyperlink ref="EZA21" location="Age_Categories!A1" display="Age_Categories!A1"/>
    <hyperlink ref="EZB21" location="Age_Categories!A1" display="Age_Categories!A1"/>
    <hyperlink ref="EZC21" location="Age_Categories!A1" display="Age_Categories!A1"/>
    <hyperlink ref="EZD21" location="Age_Categories!A1" display="Age_Categories!A1"/>
    <hyperlink ref="EZE21" location="Age_Categories!A1" display="Age_Categories!A1"/>
    <hyperlink ref="EZF21" location="Age_Categories!A1" display="Age_Categories!A1"/>
    <hyperlink ref="EZG21" location="Age_Categories!A1" display="Age_Categories!A1"/>
    <hyperlink ref="EZH21" location="Age_Categories!A1" display="Age_Categories!A1"/>
    <hyperlink ref="EZI21" location="Age_Categories!A1" display="Age_Categories!A1"/>
    <hyperlink ref="EZJ21" location="Age_Categories!A1" display="Age_Categories!A1"/>
    <hyperlink ref="EZK21" location="Age_Categories!A1" display="Age_Categories!A1"/>
    <hyperlink ref="EZL21" location="Age_Categories!A1" display="Age_Categories!A1"/>
    <hyperlink ref="EZM21" location="Age_Categories!A1" display="Age_Categories!A1"/>
    <hyperlink ref="EZN21" location="Age_Categories!A1" display="Age_Categories!A1"/>
    <hyperlink ref="EZO21" location="Age_Categories!A1" display="Age_Categories!A1"/>
    <hyperlink ref="EZP21" location="Age_Categories!A1" display="Age_Categories!A1"/>
    <hyperlink ref="EZQ21" location="Age_Categories!A1" display="Age_Categories!A1"/>
    <hyperlink ref="EZR21" location="Age_Categories!A1" display="Age_Categories!A1"/>
    <hyperlink ref="EZS21" location="Age_Categories!A1" display="Age_Categories!A1"/>
    <hyperlink ref="EZT21" location="Age_Categories!A1" display="Age_Categories!A1"/>
    <hyperlink ref="EZU21" location="Age_Categories!A1" display="Age_Categories!A1"/>
    <hyperlink ref="EZV21" location="Age_Categories!A1" display="Age_Categories!A1"/>
    <hyperlink ref="EZW21" location="Age_Categories!A1" display="Age_Categories!A1"/>
    <hyperlink ref="EZX21" location="Age_Categories!A1" display="Age_Categories!A1"/>
    <hyperlink ref="EZY21" location="Age_Categories!A1" display="Age_Categories!A1"/>
    <hyperlink ref="EZZ21" location="Age_Categories!A1" display="Age_Categories!A1"/>
    <hyperlink ref="FAA21" location="Age_Categories!A1" display="Age_Categories!A1"/>
    <hyperlink ref="FAB21" location="Age_Categories!A1" display="Age_Categories!A1"/>
    <hyperlink ref="FAC21" location="Age_Categories!A1" display="Age_Categories!A1"/>
    <hyperlink ref="FAD21" location="Age_Categories!A1" display="Age_Categories!A1"/>
    <hyperlink ref="FAE21" location="Age_Categories!A1" display="Age_Categories!A1"/>
    <hyperlink ref="FAF21" location="Age_Categories!A1" display="Age_Categories!A1"/>
    <hyperlink ref="FAG21" location="Age_Categories!A1" display="Age_Categories!A1"/>
    <hyperlink ref="FAH21" location="Age_Categories!A1" display="Age_Categories!A1"/>
    <hyperlink ref="FAI21" location="Age_Categories!A1" display="Age_Categories!A1"/>
    <hyperlink ref="FAJ21" location="Age_Categories!A1" display="Age_Categories!A1"/>
    <hyperlink ref="FAK21" location="Age_Categories!A1" display="Age_Categories!A1"/>
    <hyperlink ref="FAL21" location="Age_Categories!A1" display="Age_Categories!A1"/>
    <hyperlink ref="FAM21" location="Age_Categories!A1" display="Age_Categories!A1"/>
    <hyperlink ref="FAN21" location="Age_Categories!A1" display="Age_Categories!A1"/>
    <hyperlink ref="FAO21" location="Age_Categories!A1" display="Age_Categories!A1"/>
    <hyperlink ref="FAP21" location="Age_Categories!A1" display="Age_Categories!A1"/>
    <hyperlink ref="FAQ21" location="Age_Categories!A1" display="Age_Categories!A1"/>
    <hyperlink ref="FAR21" location="Age_Categories!A1" display="Age_Categories!A1"/>
    <hyperlink ref="FAS21" location="Age_Categories!A1" display="Age_Categories!A1"/>
    <hyperlink ref="FAT21" location="Age_Categories!A1" display="Age_Categories!A1"/>
    <hyperlink ref="FAU21" location="Age_Categories!A1" display="Age_Categories!A1"/>
    <hyperlink ref="FAV21" location="Age_Categories!A1" display="Age_Categories!A1"/>
    <hyperlink ref="FAW21" location="Age_Categories!A1" display="Age_Categories!A1"/>
    <hyperlink ref="FAX21" location="Age_Categories!A1" display="Age_Categories!A1"/>
    <hyperlink ref="FAY21" location="Age_Categories!A1" display="Age_Categories!A1"/>
    <hyperlink ref="FAZ21" location="Age_Categories!A1" display="Age_Categories!A1"/>
    <hyperlink ref="FBA21" location="Age_Categories!A1" display="Age_Categories!A1"/>
    <hyperlink ref="FBB21" location="Age_Categories!A1" display="Age_Categories!A1"/>
    <hyperlink ref="FBC21" location="Age_Categories!A1" display="Age_Categories!A1"/>
    <hyperlink ref="FBD21" location="Age_Categories!A1" display="Age_Categories!A1"/>
    <hyperlink ref="FBE21" location="Age_Categories!A1" display="Age_Categories!A1"/>
    <hyperlink ref="FBF21" location="Age_Categories!A1" display="Age_Categories!A1"/>
    <hyperlink ref="FBG21" location="Age_Categories!A1" display="Age_Categories!A1"/>
    <hyperlink ref="FBH21" location="Age_Categories!A1" display="Age_Categories!A1"/>
    <hyperlink ref="FBI21" location="Age_Categories!A1" display="Age_Categories!A1"/>
    <hyperlink ref="FBJ21" location="Age_Categories!A1" display="Age_Categories!A1"/>
    <hyperlink ref="FBK21" location="Age_Categories!A1" display="Age_Categories!A1"/>
    <hyperlink ref="FBL21" location="Age_Categories!A1" display="Age_Categories!A1"/>
    <hyperlink ref="FBM21" location="Age_Categories!A1" display="Age_Categories!A1"/>
    <hyperlink ref="FBN21" location="Age_Categories!A1" display="Age_Categories!A1"/>
    <hyperlink ref="FBO21" location="Age_Categories!A1" display="Age_Categories!A1"/>
    <hyperlink ref="FBP21" location="Age_Categories!A1" display="Age_Categories!A1"/>
    <hyperlink ref="FBQ21" location="Age_Categories!A1" display="Age_Categories!A1"/>
    <hyperlink ref="FBR21" location="Age_Categories!A1" display="Age_Categories!A1"/>
    <hyperlink ref="FBS21" location="Age_Categories!A1" display="Age_Categories!A1"/>
    <hyperlink ref="FBT21" location="Age_Categories!A1" display="Age_Categories!A1"/>
    <hyperlink ref="FBU21" location="Age_Categories!A1" display="Age_Categories!A1"/>
    <hyperlink ref="FBV21" location="Age_Categories!A1" display="Age_Categories!A1"/>
    <hyperlink ref="FBW21" location="Age_Categories!A1" display="Age_Categories!A1"/>
    <hyperlink ref="FBX21" location="Age_Categories!A1" display="Age_Categories!A1"/>
    <hyperlink ref="FBY21" location="Age_Categories!A1" display="Age_Categories!A1"/>
    <hyperlink ref="FBZ21" location="Age_Categories!A1" display="Age_Categories!A1"/>
    <hyperlink ref="FCA21" location="Age_Categories!A1" display="Age_Categories!A1"/>
    <hyperlink ref="FCB21" location="Age_Categories!A1" display="Age_Categories!A1"/>
    <hyperlink ref="FCC21" location="Age_Categories!A1" display="Age_Categories!A1"/>
    <hyperlink ref="FCD21" location="Age_Categories!A1" display="Age_Categories!A1"/>
    <hyperlink ref="FCE21" location="Age_Categories!A1" display="Age_Categories!A1"/>
    <hyperlink ref="FCF21" location="Age_Categories!A1" display="Age_Categories!A1"/>
    <hyperlink ref="FCG21" location="Age_Categories!A1" display="Age_Categories!A1"/>
    <hyperlink ref="FCH21" location="Age_Categories!A1" display="Age_Categories!A1"/>
    <hyperlink ref="FCI21" location="Age_Categories!A1" display="Age_Categories!A1"/>
    <hyperlink ref="FCJ21" location="Age_Categories!A1" display="Age_Categories!A1"/>
    <hyperlink ref="FCK21" location="Age_Categories!A1" display="Age_Categories!A1"/>
    <hyperlink ref="FCL21" location="Age_Categories!A1" display="Age_Categories!A1"/>
    <hyperlink ref="FCM21" location="Age_Categories!A1" display="Age_Categories!A1"/>
    <hyperlink ref="FCN21" location="Age_Categories!A1" display="Age_Categories!A1"/>
    <hyperlink ref="FCO21" location="Age_Categories!A1" display="Age_Categories!A1"/>
    <hyperlink ref="FCP21" location="Age_Categories!A1" display="Age_Categories!A1"/>
    <hyperlink ref="FCQ21" location="Age_Categories!A1" display="Age_Categories!A1"/>
    <hyperlink ref="FCR21" location="Age_Categories!A1" display="Age_Categories!A1"/>
    <hyperlink ref="FCS21" location="Age_Categories!A1" display="Age_Categories!A1"/>
    <hyperlink ref="FCT21" location="Age_Categories!A1" display="Age_Categories!A1"/>
    <hyperlink ref="FCU21" location="Age_Categories!A1" display="Age_Categories!A1"/>
    <hyperlink ref="FCV21" location="Age_Categories!A1" display="Age_Categories!A1"/>
    <hyperlink ref="FCW21" location="Age_Categories!A1" display="Age_Categories!A1"/>
    <hyperlink ref="FCX21" location="Age_Categories!A1" display="Age_Categories!A1"/>
    <hyperlink ref="FCY21" location="Age_Categories!A1" display="Age_Categories!A1"/>
    <hyperlink ref="FCZ21" location="Age_Categories!A1" display="Age_Categories!A1"/>
    <hyperlink ref="FDA21" location="Age_Categories!A1" display="Age_Categories!A1"/>
    <hyperlink ref="FDB21" location="Age_Categories!A1" display="Age_Categories!A1"/>
    <hyperlink ref="FDC21" location="Age_Categories!A1" display="Age_Categories!A1"/>
    <hyperlink ref="FDD21" location="Age_Categories!A1" display="Age_Categories!A1"/>
    <hyperlink ref="FDE21" location="Age_Categories!A1" display="Age_Categories!A1"/>
    <hyperlink ref="FDF21" location="Age_Categories!A1" display="Age_Categories!A1"/>
    <hyperlink ref="FDG21" location="Age_Categories!A1" display="Age_Categories!A1"/>
    <hyperlink ref="FDH21" location="Age_Categories!A1" display="Age_Categories!A1"/>
    <hyperlink ref="FDI21" location="Age_Categories!A1" display="Age_Categories!A1"/>
    <hyperlink ref="FDJ21" location="Age_Categories!A1" display="Age_Categories!A1"/>
    <hyperlink ref="FDK21" location="Age_Categories!A1" display="Age_Categories!A1"/>
    <hyperlink ref="FDL21" location="Age_Categories!A1" display="Age_Categories!A1"/>
    <hyperlink ref="FDM21" location="Age_Categories!A1" display="Age_Categories!A1"/>
    <hyperlink ref="FDN21" location="Age_Categories!A1" display="Age_Categories!A1"/>
    <hyperlink ref="FDO21" location="Age_Categories!A1" display="Age_Categories!A1"/>
    <hyperlink ref="FDP21" location="Age_Categories!A1" display="Age_Categories!A1"/>
    <hyperlink ref="FDQ21" location="Age_Categories!A1" display="Age_Categories!A1"/>
    <hyperlink ref="FDR21" location="Age_Categories!A1" display="Age_Categories!A1"/>
    <hyperlink ref="FDS21" location="Age_Categories!A1" display="Age_Categories!A1"/>
    <hyperlink ref="FDT21" location="Age_Categories!A1" display="Age_Categories!A1"/>
    <hyperlink ref="FDU21" location="Age_Categories!A1" display="Age_Categories!A1"/>
    <hyperlink ref="FDV21" location="Age_Categories!A1" display="Age_Categories!A1"/>
    <hyperlink ref="FDW21" location="Age_Categories!A1" display="Age_Categories!A1"/>
    <hyperlink ref="FDX21" location="Age_Categories!A1" display="Age_Categories!A1"/>
    <hyperlink ref="FDY21" location="Age_Categories!A1" display="Age_Categories!A1"/>
    <hyperlink ref="FDZ21" location="Age_Categories!A1" display="Age_Categories!A1"/>
    <hyperlink ref="FEA21" location="Age_Categories!A1" display="Age_Categories!A1"/>
    <hyperlink ref="FEB21" location="Age_Categories!A1" display="Age_Categories!A1"/>
    <hyperlink ref="FEC21" location="Age_Categories!A1" display="Age_Categories!A1"/>
    <hyperlink ref="FED21" location="Age_Categories!A1" display="Age_Categories!A1"/>
    <hyperlink ref="FEE21" location="Age_Categories!A1" display="Age_Categories!A1"/>
    <hyperlink ref="FEF21" location="Age_Categories!A1" display="Age_Categories!A1"/>
    <hyperlink ref="FEG21" location="Age_Categories!A1" display="Age_Categories!A1"/>
    <hyperlink ref="FEH21" location="Age_Categories!A1" display="Age_Categories!A1"/>
    <hyperlink ref="FEI21" location="Age_Categories!A1" display="Age_Categories!A1"/>
    <hyperlink ref="FEJ21" location="Age_Categories!A1" display="Age_Categories!A1"/>
    <hyperlink ref="FEK21" location="Age_Categories!A1" display="Age_Categories!A1"/>
    <hyperlink ref="FEL21" location="Age_Categories!A1" display="Age_Categories!A1"/>
    <hyperlink ref="FEM21" location="Age_Categories!A1" display="Age_Categories!A1"/>
    <hyperlink ref="FEN21" location="Age_Categories!A1" display="Age_Categories!A1"/>
    <hyperlink ref="FEO21" location="Age_Categories!A1" display="Age_Categories!A1"/>
    <hyperlink ref="FEP21" location="Age_Categories!A1" display="Age_Categories!A1"/>
    <hyperlink ref="FEQ21" location="Age_Categories!A1" display="Age_Categories!A1"/>
    <hyperlink ref="FER21" location="Age_Categories!A1" display="Age_Categories!A1"/>
    <hyperlink ref="FES21" location="Age_Categories!A1" display="Age_Categories!A1"/>
    <hyperlink ref="FET21" location="Age_Categories!A1" display="Age_Categories!A1"/>
    <hyperlink ref="FEU21" location="Age_Categories!A1" display="Age_Categories!A1"/>
    <hyperlink ref="FEV21" location="Age_Categories!A1" display="Age_Categories!A1"/>
    <hyperlink ref="FEW21" location="Age_Categories!A1" display="Age_Categories!A1"/>
    <hyperlink ref="FEX21" location="Age_Categories!A1" display="Age_Categories!A1"/>
    <hyperlink ref="FEY21" location="Age_Categories!A1" display="Age_Categories!A1"/>
    <hyperlink ref="FEZ21" location="Age_Categories!A1" display="Age_Categories!A1"/>
    <hyperlink ref="FFA21" location="Age_Categories!A1" display="Age_Categories!A1"/>
    <hyperlink ref="FFB21" location="Age_Categories!A1" display="Age_Categories!A1"/>
    <hyperlink ref="FFC21" location="Age_Categories!A1" display="Age_Categories!A1"/>
    <hyperlink ref="FFD21" location="Age_Categories!A1" display="Age_Categories!A1"/>
    <hyperlink ref="FFE21" location="Age_Categories!A1" display="Age_Categories!A1"/>
    <hyperlink ref="FFF21" location="Age_Categories!A1" display="Age_Categories!A1"/>
    <hyperlink ref="FFG21" location="Age_Categories!A1" display="Age_Categories!A1"/>
    <hyperlink ref="FFH21" location="Age_Categories!A1" display="Age_Categories!A1"/>
    <hyperlink ref="FFI21" location="Age_Categories!A1" display="Age_Categories!A1"/>
    <hyperlink ref="FFJ21" location="Age_Categories!A1" display="Age_Categories!A1"/>
    <hyperlink ref="FFK21" location="Age_Categories!A1" display="Age_Categories!A1"/>
    <hyperlink ref="FFL21" location="Age_Categories!A1" display="Age_Categories!A1"/>
    <hyperlink ref="FFM21" location="Age_Categories!A1" display="Age_Categories!A1"/>
    <hyperlink ref="FFN21" location="Age_Categories!A1" display="Age_Categories!A1"/>
    <hyperlink ref="FFO21" location="Age_Categories!A1" display="Age_Categories!A1"/>
    <hyperlink ref="FFP21" location="Age_Categories!A1" display="Age_Categories!A1"/>
    <hyperlink ref="FFQ21" location="Age_Categories!A1" display="Age_Categories!A1"/>
    <hyperlink ref="FFR21" location="Age_Categories!A1" display="Age_Categories!A1"/>
    <hyperlink ref="FFS21" location="Age_Categories!A1" display="Age_Categories!A1"/>
    <hyperlink ref="FFT21" location="Age_Categories!A1" display="Age_Categories!A1"/>
    <hyperlink ref="FFU21" location="Age_Categories!A1" display="Age_Categories!A1"/>
    <hyperlink ref="FFV21" location="Age_Categories!A1" display="Age_Categories!A1"/>
    <hyperlink ref="FFW21" location="Age_Categories!A1" display="Age_Categories!A1"/>
    <hyperlink ref="FFX21" location="Age_Categories!A1" display="Age_Categories!A1"/>
    <hyperlink ref="FFY21" location="Age_Categories!A1" display="Age_Categories!A1"/>
    <hyperlink ref="FFZ21" location="Age_Categories!A1" display="Age_Categories!A1"/>
    <hyperlink ref="FGA21" location="Age_Categories!A1" display="Age_Categories!A1"/>
    <hyperlink ref="FGB21" location="Age_Categories!A1" display="Age_Categories!A1"/>
    <hyperlink ref="FGC21" location="Age_Categories!A1" display="Age_Categories!A1"/>
    <hyperlink ref="FGD21" location="Age_Categories!A1" display="Age_Categories!A1"/>
    <hyperlink ref="FGE21" location="Age_Categories!A1" display="Age_Categories!A1"/>
    <hyperlink ref="FGF21" location="Age_Categories!A1" display="Age_Categories!A1"/>
    <hyperlink ref="FGG21" location="Age_Categories!A1" display="Age_Categories!A1"/>
    <hyperlink ref="FGH21" location="Age_Categories!A1" display="Age_Categories!A1"/>
    <hyperlink ref="FGI21" location="Age_Categories!A1" display="Age_Categories!A1"/>
    <hyperlink ref="FGJ21" location="Age_Categories!A1" display="Age_Categories!A1"/>
    <hyperlink ref="FGK21" location="Age_Categories!A1" display="Age_Categories!A1"/>
    <hyperlink ref="FGL21" location="Age_Categories!A1" display="Age_Categories!A1"/>
    <hyperlink ref="FGM21" location="Age_Categories!A1" display="Age_Categories!A1"/>
    <hyperlink ref="FGN21" location="Age_Categories!A1" display="Age_Categories!A1"/>
    <hyperlink ref="FGO21" location="Age_Categories!A1" display="Age_Categories!A1"/>
    <hyperlink ref="FGP21" location="Age_Categories!A1" display="Age_Categories!A1"/>
    <hyperlink ref="FGQ21" location="Age_Categories!A1" display="Age_Categories!A1"/>
    <hyperlink ref="FGR21" location="Age_Categories!A1" display="Age_Categories!A1"/>
    <hyperlink ref="FGS21" location="Age_Categories!A1" display="Age_Categories!A1"/>
    <hyperlink ref="FGT21" location="Age_Categories!A1" display="Age_Categories!A1"/>
    <hyperlink ref="FGU21" location="Age_Categories!A1" display="Age_Categories!A1"/>
    <hyperlink ref="FGV21" location="Age_Categories!A1" display="Age_Categories!A1"/>
    <hyperlink ref="FGW21" location="Age_Categories!A1" display="Age_Categories!A1"/>
    <hyperlink ref="FGX21" location="Age_Categories!A1" display="Age_Categories!A1"/>
    <hyperlink ref="FGY21" location="Age_Categories!A1" display="Age_Categories!A1"/>
    <hyperlink ref="FGZ21" location="Age_Categories!A1" display="Age_Categories!A1"/>
    <hyperlink ref="FHA21" location="Age_Categories!A1" display="Age_Categories!A1"/>
    <hyperlink ref="FHB21" location="Age_Categories!A1" display="Age_Categories!A1"/>
    <hyperlink ref="FHC21" location="Age_Categories!A1" display="Age_Categories!A1"/>
    <hyperlink ref="FHD21" location="Age_Categories!A1" display="Age_Categories!A1"/>
    <hyperlink ref="FHE21" location="Age_Categories!A1" display="Age_Categories!A1"/>
    <hyperlink ref="FHF21" location="Age_Categories!A1" display="Age_Categories!A1"/>
    <hyperlink ref="FHG21" location="Age_Categories!A1" display="Age_Categories!A1"/>
    <hyperlink ref="FHH21" location="Age_Categories!A1" display="Age_Categories!A1"/>
    <hyperlink ref="FHI21" location="Age_Categories!A1" display="Age_Categories!A1"/>
    <hyperlink ref="FHJ21" location="Age_Categories!A1" display="Age_Categories!A1"/>
    <hyperlink ref="FHK21" location="Age_Categories!A1" display="Age_Categories!A1"/>
    <hyperlink ref="FHL21" location="Age_Categories!A1" display="Age_Categories!A1"/>
    <hyperlink ref="FHM21" location="Age_Categories!A1" display="Age_Categories!A1"/>
    <hyperlink ref="FHN21" location="Age_Categories!A1" display="Age_Categories!A1"/>
    <hyperlink ref="FHO21" location="Age_Categories!A1" display="Age_Categories!A1"/>
    <hyperlink ref="FHP21" location="Age_Categories!A1" display="Age_Categories!A1"/>
    <hyperlink ref="FHQ21" location="Age_Categories!A1" display="Age_Categories!A1"/>
    <hyperlink ref="FHR21" location="Age_Categories!A1" display="Age_Categories!A1"/>
    <hyperlink ref="FHS21" location="Age_Categories!A1" display="Age_Categories!A1"/>
    <hyperlink ref="FHT21" location="Age_Categories!A1" display="Age_Categories!A1"/>
    <hyperlink ref="FHU21" location="Age_Categories!A1" display="Age_Categories!A1"/>
    <hyperlink ref="FHV21" location="Age_Categories!A1" display="Age_Categories!A1"/>
    <hyperlink ref="FHW21" location="Age_Categories!A1" display="Age_Categories!A1"/>
    <hyperlink ref="FHX21" location="Age_Categories!A1" display="Age_Categories!A1"/>
    <hyperlink ref="FHY21" location="Age_Categories!A1" display="Age_Categories!A1"/>
    <hyperlink ref="FHZ21" location="Age_Categories!A1" display="Age_Categories!A1"/>
    <hyperlink ref="FIA21" location="Age_Categories!A1" display="Age_Categories!A1"/>
    <hyperlink ref="FIB21" location="Age_Categories!A1" display="Age_Categories!A1"/>
    <hyperlink ref="FIC21" location="Age_Categories!A1" display="Age_Categories!A1"/>
    <hyperlink ref="FID21" location="Age_Categories!A1" display="Age_Categories!A1"/>
    <hyperlink ref="FIE21" location="Age_Categories!A1" display="Age_Categories!A1"/>
    <hyperlink ref="FIF21" location="Age_Categories!A1" display="Age_Categories!A1"/>
    <hyperlink ref="FIG21" location="Age_Categories!A1" display="Age_Categories!A1"/>
    <hyperlink ref="FIH21" location="Age_Categories!A1" display="Age_Categories!A1"/>
    <hyperlink ref="FII21" location="Age_Categories!A1" display="Age_Categories!A1"/>
    <hyperlink ref="FIJ21" location="Age_Categories!A1" display="Age_Categories!A1"/>
    <hyperlink ref="FIK21" location="Age_Categories!A1" display="Age_Categories!A1"/>
    <hyperlink ref="FIL21" location="Age_Categories!A1" display="Age_Categories!A1"/>
    <hyperlink ref="FIM21" location="Age_Categories!A1" display="Age_Categories!A1"/>
    <hyperlink ref="FIN21" location="Age_Categories!A1" display="Age_Categories!A1"/>
    <hyperlink ref="FIO21" location="Age_Categories!A1" display="Age_Categories!A1"/>
    <hyperlink ref="FIP21" location="Age_Categories!A1" display="Age_Categories!A1"/>
    <hyperlink ref="FIQ21" location="Age_Categories!A1" display="Age_Categories!A1"/>
    <hyperlink ref="FIR21" location="Age_Categories!A1" display="Age_Categories!A1"/>
    <hyperlink ref="FIS21" location="Age_Categories!A1" display="Age_Categories!A1"/>
    <hyperlink ref="FIT21" location="Age_Categories!A1" display="Age_Categories!A1"/>
    <hyperlink ref="FIU21" location="Age_Categories!A1" display="Age_Categories!A1"/>
    <hyperlink ref="FIV21" location="Age_Categories!A1" display="Age_Categories!A1"/>
    <hyperlink ref="FIW21" location="Age_Categories!A1" display="Age_Categories!A1"/>
    <hyperlink ref="FIX21" location="Age_Categories!A1" display="Age_Categories!A1"/>
    <hyperlink ref="FIY21" location="Age_Categories!A1" display="Age_Categories!A1"/>
    <hyperlink ref="FIZ21" location="Age_Categories!A1" display="Age_Categories!A1"/>
    <hyperlink ref="FJA21" location="Age_Categories!A1" display="Age_Categories!A1"/>
    <hyperlink ref="FJB21" location="Age_Categories!A1" display="Age_Categories!A1"/>
    <hyperlink ref="FJC21" location="Age_Categories!A1" display="Age_Categories!A1"/>
    <hyperlink ref="FJD21" location="Age_Categories!A1" display="Age_Categories!A1"/>
    <hyperlink ref="FJE21" location="Age_Categories!A1" display="Age_Categories!A1"/>
    <hyperlink ref="FJF21" location="Age_Categories!A1" display="Age_Categories!A1"/>
    <hyperlink ref="FJG21" location="Age_Categories!A1" display="Age_Categories!A1"/>
    <hyperlink ref="FJH21" location="Age_Categories!A1" display="Age_Categories!A1"/>
    <hyperlink ref="FJI21" location="Age_Categories!A1" display="Age_Categories!A1"/>
    <hyperlink ref="FJJ21" location="Age_Categories!A1" display="Age_Categories!A1"/>
    <hyperlink ref="FJK21" location="Age_Categories!A1" display="Age_Categories!A1"/>
    <hyperlink ref="FJL21" location="Age_Categories!A1" display="Age_Categories!A1"/>
    <hyperlink ref="FJM21" location="Age_Categories!A1" display="Age_Categories!A1"/>
    <hyperlink ref="FJN21" location="Age_Categories!A1" display="Age_Categories!A1"/>
    <hyperlink ref="FJO21" location="Age_Categories!A1" display="Age_Categories!A1"/>
    <hyperlink ref="FJP21" location="Age_Categories!A1" display="Age_Categories!A1"/>
    <hyperlink ref="FJQ21" location="Age_Categories!A1" display="Age_Categories!A1"/>
    <hyperlink ref="FJR21" location="Age_Categories!A1" display="Age_Categories!A1"/>
    <hyperlink ref="FJS21" location="Age_Categories!A1" display="Age_Categories!A1"/>
    <hyperlink ref="FJT21" location="Age_Categories!A1" display="Age_Categories!A1"/>
    <hyperlink ref="FJU21" location="Age_Categories!A1" display="Age_Categories!A1"/>
    <hyperlink ref="FJV21" location="Age_Categories!A1" display="Age_Categories!A1"/>
    <hyperlink ref="FJW21" location="Age_Categories!A1" display="Age_Categories!A1"/>
    <hyperlink ref="FJX21" location="Age_Categories!A1" display="Age_Categories!A1"/>
    <hyperlink ref="FJY21" location="Age_Categories!A1" display="Age_Categories!A1"/>
    <hyperlink ref="FJZ21" location="Age_Categories!A1" display="Age_Categories!A1"/>
    <hyperlink ref="FKA21" location="Age_Categories!A1" display="Age_Categories!A1"/>
    <hyperlink ref="FKB21" location="Age_Categories!A1" display="Age_Categories!A1"/>
    <hyperlink ref="FKC21" location="Age_Categories!A1" display="Age_Categories!A1"/>
    <hyperlink ref="FKD21" location="Age_Categories!A1" display="Age_Categories!A1"/>
    <hyperlink ref="FKE21" location="Age_Categories!A1" display="Age_Categories!A1"/>
    <hyperlink ref="FKF21" location="Age_Categories!A1" display="Age_Categories!A1"/>
    <hyperlink ref="FKG21" location="Age_Categories!A1" display="Age_Categories!A1"/>
    <hyperlink ref="FKH21" location="Age_Categories!A1" display="Age_Categories!A1"/>
    <hyperlink ref="FKI21" location="Age_Categories!A1" display="Age_Categories!A1"/>
    <hyperlink ref="FKJ21" location="Age_Categories!A1" display="Age_Categories!A1"/>
    <hyperlink ref="FKK21" location="Age_Categories!A1" display="Age_Categories!A1"/>
    <hyperlink ref="FKL21" location="Age_Categories!A1" display="Age_Categories!A1"/>
    <hyperlink ref="FKM21" location="Age_Categories!A1" display="Age_Categories!A1"/>
    <hyperlink ref="FKN21" location="Age_Categories!A1" display="Age_Categories!A1"/>
    <hyperlink ref="FKO21" location="Age_Categories!A1" display="Age_Categories!A1"/>
    <hyperlink ref="FKP21" location="Age_Categories!A1" display="Age_Categories!A1"/>
    <hyperlink ref="FKQ21" location="Age_Categories!A1" display="Age_Categories!A1"/>
    <hyperlink ref="FKR21" location="Age_Categories!A1" display="Age_Categories!A1"/>
    <hyperlink ref="FKS21" location="Age_Categories!A1" display="Age_Categories!A1"/>
    <hyperlink ref="FKT21" location="Age_Categories!A1" display="Age_Categories!A1"/>
    <hyperlink ref="FKU21" location="Age_Categories!A1" display="Age_Categories!A1"/>
    <hyperlink ref="FKV21" location="Age_Categories!A1" display="Age_Categories!A1"/>
    <hyperlink ref="FKW21" location="Age_Categories!A1" display="Age_Categories!A1"/>
    <hyperlink ref="FKX21" location="Age_Categories!A1" display="Age_Categories!A1"/>
    <hyperlink ref="FKY21" location="Age_Categories!A1" display="Age_Categories!A1"/>
    <hyperlink ref="FKZ21" location="Age_Categories!A1" display="Age_Categories!A1"/>
    <hyperlink ref="FLA21" location="Age_Categories!A1" display="Age_Categories!A1"/>
    <hyperlink ref="FLB21" location="Age_Categories!A1" display="Age_Categories!A1"/>
    <hyperlink ref="FLC21" location="Age_Categories!A1" display="Age_Categories!A1"/>
    <hyperlink ref="FLD21" location="Age_Categories!A1" display="Age_Categories!A1"/>
    <hyperlink ref="FLE21" location="Age_Categories!A1" display="Age_Categories!A1"/>
    <hyperlink ref="FLF21" location="Age_Categories!A1" display="Age_Categories!A1"/>
    <hyperlink ref="FLG21" location="Age_Categories!A1" display="Age_Categories!A1"/>
    <hyperlink ref="FLH21" location="Age_Categories!A1" display="Age_Categories!A1"/>
    <hyperlink ref="FLI21" location="Age_Categories!A1" display="Age_Categories!A1"/>
    <hyperlink ref="FLJ21" location="Age_Categories!A1" display="Age_Categories!A1"/>
    <hyperlink ref="FLK21" location="Age_Categories!A1" display="Age_Categories!A1"/>
    <hyperlink ref="FLL21" location="Age_Categories!A1" display="Age_Categories!A1"/>
    <hyperlink ref="FLM21" location="Age_Categories!A1" display="Age_Categories!A1"/>
    <hyperlink ref="FLN21" location="Age_Categories!A1" display="Age_Categories!A1"/>
    <hyperlink ref="FLO21" location="Age_Categories!A1" display="Age_Categories!A1"/>
    <hyperlink ref="FLP21" location="Age_Categories!A1" display="Age_Categories!A1"/>
    <hyperlink ref="FLQ21" location="Age_Categories!A1" display="Age_Categories!A1"/>
    <hyperlink ref="FLR21" location="Age_Categories!A1" display="Age_Categories!A1"/>
    <hyperlink ref="FLS21" location="Age_Categories!A1" display="Age_Categories!A1"/>
    <hyperlink ref="FLT21" location="Age_Categories!A1" display="Age_Categories!A1"/>
    <hyperlink ref="FLU21" location="Age_Categories!A1" display="Age_Categories!A1"/>
    <hyperlink ref="FLV21" location="Age_Categories!A1" display="Age_Categories!A1"/>
    <hyperlink ref="FLW21" location="Age_Categories!A1" display="Age_Categories!A1"/>
    <hyperlink ref="FLX21" location="Age_Categories!A1" display="Age_Categories!A1"/>
    <hyperlink ref="FLY21" location="Age_Categories!A1" display="Age_Categories!A1"/>
    <hyperlink ref="FLZ21" location="Age_Categories!A1" display="Age_Categories!A1"/>
    <hyperlink ref="FMA21" location="Age_Categories!A1" display="Age_Categories!A1"/>
    <hyperlink ref="FMB21" location="Age_Categories!A1" display="Age_Categories!A1"/>
    <hyperlink ref="FMC21" location="Age_Categories!A1" display="Age_Categories!A1"/>
    <hyperlink ref="FMD21" location="Age_Categories!A1" display="Age_Categories!A1"/>
    <hyperlink ref="FME21" location="Age_Categories!A1" display="Age_Categories!A1"/>
    <hyperlink ref="FMF21" location="Age_Categories!A1" display="Age_Categories!A1"/>
    <hyperlink ref="FMG21" location="Age_Categories!A1" display="Age_Categories!A1"/>
    <hyperlink ref="FMH21" location="Age_Categories!A1" display="Age_Categories!A1"/>
    <hyperlink ref="FMI21" location="Age_Categories!A1" display="Age_Categories!A1"/>
    <hyperlink ref="FMJ21" location="Age_Categories!A1" display="Age_Categories!A1"/>
    <hyperlink ref="FMK21" location="Age_Categories!A1" display="Age_Categories!A1"/>
    <hyperlink ref="FML21" location="Age_Categories!A1" display="Age_Categories!A1"/>
    <hyperlink ref="FMM21" location="Age_Categories!A1" display="Age_Categories!A1"/>
    <hyperlink ref="FMN21" location="Age_Categories!A1" display="Age_Categories!A1"/>
    <hyperlink ref="FMO21" location="Age_Categories!A1" display="Age_Categories!A1"/>
    <hyperlink ref="FMP21" location="Age_Categories!A1" display="Age_Categories!A1"/>
    <hyperlink ref="FMQ21" location="Age_Categories!A1" display="Age_Categories!A1"/>
    <hyperlink ref="FMR21" location="Age_Categories!A1" display="Age_Categories!A1"/>
    <hyperlink ref="FMS21" location="Age_Categories!A1" display="Age_Categories!A1"/>
    <hyperlink ref="FMT21" location="Age_Categories!A1" display="Age_Categories!A1"/>
    <hyperlink ref="FMU21" location="Age_Categories!A1" display="Age_Categories!A1"/>
    <hyperlink ref="FMV21" location="Age_Categories!A1" display="Age_Categories!A1"/>
    <hyperlink ref="FMW21" location="Age_Categories!A1" display="Age_Categories!A1"/>
    <hyperlink ref="FMX21" location="Age_Categories!A1" display="Age_Categories!A1"/>
    <hyperlink ref="FMY21" location="Age_Categories!A1" display="Age_Categories!A1"/>
    <hyperlink ref="FMZ21" location="Age_Categories!A1" display="Age_Categories!A1"/>
    <hyperlink ref="FNA21" location="Age_Categories!A1" display="Age_Categories!A1"/>
    <hyperlink ref="FNB21" location="Age_Categories!A1" display="Age_Categories!A1"/>
    <hyperlink ref="FNC21" location="Age_Categories!A1" display="Age_Categories!A1"/>
    <hyperlink ref="FND21" location="Age_Categories!A1" display="Age_Categories!A1"/>
    <hyperlink ref="FNE21" location="Age_Categories!A1" display="Age_Categories!A1"/>
    <hyperlink ref="FNF21" location="Age_Categories!A1" display="Age_Categories!A1"/>
    <hyperlink ref="FNG21" location="Age_Categories!A1" display="Age_Categories!A1"/>
    <hyperlink ref="FNH21" location="Age_Categories!A1" display="Age_Categories!A1"/>
    <hyperlink ref="FNI21" location="Age_Categories!A1" display="Age_Categories!A1"/>
    <hyperlink ref="FNJ21" location="Age_Categories!A1" display="Age_Categories!A1"/>
    <hyperlink ref="FNK21" location="Age_Categories!A1" display="Age_Categories!A1"/>
    <hyperlink ref="FNL21" location="Age_Categories!A1" display="Age_Categories!A1"/>
    <hyperlink ref="FNM21" location="Age_Categories!A1" display="Age_Categories!A1"/>
    <hyperlink ref="FNN21" location="Age_Categories!A1" display="Age_Categories!A1"/>
    <hyperlink ref="FNO21" location="Age_Categories!A1" display="Age_Categories!A1"/>
    <hyperlink ref="FNP21" location="Age_Categories!A1" display="Age_Categories!A1"/>
    <hyperlink ref="FNQ21" location="Age_Categories!A1" display="Age_Categories!A1"/>
    <hyperlink ref="FNR21" location="Age_Categories!A1" display="Age_Categories!A1"/>
    <hyperlink ref="FNS21" location="Age_Categories!A1" display="Age_Categories!A1"/>
    <hyperlink ref="FNT21" location="Age_Categories!A1" display="Age_Categories!A1"/>
    <hyperlink ref="FNU21" location="Age_Categories!A1" display="Age_Categories!A1"/>
    <hyperlink ref="FNV21" location="Age_Categories!A1" display="Age_Categories!A1"/>
    <hyperlink ref="FNW21" location="Age_Categories!A1" display="Age_Categories!A1"/>
    <hyperlink ref="FNX21" location="Age_Categories!A1" display="Age_Categories!A1"/>
    <hyperlink ref="FNY21" location="Age_Categories!A1" display="Age_Categories!A1"/>
    <hyperlink ref="FNZ21" location="Age_Categories!A1" display="Age_Categories!A1"/>
    <hyperlink ref="FOA21" location="Age_Categories!A1" display="Age_Categories!A1"/>
    <hyperlink ref="FOB21" location="Age_Categories!A1" display="Age_Categories!A1"/>
    <hyperlink ref="FOC21" location="Age_Categories!A1" display="Age_Categories!A1"/>
    <hyperlink ref="FOD21" location="Age_Categories!A1" display="Age_Categories!A1"/>
    <hyperlink ref="FOE21" location="Age_Categories!A1" display="Age_Categories!A1"/>
    <hyperlink ref="FOF21" location="Age_Categories!A1" display="Age_Categories!A1"/>
    <hyperlink ref="FOG21" location="Age_Categories!A1" display="Age_Categories!A1"/>
    <hyperlink ref="FOH21" location="Age_Categories!A1" display="Age_Categories!A1"/>
    <hyperlink ref="FOI21" location="Age_Categories!A1" display="Age_Categories!A1"/>
    <hyperlink ref="FOJ21" location="Age_Categories!A1" display="Age_Categories!A1"/>
    <hyperlink ref="FOK21" location="Age_Categories!A1" display="Age_Categories!A1"/>
    <hyperlink ref="FOL21" location="Age_Categories!A1" display="Age_Categories!A1"/>
    <hyperlink ref="FOM21" location="Age_Categories!A1" display="Age_Categories!A1"/>
    <hyperlink ref="FON21" location="Age_Categories!A1" display="Age_Categories!A1"/>
    <hyperlink ref="FOO21" location="Age_Categories!A1" display="Age_Categories!A1"/>
    <hyperlink ref="FOP21" location="Age_Categories!A1" display="Age_Categories!A1"/>
    <hyperlink ref="FOQ21" location="Age_Categories!A1" display="Age_Categories!A1"/>
    <hyperlink ref="FOR21" location="Age_Categories!A1" display="Age_Categories!A1"/>
    <hyperlink ref="FOS21" location="Age_Categories!A1" display="Age_Categories!A1"/>
    <hyperlink ref="FOT21" location="Age_Categories!A1" display="Age_Categories!A1"/>
    <hyperlink ref="FOU21" location="Age_Categories!A1" display="Age_Categories!A1"/>
    <hyperlink ref="FOV21" location="Age_Categories!A1" display="Age_Categories!A1"/>
    <hyperlink ref="FOW21" location="Age_Categories!A1" display="Age_Categories!A1"/>
    <hyperlink ref="FOX21" location="Age_Categories!A1" display="Age_Categories!A1"/>
    <hyperlink ref="FOY21" location="Age_Categories!A1" display="Age_Categories!A1"/>
    <hyperlink ref="FOZ21" location="Age_Categories!A1" display="Age_Categories!A1"/>
    <hyperlink ref="FPA21" location="Age_Categories!A1" display="Age_Categories!A1"/>
    <hyperlink ref="FPB21" location="Age_Categories!A1" display="Age_Categories!A1"/>
    <hyperlink ref="FPC21" location="Age_Categories!A1" display="Age_Categories!A1"/>
    <hyperlink ref="FPD21" location="Age_Categories!A1" display="Age_Categories!A1"/>
    <hyperlink ref="FPE21" location="Age_Categories!A1" display="Age_Categories!A1"/>
    <hyperlink ref="FPF21" location="Age_Categories!A1" display="Age_Categories!A1"/>
    <hyperlink ref="FPG21" location="Age_Categories!A1" display="Age_Categories!A1"/>
    <hyperlink ref="FPH21" location="Age_Categories!A1" display="Age_Categories!A1"/>
    <hyperlink ref="FPI21" location="Age_Categories!A1" display="Age_Categories!A1"/>
    <hyperlink ref="FPJ21" location="Age_Categories!A1" display="Age_Categories!A1"/>
    <hyperlink ref="FPK21" location="Age_Categories!A1" display="Age_Categories!A1"/>
    <hyperlink ref="FPL21" location="Age_Categories!A1" display="Age_Categories!A1"/>
    <hyperlink ref="FPM21" location="Age_Categories!A1" display="Age_Categories!A1"/>
    <hyperlink ref="FPN21" location="Age_Categories!A1" display="Age_Categories!A1"/>
    <hyperlink ref="FPO21" location="Age_Categories!A1" display="Age_Categories!A1"/>
    <hyperlink ref="FPP21" location="Age_Categories!A1" display="Age_Categories!A1"/>
    <hyperlink ref="FPQ21" location="Age_Categories!A1" display="Age_Categories!A1"/>
    <hyperlink ref="FPR21" location="Age_Categories!A1" display="Age_Categories!A1"/>
    <hyperlink ref="FPS21" location="Age_Categories!A1" display="Age_Categories!A1"/>
    <hyperlink ref="FPT21" location="Age_Categories!A1" display="Age_Categories!A1"/>
    <hyperlink ref="FPU21" location="Age_Categories!A1" display="Age_Categories!A1"/>
    <hyperlink ref="FPV21" location="Age_Categories!A1" display="Age_Categories!A1"/>
    <hyperlink ref="FPW21" location="Age_Categories!A1" display="Age_Categories!A1"/>
    <hyperlink ref="FPX21" location="Age_Categories!A1" display="Age_Categories!A1"/>
    <hyperlink ref="FPY21" location="Age_Categories!A1" display="Age_Categories!A1"/>
    <hyperlink ref="FPZ21" location="Age_Categories!A1" display="Age_Categories!A1"/>
    <hyperlink ref="FQA21" location="Age_Categories!A1" display="Age_Categories!A1"/>
    <hyperlink ref="FQB21" location="Age_Categories!A1" display="Age_Categories!A1"/>
    <hyperlink ref="FQC21" location="Age_Categories!A1" display="Age_Categories!A1"/>
    <hyperlink ref="FQD21" location="Age_Categories!A1" display="Age_Categories!A1"/>
    <hyperlink ref="FQE21" location="Age_Categories!A1" display="Age_Categories!A1"/>
    <hyperlink ref="FQF21" location="Age_Categories!A1" display="Age_Categories!A1"/>
    <hyperlink ref="FQG21" location="Age_Categories!A1" display="Age_Categories!A1"/>
    <hyperlink ref="FQH21" location="Age_Categories!A1" display="Age_Categories!A1"/>
    <hyperlink ref="FQI21" location="Age_Categories!A1" display="Age_Categories!A1"/>
    <hyperlink ref="FQJ21" location="Age_Categories!A1" display="Age_Categories!A1"/>
    <hyperlink ref="FQK21" location="Age_Categories!A1" display="Age_Categories!A1"/>
    <hyperlink ref="FQL21" location="Age_Categories!A1" display="Age_Categories!A1"/>
    <hyperlink ref="FQM21" location="Age_Categories!A1" display="Age_Categories!A1"/>
    <hyperlink ref="FQN21" location="Age_Categories!A1" display="Age_Categories!A1"/>
    <hyperlink ref="FQO21" location="Age_Categories!A1" display="Age_Categories!A1"/>
    <hyperlink ref="FQP21" location="Age_Categories!A1" display="Age_Categories!A1"/>
    <hyperlink ref="FQQ21" location="Age_Categories!A1" display="Age_Categories!A1"/>
    <hyperlink ref="FQR21" location="Age_Categories!A1" display="Age_Categories!A1"/>
    <hyperlink ref="FQS21" location="Age_Categories!A1" display="Age_Categories!A1"/>
    <hyperlink ref="FQT21" location="Age_Categories!A1" display="Age_Categories!A1"/>
    <hyperlink ref="FQU21" location="Age_Categories!A1" display="Age_Categories!A1"/>
    <hyperlink ref="FQV21" location="Age_Categories!A1" display="Age_Categories!A1"/>
    <hyperlink ref="FQW21" location="Age_Categories!A1" display="Age_Categories!A1"/>
    <hyperlink ref="FQX21" location="Age_Categories!A1" display="Age_Categories!A1"/>
    <hyperlink ref="FQY21" location="Age_Categories!A1" display="Age_Categories!A1"/>
    <hyperlink ref="FQZ21" location="Age_Categories!A1" display="Age_Categories!A1"/>
    <hyperlink ref="FRA21" location="Age_Categories!A1" display="Age_Categories!A1"/>
    <hyperlink ref="FRB21" location="Age_Categories!A1" display="Age_Categories!A1"/>
    <hyperlink ref="FRC21" location="Age_Categories!A1" display="Age_Categories!A1"/>
    <hyperlink ref="FRD21" location="Age_Categories!A1" display="Age_Categories!A1"/>
    <hyperlink ref="FRE21" location="Age_Categories!A1" display="Age_Categories!A1"/>
    <hyperlink ref="FRF21" location="Age_Categories!A1" display="Age_Categories!A1"/>
    <hyperlink ref="FRG21" location="Age_Categories!A1" display="Age_Categories!A1"/>
    <hyperlink ref="FRH21" location="Age_Categories!A1" display="Age_Categories!A1"/>
    <hyperlink ref="FRI21" location="Age_Categories!A1" display="Age_Categories!A1"/>
    <hyperlink ref="FRJ21" location="Age_Categories!A1" display="Age_Categories!A1"/>
    <hyperlink ref="FRK21" location="Age_Categories!A1" display="Age_Categories!A1"/>
    <hyperlink ref="FRL21" location="Age_Categories!A1" display="Age_Categories!A1"/>
    <hyperlink ref="FRM21" location="Age_Categories!A1" display="Age_Categories!A1"/>
    <hyperlink ref="FRN21" location="Age_Categories!A1" display="Age_Categories!A1"/>
    <hyperlink ref="FRO21" location="Age_Categories!A1" display="Age_Categories!A1"/>
    <hyperlink ref="FRP21" location="Age_Categories!A1" display="Age_Categories!A1"/>
    <hyperlink ref="FRQ21" location="Age_Categories!A1" display="Age_Categories!A1"/>
    <hyperlink ref="FRR21" location="Age_Categories!A1" display="Age_Categories!A1"/>
    <hyperlink ref="FRS21" location="Age_Categories!A1" display="Age_Categories!A1"/>
    <hyperlink ref="FRT21" location="Age_Categories!A1" display="Age_Categories!A1"/>
    <hyperlink ref="FRU21" location="Age_Categories!A1" display="Age_Categories!A1"/>
    <hyperlink ref="FRV21" location="Age_Categories!A1" display="Age_Categories!A1"/>
    <hyperlink ref="FRW21" location="Age_Categories!A1" display="Age_Categories!A1"/>
    <hyperlink ref="FRX21" location="Age_Categories!A1" display="Age_Categories!A1"/>
    <hyperlink ref="FRY21" location="Age_Categories!A1" display="Age_Categories!A1"/>
    <hyperlink ref="FRZ21" location="Age_Categories!A1" display="Age_Categories!A1"/>
    <hyperlink ref="FSA21" location="Age_Categories!A1" display="Age_Categories!A1"/>
    <hyperlink ref="FSB21" location="Age_Categories!A1" display="Age_Categories!A1"/>
    <hyperlink ref="FSC21" location="Age_Categories!A1" display="Age_Categories!A1"/>
    <hyperlink ref="FSD21" location="Age_Categories!A1" display="Age_Categories!A1"/>
    <hyperlink ref="FSE21" location="Age_Categories!A1" display="Age_Categories!A1"/>
    <hyperlink ref="FSF21" location="Age_Categories!A1" display="Age_Categories!A1"/>
    <hyperlink ref="FSG21" location="Age_Categories!A1" display="Age_Categories!A1"/>
    <hyperlink ref="FSH21" location="Age_Categories!A1" display="Age_Categories!A1"/>
    <hyperlink ref="FSI21" location="Age_Categories!A1" display="Age_Categories!A1"/>
    <hyperlink ref="FSJ21" location="Age_Categories!A1" display="Age_Categories!A1"/>
    <hyperlink ref="FSK21" location="Age_Categories!A1" display="Age_Categories!A1"/>
    <hyperlink ref="FSL21" location="Age_Categories!A1" display="Age_Categories!A1"/>
    <hyperlink ref="FSM21" location="Age_Categories!A1" display="Age_Categories!A1"/>
    <hyperlink ref="FSN21" location="Age_Categories!A1" display="Age_Categories!A1"/>
    <hyperlink ref="FSO21" location="Age_Categories!A1" display="Age_Categories!A1"/>
    <hyperlink ref="FSP21" location="Age_Categories!A1" display="Age_Categories!A1"/>
    <hyperlink ref="FSQ21" location="Age_Categories!A1" display="Age_Categories!A1"/>
    <hyperlink ref="FSR21" location="Age_Categories!A1" display="Age_Categories!A1"/>
    <hyperlink ref="FSS21" location="Age_Categories!A1" display="Age_Categories!A1"/>
    <hyperlink ref="FST21" location="Age_Categories!A1" display="Age_Categories!A1"/>
    <hyperlink ref="FSU21" location="Age_Categories!A1" display="Age_Categories!A1"/>
    <hyperlink ref="FSV21" location="Age_Categories!A1" display="Age_Categories!A1"/>
    <hyperlink ref="FSW21" location="Age_Categories!A1" display="Age_Categories!A1"/>
    <hyperlink ref="FSX21" location="Age_Categories!A1" display="Age_Categories!A1"/>
    <hyperlink ref="FSY21" location="Age_Categories!A1" display="Age_Categories!A1"/>
    <hyperlink ref="FSZ21" location="Age_Categories!A1" display="Age_Categories!A1"/>
    <hyperlink ref="FTA21" location="Age_Categories!A1" display="Age_Categories!A1"/>
    <hyperlink ref="FTB21" location="Age_Categories!A1" display="Age_Categories!A1"/>
    <hyperlink ref="FTC21" location="Age_Categories!A1" display="Age_Categories!A1"/>
    <hyperlink ref="FTD21" location="Age_Categories!A1" display="Age_Categories!A1"/>
    <hyperlink ref="FTE21" location="Age_Categories!A1" display="Age_Categories!A1"/>
    <hyperlink ref="FTF21" location="Age_Categories!A1" display="Age_Categories!A1"/>
    <hyperlink ref="FTG21" location="Age_Categories!A1" display="Age_Categories!A1"/>
    <hyperlink ref="FTH21" location="Age_Categories!A1" display="Age_Categories!A1"/>
    <hyperlink ref="FTI21" location="Age_Categories!A1" display="Age_Categories!A1"/>
    <hyperlink ref="FTJ21" location="Age_Categories!A1" display="Age_Categories!A1"/>
    <hyperlink ref="FTK21" location="Age_Categories!A1" display="Age_Categories!A1"/>
    <hyperlink ref="FTL21" location="Age_Categories!A1" display="Age_Categories!A1"/>
    <hyperlink ref="FTM21" location="Age_Categories!A1" display="Age_Categories!A1"/>
    <hyperlink ref="FTN21" location="Age_Categories!A1" display="Age_Categories!A1"/>
    <hyperlink ref="FTO21" location="Age_Categories!A1" display="Age_Categories!A1"/>
    <hyperlink ref="FTP21" location="Age_Categories!A1" display="Age_Categories!A1"/>
    <hyperlink ref="FTQ21" location="Age_Categories!A1" display="Age_Categories!A1"/>
    <hyperlink ref="FTR21" location="Age_Categories!A1" display="Age_Categories!A1"/>
    <hyperlink ref="FTS21" location="Age_Categories!A1" display="Age_Categories!A1"/>
    <hyperlink ref="FTT21" location="Age_Categories!A1" display="Age_Categories!A1"/>
    <hyperlink ref="FTU21" location="Age_Categories!A1" display="Age_Categories!A1"/>
    <hyperlink ref="FTV21" location="Age_Categories!A1" display="Age_Categories!A1"/>
    <hyperlink ref="FTW21" location="Age_Categories!A1" display="Age_Categories!A1"/>
    <hyperlink ref="FTX21" location="Age_Categories!A1" display="Age_Categories!A1"/>
    <hyperlink ref="FTY21" location="Age_Categories!A1" display="Age_Categories!A1"/>
    <hyperlink ref="FTZ21" location="Age_Categories!A1" display="Age_Categories!A1"/>
    <hyperlink ref="FUA21" location="Age_Categories!A1" display="Age_Categories!A1"/>
    <hyperlink ref="FUB21" location="Age_Categories!A1" display="Age_Categories!A1"/>
    <hyperlink ref="FUC21" location="Age_Categories!A1" display="Age_Categories!A1"/>
    <hyperlink ref="FUD21" location="Age_Categories!A1" display="Age_Categories!A1"/>
    <hyperlink ref="FUE21" location="Age_Categories!A1" display="Age_Categories!A1"/>
    <hyperlink ref="FUF21" location="Age_Categories!A1" display="Age_Categories!A1"/>
    <hyperlink ref="FUG21" location="Age_Categories!A1" display="Age_Categories!A1"/>
    <hyperlink ref="FUH21" location="Age_Categories!A1" display="Age_Categories!A1"/>
    <hyperlink ref="FUI21" location="Age_Categories!A1" display="Age_Categories!A1"/>
    <hyperlink ref="FUJ21" location="Age_Categories!A1" display="Age_Categories!A1"/>
    <hyperlink ref="FUK21" location="Age_Categories!A1" display="Age_Categories!A1"/>
    <hyperlink ref="FUL21" location="Age_Categories!A1" display="Age_Categories!A1"/>
    <hyperlink ref="FUM21" location="Age_Categories!A1" display="Age_Categories!A1"/>
    <hyperlink ref="FUN21" location="Age_Categories!A1" display="Age_Categories!A1"/>
    <hyperlink ref="FUO21" location="Age_Categories!A1" display="Age_Categories!A1"/>
    <hyperlink ref="FUP21" location="Age_Categories!A1" display="Age_Categories!A1"/>
    <hyperlink ref="FUQ21" location="Age_Categories!A1" display="Age_Categories!A1"/>
    <hyperlink ref="FUR21" location="Age_Categories!A1" display="Age_Categories!A1"/>
    <hyperlink ref="FUS21" location="Age_Categories!A1" display="Age_Categories!A1"/>
    <hyperlink ref="FUT21" location="Age_Categories!A1" display="Age_Categories!A1"/>
    <hyperlink ref="FUU21" location="Age_Categories!A1" display="Age_Categories!A1"/>
    <hyperlink ref="FUV21" location="Age_Categories!A1" display="Age_Categories!A1"/>
    <hyperlink ref="FUW21" location="Age_Categories!A1" display="Age_Categories!A1"/>
    <hyperlink ref="FUX21" location="Age_Categories!A1" display="Age_Categories!A1"/>
    <hyperlink ref="FUY21" location="Age_Categories!A1" display="Age_Categories!A1"/>
    <hyperlink ref="FUZ21" location="Age_Categories!A1" display="Age_Categories!A1"/>
    <hyperlink ref="FVA21" location="Age_Categories!A1" display="Age_Categories!A1"/>
    <hyperlink ref="FVB21" location="Age_Categories!A1" display="Age_Categories!A1"/>
    <hyperlink ref="FVC21" location="Age_Categories!A1" display="Age_Categories!A1"/>
    <hyperlink ref="FVD21" location="Age_Categories!A1" display="Age_Categories!A1"/>
    <hyperlink ref="FVE21" location="Age_Categories!A1" display="Age_Categories!A1"/>
    <hyperlink ref="FVF21" location="Age_Categories!A1" display="Age_Categories!A1"/>
    <hyperlink ref="FVG21" location="Age_Categories!A1" display="Age_Categories!A1"/>
    <hyperlink ref="FVH21" location="Age_Categories!A1" display="Age_Categories!A1"/>
    <hyperlink ref="FVI21" location="Age_Categories!A1" display="Age_Categories!A1"/>
    <hyperlink ref="FVJ21" location="Age_Categories!A1" display="Age_Categories!A1"/>
    <hyperlink ref="FVK21" location="Age_Categories!A1" display="Age_Categories!A1"/>
    <hyperlink ref="FVL21" location="Age_Categories!A1" display="Age_Categories!A1"/>
    <hyperlink ref="FVM21" location="Age_Categories!A1" display="Age_Categories!A1"/>
    <hyperlink ref="FVN21" location="Age_Categories!A1" display="Age_Categories!A1"/>
    <hyperlink ref="FVO21" location="Age_Categories!A1" display="Age_Categories!A1"/>
    <hyperlink ref="FVP21" location="Age_Categories!A1" display="Age_Categories!A1"/>
    <hyperlink ref="FVQ21" location="Age_Categories!A1" display="Age_Categories!A1"/>
    <hyperlink ref="FVR21" location="Age_Categories!A1" display="Age_Categories!A1"/>
    <hyperlink ref="FVS21" location="Age_Categories!A1" display="Age_Categories!A1"/>
    <hyperlink ref="FVT21" location="Age_Categories!A1" display="Age_Categories!A1"/>
    <hyperlink ref="FVU21" location="Age_Categories!A1" display="Age_Categories!A1"/>
    <hyperlink ref="FVV21" location="Age_Categories!A1" display="Age_Categories!A1"/>
    <hyperlink ref="FVW21" location="Age_Categories!A1" display="Age_Categories!A1"/>
    <hyperlink ref="FVX21" location="Age_Categories!A1" display="Age_Categories!A1"/>
    <hyperlink ref="FVY21" location="Age_Categories!A1" display="Age_Categories!A1"/>
    <hyperlink ref="FVZ21" location="Age_Categories!A1" display="Age_Categories!A1"/>
    <hyperlink ref="FWA21" location="Age_Categories!A1" display="Age_Categories!A1"/>
    <hyperlink ref="FWB21" location="Age_Categories!A1" display="Age_Categories!A1"/>
    <hyperlink ref="FWC21" location="Age_Categories!A1" display="Age_Categories!A1"/>
    <hyperlink ref="FWD21" location="Age_Categories!A1" display="Age_Categories!A1"/>
    <hyperlink ref="FWE21" location="Age_Categories!A1" display="Age_Categories!A1"/>
    <hyperlink ref="FWF21" location="Age_Categories!A1" display="Age_Categories!A1"/>
    <hyperlink ref="FWG21" location="Age_Categories!A1" display="Age_Categories!A1"/>
    <hyperlink ref="FWH21" location="Age_Categories!A1" display="Age_Categories!A1"/>
    <hyperlink ref="FWI21" location="Age_Categories!A1" display="Age_Categories!A1"/>
    <hyperlink ref="FWJ21" location="Age_Categories!A1" display="Age_Categories!A1"/>
    <hyperlink ref="FWK21" location="Age_Categories!A1" display="Age_Categories!A1"/>
    <hyperlink ref="FWL21" location="Age_Categories!A1" display="Age_Categories!A1"/>
    <hyperlink ref="FWM21" location="Age_Categories!A1" display="Age_Categories!A1"/>
    <hyperlink ref="FWN21" location="Age_Categories!A1" display="Age_Categories!A1"/>
    <hyperlink ref="FWO21" location="Age_Categories!A1" display="Age_Categories!A1"/>
    <hyperlink ref="FWP21" location="Age_Categories!A1" display="Age_Categories!A1"/>
    <hyperlink ref="FWQ21" location="Age_Categories!A1" display="Age_Categories!A1"/>
    <hyperlink ref="FWR21" location="Age_Categories!A1" display="Age_Categories!A1"/>
    <hyperlink ref="FWS21" location="Age_Categories!A1" display="Age_Categories!A1"/>
    <hyperlink ref="FWT21" location="Age_Categories!A1" display="Age_Categories!A1"/>
    <hyperlink ref="FWU21" location="Age_Categories!A1" display="Age_Categories!A1"/>
    <hyperlink ref="FWV21" location="Age_Categories!A1" display="Age_Categories!A1"/>
    <hyperlink ref="FWW21" location="Age_Categories!A1" display="Age_Categories!A1"/>
    <hyperlink ref="FWX21" location="Age_Categories!A1" display="Age_Categories!A1"/>
    <hyperlink ref="FWY21" location="Age_Categories!A1" display="Age_Categories!A1"/>
    <hyperlink ref="FWZ21" location="Age_Categories!A1" display="Age_Categories!A1"/>
    <hyperlink ref="FXA21" location="Age_Categories!A1" display="Age_Categories!A1"/>
    <hyperlink ref="FXB21" location="Age_Categories!A1" display="Age_Categories!A1"/>
    <hyperlink ref="FXC21" location="Age_Categories!A1" display="Age_Categories!A1"/>
    <hyperlink ref="FXD21" location="Age_Categories!A1" display="Age_Categories!A1"/>
    <hyperlink ref="FXE21" location="Age_Categories!A1" display="Age_Categories!A1"/>
    <hyperlink ref="FXF21" location="Age_Categories!A1" display="Age_Categories!A1"/>
    <hyperlink ref="FXG21" location="Age_Categories!A1" display="Age_Categories!A1"/>
    <hyperlink ref="FXH21" location="Age_Categories!A1" display="Age_Categories!A1"/>
    <hyperlink ref="FXI21" location="Age_Categories!A1" display="Age_Categories!A1"/>
    <hyperlink ref="FXJ21" location="Age_Categories!A1" display="Age_Categories!A1"/>
    <hyperlink ref="FXK21" location="Age_Categories!A1" display="Age_Categories!A1"/>
    <hyperlink ref="FXL21" location="Age_Categories!A1" display="Age_Categories!A1"/>
    <hyperlink ref="FXM21" location="Age_Categories!A1" display="Age_Categories!A1"/>
    <hyperlink ref="FXN21" location="Age_Categories!A1" display="Age_Categories!A1"/>
    <hyperlink ref="FXO21" location="Age_Categories!A1" display="Age_Categories!A1"/>
    <hyperlink ref="FXP21" location="Age_Categories!A1" display="Age_Categories!A1"/>
    <hyperlink ref="FXQ21" location="Age_Categories!A1" display="Age_Categories!A1"/>
    <hyperlink ref="FXR21" location="Age_Categories!A1" display="Age_Categories!A1"/>
    <hyperlink ref="FXS21" location="Age_Categories!A1" display="Age_Categories!A1"/>
    <hyperlink ref="FXT21" location="Age_Categories!A1" display="Age_Categories!A1"/>
    <hyperlink ref="FXU21" location="Age_Categories!A1" display="Age_Categories!A1"/>
    <hyperlink ref="FXV21" location="Age_Categories!A1" display="Age_Categories!A1"/>
    <hyperlink ref="FXW21" location="Age_Categories!A1" display="Age_Categories!A1"/>
    <hyperlink ref="FXX21" location="Age_Categories!A1" display="Age_Categories!A1"/>
    <hyperlink ref="FXY21" location="Age_Categories!A1" display="Age_Categories!A1"/>
    <hyperlink ref="FXZ21" location="Age_Categories!A1" display="Age_Categories!A1"/>
    <hyperlink ref="FYA21" location="Age_Categories!A1" display="Age_Categories!A1"/>
    <hyperlink ref="FYB21" location="Age_Categories!A1" display="Age_Categories!A1"/>
    <hyperlink ref="FYC21" location="Age_Categories!A1" display="Age_Categories!A1"/>
    <hyperlink ref="FYD21" location="Age_Categories!A1" display="Age_Categories!A1"/>
    <hyperlink ref="FYE21" location="Age_Categories!A1" display="Age_Categories!A1"/>
    <hyperlink ref="FYF21" location="Age_Categories!A1" display="Age_Categories!A1"/>
    <hyperlink ref="FYG21" location="Age_Categories!A1" display="Age_Categories!A1"/>
    <hyperlink ref="FYH21" location="Age_Categories!A1" display="Age_Categories!A1"/>
    <hyperlink ref="FYI21" location="Age_Categories!A1" display="Age_Categories!A1"/>
    <hyperlink ref="FYJ21" location="Age_Categories!A1" display="Age_Categories!A1"/>
    <hyperlink ref="FYK21" location="Age_Categories!A1" display="Age_Categories!A1"/>
    <hyperlink ref="FYL21" location="Age_Categories!A1" display="Age_Categories!A1"/>
    <hyperlink ref="FYM21" location="Age_Categories!A1" display="Age_Categories!A1"/>
    <hyperlink ref="FYN21" location="Age_Categories!A1" display="Age_Categories!A1"/>
    <hyperlink ref="FYO21" location="Age_Categories!A1" display="Age_Categories!A1"/>
    <hyperlink ref="FYP21" location="Age_Categories!A1" display="Age_Categories!A1"/>
    <hyperlink ref="FYQ21" location="Age_Categories!A1" display="Age_Categories!A1"/>
    <hyperlink ref="FYR21" location="Age_Categories!A1" display="Age_Categories!A1"/>
    <hyperlink ref="FYS21" location="Age_Categories!A1" display="Age_Categories!A1"/>
    <hyperlink ref="FYT21" location="Age_Categories!A1" display="Age_Categories!A1"/>
    <hyperlink ref="FYU21" location="Age_Categories!A1" display="Age_Categories!A1"/>
    <hyperlink ref="FYV21" location="Age_Categories!A1" display="Age_Categories!A1"/>
    <hyperlink ref="FYW21" location="Age_Categories!A1" display="Age_Categories!A1"/>
    <hyperlink ref="FYX21" location="Age_Categories!A1" display="Age_Categories!A1"/>
    <hyperlink ref="FYY21" location="Age_Categories!A1" display="Age_Categories!A1"/>
    <hyperlink ref="FYZ21" location="Age_Categories!A1" display="Age_Categories!A1"/>
    <hyperlink ref="FZA21" location="Age_Categories!A1" display="Age_Categories!A1"/>
    <hyperlink ref="FZB21" location="Age_Categories!A1" display="Age_Categories!A1"/>
    <hyperlink ref="FZC21" location="Age_Categories!A1" display="Age_Categories!A1"/>
    <hyperlink ref="FZD21" location="Age_Categories!A1" display="Age_Categories!A1"/>
    <hyperlink ref="FZE21" location="Age_Categories!A1" display="Age_Categories!A1"/>
    <hyperlink ref="FZF21" location="Age_Categories!A1" display="Age_Categories!A1"/>
    <hyperlink ref="FZG21" location="Age_Categories!A1" display="Age_Categories!A1"/>
    <hyperlink ref="FZH21" location="Age_Categories!A1" display="Age_Categories!A1"/>
    <hyperlink ref="FZI21" location="Age_Categories!A1" display="Age_Categories!A1"/>
    <hyperlink ref="FZJ21" location="Age_Categories!A1" display="Age_Categories!A1"/>
    <hyperlink ref="FZK21" location="Age_Categories!A1" display="Age_Categories!A1"/>
    <hyperlink ref="FZL21" location="Age_Categories!A1" display="Age_Categories!A1"/>
    <hyperlink ref="FZM21" location="Age_Categories!A1" display="Age_Categories!A1"/>
    <hyperlink ref="FZN21" location="Age_Categories!A1" display="Age_Categories!A1"/>
    <hyperlink ref="FZO21" location="Age_Categories!A1" display="Age_Categories!A1"/>
    <hyperlink ref="FZP21" location="Age_Categories!A1" display="Age_Categories!A1"/>
    <hyperlink ref="FZQ21" location="Age_Categories!A1" display="Age_Categories!A1"/>
    <hyperlink ref="FZR21" location="Age_Categories!A1" display="Age_Categories!A1"/>
    <hyperlink ref="FZS21" location="Age_Categories!A1" display="Age_Categories!A1"/>
    <hyperlink ref="FZT21" location="Age_Categories!A1" display="Age_Categories!A1"/>
    <hyperlink ref="FZU21" location="Age_Categories!A1" display="Age_Categories!A1"/>
    <hyperlink ref="FZV21" location="Age_Categories!A1" display="Age_Categories!A1"/>
    <hyperlink ref="FZW21" location="Age_Categories!A1" display="Age_Categories!A1"/>
    <hyperlink ref="FZX21" location="Age_Categories!A1" display="Age_Categories!A1"/>
    <hyperlink ref="FZY21" location="Age_Categories!A1" display="Age_Categories!A1"/>
    <hyperlink ref="FZZ21" location="Age_Categories!A1" display="Age_Categories!A1"/>
    <hyperlink ref="GAA21" location="Age_Categories!A1" display="Age_Categories!A1"/>
    <hyperlink ref="GAB21" location="Age_Categories!A1" display="Age_Categories!A1"/>
    <hyperlink ref="GAC21" location="Age_Categories!A1" display="Age_Categories!A1"/>
    <hyperlink ref="GAD21" location="Age_Categories!A1" display="Age_Categories!A1"/>
    <hyperlink ref="GAE21" location="Age_Categories!A1" display="Age_Categories!A1"/>
    <hyperlink ref="GAF21" location="Age_Categories!A1" display="Age_Categories!A1"/>
    <hyperlink ref="GAG21" location="Age_Categories!A1" display="Age_Categories!A1"/>
    <hyperlink ref="GAH21" location="Age_Categories!A1" display="Age_Categories!A1"/>
    <hyperlink ref="GAI21" location="Age_Categories!A1" display="Age_Categories!A1"/>
    <hyperlink ref="GAJ21" location="Age_Categories!A1" display="Age_Categories!A1"/>
    <hyperlink ref="GAK21" location="Age_Categories!A1" display="Age_Categories!A1"/>
    <hyperlink ref="GAL21" location="Age_Categories!A1" display="Age_Categories!A1"/>
    <hyperlink ref="GAM21" location="Age_Categories!A1" display="Age_Categories!A1"/>
    <hyperlink ref="GAN21" location="Age_Categories!A1" display="Age_Categories!A1"/>
    <hyperlink ref="GAO21" location="Age_Categories!A1" display="Age_Categories!A1"/>
    <hyperlink ref="GAP21" location="Age_Categories!A1" display="Age_Categories!A1"/>
    <hyperlink ref="GAQ21" location="Age_Categories!A1" display="Age_Categories!A1"/>
    <hyperlink ref="GAR21" location="Age_Categories!A1" display="Age_Categories!A1"/>
    <hyperlink ref="GAS21" location="Age_Categories!A1" display="Age_Categories!A1"/>
    <hyperlink ref="GAT21" location="Age_Categories!A1" display="Age_Categories!A1"/>
    <hyperlink ref="GAU21" location="Age_Categories!A1" display="Age_Categories!A1"/>
    <hyperlink ref="GAV21" location="Age_Categories!A1" display="Age_Categories!A1"/>
    <hyperlink ref="GAW21" location="Age_Categories!A1" display="Age_Categories!A1"/>
    <hyperlink ref="GAX21" location="Age_Categories!A1" display="Age_Categories!A1"/>
    <hyperlink ref="GAY21" location="Age_Categories!A1" display="Age_Categories!A1"/>
    <hyperlink ref="GAZ21" location="Age_Categories!A1" display="Age_Categories!A1"/>
    <hyperlink ref="GBA21" location="Age_Categories!A1" display="Age_Categories!A1"/>
    <hyperlink ref="GBB21" location="Age_Categories!A1" display="Age_Categories!A1"/>
    <hyperlink ref="GBC21" location="Age_Categories!A1" display="Age_Categories!A1"/>
    <hyperlink ref="GBD21" location="Age_Categories!A1" display="Age_Categories!A1"/>
    <hyperlink ref="GBE21" location="Age_Categories!A1" display="Age_Categories!A1"/>
    <hyperlink ref="GBF21" location="Age_Categories!A1" display="Age_Categories!A1"/>
    <hyperlink ref="GBG21" location="Age_Categories!A1" display="Age_Categories!A1"/>
    <hyperlink ref="GBH21" location="Age_Categories!A1" display="Age_Categories!A1"/>
    <hyperlink ref="GBI21" location="Age_Categories!A1" display="Age_Categories!A1"/>
    <hyperlink ref="GBJ21" location="Age_Categories!A1" display="Age_Categories!A1"/>
    <hyperlink ref="GBK21" location="Age_Categories!A1" display="Age_Categories!A1"/>
    <hyperlink ref="GBL21" location="Age_Categories!A1" display="Age_Categories!A1"/>
    <hyperlink ref="GBM21" location="Age_Categories!A1" display="Age_Categories!A1"/>
    <hyperlink ref="GBN21" location="Age_Categories!A1" display="Age_Categories!A1"/>
    <hyperlink ref="GBO21" location="Age_Categories!A1" display="Age_Categories!A1"/>
    <hyperlink ref="GBP21" location="Age_Categories!A1" display="Age_Categories!A1"/>
    <hyperlink ref="GBQ21" location="Age_Categories!A1" display="Age_Categories!A1"/>
    <hyperlink ref="GBR21" location="Age_Categories!A1" display="Age_Categories!A1"/>
    <hyperlink ref="GBS21" location="Age_Categories!A1" display="Age_Categories!A1"/>
    <hyperlink ref="GBT21" location="Age_Categories!A1" display="Age_Categories!A1"/>
    <hyperlink ref="GBU21" location="Age_Categories!A1" display="Age_Categories!A1"/>
    <hyperlink ref="GBV21" location="Age_Categories!A1" display="Age_Categories!A1"/>
    <hyperlink ref="GBW21" location="Age_Categories!A1" display="Age_Categories!A1"/>
    <hyperlink ref="GBX21" location="Age_Categories!A1" display="Age_Categories!A1"/>
    <hyperlink ref="GBY21" location="Age_Categories!A1" display="Age_Categories!A1"/>
    <hyperlink ref="GBZ21" location="Age_Categories!A1" display="Age_Categories!A1"/>
    <hyperlink ref="GCA21" location="Age_Categories!A1" display="Age_Categories!A1"/>
    <hyperlink ref="GCB21" location="Age_Categories!A1" display="Age_Categories!A1"/>
    <hyperlink ref="GCC21" location="Age_Categories!A1" display="Age_Categories!A1"/>
    <hyperlink ref="GCD21" location="Age_Categories!A1" display="Age_Categories!A1"/>
    <hyperlink ref="GCE21" location="Age_Categories!A1" display="Age_Categories!A1"/>
    <hyperlink ref="GCF21" location="Age_Categories!A1" display="Age_Categories!A1"/>
    <hyperlink ref="GCG21" location="Age_Categories!A1" display="Age_Categories!A1"/>
    <hyperlink ref="GCH21" location="Age_Categories!A1" display="Age_Categories!A1"/>
    <hyperlink ref="GCI21" location="Age_Categories!A1" display="Age_Categories!A1"/>
    <hyperlink ref="GCJ21" location="Age_Categories!A1" display="Age_Categories!A1"/>
    <hyperlink ref="GCK21" location="Age_Categories!A1" display="Age_Categories!A1"/>
    <hyperlink ref="GCL21" location="Age_Categories!A1" display="Age_Categories!A1"/>
    <hyperlink ref="GCM21" location="Age_Categories!A1" display="Age_Categories!A1"/>
    <hyperlink ref="GCN21" location="Age_Categories!A1" display="Age_Categories!A1"/>
    <hyperlink ref="GCO21" location="Age_Categories!A1" display="Age_Categories!A1"/>
    <hyperlink ref="GCP21" location="Age_Categories!A1" display="Age_Categories!A1"/>
    <hyperlink ref="GCQ21" location="Age_Categories!A1" display="Age_Categories!A1"/>
    <hyperlink ref="GCR21" location="Age_Categories!A1" display="Age_Categories!A1"/>
    <hyperlink ref="GCS21" location="Age_Categories!A1" display="Age_Categories!A1"/>
    <hyperlink ref="GCT21" location="Age_Categories!A1" display="Age_Categories!A1"/>
    <hyperlink ref="GCU21" location="Age_Categories!A1" display="Age_Categories!A1"/>
    <hyperlink ref="GCV21" location="Age_Categories!A1" display="Age_Categories!A1"/>
    <hyperlink ref="GCW21" location="Age_Categories!A1" display="Age_Categories!A1"/>
    <hyperlink ref="GCX21" location="Age_Categories!A1" display="Age_Categories!A1"/>
    <hyperlink ref="GCY21" location="Age_Categories!A1" display="Age_Categories!A1"/>
    <hyperlink ref="GCZ21" location="Age_Categories!A1" display="Age_Categories!A1"/>
    <hyperlink ref="GDA21" location="Age_Categories!A1" display="Age_Categories!A1"/>
    <hyperlink ref="GDB21" location="Age_Categories!A1" display="Age_Categories!A1"/>
    <hyperlink ref="GDC21" location="Age_Categories!A1" display="Age_Categories!A1"/>
    <hyperlink ref="GDD21" location="Age_Categories!A1" display="Age_Categories!A1"/>
    <hyperlink ref="GDE21" location="Age_Categories!A1" display="Age_Categories!A1"/>
    <hyperlink ref="GDF21" location="Age_Categories!A1" display="Age_Categories!A1"/>
    <hyperlink ref="GDG21" location="Age_Categories!A1" display="Age_Categories!A1"/>
    <hyperlink ref="GDH21" location="Age_Categories!A1" display="Age_Categories!A1"/>
    <hyperlink ref="GDI21" location="Age_Categories!A1" display="Age_Categories!A1"/>
    <hyperlink ref="GDJ21" location="Age_Categories!A1" display="Age_Categories!A1"/>
    <hyperlink ref="GDK21" location="Age_Categories!A1" display="Age_Categories!A1"/>
    <hyperlink ref="GDL21" location="Age_Categories!A1" display="Age_Categories!A1"/>
    <hyperlink ref="GDM21" location="Age_Categories!A1" display="Age_Categories!A1"/>
    <hyperlink ref="GDN21" location="Age_Categories!A1" display="Age_Categories!A1"/>
    <hyperlink ref="GDO21" location="Age_Categories!A1" display="Age_Categories!A1"/>
    <hyperlink ref="GDP21" location="Age_Categories!A1" display="Age_Categories!A1"/>
    <hyperlink ref="GDQ21" location="Age_Categories!A1" display="Age_Categories!A1"/>
    <hyperlink ref="GDR21" location="Age_Categories!A1" display="Age_Categories!A1"/>
    <hyperlink ref="GDS21" location="Age_Categories!A1" display="Age_Categories!A1"/>
    <hyperlink ref="GDT21" location="Age_Categories!A1" display="Age_Categories!A1"/>
    <hyperlink ref="GDU21" location="Age_Categories!A1" display="Age_Categories!A1"/>
    <hyperlink ref="GDV21" location="Age_Categories!A1" display="Age_Categories!A1"/>
    <hyperlink ref="GDW21" location="Age_Categories!A1" display="Age_Categories!A1"/>
    <hyperlink ref="GDX21" location="Age_Categories!A1" display="Age_Categories!A1"/>
    <hyperlink ref="GDY21" location="Age_Categories!A1" display="Age_Categories!A1"/>
    <hyperlink ref="GDZ21" location="Age_Categories!A1" display="Age_Categories!A1"/>
    <hyperlink ref="GEA21" location="Age_Categories!A1" display="Age_Categories!A1"/>
    <hyperlink ref="GEB21" location="Age_Categories!A1" display="Age_Categories!A1"/>
    <hyperlink ref="GEC21" location="Age_Categories!A1" display="Age_Categories!A1"/>
    <hyperlink ref="GED21" location="Age_Categories!A1" display="Age_Categories!A1"/>
    <hyperlink ref="GEE21" location="Age_Categories!A1" display="Age_Categories!A1"/>
    <hyperlink ref="GEF21" location="Age_Categories!A1" display="Age_Categories!A1"/>
    <hyperlink ref="GEG21" location="Age_Categories!A1" display="Age_Categories!A1"/>
    <hyperlink ref="GEH21" location="Age_Categories!A1" display="Age_Categories!A1"/>
    <hyperlink ref="GEI21" location="Age_Categories!A1" display="Age_Categories!A1"/>
    <hyperlink ref="GEJ21" location="Age_Categories!A1" display="Age_Categories!A1"/>
    <hyperlink ref="GEK21" location="Age_Categories!A1" display="Age_Categories!A1"/>
    <hyperlink ref="GEL21" location="Age_Categories!A1" display="Age_Categories!A1"/>
    <hyperlink ref="GEM21" location="Age_Categories!A1" display="Age_Categories!A1"/>
    <hyperlink ref="GEN21" location="Age_Categories!A1" display="Age_Categories!A1"/>
    <hyperlink ref="GEO21" location="Age_Categories!A1" display="Age_Categories!A1"/>
    <hyperlink ref="GEP21" location="Age_Categories!A1" display="Age_Categories!A1"/>
    <hyperlink ref="GEQ21" location="Age_Categories!A1" display="Age_Categories!A1"/>
    <hyperlink ref="GER21" location="Age_Categories!A1" display="Age_Categories!A1"/>
    <hyperlink ref="GES21" location="Age_Categories!A1" display="Age_Categories!A1"/>
    <hyperlink ref="GET21" location="Age_Categories!A1" display="Age_Categories!A1"/>
    <hyperlink ref="GEU21" location="Age_Categories!A1" display="Age_Categories!A1"/>
    <hyperlink ref="GEV21" location="Age_Categories!A1" display="Age_Categories!A1"/>
    <hyperlink ref="GEW21" location="Age_Categories!A1" display="Age_Categories!A1"/>
    <hyperlink ref="GEX21" location="Age_Categories!A1" display="Age_Categories!A1"/>
    <hyperlink ref="GEY21" location="Age_Categories!A1" display="Age_Categories!A1"/>
    <hyperlink ref="GEZ21" location="Age_Categories!A1" display="Age_Categories!A1"/>
    <hyperlink ref="GFA21" location="Age_Categories!A1" display="Age_Categories!A1"/>
    <hyperlink ref="GFB21" location="Age_Categories!A1" display="Age_Categories!A1"/>
    <hyperlink ref="GFC21" location="Age_Categories!A1" display="Age_Categories!A1"/>
    <hyperlink ref="GFD21" location="Age_Categories!A1" display="Age_Categories!A1"/>
    <hyperlink ref="GFE21" location="Age_Categories!A1" display="Age_Categories!A1"/>
    <hyperlink ref="GFF21" location="Age_Categories!A1" display="Age_Categories!A1"/>
    <hyperlink ref="GFG21" location="Age_Categories!A1" display="Age_Categories!A1"/>
    <hyperlink ref="GFH21" location="Age_Categories!A1" display="Age_Categories!A1"/>
    <hyperlink ref="GFI21" location="Age_Categories!A1" display="Age_Categories!A1"/>
    <hyperlink ref="GFJ21" location="Age_Categories!A1" display="Age_Categories!A1"/>
    <hyperlink ref="GFK21" location="Age_Categories!A1" display="Age_Categories!A1"/>
    <hyperlink ref="GFL21" location="Age_Categories!A1" display="Age_Categories!A1"/>
    <hyperlink ref="GFM21" location="Age_Categories!A1" display="Age_Categories!A1"/>
    <hyperlink ref="GFN21" location="Age_Categories!A1" display="Age_Categories!A1"/>
    <hyperlink ref="GFO21" location="Age_Categories!A1" display="Age_Categories!A1"/>
    <hyperlink ref="GFP21" location="Age_Categories!A1" display="Age_Categories!A1"/>
    <hyperlink ref="GFQ21" location="Age_Categories!A1" display="Age_Categories!A1"/>
    <hyperlink ref="GFR21" location="Age_Categories!A1" display="Age_Categories!A1"/>
    <hyperlink ref="GFS21" location="Age_Categories!A1" display="Age_Categories!A1"/>
    <hyperlink ref="GFT21" location="Age_Categories!A1" display="Age_Categories!A1"/>
    <hyperlink ref="GFU21" location="Age_Categories!A1" display="Age_Categories!A1"/>
    <hyperlink ref="GFV21" location="Age_Categories!A1" display="Age_Categories!A1"/>
    <hyperlink ref="GFW21" location="Age_Categories!A1" display="Age_Categories!A1"/>
    <hyperlink ref="GFX21" location="Age_Categories!A1" display="Age_Categories!A1"/>
    <hyperlink ref="GFY21" location="Age_Categories!A1" display="Age_Categories!A1"/>
    <hyperlink ref="GFZ21" location="Age_Categories!A1" display="Age_Categories!A1"/>
    <hyperlink ref="GGA21" location="Age_Categories!A1" display="Age_Categories!A1"/>
    <hyperlink ref="GGB21" location="Age_Categories!A1" display="Age_Categories!A1"/>
    <hyperlink ref="GGC21" location="Age_Categories!A1" display="Age_Categories!A1"/>
    <hyperlink ref="GGD21" location="Age_Categories!A1" display="Age_Categories!A1"/>
    <hyperlink ref="GGE21" location="Age_Categories!A1" display="Age_Categories!A1"/>
    <hyperlink ref="GGF21" location="Age_Categories!A1" display="Age_Categories!A1"/>
    <hyperlink ref="GGG21" location="Age_Categories!A1" display="Age_Categories!A1"/>
    <hyperlink ref="GGH21" location="Age_Categories!A1" display="Age_Categories!A1"/>
    <hyperlink ref="GGI21" location="Age_Categories!A1" display="Age_Categories!A1"/>
    <hyperlink ref="GGJ21" location="Age_Categories!A1" display="Age_Categories!A1"/>
    <hyperlink ref="GGK21" location="Age_Categories!A1" display="Age_Categories!A1"/>
    <hyperlink ref="GGL21" location="Age_Categories!A1" display="Age_Categories!A1"/>
    <hyperlink ref="GGM21" location="Age_Categories!A1" display="Age_Categories!A1"/>
    <hyperlink ref="GGN21" location="Age_Categories!A1" display="Age_Categories!A1"/>
    <hyperlink ref="GGO21" location="Age_Categories!A1" display="Age_Categories!A1"/>
    <hyperlink ref="GGP21" location="Age_Categories!A1" display="Age_Categories!A1"/>
    <hyperlink ref="GGQ21" location="Age_Categories!A1" display="Age_Categories!A1"/>
    <hyperlink ref="GGR21" location="Age_Categories!A1" display="Age_Categories!A1"/>
    <hyperlink ref="GGS21" location="Age_Categories!A1" display="Age_Categories!A1"/>
    <hyperlink ref="GGT21" location="Age_Categories!A1" display="Age_Categories!A1"/>
    <hyperlink ref="GGU21" location="Age_Categories!A1" display="Age_Categories!A1"/>
    <hyperlink ref="GGV21" location="Age_Categories!A1" display="Age_Categories!A1"/>
    <hyperlink ref="GGW21" location="Age_Categories!A1" display="Age_Categories!A1"/>
    <hyperlink ref="GGX21" location="Age_Categories!A1" display="Age_Categories!A1"/>
    <hyperlink ref="GGY21" location="Age_Categories!A1" display="Age_Categories!A1"/>
    <hyperlink ref="GGZ21" location="Age_Categories!A1" display="Age_Categories!A1"/>
    <hyperlink ref="GHA21" location="Age_Categories!A1" display="Age_Categories!A1"/>
    <hyperlink ref="GHB21" location="Age_Categories!A1" display="Age_Categories!A1"/>
    <hyperlink ref="GHC21" location="Age_Categories!A1" display="Age_Categories!A1"/>
    <hyperlink ref="GHD21" location="Age_Categories!A1" display="Age_Categories!A1"/>
    <hyperlink ref="GHE21" location="Age_Categories!A1" display="Age_Categories!A1"/>
    <hyperlink ref="GHF21" location="Age_Categories!A1" display="Age_Categories!A1"/>
    <hyperlink ref="GHG21" location="Age_Categories!A1" display="Age_Categories!A1"/>
    <hyperlink ref="GHH21" location="Age_Categories!A1" display="Age_Categories!A1"/>
    <hyperlink ref="GHI21" location="Age_Categories!A1" display="Age_Categories!A1"/>
    <hyperlink ref="GHJ21" location="Age_Categories!A1" display="Age_Categories!A1"/>
    <hyperlink ref="GHK21" location="Age_Categories!A1" display="Age_Categories!A1"/>
    <hyperlink ref="GHL21" location="Age_Categories!A1" display="Age_Categories!A1"/>
    <hyperlink ref="GHM21" location="Age_Categories!A1" display="Age_Categories!A1"/>
    <hyperlink ref="GHN21" location="Age_Categories!A1" display="Age_Categories!A1"/>
    <hyperlink ref="GHO21" location="Age_Categories!A1" display="Age_Categories!A1"/>
    <hyperlink ref="GHP21" location="Age_Categories!A1" display="Age_Categories!A1"/>
    <hyperlink ref="GHQ21" location="Age_Categories!A1" display="Age_Categories!A1"/>
    <hyperlink ref="GHR21" location="Age_Categories!A1" display="Age_Categories!A1"/>
    <hyperlink ref="GHS21" location="Age_Categories!A1" display="Age_Categories!A1"/>
    <hyperlink ref="GHT21" location="Age_Categories!A1" display="Age_Categories!A1"/>
    <hyperlink ref="GHU21" location="Age_Categories!A1" display="Age_Categories!A1"/>
    <hyperlink ref="GHV21" location="Age_Categories!A1" display="Age_Categories!A1"/>
    <hyperlink ref="GHW21" location="Age_Categories!A1" display="Age_Categories!A1"/>
    <hyperlink ref="GHX21" location="Age_Categories!A1" display="Age_Categories!A1"/>
    <hyperlink ref="GHY21" location="Age_Categories!A1" display="Age_Categories!A1"/>
    <hyperlink ref="GHZ21" location="Age_Categories!A1" display="Age_Categories!A1"/>
    <hyperlink ref="GIA21" location="Age_Categories!A1" display="Age_Categories!A1"/>
    <hyperlink ref="GIB21" location="Age_Categories!A1" display="Age_Categories!A1"/>
    <hyperlink ref="GIC21" location="Age_Categories!A1" display="Age_Categories!A1"/>
    <hyperlink ref="GID21" location="Age_Categories!A1" display="Age_Categories!A1"/>
    <hyperlink ref="GIE21" location="Age_Categories!A1" display="Age_Categories!A1"/>
    <hyperlink ref="GIF21" location="Age_Categories!A1" display="Age_Categories!A1"/>
    <hyperlink ref="GIG21" location="Age_Categories!A1" display="Age_Categories!A1"/>
    <hyperlink ref="GIH21" location="Age_Categories!A1" display="Age_Categories!A1"/>
    <hyperlink ref="GII21" location="Age_Categories!A1" display="Age_Categories!A1"/>
    <hyperlink ref="GIJ21" location="Age_Categories!A1" display="Age_Categories!A1"/>
    <hyperlink ref="GIK21" location="Age_Categories!A1" display="Age_Categories!A1"/>
    <hyperlink ref="GIL21" location="Age_Categories!A1" display="Age_Categories!A1"/>
    <hyperlink ref="GIM21" location="Age_Categories!A1" display="Age_Categories!A1"/>
    <hyperlink ref="GIN21" location="Age_Categories!A1" display="Age_Categories!A1"/>
    <hyperlink ref="GIO21" location="Age_Categories!A1" display="Age_Categories!A1"/>
    <hyperlink ref="GIP21" location="Age_Categories!A1" display="Age_Categories!A1"/>
    <hyperlink ref="GIQ21" location="Age_Categories!A1" display="Age_Categories!A1"/>
    <hyperlink ref="GIR21" location="Age_Categories!A1" display="Age_Categories!A1"/>
    <hyperlink ref="GIS21" location="Age_Categories!A1" display="Age_Categories!A1"/>
    <hyperlink ref="GIT21" location="Age_Categories!A1" display="Age_Categories!A1"/>
    <hyperlink ref="GIU21" location="Age_Categories!A1" display="Age_Categories!A1"/>
    <hyperlink ref="GIV21" location="Age_Categories!A1" display="Age_Categories!A1"/>
    <hyperlink ref="GIW21" location="Age_Categories!A1" display="Age_Categories!A1"/>
    <hyperlink ref="GIX21" location="Age_Categories!A1" display="Age_Categories!A1"/>
    <hyperlink ref="GIY21" location="Age_Categories!A1" display="Age_Categories!A1"/>
    <hyperlink ref="GIZ21" location="Age_Categories!A1" display="Age_Categories!A1"/>
    <hyperlink ref="GJA21" location="Age_Categories!A1" display="Age_Categories!A1"/>
    <hyperlink ref="GJB21" location="Age_Categories!A1" display="Age_Categories!A1"/>
    <hyperlink ref="GJC21" location="Age_Categories!A1" display="Age_Categories!A1"/>
    <hyperlink ref="GJD21" location="Age_Categories!A1" display="Age_Categories!A1"/>
    <hyperlink ref="GJE21" location="Age_Categories!A1" display="Age_Categories!A1"/>
    <hyperlink ref="GJF21" location="Age_Categories!A1" display="Age_Categories!A1"/>
    <hyperlink ref="GJG21" location="Age_Categories!A1" display="Age_Categories!A1"/>
    <hyperlink ref="GJH21" location="Age_Categories!A1" display="Age_Categories!A1"/>
    <hyperlink ref="GJI21" location="Age_Categories!A1" display="Age_Categories!A1"/>
    <hyperlink ref="GJJ21" location="Age_Categories!A1" display="Age_Categories!A1"/>
    <hyperlink ref="GJK21" location="Age_Categories!A1" display="Age_Categories!A1"/>
    <hyperlink ref="GJL21" location="Age_Categories!A1" display="Age_Categories!A1"/>
    <hyperlink ref="GJM21" location="Age_Categories!A1" display="Age_Categories!A1"/>
    <hyperlink ref="GJN21" location="Age_Categories!A1" display="Age_Categories!A1"/>
    <hyperlink ref="GJO21" location="Age_Categories!A1" display="Age_Categories!A1"/>
    <hyperlink ref="GJP21" location="Age_Categories!A1" display="Age_Categories!A1"/>
    <hyperlink ref="GJQ21" location="Age_Categories!A1" display="Age_Categories!A1"/>
    <hyperlink ref="GJR21" location="Age_Categories!A1" display="Age_Categories!A1"/>
    <hyperlink ref="GJS21" location="Age_Categories!A1" display="Age_Categories!A1"/>
    <hyperlink ref="GJT21" location="Age_Categories!A1" display="Age_Categories!A1"/>
    <hyperlink ref="GJU21" location="Age_Categories!A1" display="Age_Categories!A1"/>
    <hyperlink ref="GJV21" location="Age_Categories!A1" display="Age_Categories!A1"/>
    <hyperlink ref="GJW21" location="Age_Categories!A1" display="Age_Categories!A1"/>
    <hyperlink ref="GJX21" location="Age_Categories!A1" display="Age_Categories!A1"/>
    <hyperlink ref="GJY21" location="Age_Categories!A1" display="Age_Categories!A1"/>
    <hyperlink ref="GJZ21" location="Age_Categories!A1" display="Age_Categories!A1"/>
    <hyperlink ref="GKA21" location="Age_Categories!A1" display="Age_Categories!A1"/>
    <hyperlink ref="GKB21" location="Age_Categories!A1" display="Age_Categories!A1"/>
    <hyperlink ref="GKC21" location="Age_Categories!A1" display="Age_Categories!A1"/>
    <hyperlink ref="GKD21" location="Age_Categories!A1" display="Age_Categories!A1"/>
    <hyperlink ref="GKE21" location="Age_Categories!A1" display="Age_Categories!A1"/>
    <hyperlink ref="GKF21" location="Age_Categories!A1" display="Age_Categories!A1"/>
    <hyperlink ref="GKG21" location="Age_Categories!A1" display="Age_Categories!A1"/>
    <hyperlink ref="GKH21" location="Age_Categories!A1" display="Age_Categories!A1"/>
    <hyperlink ref="GKI21" location="Age_Categories!A1" display="Age_Categories!A1"/>
    <hyperlink ref="GKJ21" location="Age_Categories!A1" display="Age_Categories!A1"/>
    <hyperlink ref="GKK21" location="Age_Categories!A1" display="Age_Categories!A1"/>
    <hyperlink ref="GKL21" location="Age_Categories!A1" display="Age_Categories!A1"/>
    <hyperlink ref="GKM21" location="Age_Categories!A1" display="Age_Categories!A1"/>
    <hyperlink ref="GKN21" location="Age_Categories!A1" display="Age_Categories!A1"/>
    <hyperlink ref="GKO21" location="Age_Categories!A1" display="Age_Categories!A1"/>
    <hyperlink ref="GKP21" location="Age_Categories!A1" display="Age_Categories!A1"/>
    <hyperlink ref="GKQ21" location="Age_Categories!A1" display="Age_Categories!A1"/>
    <hyperlink ref="GKR21" location="Age_Categories!A1" display="Age_Categories!A1"/>
    <hyperlink ref="GKS21" location="Age_Categories!A1" display="Age_Categories!A1"/>
    <hyperlink ref="GKT21" location="Age_Categories!A1" display="Age_Categories!A1"/>
    <hyperlink ref="GKU21" location="Age_Categories!A1" display="Age_Categories!A1"/>
    <hyperlink ref="GKV21" location="Age_Categories!A1" display="Age_Categories!A1"/>
    <hyperlink ref="GKW21" location="Age_Categories!A1" display="Age_Categories!A1"/>
    <hyperlink ref="GKX21" location="Age_Categories!A1" display="Age_Categories!A1"/>
    <hyperlink ref="GKY21" location="Age_Categories!A1" display="Age_Categories!A1"/>
    <hyperlink ref="GKZ21" location="Age_Categories!A1" display="Age_Categories!A1"/>
    <hyperlink ref="GLA21" location="Age_Categories!A1" display="Age_Categories!A1"/>
    <hyperlink ref="GLB21" location="Age_Categories!A1" display="Age_Categories!A1"/>
    <hyperlink ref="GLC21" location="Age_Categories!A1" display="Age_Categories!A1"/>
    <hyperlink ref="GLD21" location="Age_Categories!A1" display="Age_Categories!A1"/>
    <hyperlink ref="GLE21" location="Age_Categories!A1" display="Age_Categories!A1"/>
    <hyperlink ref="GLF21" location="Age_Categories!A1" display="Age_Categories!A1"/>
    <hyperlink ref="GLG21" location="Age_Categories!A1" display="Age_Categories!A1"/>
    <hyperlink ref="GLH21" location="Age_Categories!A1" display="Age_Categories!A1"/>
    <hyperlink ref="GLI21" location="Age_Categories!A1" display="Age_Categories!A1"/>
    <hyperlink ref="GLJ21" location="Age_Categories!A1" display="Age_Categories!A1"/>
    <hyperlink ref="GLK21" location="Age_Categories!A1" display="Age_Categories!A1"/>
    <hyperlink ref="GLL21" location="Age_Categories!A1" display="Age_Categories!A1"/>
    <hyperlink ref="GLM21" location="Age_Categories!A1" display="Age_Categories!A1"/>
    <hyperlink ref="GLN21" location="Age_Categories!A1" display="Age_Categories!A1"/>
    <hyperlink ref="GLO21" location="Age_Categories!A1" display="Age_Categories!A1"/>
    <hyperlink ref="GLP21" location="Age_Categories!A1" display="Age_Categories!A1"/>
    <hyperlink ref="GLQ21" location="Age_Categories!A1" display="Age_Categories!A1"/>
    <hyperlink ref="GLR21" location="Age_Categories!A1" display="Age_Categories!A1"/>
    <hyperlink ref="GLS21" location="Age_Categories!A1" display="Age_Categories!A1"/>
    <hyperlink ref="GLT21" location="Age_Categories!A1" display="Age_Categories!A1"/>
    <hyperlink ref="GLU21" location="Age_Categories!A1" display="Age_Categories!A1"/>
    <hyperlink ref="GLV21" location="Age_Categories!A1" display="Age_Categories!A1"/>
    <hyperlink ref="GLW21" location="Age_Categories!A1" display="Age_Categories!A1"/>
    <hyperlink ref="GLX21" location="Age_Categories!A1" display="Age_Categories!A1"/>
    <hyperlink ref="GLY21" location="Age_Categories!A1" display="Age_Categories!A1"/>
    <hyperlink ref="GLZ21" location="Age_Categories!A1" display="Age_Categories!A1"/>
    <hyperlink ref="GMA21" location="Age_Categories!A1" display="Age_Categories!A1"/>
    <hyperlink ref="GMB21" location="Age_Categories!A1" display="Age_Categories!A1"/>
    <hyperlink ref="GMC21" location="Age_Categories!A1" display="Age_Categories!A1"/>
    <hyperlink ref="GMD21" location="Age_Categories!A1" display="Age_Categories!A1"/>
    <hyperlink ref="GME21" location="Age_Categories!A1" display="Age_Categories!A1"/>
    <hyperlink ref="GMF21" location="Age_Categories!A1" display="Age_Categories!A1"/>
    <hyperlink ref="GMG21" location="Age_Categories!A1" display="Age_Categories!A1"/>
    <hyperlink ref="GMH21" location="Age_Categories!A1" display="Age_Categories!A1"/>
    <hyperlink ref="GMI21" location="Age_Categories!A1" display="Age_Categories!A1"/>
    <hyperlink ref="GMJ21" location="Age_Categories!A1" display="Age_Categories!A1"/>
    <hyperlink ref="GMK21" location="Age_Categories!A1" display="Age_Categories!A1"/>
    <hyperlink ref="GML21" location="Age_Categories!A1" display="Age_Categories!A1"/>
    <hyperlink ref="GMM21" location="Age_Categories!A1" display="Age_Categories!A1"/>
    <hyperlink ref="GMN21" location="Age_Categories!A1" display="Age_Categories!A1"/>
    <hyperlink ref="GMO21" location="Age_Categories!A1" display="Age_Categories!A1"/>
    <hyperlink ref="GMP21" location="Age_Categories!A1" display="Age_Categories!A1"/>
    <hyperlink ref="GMQ21" location="Age_Categories!A1" display="Age_Categories!A1"/>
    <hyperlink ref="GMR21" location="Age_Categories!A1" display="Age_Categories!A1"/>
    <hyperlink ref="GMS21" location="Age_Categories!A1" display="Age_Categories!A1"/>
    <hyperlink ref="GMT21" location="Age_Categories!A1" display="Age_Categories!A1"/>
    <hyperlink ref="GMU21" location="Age_Categories!A1" display="Age_Categories!A1"/>
    <hyperlink ref="GMV21" location="Age_Categories!A1" display="Age_Categories!A1"/>
    <hyperlink ref="GMW21" location="Age_Categories!A1" display="Age_Categories!A1"/>
    <hyperlink ref="GMX21" location="Age_Categories!A1" display="Age_Categories!A1"/>
    <hyperlink ref="GMY21" location="Age_Categories!A1" display="Age_Categories!A1"/>
    <hyperlink ref="GMZ21" location="Age_Categories!A1" display="Age_Categories!A1"/>
    <hyperlink ref="GNA21" location="Age_Categories!A1" display="Age_Categories!A1"/>
    <hyperlink ref="GNB21" location="Age_Categories!A1" display="Age_Categories!A1"/>
    <hyperlink ref="GNC21" location="Age_Categories!A1" display="Age_Categories!A1"/>
    <hyperlink ref="GND21" location="Age_Categories!A1" display="Age_Categories!A1"/>
    <hyperlink ref="GNE21" location="Age_Categories!A1" display="Age_Categories!A1"/>
    <hyperlink ref="GNF21" location="Age_Categories!A1" display="Age_Categories!A1"/>
    <hyperlink ref="GNG21" location="Age_Categories!A1" display="Age_Categories!A1"/>
    <hyperlink ref="GNH21" location="Age_Categories!A1" display="Age_Categories!A1"/>
    <hyperlink ref="GNI21" location="Age_Categories!A1" display="Age_Categories!A1"/>
    <hyperlink ref="GNJ21" location="Age_Categories!A1" display="Age_Categories!A1"/>
    <hyperlink ref="GNK21" location="Age_Categories!A1" display="Age_Categories!A1"/>
    <hyperlink ref="GNL21" location="Age_Categories!A1" display="Age_Categories!A1"/>
    <hyperlink ref="GNM21" location="Age_Categories!A1" display="Age_Categories!A1"/>
    <hyperlink ref="GNN21" location="Age_Categories!A1" display="Age_Categories!A1"/>
    <hyperlink ref="GNO21" location="Age_Categories!A1" display="Age_Categories!A1"/>
    <hyperlink ref="GNP21" location="Age_Categories!A1" display="Age_Categories!A1"/>
    <hyperlink ref="GNQ21" location="Age_Categories!A1" display="Age_Categories!A1"/>
    <hyperlink ref="GNR21" location="Age_Categories!A1" display="Age_Categories!A1"/>
    <hyperlink ref="GNS21" location="Age_Categories!A1" display="Age_Categories!A1"/>
    <hyperlink ref="GNT21" location="Age_Categories!A1" display="Age_Categories!A1"/>
    <hyperlink ref="GNU21" location="Age_Categories!A1" display="Age_Categories!A1"/>
    <hyperlink ref="GNV21" location="Age_Categories!A1" display="Age_Categories!A1"/>
    <hyperlink ref="GNW21" location="Age_Categories!A1" display="Age_Categories!A1"/>
    <hyperlink ref="GNX21" location="Age_Categories!A1" display="Age_Categories!A1"/>
    <hyperlink ref="GNY21" location="Age_Categories!A1" display="Age_Categories!A1"/>
    <hyperlink ref="GNZ21" location="Age_Categories!A1" display="Age_Categories!A1"/>
    <hyperlink ref="GOA21" location="Age_Categories!A1" display="Age_Categories!A1"/>
    <hyperlink ref="GOB21" location="Age_Categories!A1" display="Age_Categories!A1"/>
    <hyperlink ref="GOC21" location="Age_Categories!A1" display="Age_Categories!A1"/>
    <hyperlink ref="GOD21" location="Age_Categories!A1" display="Age_Categories!A1"/>
    <hyperlink ref="GOE21" location="Age_Categories!A1" display="Age_Categories!A1"/>
    <hyperlink ref="GOF21" location="Age_Categories!A1" display="Age_Categories!A1"/>
    <hyperlink ref="GOG21" location="Age_Categories!A1" display="Age_Categories!A1"/>
    <hyperlink ref="GOH21" location="Age_Categories!A1" display="Age_Categories!A1"/>
    <hyperlink ref="GOI21" location="Age_Categories!A1" display="Age_Categories!A1"/>
    <hyperlink ref="GOJ21" location="Age_Categories!A1" display="Age_Categories!A1"/>
    <hyperlink ref="GOK21" location="Age_Categories!A1" display="Age_Categories!A1"/>
    <hyperlink ref="GOL21" location="Age_Categories!A1" display="Age_Categories!A1"/>
    <hyperlink ref="GOM21" location="Age_Categories!A1" display="Age_Categories!A1"/>
    <hyperlink ref="GON21" location="Age_Categories!A1" display="Age_Categories!A1"/>
    <hyperlink ref="GOO21" location="Age_Categories!A1" display="Age_Categories!A1"/>
    <hyperlink ref="GOP21" location="Age_Categories!A1" display="Age_Categories!A1"/>
    <hyperlink ref="GOQ21" location="Age_Categories!A1" display="Age_Categories!A1"/>
    <hyperlink ref="GOR21" location="Age_Categories!A1" display="Age_Categories!A1"/>
    <hyperlink ref="GOS21" location="Age_Categories!A1" display="Age_Categories!A1"/>
    <hyperlink ref="GOT21" location="Age_Categories!A1" display="Age_Categories!A1"/>
    <hyperlink ref="GOU21" location="Age_Categories!A1" display="Age_Categories!A1"/>
    <hyperlink ref="GOV21" location="Age_Categories!A1" display="Age_Categories!A1"/>
    <hyperlink ref="GOW21" location="Age_Categories!A1" display="Age_Categories!A1"/>
    <hyperlink ref="GOX21" location="Age_Categories!A1" display="Age_Categories!A1"/>
    <hyperlink ref="GOY21" location="Age_Categories!A1" display="Age_Categories!A1"/>
    <hyperlink ref="GOZ21" location="Age_Categories!A1" display="Age_Categories!A1"/>
    <hyperlink ref="GPA21" location="Age_Categories!A1" display="Age_Categories!A1"/>
    <hyperlink ref="GPB21" location="Age_Categories!A1" display="Age_Categories!A1"/>
    <hyperlink ref="GPC21" location="Age_Categories!A1" display="Age_Categories!A1"/>
    <hyperlink ref="GPD21" location="Age_Categories!A1" display="Age_Categories!A1"/>
    <hyperlink ref="GPE21" location="Age_Categories!A1" display="Age_Categories!A1"/>
    <hyperlink ref="GPF21" location="Age_Categories!A1" display="Age_Categories!A1"/>
    <hyperlink ref="GPG21" location="Age_Categories!A1" display="Age_Categories!A1"/>
    <hyperlink ref="GPH21" location="Age_Categories!A1" display="Age_Categories!A1"/>
    <hyperlink ref="GPI21" location="Age_Categories!A1" display="Age_Categories!A1"/>
    <hyperlink ref="GPJ21" location="Age_Categories!A1" display="Age_Categories!A1"/>
    <hyperlink ref="GPK21" location="Age_Categories!A1" display="Age_Categories!A1"/>
    <hyperlink ref="GPL21" location="Age_Categories!A1" display="Age_Categories!A1"/>
    <hyperlink ref="GPM21" location="Age_Categories!A1" display="Age_Categories!A1"/>
    <hyperlink ref="GPN21" location="Age_Categories!A1" display="Age_Categories!A1"/>
    <hyperlink ref="GPO21" location="Age_Categories!A1" display="Age_Categories!A1"/>
    <hyperlink ref="GPP21" location="Age_Categories!A1" display="Age_Categories!A1"/>
    <hyperlink ref="GPQ21" location="Age_Categories!A1" display="Age_Categories!A1"/>
    <hyperlink ref="GPR21" location="Age_Categories!A1" display="Age_Categories!A1"/>
    <hyperlink ref="GPS21" location="Age_Categories!A1" display="Age_Categories!A1"/>
    <hyperlink ref="GPT21" location="Age_Categories!A1" display="Age_Categories!A1"/>
    <hyperlink ref="GPU21" location="Age_Categories!A1" display="Age_Categories!A1"/>
    <hyperlink ref="GPV21" location="Age_Categories!A1" display="Age_Categories!A1"/>
    <hyperlink ref="GPW21" location="Age_Categories!A1" display="Age_Categories!A1"/>
    <hyperlink ref="GPX21" location="Age_Categories!A1" display="Age_Categories!A1"/>
    <hyperlink ref="GPY21" location="Age_Categories!A1" display="Age_Categories!A1"/>
    <hyperlink ref="GPZ21" location="Age_Categories!A1" display="Age_Categories!A1"/>
    <hyperlink ref="GQA21" location="Age_Categories!A1" display="Age_Categories!A1"/>
    <hyperlink ref="GQB21" location="Age_Categories!A1" display="Age_Categories!A1"/>
    <hyperlink ref="GQC21" location="Age_Categories!A1" display="Age_Categories!A1"/>
    <hyperlink ref="GQD21" location="Age_Categories!A1" display="Age_Categories!A1"/>
    <hyperlink ref="GQE21" location="Age_Categories!A1" display="Age_Categories!A1"/>
    <hyperlink ref="GQF21" location="Age_Categories!A1" display="Age_Categories!A1"/>
    <hyperlink ref="GQG21" location="Age_Categories!A1" display="Age_Categories!A1"/>
    <hyperlink ref="GQH21" location="Age_Categories!A1" display="Age_Categories!A1"/>
    <hyperlink ref="GQI21" location="Age_Categories!A1" display="Age_Categories!A1"/>
    <hyperlink ref="GQJ21" location="Age_Categories!A1" display="Age_Categories!A1"/>
    <hyperlink ref="GQK21" location="Age_Categories!A1" display="Age_Categories!A1"/>
    <hyperlink ref="GQL21" location="Age_Categories!A1" display="Age_Categories!A1"/>
    <hyperlink ref="GQM21" location="Age_Categories!A1" display="Age_Categories!A1"/>
    <hyperlink ref="GQN21" location="Age_Categories!A1" display="Age_Categories!A1"/>
    <hyperlink ref="GQO21" location="Age_Categories!A1" display="Age_Categories!A1"/>
    <hyperlink ref="GQP21" location="Age_Categories!A1" display="Age_Categories!A1"/>
    <hyperlink ref="GQQ21" location="Age_Categories!A1" display="Age_Categories!A1"/>
    <hyperlink ref="GQR21" location="Age_Categories!A1" display="Age_Categories!A1"/>
    <hyperlink ref="GQS21" location="Age_Categories!A1" display="Age_Categories!A1"/>
    <hyperlink ref="GQT21" location="Age_Categories!A1" display="Age_Categories!A1"/>
    <hyperlink ref="GQU21" location="Age_Categories!A1" display="Age_Categories!A1"/>
    <hyperlink ref="GQV21" location="Age_Categories!A1" display="Age_Categories!A1"/>
    <hyperlink ref="GQW21" location="Age_Categories!A1" display="Age_Categories!A1"/>
    <hyperlink ref="GQX21" location="Age_Categories!A1" display="Age_Categories!A1"/>
    <hyperlink ref="GQY21" location="Age_Categories!A1" display="Age_Categories!A1"/>
    <hyperlink ref="GQZ21" location="Age_Categories!A1" display="Age_Categories!A1"/>
    <hyperlink ref="GRA21" location="Age_Categories!A1" display="Age_Categories!A1"/>
    <hyperlink ref="GRB21" location="Age_Categories!A1" display="Age_Categories!A1"/>
    <hyperlink ref="GRC21" location="Age_Categories!A1" display="Age_Categories!A1"/>
    <hyperlink ref="GRD21" location="Age_Categories!A1" display="Age_Categories!A1"/>
    <hyperlink ref="GRE21" location="Age_Categories!A1" display="Age_Categories!A1"/>
    <hyperlink ref="GRF21" location="Age_Categories!A1" display="Age_Categories!A1"/>
    <hyperlink ref="GRG21" location="Age_Categories!A1" display="Age_Categories!A1"/>
    <hyperlink ref="GRH21" location="Age_Categories!A1" display="Age_Categories!A1"/>
    <hyperlink ref="GRI21" location="Age_Categories!A1" display="Age_Categories!A1"/>
    <hyperlink ref="GRJ21" location="Age_Categories!A1" display="Age_Categories!A1"/>
    <hyperlink ref="GRK21" location="Age_Categories!A1" display="Age_Categories!A1"/>
    <hyperlink ref="GRL21" location="Age_Categories!A1" display="Age_Categories!A1"/>
    <hyperlink ref="GRM21" location="Age_Categories!A1" display="Age_Categories!A1"/>
    <hyperlink ref="GRN21" location="Age_Categories!A1" display="Age_Categories!A1"/>
    <hyperlink ref="GRO21" location="Age_Categories!A1" display="Age_Categories!A1"/>
    <hyperlink ref="GRP21" location="Age_Categories!A1" display="Age_Categories!A1"/>
    <hyperlink ref="GRQ21" location="Age_Categories!A1" display="Age_Categories!A1"/>
    <hyperlink ref="GRR21" location="Age_Categories!A1" display="Age_Categories!A1"/>
    <hyperlink ref="GRS21" location="Age_Categories!A1" display="Age_Categories!A1"/>
    <hyperlink ref="GRT21" location="Age_Categories!A1" display="Age_Categories!A1"/>
    <hyperlink ref="GRU21" location="Age_Categories!A1" display="Age_Categories!A1"/>
    <hyperlink ref="GRV21" location="Age_Categories!A1" display="Age_Categories!A1"/>
    <hyperlink ref="GRW21" location="Age_Categories!A1" display="Age_Categories!A1"/>
    <hyperlink ref="GRX21" location="Age_Categories!A1" display="Age_Categories!A1"/>
    <hyperlink ref="GRY21" location="Age_Categories!A1" display="Age_Categories!A1"/>
    <hyperlink ref="GRZ21" location="Age_Categories!A1" display="Age_Categories!A1"/>
    <hyperlink ref="GSA21" location="Age_Categories!A1" display="Age_Categories!A1"/>
    <hyperlink ref="GSB21" location="Age_Categories!A1" display="Age_Categories!A1"/>
    <hyperlink ref="GSC21" location="Age_Categories!A1" display="Age_Categories!A1"/>
    <hyperlink ref="GSD21" location="Age_Categories!A1" display="Age_Categories!A1"/>
    <hyperlink ref="GSE21" location="Age_Categories!A1" display="Age_Categories!A1"/>
    <hyperlink ref="GSF21" location="Age_Categories!A1" display="Age_Categories!A1"/>
    <hyperlink ref="GSG21" location="Age_Categories!A1" display="Age_Categories!A1"/>
    <hyperlink ref="GSH21" location="Age_Categories!A1" display="Age_Categories!A1"/>
    <hyperlink ref="GSI21" location="Age_Categories!A1" display="Age_Categories!A1"/>
    <hyperlink ref="GSJ21" location="Age_Categories!A1" display="Age_Categories!A1"/>
    <hyperlink ref="GSK21" location="Age_Categories!A1" display="Age_Categories!A1"/>
    <hyperlink ref="GSL21" location="Age_Categories!A1" display="Age_Categories!A1"/>
    <hyperlink ref="GSM21" location="Age_Categories!A1" display="Age_Categories!A1"/>
    <hyperlink ref="GSN21" location="Age_Categories!A1" display="Age_Categories!A1"/>
    <hyperlink ref="GSO21" location="Age_Categories!A1" display="Age_Categories!A1"/>
    <hyperlink ref="GSP21" location="Age_Categories!A1" display="Age_Categories!A1"/>
    <hyperlink ref="GSQ21" location="Age_Categories!A1" display="Age_Categories!A1"/>
    <hyperlink ref="GSR21" location="Age_Categories!A1" display="Age_Categories!A1"/>
    <hyperlink ref="GSS21" location="Age_Categories!A1" display="Age_Categories!A1"/>
    <hyperlink ref="GST21" location="Age_Categories!A1" display="Age_Categories!A1"/>
    <hyperlink ref="GSU21" location="Age_Categories!A1" display="Age_Categories!A1"/>
    <hyperlink ref="GSV21" location="Age_Categories!A1" display="Age_Categories!A1"/>
    <hyperlink ref="GSW21" location="Age_Categories!A1" display="Age_Categories!A1"/>
    <hyperlink ref="GSX21" location="Age_Categories!A1" display="Age_Categories!A1"/>
    <hyperlink ref="GSY21" location="Age_Categories!A1" display="Age_Categories!A1"/>
    <hyperlink ref="GSZ21" location="Age_Categories!A1" display="Age_Categories!A1"/>
    <hyperlink ref="GTA21" location="Age_Categories!A1" display="Age_Categories!A1"/>
    <hyperlink ref="GTB21" location="Age_Categories!A1" display="Age_Categories!A1"/>
    <hyperlink ref="GTC21" location="Age_Categories!A1" display="Age_Categories!A1"/>
    <hyperlink ref="GTD21" location="Age_Categories!A1" display="Age_Categories!A1"/>
    <hyperlink ref="GTE21" location="Age_Categories!A1" display="Age_Categories!A1"/>
    <hyperlink ref="GTF21" location="Age_Categories!A1" display="Age_Categories!A1"/>
    <hyperlink ref="GTG21" location="Age_Categories!A1" display="Age_Categories!A1"/>
    <hyperlink ref="GTH21" location="Age_Categories!A1" display="Age_Categories!A1"/>
    <hyperlink ref="GTI21" location="Age_Categories!A1" display="Age_Categories!A1"/>
    <hyperlink ref="GTJ21" location="Age_Categories!A1" display="Age_Categories!A1"/>
    <hyperlink ref="GTK21" location="Age_Categories!A1" display="Age_Categories!A1"/>
    <hyperlink ref="GTL21" location="Age_Categories!A1" display="Age_Categories!A1"/>
    <hyperlink ref="GTM21" location="Age_Categories!A1" display="Age_Categories!A1"/>
    <hyperlink ref="GTN21" location="Age_Categories!A1" display="Age_Categories!A1"/>
    <hyperlink ref="GTO21" location="Age_Categories!A1" display="Age_Categories!A1"/>
    <hyperlink ref="GTP21" location="Age_Categories!A1" display="Age_Categories!A1"/>
    <hyperlink ref="GTQ21" location="Age_Categories!A1" display="Age_Categories!A1"/>
    <hyperlink ref="GTR21" location="Age_Categories!A1" display="Age_Categories!A1"/>
    <hyperlink ref="GTS21" location="Age_Categories!A1" display="Age_Categories!A1"/>
    <hyperlink ref="GTT21" location="Age_Categories!A1" display="Age_Categories!A1"/>
    <hyperlink ref="GTU21" location="Age_Categories!A1" display="Age_Categories!A1"/>
    <hyperlink ref="GTV21" location="Age_Categories!A1" display="Age_Categories!A1"/>
    <hyperlink ref="GTW21" location="Age_Categories!A1" display="Age_Categories!A1"/>
    <hyperlink ref="GTX21" location="Age_Categories!A1" display="Age_Categories!A1"/>
    <hyperlink ref="GTY21" location="Age_Categories!A1" display="Age_Categories!A1"/>
    <hyperlink ref="GTZ21" location="Age_Categories!A1" display="Age_Categories!A1"/>
    <hyperlink ref="GUA21" location="Age_Categories!A1" display="Age_Categories!A1"/>
    <hyperlink ref="GUB21" location="Age_Categories!A1" display="Age_Categories!A1"/>
    <hyperlink ref="GUC21" location="Age_Categories!A1" display="Age_Categories!A1"/>
    <hyperlink ref="GUD21" location="Age_Categories!A1" display="Age_Categories!A1"/>
    <hyperlink ref="GUE21" location="Age_Categories!A1" display="Age_Categories!A1"/>
    <hyperlink ref="GUF21" location="Age_Categories!A1" display="Age_Categories!A1"/>
    <hyperlink ref="GUG21" location="Age_Categories!A1" display="Age_Categories!A1"/>
    <hyperlink ref="GUH21" location="Age_Categories!A1" display="Age_Categories!A1"/>
    <hyperlink ref="GUI21" location="Age_Categories!A1" display="Age_Categories!A1"/>
    <hyperlink ref="GUJ21" location="Age_Categories!A1" display="Age_Categories!A1"/>
    <hyperlink ref="GUK21" location="Age_Categories!A1" display="Age_Categories!A1"/>
    <hyperlink ref="GUL21" location="Age_Categories!A1" display="Age_Categories!A1"/>
    <hyperlink ref="GUM21" location="Age_Categories!A1" display="Age_Categories!A1"/>
    <hyperlink ref="GUN21" location="Age_Categories!A1" display="Age_Categories!A1"/>
    <hyperlink ref="GUO21" location="Age_Categories!A1" display="Age_Categories!A1"/>
    <hyperlink ref="GUP21" location="Age_Categories!A1" display="Age_Categories!A1"/>
    <hyperlink ref="GUQ21" location="Age_Categories!A1" display="Age_Categories!A1"/>
    <hyperlink ref="GUR21" location="Age_Categories!A1" display="Age_Categories!A1"/>
    <hyperlink ref="GUS21" location="Age_Categories!A1" display="Age_Categories!A1"/>
    <hyperlink ref="GUT21" location="Age_Categories!A1" display="Age_Categories!A1"/>
    <hyperlink ref="GUU21" location="Age_Categories!A1" display="Age_Categories!A1"/>
    <hyperlink ref="GUV21" location="Age_Categories!A1" display="Age_Categories!A1"/>
    <hyperlink ref="GUW21" location="Age_Categories!A1" display="Age_Categories!A1"/>
    <hyperlink ref="GUX21" location="Age_Categories!A1" display="Age_Categories!A1"/>
    <hyperlink ref="GUY21" location="Age_Categories!A1" display="Age_Categories!A1"/>
    <hyperlink ref="GUZ21" location="Age_Categories!A1" display="Age_Categories!A1"/>
    <hyperlink ref="GVA21" location="Age_Categories!A1" display="Age_Categories!A1"/>
    <hyperlink ref="GVB21" location="Age_Categories!A1" display="Age_Categories!A1"/>
    <hyperlink ref="GVC21" location="Age_Categories!A1" display="Age_Categories!A1"/>
    <hyperlink ref="GVD21" location="Age_Categories!A1" display="Age_Categories!A1"/>
    <hyperlink ref="GVE21" location="Age_Categories!A1" display="Age_Categories!A1"/>
    <hyperlink ref="GVF21" location="Age_Categories!A1" display="Age_Categories!A1"/>
    <hyperlink ref="GVG21" location="Age_Categories!A1" display="Age_Categories!A1"/>
    <hyperlink ref="GVH21" location="Age_Categories!A1" display="Age_Categories!A1"/>
    <hyperlink ref="GVI21" location="Age_Categories!A1" display="Age_Categories!A1"/>
    <hyperlink ref="GVJ21" location="Age_Categories!A1" display="Age_Categories!A1"/>
    <hyperlink ref="GVK21" location="Age_Categories!A1" display="Age_Categories!A1"/>
    <hyperlink ref="GVL21" location="Age_Categories!A1" display="Age_Categories!A1"/>
    <hyperlink ref="GVM21" location="Age_Categories!A1" display="Age_Categories!A1"/>
    <hyperlink ref="GVN21" location="Age_Categories!A1" display="Age_Categories!A1"/>
    <hyperlink ref="GVO21" location="Age_Categories!A1" display="Age_Categories!A1"/>
    <hyperlink ref="GVP21" location="Age_Categories!A1" display="Age_Categories!A1"/>
    <hyperlink ref="GVQ21" location="Age_Categories!A1" display="Age_Categories!A1"/>
    <hyperlink ref="GVR21" location="Age_Categories!A1" display="Age_Categories!A1"/>
    <hyperlink ref="GVS21" location="Age_Categories!A1" display="Age_Categories!A1"/>
    <hyperlink ref="GVT21" location="Age_Categories!A1" display="Age_Categories!A1"/>
    <hyperlink ref="GVU21" location="Age_Categories!A1" display="Age_Categories!A1"/>
    <hyperlink ref="GVV21" location="Age_Categories!A1" display="Age_Categories!A1"/>
    <hyperlink ref="GVW21" location="Age_Categories!A1" display="Age_Categories!A1"/>
    <hyperlink ref="GVX21" location="Age_Categories!A1" display="Age_Categories!A1"/>
    <hyperlink ref="GVY21" location="Age_Categories!A1" display="Age_Categories!A1"/>
    <hyperlink ref="GVZ21" location="Age_Categories!A1" display="Age_Categories!A1"/>
    <hyperlink ref="GWA21" location="Age_Categories!A1" display="Age_Categories!A1"/>
    <hyperlink ref="GWB21" location="Age_Categories!A1" display="Age_Categories!A1"/>
    <hyperlink ref="GWC21" location="Age_Categories!A1" display="Age_Categories!A1"/>
    <hyperlink ref="GWD21" location="Age_Categories!A1" display="Age_Categories!A1"/>
    <hyperlink ref="GWE21" location="Age_Categories!A1" display="Age_Categories!A1"/>
    <hyperlink ref="GWF21" location="Age_Categories!A1" display="Age_Categories!A1"/>
    <hyperlink ref="GWG21" location="Age_Categories!A1" display="Age_Categories!A1"/>
    <hyperlink ref="GWH21" location="Age_Categories!A1" display="Age_Categories!A1"/>
    <hyperlink ref="GWI21" location="Age_Categories!A1" display="Age_Categories!A1"/>
    <hyperlink ref="GWJ21" location="Age_Categories!A1" display="Age_Categories!A1"/>
    <hyperlink ref="GWK21" location="Age_Categories!A1" display="Age_Categories!A1"/>
    <hyperlink ref="GWL21" location="Age_Categories!A1" display="Age_Categories!A1"/>
    <hyperlink ref="GWM21" location="Age_Categories!A1" display="Age_Categories!A1"/>
    <hyperlink ref="GWN21" location="Age_Categories!A1" display="Age_Categories!A1"/>
    <hyperlink ref="GWO21" location="Age_Categories!A1" display="Age_Categories!A1"/>
    <hyperlink ref="GWP21" location="Age_Categories!A1" display="Age_Categories!A1"/>
    <hyperlink ref="GWQ21" location="Age_Categories!A1" display="Age_Categories!A1"/>
    <hyperlink ref="GWR21" location="Age_Categories!A1" display="Age_Categories!A1"/>
    <hyperlink ref="GWS21" location="Age_Categories!A1" display="Age_Categories!A1"/>
    <hyperlink ref="GWT21" location="Age_Categories!A1" display="Age_Categories!A1"/>
    <hyperlink ref="GWU21" location="Age_Categories!A1" display="Age_Categories!A1"/>
    <hyperlink ref="GWV21" location="Age_Categories!A1" display="Age_Categories!A1"/>
    <hyperlink ref="GWW21" location="Age_Categories!A1" display="Age_Categories!A1"/>
    <hyperlink ref="GWX21" location="Age_Categories!A1" display="Age_Categories!A1"/>
    <hyperlink ref="GWY21" location="Age_Categories!A1" display="Age_Categories!A1"/>
    <hyperlink ref="GWZ21" location="Age_Categories!A1" display="Age_Categories!A1"/>
    <hyperlink ref="GXA21" location="Age_Categories!A1" display="Age_Categories!A1"/>
    <hyperlink ref="GXB21" location="Age_Categories!A1" display="Age_Categories!A1"/>
    <hyperlink ref="GXC21" location="Age_Categories!A1" display="Age_Categories!A1"/>
    <hyperlink ref="GXD21" location="Age_Categories!A1" display="Age_Categories!A1"/>
    <hyperlink ref="GXE21" location="Age_Categories!A1" display="Age_Categories!A1"/>
    <hyperlink ref="GXF21" location="Age_Categories!A1" display="Age_Categories!A1"/>
    <hyperlink ref="GXG21" location="Age_Categories!A1" display="Age_Categories!A1"/>
    <hyperlink ref="GXH21" location="Age_Categories!A1" display="Age_Categories!A1"/>
    <hyperlink ref="GXI21" location="Age_Categories!A1" display="Age_Categories!A1"/>
    <hyperlink ref="GXJ21" location="Age_Categories!A1" display="Age_Categories!A1"/>
    <hyperlink ref="GXK21" location="Age_Categories!A1" display="Age_Categories!A1"/>
    <hyperlink ref="GXL21" location="Age_Categories!A1" display="Age_Categories!A1"/>
    <hyperlink ref="GXM21" location="Age_Categories!A1" display="Age_Categories!A1"/>
    <hyperlink ref="GXN21" location="Age_Categories!A1" display="Age_Categories!A1"/>
    <hyperlink ref="GXO21" location="Age_Categories!A1" display="Age_Categories!A1"/>
    <hyperlink ref="GXP21" location="Age_Categories!A1" display="Age_Categories!A1"/>
    <hyperlink ref="GXQ21" location="Age_Categories!A1" display="Age_Categories!A1"/>
    <hyperlink ref="GXR21" location="Age_Categories!A1" display="Age_Categories!A1"/>
    <hyperlink ref="GXS21" location="Age_Categories!A1" display="Age_Categories!A1"/>
    <hyperlink ref="GXT21" location="Age_Categories!A1" display="Age_Categories!A1"/>
    <hyperlink ref="GXU21" location="Age_Categories!A1" display="Age_Categories!A1"/>
    <hyperlink ref="GXV21" location="Age_Categories!A1" display="Age_Categories!A1"/>
    <hyperlink ref="GXW21" location="Age_Categories!A1" display="Age_Categories!A1"/>
    <hyperlink ref="GXX21" location="Age_Categories!A1" display="Age_Categories!A1"/>
    <hyperlink ref="GXY21" location="Age_Categories!A1" display="Age_Categories!A1"/>
    <hyperlink ref="GXZ21" location="Age_Categories!A1" display="Age_Categories!A1"/>
    <hyperlink ref="GYA21" location="Age_Categories!A1" display="Age_Categories!A1"/>
    <hyperlink ref="GYB21" location="Age_Categories!A1" display="Age_Categories!A1"/>
    <hyperlink ref="GYC21" location="Age_Categories!A1" display="Age_Categories!A1"/>
    <hyperlink ref="GYD21" location="Age_Categories!A1" display="Age_Categories!A1"/>
    <hyperlink ref="GYE21" location="Age_Categories!A1" display="Age_Categories!A1"/>
    <hyperlink ref="GYF21" location="Age_Categories!A1" display="Age_Categories!A1"/>
    <hyperlink ref="GYG21" location="Age_Categories!A1" display="Age_Categories!A1"/>
    <hyperlink ref="GYH21" location="Age_Categories!A1" display="Age_Categories!A1"/>
    <hyperlink ref="GYI21" location="Age_Categories!A1" display="Age_Categories!A1"/>
    <hyperlink ref="GYJ21" location="Age_Categories!A1" display="Age_Categories!A1"/>
    <hyperlink ref="GYK21" location="Age_Categories!A1" display="Age_Categories!A1"/>
    <hyperlink ref="GYL21" location="Age_Categories!A1" display="Age_Categories!A1"/>
    <hyperlink ref="GYM21" location="Age_Categories!A1" display="Age_Categories!A1"/>
    <hyperlink ref="GYN21" location="Age_Categories!A1" display="Age_Categories!A1"/>
    <hyperlink ref="GYO21" location="Age_Categories!A1" display="Age_Categories!A1"/>
    <hyperlink ref="GYP21" location="Age_Categories!A1" display="Age_Categories!A1"/>
    <hyperlink ref="GYQ21" location="Age_Categories!A1" display="Age_Categories!A1"/>
    <hyperlink ref="GYR21" location="Age_Categories!A1" display="Age_Categories!A1"/>
    <hyperlink ref="GYS21" location="Age_Categories!A1" display="Age_Categories!A1"/>
    <hyperlink ref="GYT21" location="Age_Categories!A1" display="Age_Categories!A1"/>
    <hyperlink ref="GYU21" location="Age_Categories!A1" display="Age_Categories!A1"/>
    <hyperlink ref="GYV21" location="Age_Categories!A1" display="Age_Categories!A1"/>
    <hyperlink ref="GYW21" location="Age_Categories!A1" display="Age_Categories!A1"/>
    <hyperlink ref="GYX21" location="Age_Categories!A1" display="Age_Categories!A1"/>
    <hyperlink ref="GYY21" location="Age_Categories!A1" display="Age_Categories!A1"/>
    <hyperlink ref="GYZ21" location="Age_Categories!A1" display="Age_Categories!A1"/>
    <hyperlink ref="GZA21" location="Age_Categories!A1" display="Age_Categories!A1"/>
    <hyperlink ref="GZB21" location="Age_Categories!A1" display="Age_Categories!A1"/>
    <hyperlink ref="GZC21" location="Age_Categories!A1" display="Age_Categories!A1"/>
    <hyperlink ref="GZD21" location="Age_Categories!A1" display="Age_Categories!A1"/>
    <hyperlink ref="GZE21" location="Age_Categories!A1" display="Age_Categories!A1"/>
    <hyperlink ref="GZF21" location="Age_Categories!A1" display="Age_Categories!A1"/>
    <hyperlink ref="GZG21" location="Age_Categories!A1" display="Age_Categories!A1"/>
    <hyperlink ref="GZH21" location="Age_Categories!A1" display="Age_Categories!A1"/>
    <hyperlink ref="GZI21" location="Age_Categories!A1" display="Age_Categories!A1"/>
    <hyperlink ref="GZJ21" location="Age_Categories!A1" display="Age_Categories!A1"/>
    <hyperlink ref="GZK21" location="Age_Categories!A1" display="Age_Categories!A1"/>
    <hyperlink ref="GZL21" location="Age_Categories!A1" display="Age_Categories!A1"/>
    <hyperlink ref="GZM21" location="Age_Categories!A1" display="Age_Categories!A1"/>
    <hyperlink ref="GZN21" location="Age_Categories!A1" display="Age_Categories!A1"/>
    <hyperlink ref="GZO21" location="Age_Categories!A1" display="Age_Categories!A1"/>
    <hyperlink ref="GZP21" location="Age_Categories!A1" display="Age_Categories!A1"/>
    <hyperlink ref="GZQ21" location="Age_Categories!A1" display="Age_Categories!A1"/>
    <hyperlink ref="GZR21" location="Age_Categories!A1" display="Age_Categories!A1"/>
    <hyperlink ref="GZS21" location="Age_Categories!A1" display="Age_Categories!A1"/>
    <hyperlink ref="GZT21" location="Age_Categories!A1" display="Age_Categories!A1"/>
    <hyperlink ref="GZU21" location="Age_Categories!A1" display="Age_Categories!A1"/>
    <hyperlink ref="GZV21" location="Age_Categories!A1" display="Age_Categories!A1"/>
    <hyperlink ref="GZW21" location="Age_Categories!A1" display="Age_Categories!A1"/>
    <hyperlink ref="GZX21" location="Age_Categories!A1" display="Age_Categories!A1"/>
    <hyperlink ref="GZY21" location="Age_Categories!A1" display="Age_Categories!A1"/>
    <hyperlink ref="GZZ21" location="Age_Categories!A1" display="Age_Categories!A1"/>
    <hyperlink ref="HAA21" location="Age_Categories!A1" display="Age_Categories!A1"/>
    <hyperlink ref="HAB21" location="Age_Categories!A1" display="Age_Categories!A1"/>
    <hyperlink ref="HAC21" location="Age_Categories!A1" display="Age_Categories!A1"/>
    <hyperlink ref="HAD21" location="Age_Categories!A1" display="Age_Categories!A1"/>
    <hyperlink ref="HAE21" location="Age_Categories!A1" display="Age_Categories!A1"/>
    <hyperlink ref="HAF21" location="Age_Categories!A1" display="Age_Categories!A1"/>
    <hyperlink ref="HAG21" location="Age_Categories!A1" display="Age_Categories!A1"/>
    <hyperlink ref="HAH21" location="Age_Categories!A1" display="Age_Categories!A1"/>
    <hyperlink ref="HAI21" location="Age_Categories!A1" display="Age_Categories!A1"/>
    <hyperlink ref="HAJ21" location="Age_Categories!A1" display="Age_Categories!A1"/>
    <hyperlink ref="HAK21" location="Age_Categories!A1" display="Age_Categories!A1"/>
    <hyperlink ref="HAL21" location="Age_Categories!A1" display="Age_Categories!A1"/>
    <hyperlink ref="HAM21" location="Age_Categories!A1" display="Age_Categories!A1"/>
    <hyperlink ref="HAN21" location="Age_Categories!A1" display="Age_Categories!A1"/>
    <hyperlink ref="HAO21" location="Age_Categories!A1" display="Age_Categories!A1"/>
    <hyperlink ref="HAP21" location="Age_Categories!A1" display="Age_Categories!A1"/>
    <hyperlink ref="HAQ21" location="Age_Categories!A1" display="Age_Categories!A1"/>
    <hyperlink ref="HAR21" location="Age_Categories!A1" display="Age_Categories!A1"/>
    <hyperlink ref="HAS21" location="Age_Categories!A1" display="Age_Categories!A1"/>
    <hyperlink ref="HAT21" location="Age_Categories!A1" display="Age_Categories!A1"/>
    <hyperlink ref="HAU21" location="Age_Categories!A1" display="Age_Categories!A1"/>
    <hyperlink ref="HAV21" location="Age_Categories!A1" display="Age_Categories!A1"/>
    <hyperlink ref="HAW21" location="Age_Categories!A1" display="Age_Categories!A1"/>
    <hyperlink ref="HAX21" location="Age_Categories!A1" display="Age_Categories!A1"/>
    <hyperlink ref="HAY21" location="Age_Categories!A1" display="Age_Categories!A1"/>
    <hyperlink ref="HAZ21" location="Age_Categories!A1" display="Age_Categories!A1"/>
    <hyperlink ref="HBA21" location="Age_Categories!A1" display="Age_Categories!A1"/>
    <hyperlink ref="HBB21" location="Age_Categories!A1" display="Age_Categories!A1"/>
    <hyperlink ref="HBC21" location="Age_Categories!A1" display="Age_Categories!A1"/>
    <hyperlink ref="HBD21" location="Age_Categories!A1" display="Age_Categories!A1"/>
    <hyperlink ref="HBE21" location="Age_Categories!A1" display="Age_Categories!A1"/>
    <hyperlink ref="HBF21" location="Age_Categories!A1" display="Age_Categories!A1"/>
    <hyperlink ref="HBG21" location="Age_Categories!A1" display="Age_Categories!A1"/>
    <hyperlink ref="HBH21" location="Age_Categories!A1" display="Age_Categories!A1"/>
    <hyperlink ref="HBI21" location="Age_Categories!A1" display="Age_Categories!A1"/>
    <hyperlink ref="HBJ21" location="Age_Categories!A1" display="Age_Categories!A1"/>
    <hyperlink ref="HBK21" location="Age_Categories!A1" display="Age_Categories!A1"/>
    <hyperlink ref="HBL21" location="Age_Categories!A1" display="Age_Categories!A1"/>
    <hyperlink ref="HBM21" location="Age_Categories!A1" display="Age_Categories!A1"/>
    <hyperlink ref="HBN21" location="Age_Categories!A1" display="Age_Categories!A1"/>
    <hyperlink ref="HBO21" location="Age_Categories!A1" display="Age_Categories!A1"/>
    <hyperlink ref="HBP21" location="Age_Categories!A1" display="Age_Categories!A1"/>
    <hyperlink ref="HBQ21" location="Age_Categories!A1" display="Age_Categories!A1"/>
    <hyperlink ref="HBR21" location="Age_Categories!A1" display="Age_Categories!A1"/>
    <hyperlink ref="HBS21" location="Age_Categories!A1" display="Age_Categories!A1"/>
    <hyperlink ref="HBT21" location="Age_Categories!A1" display="Age_Categories!A1"/>
    <hyperlink ref="HBU21" location="Age_Categories!A1" display="Age_Categories!A1"/>
    <hyperlink ref="HBV21" location="Age_Categories!A1" display="Age_Categories!A1"/>
    <hyperlink ref="HBW21" location="Age_Categories!A1" display="Age_Categories!A1"/>
    <hyperlink ref="HBX21" location="Age_Categories!A1" display="Age_Categories!A1"/>
    <hyperlink ref="HBY21" location="Age_Categories!A1" display="Age_Categories!A1"/>
    <hyperlink ref="HBZ21" location="Age_Categories!A1" display="Age_Categories!A1"/>
    <hyperlink ref="HCA21" location="Age_Categories!A1" display="Age_Categories!A1"/>
    <hyperlink ref="HCB21" location="Age_Categories!A1" display="Age_Categories!A1"/>
    <hyperlink ref="HCC21" location="Age_Categories!A1" display="Age_Categories!A1"/>
    <hyperlink ref="HCD21" location="Age_Categories!A1" display="Age_Categories!A1"/>
    <hyperlink ref="HCE21" location="Age_Categories!A1" display="Age_Categories!A1"/>
    <hyperlink ref="HCF21" location="Age_Categories!A1" display="Age_Categories!A1"/>
    <hyperlink ref="HCG21" location="Age_Categories!A1" display="Age_Categories!A1"/>
    <hyperlink ref="HCH21" location="Age_Categories!A1" display="Age_Categories!A1"/>
    <hyperlink ref="HCI21" location="Age_Categories!A1" display="Age_Categories!A1"/>
    <hyperlink ref="HCJ21" location="Age_Categories!A1" display="Age_Categories!A1"/>
    <hyperlink ref="HCK21" location="Age_Categories!A1" display="Age_Categories!A1"/>
    <hyperlink ref="HCL21" location="Age_Categories!A1" display="Age_Categories!A1"/>
    <hyperlink ref="HCM21" location="Age_Categories!A1" display="Age_Categories!A1"/>
    <hyperlink ref="HCN21" location="Age_Categories!A1" display="Age_Categories!A1"/>
    <hyperlink ref="HCO21" location="Age_Categories!A1" display="Age_Categories!A1"/>
    <hyperlink ref="HCP21" location="Age_Categories!A1" display="Age_Categories!A1"/>
    <hyperlink ref="HCQ21" location="Age_Categories!A1" display="Age_Categories!A1"/>
    <hyperlink ref="HCR21" location="Age_Categories!A1" display="Age_Categories!A1"/>
    <hyperlink ref="HCS21" location="Age_Categories!A1" display="Age_Categories!A1"/>
    <hyperlink ref="HCT21" location="Age_Categories!A1" display="Age_Categories!A1"/>
    <hyperlink ref="HCU21" location="Age_Categories!A1" display="Age_Categories!A1"/>
    <hyperlink ref="HCV21" location="Age_Categories!A1" display="Age_Categories!A1"/>
    <hyperlink ref="HCW21" location="Age_Categories!A1" display="Age_Categories!A1"/>
    <hyperlink ref="HCX21" location="Age_Categories!A1" display="Age_Categories!A1"/>
    <hyperlink ref="HCY21" location="Age_Categories!A1" display="Age_Categories!A1"/>
    <hyperlink ref="HCZ21" location="Age_Categories!A1" display="Age_Categories!A1"/>
    <hyperlink ref="HDA21" location="Age_Categories!A1" display="Age_Categories!A1"/>
    <hyperlink ref="HDB21" location="Age_Categories!A1" display="Age_Categories!A1"/>
    <hyperlink ref="HDC21" location="Age_Categories!A1" display="Age_Categories!A1"/>
    <hyperlink ref="HDD21" location="Age_Categories!A1" display="Age_Categories!A1"/>
    <hyperlink ref="HDE21" location="Age_Categories!A1" display="Age_Categories!A1"/>
    <hyperlink ref="HDF21" location="Age_Categories!A1" display="Age_Categories!A1"/>
    <hyperlink ref="HDG21" location="Age_Categories!A1" display="Age_Categories!A1"/>
    <hyperlink ref="HDH21" location="Age_Categories!A1" display="Age_Categories!A1"/>
    <hyperlink ref="HDI21" location="Age_Categories!A1" display="Age_Categories!A1"/>
    <hyperlink ref="HDJ21" location="Age_Categories!A1" display="Age_Categories!A1"/>
    <hyperlink ref="HDK21" location="Age_Categories!A1" display="Age_Categories!A1"/>
    <hyperlink ref="HDL21" location="Age_Categories!A1" display="Age_Categories!A1"/>
    <hyperlink ref="HDM21" location="Age_Categories!A1" display="Age_Categories!A1"/>
    <hyperlink ref="HDN21" location="Age_Categories!A1" display="Age_Categories!A1"/>
    <hyperlink ref="HDO21" location="Age_Categories!A1" display="Age_Categories!A1"/>
    <hyperlink ref="HDP21" location="Age_Categories!A1" display="Age_Categories!A1"/>
    <hyperlink ref="HDQ21" location="Age_Categories!A1" display="Age_Categories!A1"/>
    <hyperlink ref="HDR21" location="Age_Categories!A1" display="Age_Categories!A1"/>
    <hyperlink ref="HDS21" location="Age_Categories!A1" display="Age_Categories!A1"/>
    <hyperlink ref="HDT21" location="Age_Categories!A1" display="Age_Categories!A1"/>
    <hyperlink ref="HDU21" location="Age_Categories!A1" display="Age_Categories!A1"/>
    <hyperlink ref="HDV21" location="Age_Categories!A1" display="Age_Categories!A1"/>
    <hyperlink ref="HDW21" location="Age_Categories!A1" display="Age_Categories!A1"/>
    <hyperlink ref="HDX21" location="Age_Categories!A1" display="Age_Categories!A1"/>
    <hyperlink ref="HDY21" location="Age_Categories!A1" display="Age_Categories!A1"/>
    <hyperlink ref="HDZ21" location="Age_Categories!A1" display="Age_Categories!A1"/>
    <hyperlink ref="HEA21" location="Age_Categories!A1" display="Age_Categories!A1"/>
    <hyperlink ref="HEB21" location="Age_Categories!A1" display="Age_Categories!A1"/>
    <hyperlink ref="HEC21" location="Age_Categories!A1" display="Age_Categories!A1"/>
    <hyperlink ref="HED21" location="Age_Categories!A1" display="Age_Categories!A1"/>
    <hyperlink ref="HEE21" location="Age_Categories!A1" display="Age_Categories!A1"/>
    <hyperlink ref="HEF21" location="Age_Categories!A1" display="Age_Categories!A1"/>
    <hyperlink ref="HEG21" location="Age_Categories!A1" display="Age_Categories!A1"/>
    <hyperlink ref="HEH21" location="Age_Categories!A1" display="Age_Categories!A1"/>
    <hyperlink ref="HEI21" location="Age_Categories!A1" display="Age_Categories!A1"/>
    <hyperlink ref="HEJ21" location="Age_Categories!A1" display="Age_Categories!A1"/>
    <hyperlink ref="HEK21" location="Age_Categories!A1" display="Age_Categories!A1"/>
    <hyperlink ref="HEL21" location="Age_Categories!A1" display="Age_Categories!A1"/>
    <hyperlink ref="HEM21" location="Age_Categories!A1" display="Age_Categories!A1"/>
    <hyperlink ref="HEN21" location="Age_Categories!A1" display="Age_Categories!A1"/>
    <hyperlink ref="HEO21" location="Age_Categories!A1" display="Age_Categories!A1"/>
    <hyperlink ref="HEP21" location="Age_Categories!A1" display="Age_Categories!A1"/>
    <hyperlink ref="HEQ21" location="Age_Categories!A1" display="Age_Categories!A1"/>
    <hyperlink ref="HER21" location="Age_Categories!A1" display="Age_Categories!A1"/>
    <hyperlink ref="HES21" location="Age_Categories!A1" display="Age_Categories!A1"/>
    <hyperlink ref="HET21" location="Age_Categories!A1" display="Age_Categories!A1"/>
    <hyperlink ref="HEU21" location="Age_Categories!A1" display="Age_Categories!A1"/>
    <hyperlink ref="HEV21" location="Age_Categories!A1" display="Age_Categories!A1"/>
    <hyperlink ref="HEW21" location="Age_Categories!A1" display="Age_Categories!A1"/>
    <hyperlink ref="HEX21" location="Age_Categories!A1" display="Age_Categories!A1"/>
    <hyperlink ref="HEY21" location="Age_Categories!A1" display="Age_Categories!A1"/>
    <hyperlink ref="HEZ21" location="Age_Categories!A1" display="Age_Categories!A1"/>
    <hyperlink ref="HFA21" location="Age_Categories!A1" display="Age_Categories!A1"/>
    <hyperlink ref="HFB21" location="Age_Categories!A1" display="Age_Categories!A1"/>
    <hyperlink ref="HFC21" location="Age_Categories!A1" display="Age_Categories!A1"/>
    <hyperlink ref="HFD21" location="Age_Categories!A1" display="Age_Categories!A1"/>
    <hyperlink ref="HFE21" location="Age_Categories!A1" display="Age_Categories!A1"/>
    <hyperlink ref="HFF21" location="Age_Categories!A1" display="Age_Categories!A1"/>
    <hyperlink ref="HFG21" location="Age_Categories!A1" display="Age_Categories!A1"/>
    <hyperlink ref="HFH21" location="Age_Categories!A1" display="Age_Categories!A1"/>
    <hyperlink ref="HFI21" location="Age_Categories!A1" display="Age_Categories!A1"/>
    <hyperlink ref="HFJ21" location="Age_Categories!A1" display="Age_Categories!A1"/>
    <hyperlink ref="HFK21" location="Age_Categories!A1" display="Age_Categories!A1"/>
    <hyperlink ref="HFL21" location="Age_Categories!A1" display="Age_Categories!A1"/>
    <hyperlink ref="HFM21" location="Age_Categories!A1" display="Age_Categories!A1"/>
    <hyperlink ref="HFN21" location="Age_Categories!A1" display="Age_Categories!A1"/>
    <hyperlink ref="HFO21" location="Age_Categories!A1" display="Age_Categories!A1"/>
    <hyperlink ref="HFP21" location="Age_Categories!A1" display="Age_Categories!A1"/>
    <hyperlink ref="HFQ21" location="Age_Categories!A1" display="Age_Categories!A1"/>
    <hyperlink ref="HFR21" location="Age_Categories!A1" display="Age_Categories!A1"/>
    <hyperlink ref="HFS21" location="Age_Categories!A1" display="Age_Categories!A1"/>
    <hyperlink ref="HFT21" location="Age_Categories!A1" display="Age_Categories!A1"/>
    <hyperlink ref="HFU21" location="Age_Categories!A1" display="Age_Categories!A1"/>
    <hyperlink ref="HFV21" location="Age_Categories!A1" display="Age_Categories!A1"/>
    <hyperlink ref="HFW21" location="Age_Categories!A1" display="Age_Categories!A1"/>
    <hyperlink ref="HFX21" location="Age_Categories!A1" display="Age_Categories!A1"/>
    <hyperlink ref="HFY21" location="Age_Categories!A1" display="Age_Categories!A1"/>
    <hyperlink ref="HFZ21" location="Age_Categories!A1" display="Age_Categories!A1"/>
    <hyperlink ref="HGA21" location="Age_Categories!A1" display="Age_Categories!A1"/>
    <hyperlink ref="HGB21" location="Age_Categories!A1" display="Age_Categories!A1"/>
    <hyperlink ref="HGC21" location="Age_Categories!A1" display="Age_Categories!A1"/>
    <hyperlink ref="HGD21" location="Age_Categories!A1" display="Age_Categories!A1"/>
    <hyperlink ref="HGE21" location="Age_Categories!A1" display="Age_Categories!A1"/>
    <hyperlink ref="HGF21" location="Age_Categories!A1" display="Age_Categories!A1"/>
    <hyperlink ref="HGG21" location="Age_Categories!A1" display="Age_Categories!A1"/>
    <hyperlink ref="HGH21" location="Age_Categories!A1" display="Age_Categories!A1"/>
    <hyperlink ref="HGI21" location="Age_Categories!A1" display="Age_Categories!A1"/>
    <hyperlink ref="HGJ21" location="Age_Categories!A1" display="Age_Categories!A1"/>
    <hyperlink ref="HGK21" location="Age_Categories!A1" display="Age_Categories!A1"/>
    <hyperlink ref="HGL21" location="Age_Categories!A1" display="Age_Categories!A1"/>
    <hyperlink ref="HGM21" location="Age_Categories!A1" display="Age_Categories!A1"/>
    <hyperlink ref="HGN21" location="Age_Categories!A1" display="Age_Categories!A1"/>
    <hyperlink ref="HGO21" location="Age_Categories!A1" display="Age_Categories!A1"/>
    <hyperlink ref="HGP21" location="Age_Categories!A1" display="Age_Categories!A1"/>
    <hyperlink ref="HGQ21" location="Age_Categories!A1" display="Age_Categories!A1"/>
    <hyperlink ref="HGR21" location="Age_Categories!A1" display="Age_Categories!A1"/>
    <hyperlink ref="HGS21" location="Age_Categories!A1" display="Age_Categories!A1"/>
    <hyperlink ref="HGT21" location="Age_Categories!A1" display="Age_Categories!A1"/>
    <hyperlink ref="HGU21" location="Age_Categories!A1" display="Age_Categories!A1"/>
    <hyperlink ref="HGV21" location="Age_Categories!A1" display="Age_Categories!A1"/>
    <hyperlink ref="HGW21" location="Age_Categories!A1" display="Age_Categories!A1"/>
    <hyperlink ref="HGX21" location="Age_Categories!A1" display="Age_Categories!A1"/>
    <hyperlink ref="HGY21" location="Age_Categories!A1" display="Age_Categories!A1"/>
    <hyperlink ref="HGZ21" location="Age_Categories!A1" display="Age_Categories!A1"/>
    <hyperlink ref="HHA21" location="Age_Categories!A1" display="Age_Categories!A1"/>
    <hyperlink ref="HHB21" location="Age_Categories!A1" display="Age_Categories!A1"/>
    <hyperlink ref="HHC21" location="Age_Categories!A1" display="Age_Categories!A1"/>
    <hyperlink ref="HHD21" location="Age_Categories!A1" display="Age_Categories!A1"/>
    <hyperlink ref="HHE21" location="Age_Categories!A1" display="Age_Categories!A1"/>
    <hyperlink ref="HHF21" location="Age_Categories!A1" display="Age_Categories!A1"/>
    <hyperlink ref="HHG21" location="Age_Categories!A1" display="Age_Categories!A1"/>
    <hyperlink ref="HHH21" location="Age_Categories!A1" display="Age_Categories!A1"/>
    <hyperlink ref="HHI21" location="Age_Categories!A1" display="Age_Categories!A1"/>
    <hyperlink ref="HHJ21" location="Age_Categories!A1" display="Age_Categories!A1"/>
    <hyperlink ref="HHK21" location="Age_Categories!A1" display="Age_Categories!A1"/>
    <hyperlink ref="HHL21" location="Age_Categories!A1" display="Age_Categories!A1"/>
    <hyperlink ref="HHM21" location="Age_Categories!A1" display="Age_Categories!A1"/>
    <hyperlink ref="HHN21" location="Age_Categories!A1" display="Age_Categories!A1"/>
    <hyperlink ref="HHO21" location="Age_Categories!A1" display="Age_Categories!A1"/>
    <hyperlink ref="HHP21" location="Age_Categories!A1" display="Age_Categories!A1"/>
    <hyperlink ref="HHQ21" location="Age_Categories!A1" display="Age_Categories!A1"/>
    <hyperlink ref="HHR21" location="Age_Categories!A1" display="Age_Categories!A1"/>
    <hyperlink ref="HHS21" location="Age_Categories!A1" display="Age_Categories!A1"/>
    <hyperlink ref="HHT21" location="Age_Categories!A1" display="Age_Categories!A1"/>
    <hyperlink ref="HHU21" location="Age_Categories!A1" display="Age_Categories!A1"/>
    <hyperlink ref="HHV21" location="Age_Categories!A1" display="Age_Categories!A1"/>
    <hyperlink ref="HHW21" location="Age_Categories!A1" display="Age_Categories!A1"/>
    <hyperlink ref="HHX21" location="Age_Categories!A1" display="Age_Categories!A1"/>
    <hyperlink ref="HHY21" location="Age_Categories!A1" display="Age_Categories!A1"/>
    <hyperlink ref="HHZ21" location="Age_Categories!A1" display="Age_Categories!A1"/>
    <hyperlink ref="HIA21" location="Age_Categories!A1" display="Age_Categories!A1"/>
    <hyperlink ref="HIB21" location="Age_Categories!A1" display="Age_Categories!A1"/>
    <hyperlink ref="HIC21" location="Age_Categories!A1" display="Age_Categories!A1"/>
    <hyperlink ref="HID21" location="Age_Categories!A1" display="Age_Categories!A1"/>
    <hyperlink ref="HIE21" location="Age_Categories!A1" display="Age_Categories!A1"/>
    <hyperlink ref="HIF21" location="Age_Categories!A1" display="Age_Categories!A1"/>
    <hyperlink ref="HIG21" location="Age_Categories!A1" display="Age_Categories!A1"/>
    <hyperlink ref="HIH21" location="Age_Categories!A1" display="Age_Categories!A1"/>
    <hyperlink ref="HII21" location="Age_Categories!A1" display="Age_Categories!A1"/>
    <hyperlink ref="HIJ21" location="Age_Categories!A1" display="Age_Categories!A1"/>
    <hyperlink ref="HIK21" location="Age_Categories!A1" display="Age_Categories!A1"/>
    <hyperlink ref="HIL21" location="Age_Categories!A1" display="Age_Categories!A1"/>
    <hyperlink ref="HIM21" location="Age_Categories!A1" display="Age_Categories!A1"/>
    <hyperlink ref="HIN21" location="Age_Categories!A1" display="Age_Categories!A1"/>
    <hyperlink ref="HIO21" location="Age_Categories!A1" display="Age_Categories!A1"/>
    <hyperlink ref="HIP21" location="Age_Categories!A1" display="Age_Categories!A1"/>
    <hyperlink ref="HIQ21" location="Age_Categories!A1" display="Age_Categories!A1"/>
    <hyperlink ref="HIR21" location="Age_Categories!A1" display="Age_Categories!A1"/>
    <hyperlink ref="HIS21" location="Age_Categories!A1" display="Age_Categories!A1"/>
    <hyperlink ref="HIT21" location="Age_Categories!A1" display="Age_Categories!A1"/>
    <hyperlink ref="HIU21" location="Age_Categories!A1" display="Age_Categories!A1"/>
    <hyperlink ref="HIV21" location="Age_Categories!A1" display="Age_Categories!A1"/>
    <hyperlink ref="HIW21" location="Age_Categories!A1" display="Age_Categories!A1"/>
    <hyperlink ref="HIX21" location="Age_Categories!A1" display="Age_Categories!A1"/>
    <hyperlink ref="HIY21" location="Age_Categories!A1" display="Age_Categories!A1"/>
    <hyperlink ref="HIZ21" location="Age_Categories!A1" display="Age_Categories!A1"/>
    <hyperlink ref="HJA21" location="Age_Categories!A1" display="Age_Categories!A1"/>
    <hyperlink ref="HJB21" location="Age_Categories!A1" display="Age_Categories!A1"/>
    <hyperlink ref="HJC21" location="Age_Categories!A1" display="Age_Categories!A1"/>
    <hyperlink ref="HJD21" location="Age_Categories!A1" display="Age_Categories!A1"/>
    <hyperlink ref="HJE21" location="Age_Categories!A1" display="Age_Categories!A1"/>
    <hyperlink ref="HJF21" location="Age_Categories!A1" display="Age_Categories!A1"/>
    <hyperlink ref="HJG21" location="Age_Categories!A1" display="Age_Categories!A1"/>
    <hyperlink ref="HJH21" location="Age_Categories!A1" display="Age_Categories!A1"/>
    <hyperlink ref="HJI21" location="Age_Categories!A1" display="Age_Categories!A1"/>
    <hyperlink ref="HJJ21" location="Age_Categories!A1" display="Age_Categories!A1"/>
    <hyperlink ref="HJK21" location="Age_Categories!A1" display="Age_Categories!A1"/>
    <hyperlink ref="HJL21" location="Age_Categories!A1" display="Age_Categories!A1"/>
    <hyperlink ref="HJM21" location="Age_Categories!A1" display="Age_Categories!A1"/>
    <hyperlink ref="HJN21" location="Age_Categories!A1" display="Age_Categories!A1"/>
    <hyperlink ref="HJO21" location="Age_Categories!A1" display="Age_Categories!A1"/>
    <hyperlink ref="HJP21" location="Age_Categories!A1" display="Age_Categories!A1"/>
    <hyperlink ref="HJQ21" location="Age_Categories!A1" display="Age_Categories!A1"/>
    <hyperlink ref="HJR21" location="Age_Categories!A1" display="Age_Categories!A1"/>
    <hyperlink ref="HJS21" location="Age_Categories!A1" display="Age_Categories!A1"/>
    <hyperlink ref="HJT21" location="Age_Categories!A1" display="Age_Categories!A1"/>
    <hyperlink ref="HJU21" location="Age_Categories!A1" display="Age_Categories!A1"/>
    <hyperlink ref="HJV21" location="Age_Categories!A1" display="Age_Categories!A1"/>
    <hyperlink ref="HJW21" location="Age_Categories!A1" display="Age_Categories!A1"/>
    <hyperlink ref="HJX21" location="Age_Categories!A1" display="Age_Categories!A1"/>
    <hyperlink ref="HJY21" location="Age_Categories!A1" display="Age_Categories!A1"/>
    <hyperlink ref="HJZ21" location="Age_Categories!A1" display="Age_Categories!A1"/>
    <hyperlink ref="HKA21" location="Age_Categories!A1" display="Age_Categories!A1"/>
    <hyperlink ref="HKB21" location="Age_Categories!A1" display="Age_Categories!A1"/>
    <hyperlink ref="HKC21" location="Age_Categories!A1" display="Age_Categories!A1"/>
    <hyperlink ref="HKD21" location="Age_Categories!A1" display="Age_Categories!A1"/>
    <hyperlink ref="HKE21" location="Age_Categories!A1" display="Age_Categories!A1"/>
    <hyperlink ref="HKF21" location="Age_Categories!A1" display="Age_Categories!A1"/>
    <hyperlink ref="HKG21" location="Age_Categories!A1" display="Age_Categories!A1"/>
    <hyperlink ref="HKH21" location="Age_Categories!A1" display="Age_Categories!A1"/>
    <hyperlink ref="HKI21" location="Age_Categories!A1" display="Age_Categories!A1"/>
    <hyperlink ref="HKJ21" location="Age_Categories!A1" display="Age_Categories!A1"/>
    <hyperlink ref="HKK21" location="Age_Categories!A1" display="Age_Categories!A1"/>
    <hyperlink ref="HKL21" location="Age_Categories!A1" display="Age_Categories!A1"/>
    <hyperlink ref="HKM21" location="Age_Categories!A1" display="Age_Categories!A1"/>
    <hyperlink ref="HKN21" location="Age_Categories!A1" display="Age_Categories!A1"/>
    <hyperlink ref="HKO21" location="Age_Categories!A1" display="Age_Categories!A1"/>
    <hyperlink ref="HKP21" location="Age_Categories!A1" display="Age_Categories!A1"/>
    <hyperlink ref="HKQ21" location="Age_Categories!A1" display="Age_Categories!A1"/>
    <hyperlink ref="HKR21" location="Age_Categories!A1" display="Age_Categories!A1"/>
    <hyperlink ref="HKS21" location="Age_Categories!A1" display="Age_Categories!A1"/>
    <hyperlink ref="HKT21" location="Age_Categories!A1" display="Age_Categories!A1"/>
    <hyperlink ref="HKU21" location="Age_Categories!A1" display="Age_Categories!A1"/>
    <hyperlink ref="HKV21" location="Age_Categories!A1" display="Age_Categories!A1"/>
    <hyperlink ref="HKW21" location="Age_Categories!A1" display="Age_Categories!A1"/>
    <hyperlink ref="HKX21" location="Age_Categories!A1" display="Age_Categories!A1"/>
    <hyperlink ref="HKY21" location="Age_Categories!A1" display="Age_Categories!A1"/>
    <hyperlink ref="HKZ21" location="Age_Categories!A1" display="Age_Categories!A1"/>
    <hyperlink ref="HLA21" location="Age_Categories!A1" display="Age_Categories!A1"/>
    <hyperlink ref="HLB21" location="Age_Categories!A1" display="Age_Categories!A1"/>
    <hyperlink ref="HLC21" location="Age_Categories!A1" display="Age_Categories!A1"/>
    <hyperlink ref="HLD21" location="Age_Categories!A1" display="Age_Categories!A1"/>
    <hyperlink ref="HLE21" location="Age_Categories!A1" display="Age_Categories!A1"/>
    <hyperlink ref="HLF21" location="Age_Categories!A1" display="Age_Categories!A1"/>
    <hyperlink ref="HLG21" location="Age_Categories!A1" display="Age_Categories!A1"/>
    <hyperlink ref="HLH21" location="Age_Categories!A1" display="Age_Categories!A1"/>
    <hyperlink ref="HLI21" location="Age_Categories!A1" display="Age_Categories!A1"/>
    <hyperlink ref="HLJ21" location="Age_Categories!A1" display="Age_Categories!A1"/>
    <hyperlink ref="HLK21" location="Age_Categories!A1" display="Age_Categories!A1"/>
    <hyperlink ref="HLL21" location="Age_Categories!A1" display="Age_Categories!A1"/>
    <hyperlink ref="HLM21" location="Age_Categories!A1" display="Age_Categories!A1"/>
    <hyperlink ref="HLN21" location="Age_Categories!A1" display="Age_Categories!A1"/>
    <hyperlink ref="HLO21" location="Age_Categories!A1" display="Age_Categories!A1"/>
    <hyperlink ref="HLP21" location="Age_Categories!A1" display="Age_Categories!A1"/>
    <hyperlink ref="HLQ21" location="Age_Categories!A1" display="Age_Categories!A1"/>
    <hyperlink ref="HLR21" location="Age_Categories!A1" display="Age_Categories!A1"/>
    <hyperlink ref="HLS21" location="Age_Categories!A1" display="Age_Categories!A1"/>
    <hyperlink ref="HLT21" location="Age_Categories!A1" display="Age_Categories!A1"/>
    <hyperlink ref="HLU21" location="Age_Categories!A1" display="Age_Categories!A1"/>
    <hyperlink ref="HLV21" location="Age_Categories!A1" display="Age_Categories!A1"/>
    <hyperlink ref="HLW21" location="Age_Categories!A1" display="Age_Categories!A1"/>
    <hyperlink ref="HLX21" location="Age_Categories!A1" display="Age_Categories!A1"/>
    <hyperlink ref="HLY21" location="Age_Categories!A1" display="Age_Categories!A1"/>
    <hyperlink ref="HLZ21" location="Age_Categories!A1" display="Age_Categories!A1"/>
    <hyperlink ref="HMA21" location="Age_Categories!A1" display="Age_Categories!A1"/>
    <hyperlink ref="HMB21" location="Age_Categories!A1" display="Age_Categories!A1"/>
    <hyperlink ref="HMC21" location="Age_Categories!A1" display="Age_Categories!A1"/>
    <hyperlink ref="HMD21" location="Age_Categories!A1" display="Age_Categories!A1"/>
    <hyperlink ref="HME21" location="Age_Categories!A1" display="Age_Categories!A1"/>
    <hyperlink ref="HMF21" location="Age_Categories!A1" display="Age_Categories!A1"/>
    <hyperlink ref="HMG21" location="Age_Categories!A1" display="Age_Categories!A1"/>
    <hyperlink ref="HMH21" location="Age_Categories!A1" display="Age_Categories!A1"/>
    <hyperlink ref="HMI21" location="Age_Categories!A1" display="Age_Categories!A1"/>
    <hyperlink ref="HMJ21" location="Age_Categories!A1" display="Age_Categories!A1"/>
    <hyperlink ref="HMK21" location="Age_Categories!A1" display="Age_Categories!A1"/>
    <hyperlink ref="HML21" location="Age_Categories!A1" display="Age_Categories!A1"/>
    <hyperlink ref="HMM21" location="Age_Categories!A1" display="Age_Categories!A1"/>
    <hyperlink ref="HMN21" location="Age_Categories!A1" display="Age_Categories!A1"/>
    <hyperlink ref="HMO21" location="Age_Categories!A1" display="Age_Categories!A1"/>
    <hyperlink ref="HMP21" location="Age_Categories!A1" display="Age_Categories!A1"/>
    <hyperlink ref="HMQ21" location="Age_Categories!A1" display="Age_Categories!A1"/>
    <hyperlink ref="HMR21" location="Age_Categories!A1" display="Age_Categories!A1"/>
    <hyperlink ref="HMS21" location="Age_Categories!A1" display="Age_Categories!A1"/>
    <hyperlink ref="HMT21" location="Age_Categories!A1" display="Age_Categories!A1"/>
    <hyperlink ref="HMU21" location="Age_Categories!A1" display="Age_Categories!A1"/>
    <hyperlink ref="HMV21" location="Age_Categories!A1" display="Age_Categories!A1"/>
    <hyperlink ref="HMW21" location="Age_Categories!A1" display="Age_Categories!A1"/>
    <hyperlink ref="HMX21" location="Age_Categories!A1" display="Age_Categories!A1"/>
    <hyperlink ref="HMY21" location="Age_Categories!A1" display="Age_Categories!A1"/>
    <hyperlink ref="HMZ21" location="Age_Categories!A1" display="Age_Categories!A1"/>
    <hyperlink ref="HNA21" location="Age_Categories!A1" display="Age_Categories!A1"/>
    <hyperlink ref="HNB21" location="Age_Categories!A1" display="Age_Categories!A1"/>
    <hyperlink ref="HNC21" location="Age_Categories!A1" display="Age_Categories!A1"/>
    <hyperlink ref="HND21" location="Age_Categories!A1" display="Age_Categories!A1"/>
    <hyperlink ref="HNE21" location="Age_Categories!A1" display="Age_Categories!A1"/>
    <hyperlink ref="HNF21" location="Age_Categories!A1" display="Age_Categories!A1"/>
    <hyperlink ref="HNG21" location="Age_Categories!A1" display="Age_Categories!A1"/>
    <hyperlink ref="HNH21" location="Age_Categories!A1" display="Age_Categories!A1"/>
    <hyperlink ref="HNI21" location="Age_Categories!A1" display="Age_Categories!A1"/>
    <hyperlink ref="HNJ21" location="Age_Categories!A1" display="Age_Categories!A1"/>
    <hyperlink ref="HNK21" location="Age_Categories!A1" display="Age_Categories!A1"/>
    <hyperlink ref="HNL21" location="Age_Categories!A1" display="Age_Categories!A1"/>
    <hyperlink ref="HNM21" location="Age_Categories!A1" display="Age_Categories!A1"/>
    <hyperlink ref="HNN21" location="Age_Categories!A1" display="Age_Categories!A1"/>
    <hyperlink ref="HNO21" location="Age_Categories!A1" display="Age_Categories!A1"/>
    <hyperlink ref="HNP21" location="Age_Categories!A1" display="Age_Categories!A1"/>
    <hyperlink ref="HNQ21" location="Age_Categories!A1" display="Age_Categories!A1"/>
    <hyperlink ref="HNR21" location="Age_Categories!A1" display="Age_Categories!A1"/>
    <hyperlink ref="HNS21" location="Age_Categories!A1" display="Age_Categories!A1"/>
    <hyperlink ref="HNT21" location="Age_Categories!A1" display="Age_Categories!A1"/>
    <hyperlink ref="HNU21" location="Age_Categories!A1" display="Age_Categories!A1"/>
    <hyperlink ref="HNV21" location="Age_Categories!A1" display="Age_Categories!A1"/>
    <hyperlink ref="HNW21" location="Age_Categories!A1" display="Age_Categories!A1"/>
    <hyperlink ref="HNX21" location="Age_Categories!A1" display="Age_Categories!A1"/>
    <hyperlink ref="HNY21" location="Age_Categories!A1" display="Age_Categories!A1"/>
    <hyperlink ref="HNZ21" location="Age_Categories!A1" display="Age_Categories!A1"/>
    <hyperlink ref="HOA21" location="Age_Categories!A1" display="Age_Categories!A1"/>
    <hyperlink ref="HOB21" location="Age_Categories!A1" display="Age_Categories!A1"/>
    <hyperlink ref="HOC21" location="Age_Categories!A1" display="Age_Categories!A1"/>
    <hyperlink ref="HOD21" location="Age_Categories!A1" display="Age_Categories!A1"/>
    <hyperlink ref="HOE21" location="Age_Categories!A1" display="Age_Categories!A1"/>
    <hyperlink ref="HOF21" location="Age_Categories!A1" display="Age_Categories!A1"/>
    <hyperlink ref="HOG21" location="Age_Categories!A1" display="Age_Categories!A1"/>
    <hyperlink ref="HOH21" location="Age_Categories!A1" display="Age_Categories!A1"/>
    <hyperlink ref="HOI21" location="Age_Categories!A1" display="Age_Categories!A1"/>
    <hyperlink ref="HOJ21" location="Age_Categories!A1" display="Age_Categories!A1"/>
    <hyperlink ref="HOK21" location="Age_Categories!A1" display="Age_Categories!A1"/>
    <hyperlink ref="HOL21" location="Age_Categories!A1" display="Age_Categories!A1"/>
    <hyperlink ref="HOM21" location="Age_Categories!A1" display="Age_Categories!A1"/>
    <hyperlink ref="HON21" location="Age_Categories!A1" display="Age_Categories!A1"/>
    <hyperlink ref="HOO21" location="Age_Categories!A1" display="Age_Categories!A1"/>
    <hyperlink ref="HOP21" location="Age_Categories!A1" display="Age_Categories!A1"/>
    <hyperlink ref="HOQ21" location="Age_Categories!A1" display="Age_Categories!A1"/>
    <hyperlink ref="HOR21" location="Age_Categories!A1" display="Age_Categories!A1"/>
    <hyperlink ref="HOS21" location="Age_Categories!A1" display="Age_Categories!A1"/>
    <hyperlink ref="HOT21" location="Age_Categories!A1" display="Age_Categories!A1"/>
    <hyperlink ref="HOU21" location="Age_Categories!A1" display="Age_Categories!A1"/>
    <hyperlink ref="HOV21" location="Age_Categories!A1" display="Age_Categories!A1"/>
    <hyperlink ref="HOW21" location="Age_Categories!A1" display="Age_Categories!A1"/>
    <hyperlink ref="HOX21" location="Age_Categories!A1" display="Age_Categories!A1"/>
    <hyperlink ref="HOY21" location="Age_Categories!A1" display="Age_Categories!A1"/>
    <hyperlink ref="HOZ21" location="Age_Categories!A1" display="Age_Categories!A1"/>
    <hyperlink ref="HPA21" location="Age_Categories!A1" display="Age_Categories!A1"/>
    <hyperlink ref="HPB21" location="Age_Categories!A1" display="Age_Categories!A1"/>
    <hyperlink ref="HPC21" location="Age_Categories!A1" display="Age_Categories!A1"/>
    <hyperlink ref="HPD21" location="Age_Categories!A1" display="Age_Categories!A1"/>
    <hyperlink ref="HPE21" location="Age_Categories!A1" display="Age_Categories!A1"/>
    <hyperlink ref="HPF21" location="Age_Categories!A1" display="Age_Categories!A1"/>
    <hyperlink ref="HPG21" location="Age_Categories!A1" display="Age_Categories!A1"/>
    <hyperlink ref="HPH21" location="Age_Categories!A1" display="Age_Categories!A1"/>
    <hyperlink ref="HPI21" location="Age_Categories!A1" display="Age_Categories!A1"/>
    <hyperlink ref="HPJ21" location="Age_Categories!A1" display="Age_Categories!A1"/>
    <hyperlink ref="HPK21" location="Age_Categories!A1" display="Age_Categories!A1"/>
    <hyperlink ref="HPL21" location="Age_Categories!A1" display="Age_Categories!A1"/>
    <hyperlink ref="HPM21" location="Age_Categories!A1" display="Age_Categories!A1"/>
    <hyperlink ref="HPN21" location="Age_Categories!A1" display="Age_Categories!A1"/>
    <hyperlink ref="HPO21" location="Age_Categories!A1" display="Age_Categories!A1"/>
    <hyperlink ref="HPP21" location="Age_Categories!A1" display="Age_Categories!A1"/>
    <hyperlink ref="HPQ21" location="Age_Categories!A1" display="Age_Categories!A1"/>
    <hyperlink ref="HPR21" location="Age_Categories!A1" display="Age_Categories!A1"/>
    <hyperlink ref="HPS21" location="Age_Categories!A1" display="Age_Categories!A1"/>
    <hyperlink ref="HPT21" location="Age_Categories!A1" display="Age_Categories!A1"/>
    <hyperlink ref="HPU21" location="Age_Categories!A1" display="Age_Categories!A1"/>
    <hyperlink ref="HPV21" location="Age_Categories!A1" display="Age_Categories!A1"/>
    <hyperlink ref="HPW21" location="Age_Categories!A1" display="Age_Categories!A1"/>
    <hyperlink ref="HPX21" location="Age_Categories!A1" display="Age_Categories!A1"/>
    <hyperlink ref="HPY21" location="Age_Categories!A1" display="Age_Categories!A1"/>
    <hyperlink ref="HPZ21" location="Age_Categories!A1" display="Age_Categories!A1"/>
    <hyperlink ref="HQA21" location="Age_Categories!A1" display="Age_Categories!A1"/>
    <hyperlink ref="HQB21" location="Age_Categories!A1" display="Age_Categories!A1"/>
    <hyperlink ref="HQC21" location="Age_Categories!A1" display="Age_Categories!A1"/>
    <hyperlink ref="HQD21" location="Age_Categories!A1" display="Age_Categories!A1"/>
    <hyperlink ref="HQE21" location="Age_Categories!A1" display="Age_Categories!A1"/>
    <hyperlink ref="HQF21" location="Age_Categories!A1" display="Age_Categories!A1"/>
    <hyperlink ref="HQG21" location="Age_Categories!A1" display="Age_Categories!A1"/>
    <hyperlink ref="HQH21" location="Age_Categories!A1" display="Age_Categories!A1"/>
    <hyperlink ref="HQI21" location="Age_Categories!A1" display="Age_Categories!A1"/>
    <hyperlink ref="HQJ21" location="Age_Categories!A1" display="Age_Categories!A1"/>
    <hyperlink ref="HQK21" location="Age_Categories!A1" display="Age_Categories!A1"/>
    <hyperlink ref="HQL21" location="Age_Categories!A1" display="Age_Categories!A1"/>
    <hyperlink ref="HQM21" location="Age_Categories!A1" display="Age_Categories!A1"/>
    <hyperlink ref="HQN21" location="Age_Categories!A1" display="Age_Categories!A1"/>
    <hyperlink ref="HQO21" location="Age_Categories!A1" display="Age_Categories!A1"/>
    <hyperlink ref="HQP21" location="Age_Categories!A1" display="Age_Categories!A1"/>
    <hyperlink ref="HQQ21" location="Age_Categories!A1" display="Age_Categories!A1"/>
    <hyperlink ref="HQR21" location="Age_Categories!A1" display="Age_Categories!A1"/>
    <hyperlink ref="HQS21" location="Age_Categories!A1" display="Age_Categories!A1"/>
    <hyperlink ref="HQT21" location="Age_Categories!A1" display="Age_Categories!A1"/>
    <hyperlink ref="HQU21" location="Age_Categories!A1" display="Age_Categories!A1"/>
    <hyperlink ref="HQV21" location="Age_Categories!A1" display="Age_Categories!A1"/>
    <hyperlink ref="HQW21" location="Age_Categories!A1" display="Age_Categories!A1"/>
    <hyperlink ref="HQX21" location="Age_Categories!A1" display="Age_Categories!A1"/>
    <hyperlink ref="HQY21" location="Age_Categories!A1" display="Age_Categories!A1"/>
    <hyperlink ref="HQZ21" location="Age_Categories!A1" display="Age_Categories!A1"/>
    <hyperlink ref="HRA21" location="Age_Categories!A1" display="Age_Categories!A1"/>
    <hyperlink ref="HRB21" location="Age_Categories!A1" display="Age_Categories!A1"/>
    <hyperlink ref="HRC21" location="Age_Categories!A1" display="Age_Categories!A1"/>
    <hyperlink ref="HRD21" location="Age_Categories!A1" display="Age_Categories!A1"/>
    <hyperlink ref="HRE21" location="Age_Categories!A1" display="Age_Categories!A1"/>
    <hyperlink ref="HRF21" location="Age_Categories!A1" display="Age_Categories!A1"/>
    <hyperlink ref="HRG21" location="Age_Categories!A1" display="Age_Categories!A1"/>
    <hyperlink ref="HRH21" location="Age_Categories!A1" display="Age_Categories!A1"/>
    <hyperlink ref="HRI21" location="Age_Categories!A1" display="Age_Categories!A1"/>
    <hyperlink ref="HRJ21" location="Age_Categories!A1" display="Age_Categories!A1"/>
    <hyperlink ref="HRK21" location="Age_Categories!A1" display="Age_Categories!A1"/>
    <hyperlink ref="HRL21" location="Age_Categories!A1" display="Age_Categories!A1"/>
    <hyperlink ref="HRM21" location="Age_Categories!A1" display="Age_Categories!A1"/>
    <hyperlink ref="HRN21" location="Age_Categories!A1" display="Age_Categories!A1"/>
    <hyperlink ref="HRO21" location="Age_Categories!A1" display="Age_Categories!A1"/>
    <hyperlink ref="HRP21" location="Age_Categories!A1" display="Age_Categories!A1"/>
    <hyperlink ref="HRQ21" location="Age_Categories!A1" display="Age_Categories!A1"/>
    <hyperlink ref="HRR21" location="Age_Categories!A1" display="Age_Categories!A1"/>
    <hyperlink ref="HRS21" location="Age_Categories!A1" display="Age_Categories!A1"/>
    <hyperlink ref="HRT21" location="Age_Categories!A1" display="Age_Categories!A1"/>
    <hyperlink ref="HRU21" location="Age_Categories!A1" display="Age_Categories!A1"/>
    <hyperlink ref="HRV21" location="Age_Categories!A1" display="Age_Categories!A1"/>
    <hyperlink ref="HRW21" location="Age_Categories!A1" display="Age_Categories!A1"/>
    <hyperlink ref="HRX21" location="Age_Categories!A1" display="Age_Categories!A1"/>
    <hyperlink ref="HRY21" location="Age_Categories!A1" display="Age_Categories!A1"/>
    <hyperlink ref="HRZ21" location="Age_Categories!A1" display="Age_Categories!A1"/>
    <hyperlink ref="HSA21" location="Age_Categories!A1" display="Age_Categories!A1"/>
    <hyperlink ref="HSB21" location="Age_Categories!A1" display="Age_Categories!A1"/>
    <hyperlink ref="HSC21" location="Age_Categories!A1" display="Age_Categories!A1"/>
    <hyperlink ref="HSD21" location="Age_Categories!A1" display="Age_Categories!A1"/>
    <hyperlink ref="HSE21" location="Age_Categories!A1" display="Age_Categories!A1"/>
    <hyperlink ref="HSF21" location="Age_Categories!A1" display="Age_Categories!A1"/>
    <hyperlink ref="HSG21" location="Age_Categories!A1" display="Age_Categories!A1"/>
    <hyperlink ref="HSH21" location="Age_Categories!A1" display="Age_Categories!A1"/>
    <hyperlink ref="HSI21" location="Age_Categories!A1" display="Age_Categories!A1"/>
    <hyperlink ref="HSJ21" location="Age_Categories!A1" display="Age_Categories!A1"/>
    <hyperlink ref="HSK21" location="Age_Categories!A1" display="Age_Categories!A1"/>
    <hyperlink ref="HSL21" location="Age_Categories!A1" display="Age_Categories!A1"/>
    <hyperlink ref="HSM21" location="Age_Categories!A1" display="Age_Categories!A1"/>
    <hyperlink ref="HSN21" location="Age_Categories!A1" display="Age_Categories!A1"/>
    <hyperlink ref="HSO21" location="Age_Categories!A1" display="Age_Categories!A1"/>
    <hyperlink ref="HSP21" location="Age_Categories!A1" display="Age_Categories!A1"/>
    <hyperlink ref="HSQ21" location="Age_Categories!A1" display="Age_Categories!A1"/>
    <hyperlink ref="HSR21" location="Age_Categories!A1" display="Age_Categories!A1"/>
    <hyperlink ref="HSS21" location="Age_Categories!A1" display="Age_Categories!A1"/>
    <hyperlink ref="HST21" location="Age_Categories!A1" display="Age_Categories!A1"/>
    <hyperlink ref="HSU21" location="Age_Categories!A1" display="Age_Categories!A1"/>
    <hyperlink ref="HSV21" location="Age_Categories!A1" display="Age_Categories!A1"/>
    <hyperlink ref="HSW21" location="Age_Categories!A1" display="Age_Categories!A1"/>
    <hyperlink ref="HSX21" location="Age_Categories!A1" display="Age_Categories!A1"/>
    <hyperlink ref="HSY21" location="Age_Categories!A1" display="Age_Categories!A1"/>
    <hyperlink ref="HSZ21" location="Age_Categories!A1" display="Age_Categories!A1"/>
    <hyperlink ref="HTA21" location="Age_Categories!A1" display="Age_Categories!A1"/>
    <hyperlink ref="HTB21" location="Age_Categories!A1" display="Age_Categories!A1"/>
    <hyperlink ref="HTC21" location="Age_Categories!A1" display="Age_Categories!A1"/>
    <hyperlink ref="HTD21" location="Age_Categories!A1" display="Age_Categories!A1"/>
    <hyperlink ref="HTE21" location="Age_Categories!A1" display="Age_Categories!A1"/>
    <hyperlink ref="HTF21" location="Age_Categories!A1" display="Age_Categories!A1"/>
    <hyperlink ref="HTG21" location="Age_Categories!A1" display="Age_Categories!A1"/>
    <hyperlink ref="HTH21" location="Age_Categories!A1" display="Age_Categories!A1"/>
    <hyperlink ref="HTI21" location="Age_Categories!A1" display="Age_Categories!A1"/>
    <hyperlink ref="HTJ21" location="Age_Categories!A1" display="Age_Categories!A1"/>
    <hyperlink ref="HTK21" location="Age_Categories!A1" display="Age_Categories!A1"/>
    <hyperlink ref="HTL21" location="Age_Categories!A1" display="Age_Categories!A1"/>
    <hyperlink ref="HTM21" location="Age_Categories!A1" display="Age_Categories!A1"/>
    <hyperlink ref="HTN21" location="Age_Categories!A1" display="Age_Categories!A1"/>
    <hyperlink ref="HTO21" location="Age_Categories!A1" display="Age_Categories!A1"/>
    <hyperlink ref="HTP21" location="Age_Categories!A1" display="Age_Categories!A1"/>
    <hyperlink ref="HTQ21" location="Age_Categories!A1" display="Age_Categories!A1"/>
    <hyperlink ref="HTR21" location="Age_Categories!A1" display="Age_Categories!A1"/>
    <hyperlink ref="HTS21" location="Age_Categories!A1" display="Age_Categories!A1"/>
    <hyperlink ref="HTT21" location="Age_Categories!A1" display="Age_Categories!A1"/>
    <hyperlink ref="HTU21" location="Age_Categories!A1" display="Age_Categories!A1"/>
    <hyperlink ref="HTV21" location="Age_Categories!A1" display="Age_Categories!A1"/>
    <hyperlink ref="HTW21" location="Age_Categories!A1" display="Age_Categories!A1"/>
    <hyperlink ref="HTX21" location="Age_Categories!A1" display="Age_Categories!A1"/>
    <hyperlink ref="HTY21" location="Age_Categories!A1" display="Age_Categories!A1"/>
    <hyperlink ref="HTZ21" location="Age_Categories!A1" display="Age_Categories!A1"/>
    <hyperlink ref="HUA21" location="Age_Categories!A1" display="Age_Categories!A1"/>
    <hyperlink ref="HUB21" location="Age_Categories!A1" display="Age_Categories!A1"/>
    <hyperlink ref="HUC21" location="Age_Categories!A1" display="Age_Categories!A1"/>
    <hyperlink ref="HUD21" location="Age_Categories!A1" display="Age_Categories!A1"/>
    <hyperlink ref="HUE21" location="Age_Categories!A1" display="Age_Categories!A1"/>
    <hyperlink ref="HUF21" location="Age_Categories!A1" display="Age_Categories!A1"/>
    <hyperlink ref="HUG21" location="Age_Categories!A1" display="Age_Categories!A1"/>
    <hyperlink ref="HUH21" location="Age_Categories!A1" display="Age_Categories!A1"/>
    <hyperlink ref="HUI21" location="Age_Categories!A1" display="Age_Categories!A1"/>
    <hyperlink ref="HUJ21" location="Age_Categories!A1" display="Age_Categories!A1"/>
    <hyperlink ref="HUK21" location="Age_Categories!A1" display="Age_Categories!A1"/>
    <hyperlink ref="HUL21" location="Age_Categories!A1" display="Age_Categories!A1"/>
    <hyperlink ref="HUM21" location="Age_Categories!A1" display="Age_Categories!A1"/>
    <hyperlink ref="HUN21" location="Age_Categories!A1" display="Age_Categories!A1"/>
    <hyperlink ref="HUO21" location="Age_Categories!A1" display="Age_Categories!A1"/>
    <hyperlink ref="HUP21" location="Age_Categories!A1" display="Age_Categories!A1"/>
    <hyperlink ref="HUQ21" location="Age_Categories!A1" display="Age_Categories!A1"/>
    <hyperlink ref="HUR21" location="Age_Categories!A1" display="Age_Categories!A1"/>
    <hyperlink ref="HUS21" location="Age_Categories!A1" display="Age_Categories!A1"/>
    <hyperlink ref="HUT21" location="Age_Categories!A1" display="Age_Categories!A1"/>
    <hyperlink ref="HUU21" location="Age_Categories!A1" display="Age_Categories!A1"/>
    <hyperlink ref="HUV21" location="Age_Categories!A1" display="Age_Categories!A1"/>
    <hyperlink ref="HUW21" location="Age_Categories!A1" display="Age_Categories!A1"/>
    <hyperlink ref="HUX21" location="Age_Categories!A1" display="Age_Categories!A1"/>
    <hyperlink ref="HUY21" location="Age_Categories!A1" display="Age_Categories!A1"/>
    <hyperlink ref="HUZ21" location="Age_Categories!A1" display="Age_Categories!A1"/>
    <hyperlink ref="HVA21" location="Age_Categories!A1" display="Age_Categories!A1"/>
    <hyperlink ref="HVB21" location="Age_Categories!A1" display="Age_Categories!A1"/>
    <hyperlink ref="HVC21" location="Age_Categories!A1" display="Age_Categories!A1"/>
    <hyperlink ref="HVD21" location="Age_Categories!A1" display="Age_Categories!A1"/>
    <hyperlink ref="HVE21" location="Age_Categories!A1" display="Age_Categories!A1"/>
    <hyperlink ref="HVF21" location="Age_Categories!A1" display="Age_Categories!A1"/>
    <hyperlink ref="HVG21" location="Age_Categories!A1" display="Age_Categories!A1"/>
    <hyperlink ref="HVH21" location="Age_Categories!A1" display="Age_Categories!A1"/>
    <hyperlink ref="HVI21" location="Age_Categories!A1" display="Age_Categories!A1"/>
    <hyperlink ref="HVJ21" location="Age_Categories!A1" display="Age_Categories!A1"/>
    <hyperlink ref="HVK21" location="Age_Categories!A1" display="Age_Categories!A1"/>
    <hyperlink ref="HVL21" location="Age_Categories!A1" display="Age_Categories!A1"/>
    <hyperlink ref="HVM21" location="Age_Categories!A1" display="Age_Categories!A1"/>
    <hyperlink ref="HVN21" location="Age_Categories!A1" display="Age_Categories!A1"/>
    <hyperlink ref="HVO21" location="Age_Categories!A1" display="Age_Categories!A1"/>
    <hyperlink ref="HVP21" location="Age_Categories!A1" display="Age_Categories!A1"/>
    <hyperlink ref="HVQ21" location="Age_Categories!A1" display="Age_Categories!A1"/>
    <hyperlink ref="HVR21" location="Age_Categories!A1" display="Age_Categories!A1"/>
    <hyperlink ref="HVS21" location="Age_Categories!A1" display="Age_Categories!A1"/>
    <hyperlink ref="HVT21" location="Age_Categories!A1" display="Age_Categories!A1"/>
    <hyperlink ref="HVU21" location="Age_Categories!A1" display="Age_Categories!A1"/>
    <hyperlink ref="HVV21" location="Age_Categories!A1" display="Age_Categories!A1"/>
    <hyperlink ref="HVW21" location="Age_Categories!A1" display="Age_Categories!A1"/>
    <hyperlink ref="HVX21" location="Age_Categories!A1" display="Age_Categories!A1"/>
    <hyperlink ref="HVY21" location="Age_Categories!A1" display="Age_Categories!A1"/>
    <hyperlink ref="HVZ21" location="Age_Categories!A1" display="Age_Categories!A1"/>
    <hyperlink ref="HWA21" location="Age_Categories!A1" display="Age_Categories!A1"/>
    <hyperlink ref="HWB21" location="Age_Categories!A1" display="Age_Categories!A1"/>
    <hyperlink ref="HWC21" location="Age_Categories!A1" display="Age_Categories!A1"/>
    <hyperlink ref="HWD21" location="Age_Categories!A1" display="Age_Categories!A1"/>
    <hyperlink ref="HWE21" location="Age_Categories!A1" display="Age_Categories!A1"/>
    <hyperlink ref="HWF21" location="Age_Categories!A1" display="Age_Categories!A1"/>
    <hyperlink ref="HWG21" location="Age_Categories!A1" display="Age_Categories!A1"/>
    <hyperlink ref="HWH21" location="Age_Categories!A1" display="Age_Categories!A1"/>
    <hyperlink ref="HWI21" location="Age_Categories!A1" display="Age_Categories!A1"/>
    <hyperlink ref="HWJ21" location="Age_Categories!A1" display="Age_Categories!A1"/>
    <hyperlink ref="HWK21" location="Age_Categories!A1" display="Age_Categories!A1"/>
    <hyperlink ref="HWL21" location="Age_Categories!A1" display="Age_Categories!A1"/>
    <hyperlink ref="HWM21" location="Age_Categories!A1" display="Age_Categories!A1"/>
    <hyperlink ref="HWN21" location="Age_Categories!A1" display="Age_Categories!A1"/>
    <hyperlink ref="HWO21" location="Age_Categories!A1" display="Age_Categories!A1"/>
    <hyperlink ref="HWP21" location="Age_Categories!A1" display="Age_Categories!A1"/>
    <hyperlink ref="HWQ21" location="Age_Categories!A1" display="Age_Categories!A1"/>
    <hyperlink ref="HWR21" location="Age_Categories!A1" display="Age_Categories!A1"/>
    <hyperlink ref="HWS21" location="Age_Categories!A1" display="Age_Categories!A1"/>
    <hyperlink ref="HWT21" location="Age_Categories!A1" display="Age_Categories!A1"/>
    <hyperlink ref="HWU21" location="Age_Categories!A1" display="Age_Categories!A1"/>
    <hyperlink ref="HWV21" location="Age_Categories!A1" display="Age_Categories!A1"/>
    <hyperlink ref="HWW21" location="Age_Categories!A1" display="Age_Categories!A1"/>
    <hyperlink ref="HWX21" location="Age_Categories!A1" display="Age_Categories!A1"/>
    <hyperlink ref="HWY21" location="Age_Categories!A1" display="Age_Categories!A1"/>
    <hyperlink ref="HWZ21" location="Age_Categories!A1" display="Age_Categories!A1"/>
    <hyperlink ref="HXA21" location="Age_Categories!A1" display="Age_Categories!A1"/>
    <hyperlink ref="HXB21" location="Age_Categories!A1" display="Age_Categories!A1"/>
    <hyperlink ref="HXC21" location="Age_Categories!A1" display="Age_Categories!A1"/>
    <hyperlink ref="HXD21" location="Age_Categories!A1" display="Age_Categories!A1"/>
    <hyperlink ref="HXE21" location="Age_Categories!A1" display="Age_Categories!A1"/>
    <hyperlink ref="HXF21" location="Age_Categories!A1" display="Age_Categories!A1"/>
    <hyperlink ref="HXG21" location="Age_Categories!A1" display="Age_Categories!A1"/>
    <hyperlink ref="HXH21" location="Age_Categories!A1" display="Age_Categories!A1"/>
    <hyperlink ref="HXI21" location="Age_Categories!A1" display="Age_Categories!A1"/>
    <hyperlink ref="HXJ21" location="Age_Categories!A1" display="Age_Categories!A1"/>
    <hyperlink ref="HXK21" location="Age_Categories!A1" display="Age_Categories!A1"/>
    <hyperlink ref="HXL21" location="Age_Categories!A1" display="Age_Categories!A1"/>
    <hyperlink ref="HXM21" location="Age_Categories!A1" display="Age_Categories!A1"/>
    <hyperlink ref="HXN21" location="Age_Categories!A1" display="Age_Categories!A1"/>
    <hyperlink ref="HXO21" location="Age_Categories!A1" display="Age_Categories!A1"/>
    <hyperlink ref="HXP21" location="Age_Categories!A1" display="Age_Categories!A1"/>
    <hyperlink ref="HXQ21" location="Age_Categories!A1" display="Age_Categories!A1"/>
    <hyperlink ref="HXR21" location="Age_Categories!A1" display="Age_Categories!A1"/>
    <hyperlink ref="HXS21" location="Age_Categories!A1" display="Age_Categories!A1"/>
    <hyperlink ref="HXT21" location="Age_Categories!A1" display="Age_Categories!A1"/>
    <hyperlink ref="HXU21" location="Age_Categories!A1" display="Age_Categories!A1"/>
    <hyperlink ref="HXV21" location="Age_Categories!A1" display="Age_Categories!A1"/>
    <hyperlink ref="HXW21" location="Age_Categories!A1" display="Age_Categories!A1"/>
    <hyperlink ref="HXX21" location="Age_Categories!A1" display="Age_Categories!A1"/>
    <hyperlink ref="HXY21" location="Age_Categories!A1" display="Age_Categories!A1"/>
    <hyperlink ref="HXZ21" location="Age_Categories!A1" display="Age_Categories!A1"/>
    <hyperlink ref="HYA21" location="Age_Categories!A1" display="Age_Categories!A1"/>
    <hyperlink ref="HYB21" location="Age_Categories!A1" display="Age_Categories!A1"/>
    <hyperlink ref="HYC21" location="Age_Categories!A1" display="Age_Categories!A1"/>
    <hyperlink ref="HYD21" location="Age_Categories!A1" display="Age_Categories!A1"/>
    <hyperlink ref="HYE21" location="Age_Categories!A1" display="Age_Categories!A1"/>
    <hyperlink ref="HYF21" location="Age_Categories!A1" display="Age_Categories!A1"/>
    <hyperlink ref="HYG21" location="Age_Categories!A1" display="Age_Categories!A1"/>
    <hyperlink ref="HYH21" location="Age_Categories!A1" display="Age_Categories!A1"/>
    <hyperlink ref="HYI21" location="Age_Categories!A1" display="Age_Categories!A1"/>
    <hyperlink ref="HYJ21" location="Age_Categories!A1" display="Age_Categories!A1"/>
    <hyperlink ref="HYK21" location="Age_Categories!A1" display="Age_Categories!A1"/>
    <hyperlink ref="HYL21" location="Age_Categories!A1" display="Age_Categories!A1"/>
    <hyperlink ref="HYM21" location="Age_Categories!A1" display="Age_Categories!A1"/>
    <hyperlink ref="HYN21" location="Age_Categories!A1" display="Age_Categories!A1"/>
    <hyperlink ref="HYO21" location="Age_Categories!A1" display="Age_Categories!A1"/>
    <hyperlink ref="HYP21" location="Age_Categories!A1" display="Age_Categories!A1"/>
    <hyperlink ref="HYQ21" location="Age_Categories!A1" display="Age_Categories!A1"/>
    <hyperlink ref="HYR21" location="Age_Categories!A1" display="Age_Categories!A1"/>
    <hyperlink ref="HYS21" location="Age_Categories!A1" display="Age_Categories!A1"/>
    <hyperlink ref="HYT21" location="Age_Categories!A1" display="Age_Categories!A1"/>
    <hyperlink ref="HYU21" location="Age_Categories!A1" display="Age_Categories!A1"/>
    <hyperlink ref="HYV21" location="Age_Categories!A1" display="Age_Categories!A1"/>
    <hyperlink ref="HYW21" location="Age_Categories!A1" display="Age_Categories!A1"/>
    <hyperlink ref="HYX21" location="Age_Categories!A1" display="Age_Categories!A1"/>
    <hyperlink ref="HYY21" location="Age_Categories!A1" display="Age_Categories!A1"/>
    <hyperlink ref="HYZ21" location="Age_Categories!A1" display="Age_Categories!A1"/>
    <hyperlink ref="HZA21" location="Age_Categories!A1" display="Age_Categories!A1"/>
    <hyperlink ref="HZB21" location="Age_Categories!A1" display="Age_Categories!A1"/>
    <hyperlink ref="HZC21" location="Age_Categories!A1" display="Age_Categories!A1"/>
    <hyperlink ref="HZD21" location="Age_Categories!A1" display="Age_Categories!A1"/>
    <hyperlink ref="HZE21" location="Age_Categories!A1" display="Age_Categories!A1"/>
    <hyperlink ref="HZF21" location="Age_Categories!A1" display="Age_Categories!A1"/>
    <hyperlink ref="HZG21" location="Age_Categories!A1" display="Age_Categories!A1"/>
    <hyperlink ref="HZH21" location="Age_Categories!A1" display="Age_Categories!A1"/>
    <hyperlink ref="HZI21" location="Age_Categories!A1" display="Age_Categories!A1"/>
    <hyperlink ref="HZJ21" location="Age_Categories!A1" display="Age_Categories!A1"/>
    <hyperlink ref="HZK21" location="Age_Categories!A1" display="Age_Categories!A1"/>
    <hyperlink ref="HZL21" location="Age_Categories!A1" display="Age_Categories!A1"/>
    <hyperlink ref="HZM21" location="Age_Categories!A1" display="Age_Categories!A1"/>
    <hyperlink ref="HZN21" location="Age_Categories!A1" display="Age_Categories!A1"/>
    <hyperlink ref="HZO21" location="Age_Categories!A1" display="Age_Categories!A1"/>
    <hyperlink ref="HZP21" location="Age_Categories!A1" display="Age_Categories!A1"/>
    <hyperlink ref="HZQ21" location="Age_Categories!A1" display="Age_Categories!A1"/>
    <hyperlink ref="HZR21" location="Age_Categories!A1" display="Age_Categories!A1"/>
    <hyperlink ref="HZS21" location="Age_Categories!A1" display="Age_Categories!A1"/>
    <hyperlink ref="HZT21" location="Age_Categories!A1" display="Age_Categories!A1"/>
    <hyperlink ref="HZU21" location="Age_Categories!A1" display="Age_Categories!A1"/>
    <hyperlink ref="HZV21" location="Age_Categories!A1" display="Age_Categories!A1"/>
    <hyperlink ref="HZW21" location="Age_Categories!A1" display="Age_Categories!A1"/>
    <hyperlink ref="HZX21" location="Age_Categories!A1" display="Age_Categories!A1"/>
    <hyperlink ref="HZY21" location="Age_Categories!A1" display="Age_Categories!A1"/>
    <hyperlink ref="HZZ21" location="Age_Categories!A1" display="Age_Categories!A1"/>
    <hyperlink ref="IAA21" location="Age_Categories!A1" display="Age_Categories!A1"/>
    <hyperlink ref="IAB21" location="Age_Categories!A1" display="Age_Categories!A1"/>
    <hyperlink ref="IAC21" location="Age_Categories!A1" display="Age_Categories!A1"/>
    <hyperlink ref="IAD21" location="Age_Categories!A1" display="Age_Categories!A1"/>
    <hyperlink ref="IAE21" location="Age_Categories!A1" display="Age_Categories!A1"/>
    <hyperlink ref="IAF21" location="Age_Categories!A1" display="Age_Categories!A1"/>
    <hyperlink ref="IAG21" location="Age_Categories!A1" display="Age_Categories!A1"/>
    <hyperlink ref="IAH21" location="Age_Categories!A1" display="Age_Categories!A1"/>
    <hyperlink ref="IAI21" location="Age_Categories!A1" display="Age_Categories!A1"/>
    <hyperlink ref="IAJ21" location="Age_Categories!A1" display="Age_Categories!A1"/>
    <hyperlink ref="IAK21" location="Age_Categories!A1" display="Age_Categories!A1"/>
    <hyperlink ref="IAL21" location="Age_Categories!A1" display="Age_Categories!A1"/>
    <hyperlink ref="IAM21" location="Age_Categories!A1" display="Age_Categories!A1"/>
    <hyperlink ref="IAN21" location="Age_Categories!A1" display="Age_Categories!A1"/>
    <hyperlink ref="IAO21" location="Age_Categories!A1" display="Age_Categories!A1"/>
    <hyperlink ref="IAP21" location="Age_Categories!A1" display="Age_Categories!A1"/>
    <hyperlink ref="IAQ21" location="Age_Categories!A1" display="Age_Categories!A1"/>
    <hyperlink ref="IAR21" location="Age_Categories!A1" display="Age_Categories!A1"/>
    <hyperlink ref="IAS21" location="Age_Categories!A1" display="Age_Categories!A1"/>
    <hyperlink ref="IAT21" location="Age_Categories!A1" display="Age_Categories!A1"/>
    <hyperlink ref="IAU21" location="Age_Categories!A1" display="Age_Categories!A1"/>
    <hyperlink ref="IAV21" location="Age_Categories!A1" display="Age_Categories!A1"/>
    <hyperlink ref="IAW21" location="Age_Categories!A1" display="Age_Categories!A1"/>
    <hyperlink ref="IAX21" location="Age_Categories!A1" display="Age_Categories!A1"/>
    <hyperlink ref="IAY21" location="Age_Categories!A1" display="Age_Categories!A1"/>
    <hyperlink ref="IAZ21" location="Age_Categories!A1" display="Age_Categories!A1"/>
    <hyperlink ref="IBA21" location="Age_Categories!A1" display="Age_Categories!A1"/>
    <hyperlink ref="IBB21" location="Age_Categories!A1" display="Age_Categories!A1"/>
    <hyperlink ref="IBC21" location="Age_Categories!A1" display="Age_Categories!A1"/>
    <hyperlink ref="IBD21" location="Age_Categories!A1" display="Age_Categories!A1"/>
    <hyperlink ref="IBE21" location="Age_Categories!A1" display="Age_Categories!A1"/>
    <hyperlink ref="IBF21" location="Age_Categories!A1" display="Age_Categories!A1"/>
    <hyperlink ref="IBG21" location="Age_Categories!A1" display="Age_Categories!A1"/>
    <hyperlink ref="IBH21" location="Age_Categories!A1" display="Age_Categories!A1"/>
    <hyperlink ref="IBI21" location="Age_Categories!A1" display="Age_Categories!A1"/>
    <hyperlink ref="IBJ21" location="Age_Categories!A1" display="Age_Categories!A1"/>
    <hyperlink ref="IBK21" location="Age_Categories!A1" display="Age_Categories!A1"/>
    <hyperlink ref="IBL21" location="Age_Categories!A1" display="Age_Categories!A1"/>
    <hyperlink ref="IBM21" location="Age_Categories!A1" display="Age_Categories!A1"/>
    <hyperlink ref="IBN21" location="Age_Categories!A1" display="Age_Categories!A1"/>
    <hyperlink ref="IBO21" location="Age_Categories!A1" display="Age_Categories!A1"/>
    <hyperlink ref="IBP21" location="Age_Categories!A1" display="Age_Categories!A1"/>
    <hyperlink ref="IBQ21" location="Age_Categories!A1" display="Age_Categories!A1"/>
    <hyperlink ref="IBR21" location="Age_Categories!A1" display="Age_Categories!A1"/>
    <hyperlink ref="IBS21" location="Age_Categories!A1" display="Age_Categories!A1"/>
    <hyperlink ref="IBT21" location="Age_Categories!A1" display="Age_Categories!A1"/>
    <hyperlink ref="IBU21" location="Age_Categories!A1" display="Age_Categories!A1"/>
    <hyperlink ref="IBV21" location="Age_Categories!A1" display="Age_Categories!A1"/>
    <hyperlink ref="IBW21" location="Age_Categories!A1" display="Age_Categories!A1"/>
    <hyperlink ref="IBX21" location="Age_Categories!A1" display="Age_Categories!A1"/>
    <hyperlink ref="IBY21" location="Age_Categories!A1" display="Age_Categories!A1"/>
    <hyperlink ref="IBZ21" location="Age_Categories!A1" display="Age_Categories!A1"/>
    <hyperlink ref="ICA21" location="Age_Categories!A1" display="Age_Categories!A1"/>
    <hyperlink ref="ICB21" location="Age_Categories!A1" display="Age_Categories!A1"/>
    <hyperlink ref="ICC21" location="Age_Categories!A1" display="Age_Categories!A1"/>
    <hyperlink ref="ICD21" location="Age_Categories!A1" display="Age_Categories!A1"/>
    <hyperlink ref="ICE21" location="Age_Categories!A1" display="Age_Categories!A1"/>
    <hyperlink ref="ICF21" location="Age_Categories!A1" display="Age_Categories!A1"/>
    <hyperlink ref="ICG21" location="Age_Categories!A1" display="Age_Categories!A1"/>
    <hyperlink ref="ICH21" location="Age_Categories!A1" display="Age_Categories!A1"/>
    <hyperlink ref="ICI21" location="Age_Categories!A1" display="Age_Categories!A1"/>
    <hyperlink ref="ICJ21" location="Age_Categories!A1" display="Age_Categories!A1"/>
    <hyperlink ref="ICK21" location="Age_Categories!A1" display="Age_Categories!A1"/>
    <hyperlink ref="ICL21" location="Age_Categories!A1" display="Age_Categories!A1"/>
    <hyperlink ref="ICM21" location="Age_Categories!A1" display="Age_Categories!A1"/>
    <hyperlink ref="ICN21" location="Age_Categories!A1" display="Age_Categories!A1"/>
    <hyperlink ref="ICO21" location="Age_Categories!A1" display="Age_Categories!A1"/>
    <hyperlink ref="ICP21" location="Age_Categories!A1" display="Age_Categories!A1"/>
    <hyperlink ref="ICQ21" location="Age_Categories!A1" display="Age_Categories!A1"/>
    <hyperlink ref="ICR21" location="Age_Categories!A1" display="Age_Categories!A1"/>
    <hyperlink ref="ICS21" location="Age_Categories!A1" display="Age_Categories!A1"/>
    <hyperlink ref="ICT21" location="Age_Categories!A1" display="Age_Categories!A1"/>
    <hyperlink ref="ICU21" location="Age_Categories!A1" display="Age_Categories!A1"/>
    <hyperlink ref="ICV21" location="Age_Categories!A1" display="Age_Categories!A1"/>
    <hyperlink ref="ICW21" location="Age_Categories!A1" display="Age_Categories!A1"/>
    <hyperlink ref="ICX21" location="Age_Categories!A1" display="Age_Categories!A1"/>
    <hyperlink ref="ICY21" location="Age_Categories!A1" display="Age_Categories!A1"/>
    <hyperlink ref="ICZ21" location="Age_Categories!A1" display="Age_Categories!A1"/>
    <hyperlink ref="IDA21" location="Age_Categories!A1" display="Age_Categories!A1"/>
    <hyperlink ref="IDB21" location="Age_Categories!A1" display="Age_Categories!A1"/>
    <hyperlink ref="IDC21" location="Age_Categories!A1" display="Age_Categories!A1"/>
    <hyperlink ref="IDD21" location="Age_Categories!A1" display="Age_Categories!A1"/>
    <hyperlink ref="IDE21" location="Age_Categories!A1" display="Age_Categories!A1"/>
    <hyperlink ref="IDF21" location="Age_Categories!A1" display="Age_Categories!A1"/>
    <hyperlink ref="IDG21" location="Age_Categories!A1" display="Age_Categories!A1"/>
    <hyperlink ref="IDH21" location="Age_Categories!A1" display="Age_Categories!A1"/>
    <hyperlink ref="IDI21" location="Age_Categories!A1" display="Age_Categories!A1"/>
    <hyperlink ref="IDJ21" location="Age_Categories!A1" display="Age_Categories!A1"/>
    <hyperlink ref="IDK21" location="Age_Categories!A1" display="Age_Categories!A1"/>
    <hyperlink ref="IDL21" location="Age_Categories!A1" display="Age_Categories!A1"/>
    <hyperlink ref="IDM21" location="Age_Categories!A1" display="Age_Categories!A1"/>
    <hyperlink ref="IDN21" location="Age_Categories!A1" display="Age_Categories!A1"/>
    <hyperlink ref="IDO21" location="Age_Categories!A1" display="Age_Categories!A1"/>
    <hyperlink ref="IDP21" location="Age_Categories!A1" display="Age_Categories!A1"/>
    <hyperlink ref="IDQ21" location="Age_Categories!A1" display="Age_Categories!A1"/>
    <hyperlink ref="IDR21" location="Age_Categories!A1" display="Age_Categories!A1"/>
    <hyperlink ref="IDS21" location="Age_Categories!A1" display="Age_Categories!A1"/>
    <hyperlink ref="IDT21" location="Age_Categories!A1" display="Age_Categories!A1"/>
    <hyperlink ref="IDU21" location="Age_Categories!A1" display="Age_Categories!A1"/>
    <hyperlink ref="IDV21" location="Age_Categories!A1" display="Age_Categories!A1"/>
    <hyperlink ref="IDW21" location="Age_Categories!A1" display="Age_Categories!A1"/>
    <hyperlink ref="IDX21" location="Age_Categories!A1" display="Age_Categories!A1"/>
    <hyperlink ref="IDY21" location="Age_Categories!A1" display="Age_Categories!A1"/>
    <hyperlink ref="IDZ21" location="Age_Categories!A1" display="Age_Categories!A1"/>
    <hyperlink ref="IEA21" location="Age_Categories!A1" display="Age_Categories!A1"/>
    <hyperlink ref="IEB21" location="Age_Categories!A1" display="Age_Categories!A1"/>
    <hyperlink ref="IEC21" location="Age_Categories!A1" display="Age_Categories!A1"/>
    <hyperlink ref="IED21" location="Age_Categories!A1" display="Age_Categories!A1"/>
    <hyperlink ref="IEE21" location="Age_Categories!A1" display="Age_Categories!A1"/>
    <hyperlink ref="IEF21" location="Age_Categories!A1" display="Age_Categories!A1"/>
    <hyperlink ref="IEG21" location="Age_Categories!A1" display="Age_Categories!A1"/>
    <hyperlink ref="IEH21" location="Age_Categories!A1" display="Age_Categories!A1"/>
    <hyperlink ref="IEI21" location="Age_Categories!A1" display="Age_Categories!A1"/>
    <hyperlink ref="IEJ21" location="Age_Categories!A1" display="Age_Categories!A1"/>
    <hyperlink ref="IEK21" location="Age_Categories!A1" display="Age_Categories!A1"/>
    <hyperlink ref="IEL21" location="Age_Categories!A1" display="Age_Categories!A1"/>
    <hyperlink ref="IEM21" location="Age_Categories!A1" display="Age_Categories!A1"/>
    <hyperlink ref="IEN21" location="Age_Categories!A1" display="Age_Categories!A1"/>
    <hyperlink ref="IEO21" location="Age_Categories!A1" display="Age_Categories!A1"/>
    <hyperlink ref="IEP21" location="Age_Categories!A1" display="Age_Categories!A1"/>
    <hyperlink ref="IEQ21" location="Age_Categories!A1" display="Age_Categories!A1"/>
    <hyperlink ref="IER21" location="Age_Categories!A1" display="Age_Categories!A1"/>
    <hyperlink ref="IES21" location="Age_Categories!A1" display="Age_Categories!A1"/>
    <hyperlink ref="IET21" location="Age_Categories!A1" display="Age_Categories!A1"/>
    <hyperlink ref="IEU21" location="Age_Categories!A1" display="Age_Categories!A1"/>
    <hyperlink ref="IEV21" location="Age_Categories!A1" display="Age_Categories!A1"/>
    <hyperlink ref="IEW21" location="Age_Categories!A1" display="Age_Categories!A1"/>
    <hyperlink ref="IEX21" location="Age_Categories!A1" display="Age_Categories!A1"/>
    <hyperlink ref="IEY21" location="Age_Categories!A1" display="Age_Categories!A1"/>
    <hyperlink ref="IEZ21" location="Age_Categories!A1" display="Age_Categories!A1"/>
    <hyperlink ref="IFA21" location="Age_Categories!A1" display="Age_Categories!A1"/>
    <hyperlink ref="IFB21" location="Age_Categories!A1" display="Age_Categories!A1"/>
    <hyperlink ref="IFC21" location="Age_Categories!A1" display="Age_Categories!A1"/>
    <hyperlink ref="IFD21" location="Age_Categories!A1" display="Age_Categories!A1"/>
    <hyperlink ref="IFE21" location="Age_Categories!A1" display="Age_Categories!A1"/>
    <hyperlink ref="IFF21" location="Age_Categories!A1" display="Age_Categories!A1"/>
    <hyperlink ref="IFG21" location="Age_Categories!A1" display="Age_Categories!A1"/>
    <hyperlink ref="IFH21" location="Age_Categories!A1" display="Age_Categories!A1"/>
    <hyperlink ref="IFI21" location="Age_Categories!A1" display="Age_Categories!A1"/>
    <hyperlink ref="IFJ21" location="Age_Categories!A1" display="Age_Categories!A1"/>
    <hyperlink ref="IFK21" location="Age_Categories!A1" display="Age_Categories!A1"/>
    <hyperlink ref="IFL21" location="Age_Categories!A1" display="Age_Categories!A1"/>
    <hyperlink ref="IFM21" location="Age_Categories!A1" display="Age_Categories!A1"/>
    <hyperlink ref="IFN21" location="Age_Categories!A1" display="Age_Categories!A1"/>
    <hyperlink ref="IFO21" location="Age_Categories!A1" display="Age_Categories!A1"/>
    <hyperlink ref="IFP21" location="Age_Categories!A1" display="Age_Categories!A1"/>
    <hyperlink ref="IFQ21" location="Age_Categories!A1" display="Age_Categories!A1"/>
    <hyperlink ref="IFR21" location="Age_Categories!A1" display="Age_Categories!A1"/>
    <hyperlink ref="IFS21" location="Age_Categories!A1" display="Age_Categories!A1"/>
    <hyperlink ref="IFT21" location="Age_Categories!A1" display="Age_Categories!A1"/>
    <hyperlink ref="IFU21" location="Age_Categories!A1" display="Age_Categories!A1"/>
    <hyperlink ref="IFV21" location="Age_Categories!A1" display="Age_Categories!A1"/>
    <hyperlink ref="IFW21" location="Age_Categories!A1" display="Age_Categories!A1"/>
    <hyperlink ref="IFX21" location="Age_Categories!A1" display="Age_Categories!A1"/>
    <hyperlink ref="IFY21" location="Age_Categories!A1" display="Age_Categories!A1"/>
    <hyperlink ref="IFZ21" location="Age_Categories!A1" display="Age_Categories!A1"/>
    <hyperlink ref="IGA21" location="Age_Categories!A1" display="Age_Categories!A1"/>
    <hyperlink ref="IGB21" location="Age_Categories!A1" display="Age_Categories!A1"/>
    <hyperlink ref="IGC21" location="Age_Categories!A1" display="Age_Categories!A1"/>
    <hyperlink ref="IGD21" location="Age_Categories!A1" display="Age_Categories!A1"/>
    <hyperlink ref="IGE21" location="Age_Categories!A1" display="Age_Categories!A1"/>
    <hyperlink ref="IGF21" location="Age_Categories!A1" display="Age_Categories!A1"/>
    <hyperlink ref="IGG21" location="Age_Categories!A1" display="Age_Categories!A1"/>
    <hyperlink ref="IGH21" location="Age_Categories!A1" display="Age_Categories!A1"/>
    <hyperlink ref="IGI21" location="Age_Categories!A1" display="Age_Categories!A1"/>
    <hyperlink ref="IGJ21" location="Age_Categories!A1" display="Age_Categories!A1"/>
    <hyperlink ref="IGK21" location="Age_Categories!A1" display="Age_Categories!A1"/>
    <hyperlink ref="IGL21" location="Age_Categories!A1" display="Age_Categories!A1"/>
    <hyperlink ref="IGM21" location="Age_Categories!A1" display="Age_Categories!A1"/>
    <hyperlink ref="IGN21" location="Age_Categories!A1" display="Age_Categories!A1"/>
    <hyperlink ref="IGO21" location="Age_Categories!A1" display="Age_Categories!A1"/>
    <hyperlink ref="IGP21" location="Age_Categories!A1" display="Age_Categories!A1"/>
    <hyperlink ref="IGQ21" location="Age_Categories!A1" display="Age_Categories!A1"/>
    <hyperlink ref="IGR21" location="Age_Categories!A1" display="Age_Categories!A1"/>
    <hyperlink ref="IGS21" location="Age_Categories!A1" display="Age_Categories!A1"/>
    <hyperlink ref="IGT21" location="Age_Categories!A1" display="Age_Categories!A1"/>
    <hyperlink ref="IGU21" location="Age_Categories!A1" display="Age_Categories!A1"/>
    <hyperlink ref="IGV21" location="Age_Categories!A1" display="Age_Categories!A1"/>
    <hyperlink ref="IGW21" location="Age_Categories!A1" display="Age_Categories!A1"/>
    <hyperlink ref="IGX21" location="Age_Categories!A1" display="Age_Categories!A1"/>
    <hyperlink ref="IGY21" location="Age_Categories!A1" display="Age_Categories!A1"/>
    <hyperlink ref="IGZ21" location="Age_Categories!A1" display="Age_Categories!A1"/>
    <hyperlink ref="IHA21" location="Age_Categories!A1" display="Age_Categories!A1"/>
    <hyperlink ref="IHB21" location="Age_Categories!A1" display="Age_Categories!A1"/>
    <hyperlink ref="IHC21" location="Age_Categories!A1" display="Age_Categories!A1"/>
    <hyperlink ref="IHD21" location="Age_Categories!A1" display="Age_Categories!A1"/>
    <hyperlink ref="IHE21" location="Age_Categories!A1" display="Age_Categories!A1"/>
    <hyperlink ref="IHF21" location="Age_Categories!A1" display="Age_Categories!A1"/>
    <hyperlink ref="IHG21" location="Age_Categories!A1" display="Age_Categories!A1"/>
    <hyperlink ref="IHH21" location="Age_Categories!A1" display="Age_Categories!A1"/>
    <hyperlink ref="IHI21" location="Age_Categories!A1" display="Age_Categories!A1"/>
    <hyperlink ref="IHJ21" location="Age_Categories!A1" display="Age_Categories!A1"/>
    <hyperlink ref="IHK21" location="Age_Categories!A1" display="Age_Categories!A1"/>
    <hyperlink ref="IHL21" location="Age_Categories!A1" display="Age_Categories!A1"/>
    <hyperlink ref="IHM21" location="Age_Categories!A1" display="Age_Categories!A1"/>
    <hyperlink ref="IHN21" location="Age_Categories!A1" display="Age_Categories!A1"/>
    <hyperlink ref="IHO21" location="Age_Categories!A1" display="Age_Categories!A1"/>
    <hyperlink ref="IHP21" location="Age_Categories!A1" display="Age_Categories!A1"/>
    <hyperlink ref="IHQ21" location="Age_Categories!A1" display="Age_Categories!A1"/>
    <hyperlink ref="IHR21" location="Age_Categories!A1" display="Age_Categories!A1"/>
    <hyperlink ref="IHS21" location="Age_Categories!A1" display="Age_Categories!A1"/>
    <hyperlink ref="IHT21" location="Age_Categories!A1" display="Age_Categories!A1"/>
    <hyperlink ref="IHU21" location="Age_Categories!A1" display="Age_Categories!A1"/>
    <hyperlink ref="IHV21" location="Age_Categories!A1" display="Age_Categories!A1"/>
    <hyperlink ref="IHW21" location="Age_Categories!A1" display="Age_Categories!A1"/>
    <hyperlink ref="IHX21" location="Age_Categories!A1" display="Age_Categories!A1"/>
    <hyperlink ref="IHY21" location="Age_Categories!A1" display="Age_Categories!A1"/>
    <hyperlink ref="IHZ21" location="Age_Categories!A1" display="Age_Categories!A1"/>
    <hyperlink ref="IIA21" location="Age_Categories!A1" display="Age_Categories!A1"/>
    <hyperlink ref="IIB21" location="Age_Categories!A1" display="Age_Categories!A1"/>
    <hyperlink ref="IIC21" location="Age_Categories!A1" display="Age_Categories!A1"/>
    <hyperlink ref="IID21" location="Age_Categories!A1" display="Age_Categories!A1"/>
    <hyperlink ref="IIE21" location="Age_Categories!A1" display="Age_Categories!A1"/>
    <hyperlink ref="IIF21" location="Age_Categories!A1" display="Age_Categories!A1"/>
    <hyperlink ref="IIG21" location="Age_Categories!A1" display="Age_Categories!A1"/>
    <hyperlink ref="IIH21" location="Age_Categories!A1" display="Age_Categories!A1"/>
    <hyperlink ref="III21" location="Age_Categories!A1" display="Age_Categories!A1"/>
    <hyperlink ref="IIJ21" location="Age_Categories!A1" display="Age_Categories!A1"/>
    <hyperlink ref="IIK21" location="Age_Categories!A1" display="Age_Categories!A1"/>
    <hyperlink ref="IIL21" location="Age_Categories!A1" display="Age_Categories!A1"/>
    <hyperlink ref="IIM21" location="Age_Categories!A1" display="Age_Categories!A1"/>
    <hyperlink ref="IIN21" location="Age_Categories!A1" display="Age_Categories!A1"/>
    <hyperlink ref="IIO21" location="Age_Categories!A1" display="Age_Categories!A1"/>
    <hyperlink ref="IIP21" location="Age_Categories!A1" display="Age_Categories!A1"/>
    <hyperlink ref="IIQ21" location="Age_Categories!A1" display="Age_Categories!A1"/>
    <hyperlink ref="IIR21" location="Age_Categories!A1" display="Age_Categories!A1"/>
    <hyperlink ref="IIS21" location="Age_Categories!A1" display="Age_Categories!A1"/>
    <hyperlink ref="IIT21" location="Age_Categories!A1" display="Age_Categories!A1"/>
    <hyperlink ref="IIU21" location="Age_Categories!A1" display="Age_Categories!A1"/>
    <hyperlink ref="IIV21" location="Age_Categories!A1" display="Age_Categories!A1"/>
    <hyperlink ref="IIW21" location="Age_Categories!A1" display="Age_Categories!A1"/>
    <hyperlink ref="IIX21" location="Age_Categories!A1" display="Age_Categories!A1"/>
    <hyperlink ref="IIY21" location="Age_Categories!A1" display="Age_Categories!A1"/>
    <hyperlink ref="IIZ21" location="Age_Categories!A1" display="Age_Categories!A1"/>
    <hyperlink ref="IJA21" location="Age_Categories!A1" display="Age_Categories!A1"/>
    <hyperlink ref="IJB21" location="Age_Categories!A1" display="Age_Categories!A1"/>
    <hyperlink ref="IJC21" location="Age_Categories!A1" display="Age_Categories!A1"/>
    <hyperlink ref="IJD21" location="Age_Categories!A1" display="Age_Categories!A1"/>
    <hyperlink ref="IJE21" location="Age_Categories!A1" display="Age_Categories!A1"/>
    <hyperlink ref="IJF21" location="Age_Categories!A1" display="Age_Categories!A1"/>
    <hyperlink ref="IJG21" location="Age_Categories!A1" display="Age_Categories!A1"/>
    <hyperlink ref="IJH21" location="Age_Categories!A1" display="Age_Categories!A1"/>
    <hyperlink ref="IJI21" location="Age_Categories!A1" display="Age_Categories!A1"/>
    <hyperlink ref="IJJ21" location="Age_Categories!A1" display="Age_Categories!A1"/>
    <hyperlink ref="IJK21" location="Age_Categories!A1" display="Age_Categories!A1"/>
    <hyperlink ref="IJL21" location="Age_Categories!A1" display="Age_Categories!A1"/>
    <hyperlink ref="IJM21" location="Age_Categories!A1" display="Age_Categories!A1"/>
    <hyperlink ref="IJN21" location="Age_Categories!A1" display="Age_Categories!A1"/>
    <hyperlink ref="IJO21" location="Age_Categories!A1" display="Age_Categories!A1"/>
    <hyperlink ref="IJP21" location="Age_Categories!A1" display="Age_Categories!A1"/>
    <hyperlink ref="IJQ21" location="Age_Categories!A1" display="Age_Categories!A1"/>
    <hyperlink ref="IJR21" location="Age_Categories!A1" display="Age_Categories!A1"/>
    <hyperlink ref="IJS21" location="Age_Categories!A1" display="Age_Categories!A1"/>
    <hyperlink ref="IJT21" location="Age_Categories!A1" display="Age_Categories!A1"/>
    <hyperlink ref="IJU21" location="Age_Categories!A1" display="Age_Categories!A1"/>
    <hyperlink ref="IJV21" location="Age_Categories!A1" display="Age_Categories!A1"/>
    <hyperlink ref="IJW21" location="Age_Categories!A1" display="Age_Categories!A1"/>
    <hyperlink ref="IJX21" location="Age_Categories!A1" display="Age_Categories!A1"/>
    <hyperlink ref="IJY21" location="Age_Categories!A1" display="Age_Categories!A1"/>
    <hyperlink ref="IJZ21" location="Age_Categories!A1" display="Age_Categories!A1"/>
    <hyperlink ref="IKA21" location="Age_Categories!A1" display="Age_Categories!A1"/>
    <hyperlink ref="IKB21" location="Age_Categories!A1" display="Age_Categories!A1"/>
    <hyperlink ref="IKC21" location="Age_Categories!A1" display="Age_Categories!A1"/>
    <hyperlink ref="IKD21" location="Age_Categories!A1" display="Age_Categories!A1"/>
    <hyperlink ref="IKE21" location="Age_Categories!A1" display="Age_Categories!A1"/>
    <hyperlink ref="IKF21" location="Age_Categories!A1" display="Age_Categories!A1"/>
    <hyperlink ref="IKG21" location="Age_Categories!A1" display="Age_Categories!A1"/>
    <hyperlink ref="IKH21" location="Age_Categories!A1" display="Age_Categories!A1"/>
    <hyperlink ref="IKI21" location="Age_Categories!A1" display="Age_Categories!A1"/>
    <hyperlink ref="IKJ21" location="Age_Categories!A1" display="Age_Categories!A1"/>
    <hyperlink ref="IKK21" location="Age_Categories!A1" display="Age_Categories!A1"/>
    <hyperlink ref="IKL21" location="Age_Categories!A1" display="Age_Categories!A1"/>
    <hyperlink ref="IKM21" location="Age_Categories!A1" display="Age_Categories!A1"/>
    <hyperlink ref="IKN21" location="Age_Categories!A1" display="Age_Categories!A1"/>
    <hyperlink ref="IKO21" location="Age_Categories!A1" display="Age_Categories!A1"/>
    <hyperlink ref="IKP21" location="Age_Categories!A1" display="Age_Categories!A1"/>
    <hyperlink ref="IKQ21" location="Age_Categories!A1" display="Age_Categories!A1"/>
    <hyperlink ref="IKR21" location="Age_Categories!A1" display="Age_Categories!A1"/>
    <hyperlink ref="IKS21" location="Age_Categories!A1" display="Age_Categories!A1"/>
    <hyperlink ref="IKT21" location="Age_Categories!A1" display="Age_Categories!A1"/>
    <hyperlink ref="IKU21" location="Age_Categories!A1" display="Age_Categories!A1"/>
    <hyperlink ref="IKV21" location="Age_Categories!A1" display="Age_Categories!A1"/>
    <hyperlink ref="IKW21" location="Age_Categories!A1" display="Age_Categories!A1"/>
    <hyperlink ref="IKX21" location="Age_Categories!A1" display="Age_Categories!A1"/>
    <hyperlink ref="IKY21" location="Age_Categories!A1" display="Age_Categories!A1"/>
    <hyperlink ref="IKZ21" location="Age_Categories!A1" display="Age_Categories!A1"/>
    <hyperlink ref="ILA21" location="Age_Categories!A1" display="Age_Categories!A1"/>
    <hyperlink ref="ILB21" location="Age_Categories!A1" display="Age_Categories!A1"/>
    <hyperlink ref="ILC21" location="Age_Categories!A1" display="Age_Categories!A1"/>
    <hyperlink ref="ILD21" location="Age_Categories!A1" display="Age_Categories!A1"/>
    <hyperlink ref="ILE21" location="Age_Categories!A1" display="Age_Categories!A1"/>
    <hyperlink ref="ILF21" location="Age_Categories!A1" display="Age_Categories!A1"/>
    <hyperlink ref="ILG21" location="Age_Categories!A1" display="Age_Categories!A1"/>
    <hyperlink ref="ILH21" location="Age_Categories!A1" display="Age_Categories!A1"/>
    <hyperlink ref="ILI21" location="Age_Categories!A1" display="Age_Categories!A1"/>
    <hyperlink ref="ILJ21" location="Age_Categories!A1" display="Age_Categories!A1"/>
    <hyperlink ref="ILK21" location="Age_Categories!A1" display="Age_Categories!A1"/>
    <hyperlink ref="ILL21" location="Age_Categories!A1" display="Age_Categories!A1"/>
    <hyperlink ref="ILM21" location="Age_Categories!A1" display="Age_Categories!A1"/>
    <hyperlink ref="ILN21" location="Age_Categories!A1" display="Age_Categories!A1"/>
    <hyperlink ref="ILO21" location="Age_Categories!A1" display="Age_Categories!A1"/>
    <hyperlink ref="ILP21" location="Age_Categories!A1" display="Age_Categories!A1"/>
    <hyperlink ref="ILQ21" location="Age_Categories!A1" display="Age_Categories!A1"/>
    <hyperlink ref="ILR21" location="Age_Categories!A1" display="Age_Categories!A1"/>
    <hyperlink ref="ILS21" location="Age_Categories!A1" display="Age_Categories!A1"/>
    <hyperlink ref="ILT21" location="Age_Categories!A1" display="Age_Categories!A1"/>
    <hyperlink ref="ILU21" location="Age_Categories!A1" display="Age_Categories!A1"/>
    <hyperlink ref="ILV21" location="Age_Categories!A1" display="Age_Categories!A1"/>
    <hyperlink ref="ILW21" location="Age_Categories!A1" display="Age_Categories!A1"/>
    <hyperlink ref="ILX21" location="Age_Categories!A1" display="Age_Categories!A1"/>
    <hyperlink ref="ILY21" location="Age_Categories!A1" display="Age_Categories!A1"/>
    <hyperlink ref="ILZ21" location="Age_Categories!A1" display="Age_Categories!A1"/>
    <hyperlink ref="IMA21" location="Age_Categories!A1" display="Age_Categories!A1"/>
    <hyperlink ref="IMB21" location="Age_Categories!A1" display="Age_Categories!A1"/>
    <hyperlink ref="IMC21" location="Age_Categories!A1" display="Age_Categories!A1"/>
    <hyperlink ref="IMD21" location="Age_Categories!A1" display="Age_Categories!A1"/>
    <hyperlink ref="IME21" location="Age_Categories!A1" display="Age_Categories!A1"/>
    <hyperlink ref="IMF21" location="Age_Categories!A1" display="Age_Categories!A1"/>
    <hyperlink ref="IMG21" location="Age_Categories!A1" display="Age_Categories!A1"/>
    <hyperlink ref="IMH21" location="Age_Categories!A1" display="Age_Categories!A1"/>
    <hyperlink ref="IMI21" location="Age_Categories!A1" display="Age_Categories!A1"/>
    <hyperlink ref="IMJ21" location="Age_Categories!A1" display="Age_Categories!A1"/>
    <hyperlink ref="IMK21" location="Age_Categories!A1" display="Age_Categories!A1"/>
    <hyperlink ref="IML21" location="Age_Categories!A1" display="Age_Categories!A1"/>
    <hyperlink ref="IMM21" location="Age_Categories!A1" display="Age_Categories!A1"/>
    <hyperlink ref="IMN21" location="Age_Categories!A1" display="Age_Categories!A1"/>
    <hyperlink ref="IMO21" location="Age_Categories!A1" display="Age_Categories!A1"/>
    <hyperlink ref="IMP21" location="Age_Categories!A1" display="Age_Categories!A1"/>
    <hyperlink ref="IMQ21" location="Age_Categories!A1" display="Age_Categories!A1"/>
    <hyperlink ref="IMR21" location="Age_Categories!A1" display="Age_Categories!A1"/>
    <hyperlink ref="IMS21" location="Age_Categories!A1" display="Age_Categories!A1"/>
    <hyperlink ref="IMT21" location="Age_Categories!A1" display="Age_Categories!A1"/>
    <hyperlink ref="IMU21" location="Age_Categories!A1" display="Age_Categories!A1"/>
    <hyperlink ref="IMV21" location="Age_Categories!A1" display="Age_Categories!A1"/>
    <hyperlink ref="IMW21" location="Age_Categories!A1" display="Age_Categories!A1"/>
    <hyperlink ref="IMX21" location="Age_Categories!A1" display="Age_Categories!A1"/>
    <hyperlink ref="IMY21" location="Age_Categories!A1" display="Age_Categories!A1"/>
    <hyperlink ref="IMZ21" location="Age_Categories!A1" display="Age_Categories!A1"/>
    <hyperlink ref="INA21" location="Age_Categories!A1" display="Age_Categories!A1"/>
    <hyperlink ref="INB21" location="Age_Categories!A1" display="Age_Categories!A1"/>
    <hyperlink ref="INC21" location="Age_Categories!A1" display="Age_Categories!A1"/>
    <hyperlink ref="IND21" location="Age_Categories!A1" display="Age_Categories!A1"/>
    <hyperlink ref="INE21" location="Age_Categories!A1" display="Age_Categories!A1"/>
    <hyperlink ref="INF21" location="Age_Categories!A1" display="Age_Categories!A1"/>
    <hyperlink ref="ING21" location="Age_Categories!A1" display="Age_Categories!A1"/>
    <hyperlink ref="INH21" location="Age_Categories!A1" display="Age_Categories!A1"/>
    <hyperlink ref="INI21" location="Age_Categories!A1" display="Age_Categories!A1"/>
    <hyperlink ref="INJ21" location="Age_Categories!A1" display="Age_Categories!A1"/>
    <hyperlink ref="INK21" location="Age_Categories!A1" display="Age_Categories!A1"/>
    <hyperlink ref="INL21" location="Age_Categories!A1" display="Age_Categories!A1"/>
    <hyperlink ref="INM21" location="Age_Categories!A1" display="Age_Categories!A1"/>
    <hyperlink ref="INN21" location="Age_Categories!A1" display="Age_Categories!A1"/>
    <hyperlink ref="INO21" location="Age_Categories!A1" display="Age_Categories!A1"/>
    <hyperlink ref="INP21" location="Age_Categories!A1" display="Age_Categories!A1"/>
    <hyperlink ref="INQ21" location="Age_Categories!A1" display="Age_Categories!A1"/>
    <hyperlink ref="INR21" location="Age_Categories!A1" display="Age_Categories!A1"/>
    <hyperlink ref="INS21" location="Age_Categories!A1" display="Age_Categories!A1"/>
    <hyperlink ref="INT21" location="Age_Categories!A1" display="Age_Categories!A1"/>
    <hyperlink ref="INU21" location="Age_Categories!A1" display="Age_Categories!A1"/>
    <hyperlink ref="INV21" location="Age_Categories!A1" display="Age_Categories!A1"/>
    <hyperlink ref="INW21" location="Age_Categories!A1" display="Age_Categories!A1"/>
    <hyperlink ref="INX21" location="Age_Categories!A1" display="Age_Categories!A1"/>
    <hyperlink ref="INY21" location="Age_Categories!A1" display="Age_Categories!A1"/>
    <hyperlink ref="INZ21" location="Age_Categories!A1" display="Age_Categories!A1"/>
    <hyperlink ref="IOA21" location="Age_Categories!A1" display="Age_Categories!A1"/>
    <hyperlink ref="IOB21" location="Age_Categories!A1" display="Age_Categories!A1"/>
    <hyperlink ref="IOC21" location="Age_Categories!A1" display="Age_Categories!A1"/>
    <hyperlink ref="IOD21" location="Age_Categories!A1" display="Age_Categories!A1"/>
    <hyperlink ref="IOE21" location="Age_Categories!A1" display="Age_Categories!A1"/>
    <hyperlink ref="IOF21" location="Age_Categories!A1" display="Age_Categories!A1"/>
    <hyperlink ref="IOG21" location="Age_Categories!A1" display="Age_Categories!A1"/>
    <hyperlink ref="IOH21" location="Age_Categories!A1" display="Age_Categories!A1"/>
    <hyperlink ref="IOI21" location="Age_Categories!A1" display="Age_Categories!A1"/>
    <hyperlink ref="IOJ21" location="Age_Categories!A1" display="Age_Categories!A1"/>
    <hyperlink ref="IOK21" location="Age_Categories!A1" display="Age_Categories!A1"/>
    <hyperlink ref="IOL21" location="Age_Categories!A1" display="Age_Categories!A1"/>
    <hyperlink ref="IOM21" location="Age_Categories!A1" display="Age_Categories!A1"/>
    <hyperlink ref="ION21" location="Age_Categories!A1" display="Age_Categories!A1"/>
    <hyperlink ref="IOO21" location="Age_Categories!A1" display="Age_Categories!A1"/>
    <hyperlink ref="IOP21" location="Age_Categories!A1" display="Age_Categories!A1"/>
    <hyperlink ref="IOQ21" location="Age_Categories!A1" display="Age_Categories!A1"/>
    <hyperlink ref="IOR21" location="Age_Categories!A1" display="Age_Categories!A1"/>
    <hyperlink ref="IOS21" location="Age_Categories!A1" display="Age_Categories!A1"/>
    <hyperlink ref="IOT21" location="Age_Categories!A1" display="Age_Categories!A1"/>
    <hyperlink ref="IOU21" location="Age_Categories!A1" display="Age_Categories!A1"/>
    <hyperlink ref="IOV21" location="Age_Categories!A1" display="Age_Categories!A1"/>
    <hyperlink ref="IOW21" location="Age_Categories!A1" display="Age_Categories!A1"/>
    <hyperlink ref="IOX21" location="Age_Categories!A1" display="Age_Categories!A1"/>
    <hyperlink ref="IOY21" location="Age_Categories!A1" display="Age_Categories!A1"/>
    <hyperlink ref="IOZ21" location="Age_Categories!A1" display="Age_Categories!A1"/>
    <hyperlink ref="IPA21" location="Age_Categories!A1" display="Age_Categories!A1"/>
    <hyperlink ref="IPB21" location="Age_Categories!A1" display="Age_Categories!A1"/>
    <hyperlink ref="IPC21" location="Age_Categories!A1" display="Age_Categories!A1"/>
    <hyperlink ref="IPD21" location="Age_Categories!A1" display="Age_Categories!A1"/>
    <hyperlink ref="IPE21" location="Age_Categories!A1" display="Age_Categories!A1"/>
    <hyperlink ref="IPF21" location="Age_Categories!A1" display="Age_Categories!A1"/>
    <hyperlink ref="IPG21" location="Age_Categories!A1" display="Age_Categories!A1"/>
    <hyperlink ref="IPH21" location="Age_Categories!A1" display="Age_Categories!A1"/>
    <hyperlink ref="IPI21" location="Age_Categories!A1" display="Age_Categories!A1"/>
    <hyperlink ref="IPJ21" location="Age_Categories!A1" display="Age_Categories!A1"/>
    <hyperlink ref="IPK21" location="Age_Categories!A1" display="Age_Categories!A1"/>
    <hyperlink ref="IPL21" location="Age_Categories!A1" display="Age_Categories!A1"/>
    <hyperlink ref="IPM21" location="Age_Categories!A1" display="Age_Categories!A1"/>
    <hyperlink ref="IPN21" location="Age_Categories!A1" display="Age_Categories!A1"/>
    <hyperlink ref="IPO21" location="Age_Categories!A1" display="Age_Categories!A1"/>
    <hyperlink ref="IPP21" location="Age_Categories!A1" display="Age_Categories!A1"/>
    <hyperlink ref="IPQ21" location="Age_Categories!A1" display="Age_Categories!A1"/>
    <hyperlink ref="IPR21" location="Age_Categories!A1" display="Age_Categories!A1"/>
    <hyperlink ref="IPS21" location="Age_Categories!A1" display="Age_Categories!A1"/>
    <hyperlink ref="IPT21" location="Age_Categories!A1" display="Age_Categories!A1"/>
    <hyperlink ref="IPU21" location="Age_Categories!A1" display="Age_Categories!A1"/>
    <hyperlink ref="IPV21" location="Age_Categories!A1" display="Age_Categories!A1"/>
    <hyperlink ref="IPW21" location="Age_Categories!A1" display="Age_Categories!A1"/>
    <hyperlink ref="IPX21" location="Age_Categories!A1" display="Age_Categories!A1"/>
    <hyperlink ref="IPY21" location="Age_Categories!A1" display="Age_Categories!A1"/>
    <hyperlink ref="IPZ21" location="Age_Categories!A1" display="Age_Categories!A1"/>
    <hyperlink ref="IQA21" location="Age_Categories!A1" display="Age_Categories!A1"/>
    <hyperlink ref="IQB21" location="Age_Categories!A1" display="Age_Categories!A1"/>
    <hyperlink ref="IQC21" location="Age_Categories!A1" display="Age_Categories!A1"/>
    <hyperlink ref="IQD21" location="Age_Categories!A1" display="Age_Categories!A1"/>
    <hyperlink ref="IQE21" location="Age_Categories!A1" display="Age_Categories!A1"/>
    <hyperlink ref="IQF21" location="Age_Categories!A1" display="Age_Categories!A1"/>
    <hyperlink ref="IQG21" location="Age_Categories!A1" display="Age_Categories!A1"/>
    <hyperlink ref="IQH21" location="Age_Categories!A1" display="Age_Categories!A1"/>
    <hyperlink ref="IQI21" location="Age_Categories!A1" display="Age_Categories!A1"/>
    <hyperlink ref="IQJ21" location="Age_Categories!A1" display="Age_Categories!A1"/>
    <hyperlink ref="IQK21" location="Age_Categories!A1" display="Age_Categories!A1"/>
    <hyperlink ref="IQL21" location="Age_Categories!A1" display="Age_Categories!A1"/>
    <hyperlink ref="IQM21" location="Age_Categories!A1" display="Age_Categories!A1"/>
    <hyperlink ref="IQN21" location="Age_Categories!A1" display="Age_Categories!A1"/>
    <hyperlink ref="IQO21" location="Age_Categories!A1" display="Age_Categories!A1"/>
    <hyperlink ref="IQP21" location="Age_Categories!A1" display="Age_Categories!A1"/>
    <hyperlink ref="IQQ21" location="Age_Categories!A1" display="Age_Categories!A1"/>
    <hyperlink ref="IQR21" location="Age_Categories!A1" display="Age_Categories!A1"/>
    <hyperlink ref="IQS21" location="Age_Categories!A1" display="Age_Categories!A1"/>
    <hyperlink ref="IQT21" location="Age_Categories!A1" display="Age_Categories!A1"/>
    <hyperlink ref="IQU21" location="Age_Categories!A1" display="Age_Categories!A1"/>
    <hyperlink ref="IQV21" location="Age_Categories!A1" display="Age_Categories!A1"/>
    <hyperlink ref="IQW21" location="Age_Categories!A1" display="Age_Categories!A1"/>
    <hyperlink ref="IQX21" location="Age_Categories!A1" display="Age_Categories!A1"/>
    <hyperlink ref="IQY21" location="Age_Categories!A1" display="Age_Categories!A1"/>
    <hyperlink ref="IQZ21" location="Age_Categories!A1" display="Age_Categories!A1"/>
    <hyperlink ref="IRA21" location="Age_Categories!A1" display="Age_Categories!A1"/>
    <hyperlink ref="IRB21" location="Age_Categories!A1" display="Age_Categories!A1"/>
    <hyperlink ref="IRC21" location="Age_Categories!A1" display="Age_Categories!A1"/>
    <hyperlink ref="IRD21" location="Age_Categories!A1" display="Age_Categories!A1"/>
    <hyperlink ref="IRE21" location="Age_Categories!A1" display="Age_Categories!A1"/>
    <hyperlink ref="IRF21" location="Age_Categories!A1" display="Age_Categories!A1"/>
    <hyperlink ref="IRG21" location="Age_Categories!A1" display="Age_Categories!A1"/>
    <hyperlink ref="IRH21" location="Age_Categories!A1" display="Age_Categories!A1"/>
    <hyperlink ref="IRI21" location="Age_Categories!A1" display="Age_Categories!A1"/>
    <hyperlink ref="IRJ21" location="Age_Categories!A1" display="Age_Categories!A1"/>
    <hyperlink ref="IRK21" location="Age_Categories!A1" display="Age_Categories!A1"/>
    <hyperlink ref="IRL21" location="Age_Categories!A1" display="Age_Categories!A1"/>
    <hyperlink ref="IRM21" location="Age_Categories!A1" display="Age_Categories!A1"/>
    <hyperlink ref="IRN21" location="Age_Categories!A1" display="Age_Categories!A1"/>
    <hyperlink ref="IRO21" location="Age_Categories!A1" display="Age_Categories!A1"/>
    <hyperlink ref="IRP21" location="Age_Categories!A1" display="Age_Categories!A1"/>
    <hyperlink ref="IRQ21" location="Age_Categories!A1" display="Age_Categories!A1"/>
    <hyperlink ref="IRR21" location="Age_Categories!A1" display="Age_Categories!A1"/>
    <hyperlink ref="IRS21" location="Age_Categories!A1" display="Age_Categories!A1"/>
    <hyperlink ref="IRT21" location="Age_Categories!A1" display="Age_Categories!A1"/>
    <hyperlink ref="IRU21" location="Age_Categories!A1" display="Age_Categories!A1"/>
    <hyperlink ref="IRV21" location="Age_Categories!A1" display="Age_Categories!A1"/>
    <hyperlink ref="IRW21" location="Age_Categories!A1" display="Age_Categories!A1"/>
    <hyperlink ref="IRX21" location="Age_Categories!A1" display="Age_Categories!A1"/>
    <hyperlink ref="IRY21" location="Age_Categories!A1" display="Age_Categories!A1"/>
    <hyperlink ref="IRZ21" location="Age_Categories!A1" display="Age_Categories!A1"/>
    <hyperlink ref="ISA21" location="Age_Categories!A1" display="Age_Categories!A1"/>
    <hyperlink ref="ISB21" location="Age_Categories!A1" display="Age_Categories!A1"/>
    <hyperlink ref="ISC21" location="Age_Categories!A1" display="Age_Categories!A1"/>
    <hyperlink ref="ISD21" location="Age_Categories!A1" display="Age_Categories!A1"/>
    <hyperlink ref="ISE21" location="Age_Categories!A1" display="Age_Categories!A1"/>
    <hyperlink ref="ISF21" location="Age_Categories!A1" display="Age_Categories!A1"/>
    <hyperlink ref="ISG21" location="Age_Categories!A1" display="Age_Categories!A1"/>
    <hyperlink ref="ISH21" location="Age_Categories!A1" display="Age_Categories!A1"/>
    <hyperlink ref="ISI21" location="Age_Categories!A1" display="Age_Categories!A1"/>
    <hyperlink ref="ISJ21" location="Age_Categories!A1" display="Age_Categories!A1"/>
    <hyperlink ref="ISK21" location="Age_Categories!A1" display="Age_Categories!A1"/>
    <hyperlink ref="ISL21" location="Age_Categories!A1" display="Age_Categories!A1"/>
    <hyperlink ref="ISM21" location="Age_Categories!A1" display="Age_Categories!A1"/>
    <hyperlink ref="ISN21" location="Age_Categories!A1" display="Age_Categories!A1"/>
    <hyperlink ref="ISO21" location="Age_Categories!A1" display="Age_Categories!A1"/>
    <hyperlink ref="ISP21" location="Age_Categories!A1" display="Age_Categories!A1"/>
    <hyperlink ref="ISQ21" location="Age_Categories!A1" display="Age_Categories!A1"/>
    <hyperlink ref="ISR21" location="Age_Categories!A1" display="Age_Categories!A1"/>
    <hyperlink ref="ISS21" location="Age_Categories!A1" display="Age_Categories!A1"/>
    <hyperlink ref="IST21" location="Age_Categories!A1" display="Age_Categories!A1"/>
    <hyperlink ref="ISU21" location="Age_Categories!A1" display="Age_Categories!A1"/>
    <hyperlink ref="ISV21" location="Age_Categories!A1" display="Age_Categories!A1"/>
    <hyperlink ref="ISW21" location="Age_Categories!A1" display="Age_Categories!A1"/>
    <hyperlink ref="ISX21" location="Age_Categories!A1" display="Age_Categories!A1"/>
    <hyperlink ref="ISY21" location="Age_Categories!A1" display="Age_Categories!A1"/>
    <hyperlink ref="ISZ21" location="Age_Categories!A1" display="Age_Categories!A1"/>
    <hyperlink ref="ITA21" location="Age_Categories!A1" display="Age_Categories!A1"/>
    <hyperlink ref="ITB21" location="Age_Categories!A1" display="Age_Categories!A1"/>
    <hyperlink ref="ITC21" location="Age_Categories!A1" display="Age_Categories!A1"/>
    <hyperlink ref="ITD21" location="Age_Categories!A1" display="Age_Categories!A1"/>
    <hyperlink ref="ITE21" location="Age_Categories!A1" display="Age_Categories!A1"/>
    <hyperlink ref="ITF21" location="Age_Categories!A1" display="Age_Categories!A1"/>
    <hyperlink ref="ITG21" location="Age_Categories!A1" display="Age_Categories!A1"/>
    <hyperlink ref="ITH21" location="Age_Categories!A1" display="Age_Categories!A1"/>
    <hyperlink ref="ITI21" location="Age_Categories!A1" display="Age_Categories!A1"/>
    <hyperlink ref="ITJ21" location="Age_Categories!A1" display="Age_Categories!A1"/>
    <hyperlink ref="ITK21" location="Age_Categories!A1" display="Age_Categories!A1"/>
    <hyperlink ref="ITL21" location="Age_Categories!A1" display="Age_Categories!A1"/>
    <hyperlink ref="ITM21" location="Age_Categories!A1" display="Age_Categories!A1"/>
    <hyperlink ref="ITN21" location="Age_Categories!A1" display="Age_Categories!A1"/>
    <hyperlink ref="ITO21" location="Age_Categories!A1" display="Age_Categories!A1"/>
    <hyperlink ref="ITP21" location="Age_Categories!A1" display="Age_Categories!A1"/>
    <hyperlink ref="ITQ21" location="Age_Categories!A1" display="Age_Categories!A1"/>
    <hyperlink ref="ITR21" location="Age_Categories!A1" display="Age_Categories!A1"/>
    <hyperlink ref="ITS21" location="Age_Categories!A1" display="Age_Categories!A1"/>
    <hyperlink ref="ITT21" location="Age_Categories!A1" display="Age_Categories!A1"/>
    <hyperlink ref="ITU21" location="Age_Categories!A1" display="Age_Categories!A1"/>
    <hyperlink ref="ITV21" location="Age_Categories!A1" display="Age_Categories!A1"/>
    <hyperlink ref="ITW21" location="Age_Categories!A1" display="Age_Categories!A1"/>
    <hyperlink ref="ITX21" location="Age_Categories!A1" display="Age_Categories!A1"/>
    <hyperlink ref="ITY21" location="Age_Categories!A1" display="Age_Categories!A1"/>
    <hyperlink ref="ITZ21" location="Age_Categories!A1" display="Age_Categories!A1"/>
    <hyperlink ref="IUA21" location="Age_Categories!A1" display="Age_Categories!A1"/>
    <hyperlink ref="IUB21" location="Age_Categories!A1" display="Age_Categories!A1"/>
    <hyperlink ref="IUC21" location="Age_Categories!A1" display="Age_Categories!A1"/>
    <hyperlink ref="IUD21" location="Age_Categories!A1" display="Age_Categories!A1"/>
    <hyperlink ref="IUE21" location="Age_Categories!A1" display="Age_Categories!A1"/>
    <hyperlink ref="IUF21" location="Age_Categories!A1" display="Age_Categories!A1"/>
    <hyperlink ref="IUG21" location="Age_Categories!A1" display="Age_Categories!A1"/>
    <hyperlink ref="IUH21" location="Age_Categories!A1" display="Age_Categories!A1"/>
    <hyperlink ref="IUI21" location="Age_Categories!A1" display="Age_Categories!A1"/>
    <hyperlink ref="IUJ21" location="Age_Categories!A1" display="Age_Categories!A1"/>
    <hyperlink ref="IUK21" location="Age_Categories!A1" display="Age_Categories!A1"/>
    <hyperlink ref="IUL21" location="Age_Categories!A1" display="Age_Categories!A1"/>
    <hyperlink ref="IUM21" location="Age_Categories!A1" display="Age_Categories!A1"/>
    <hyperlink ref="IUN21" location="Age_Categories!A1" display="Age_Categories!A1"/>
    <hyperlink ref="IUO21" location="Age_Categories!A1" display="Age_Categories!A1"/>
    <hyperlink ref="IUP21" location="Age_Categories!A1" display="Age_Categories!A1"/>
    <hyperlink ref="IUQ21" location="Age_Categories!A1" display="Age_Categories!A1"/>
    <hyperlink ref="IUR21" location="Age_Categories!A1" display="Age_Categories!A1"/>
    <hyperlink ref="IUS21" location="Age_Categories!A1" display="Age_Categories!A1"/>
    <hyperlink ref="IUT21" location="Age_Categories!A1" display="Age_Categories!A1"/>
    <hyperlink ref="IUU21" location="Age_Categories!A1" display="Age_Categories!A1"/>
    <hyperlink ref="IUV21" location="Age_Categories!A1" display="Age_Categories!A1"/>
    <hyperlink ref="IUW21" location="Age_Categories!A1" display="Age_Categories!A1"/>
    <hyperlink ref="IUX21" location="Age_Categories!A1" display="Age_Categories!A1"/>
    <hyperlink ref="IUY21" location="Age_Categories!A1" display="Age_Categories!A1"/>
    <hyperlink ref="IUZ21" location="Age_Categories!A1" display="Age_Categories!A1"/>
    <hyperlink ref="IVA21" location="Age_Categories!A1" display="Age_Categories!A1"/>
    <hyperlink ref="IVB21" location="Age_Categories!A1" display="Age_Categories!A1"/>
    <hyperlink ref="IVC21" location="Age_Categories!A1" display="Age_Categories!A1"/>
    <hyperlink ref="IVD21" location="Age_Categories!A1" display="Age_Categories!A1"/>
    <hyperlink ref="IVE21" location="Age_Categories!A1" display="Age_Categories!A1"/>
    <hyperlink ref="IVF21" location="Age_Categories!A1" display="Age_Categories!A1"/>
    <hyperlink ref="IVG21" location="Age_Categories!A1" display="Age_Categories!A1"/>
    <hyperlink ref="IVH21" location="Age_Categories!A1" display="Age_Categories!A1"/>
    <hyperlink ref="IVI21" location="Age_Categories!A1" display="Age_Categories!A1"/>
    <hyperlink ref="IVJ21" location="Age_Categories!A1" display="Age_Categories!A1"/>
    <hyperlink ref="IVK21" location="Age_Categories!A1" display="Age_Categories!A1"/>
    <hyperlink ref="IVL21" location="Age_Categories!A1" display="Age_Categories!A1"/>
    <hyperlink ref="IVM21" location="Age_Categories!A1" display="Age_Categories!A1"/>
    <hyperlink ref="IVN21" location="Age_Categories!A1" display="Age_Categories!A1"/>
    <hyperlink ref="IVO21" location="Age_Categories!A1" display="Age_Categories!A1"/>
    <hyperlink ref="IVP21" location="Age_Categories!A1" display="Age_Categories!A1"/>
    <hyperlink ref="IVQ21" location="Age_Categories!A1" display="Age_Categories!A1"/>
    <hyperlink ref="IVR21" location="Age_Categories!A1" display="Age_Categories!A1"/>
    <hyperlink ref="IVS21" location="Age_Categories!A1" display="Age_Categories!A1"/>
    <hyperlink ref="IVT21" location="Age_Categories!A1" display="Age_Categories!A1"/>
    <hyperlink ref="IVU21" location="Age_Categories!A1" display="Age_Categories!A1"/>
    <hyperlink ref="IVV21" location="Age_Categories!A1" display="Age_Categories!A1"/>
    <hyperlink ref="IVW21" location="Age_Categories!A1" display="Age_Categories!A1"/>
    <hyperlink ref="IVX21" location="Age_Categories!A1" display="Age_Categories!A1"/>
    <hyperlink ref="IVY21" location="Age_Categories!A1" display="Age_Categories!A1"/>
    <hyperlink ref="IVZ21" location="Age_Categories!A1" display="Age_Categories!A1"/>
    <hyperlink ref="IWA21" location="Age_Categories!A1" display="Age_Categories!A1"/>
    <hyperlink ref="IWB21" location="Age_Categories!A1" display="Age_Categories!A1"/>
    <hyperlink ref="IWC21" location="Age_Categories!A1" display="Age_Categories!A1"/>
    <hyperlink ref="IWD21" location="Age_Categories!A1" display="Age_Categories!A1"/>
    <hyperlink ref="IWE21" location="Age_Categories!A1" display="Age_Categories!A1"/>
    <hyperlink ref="IWF21" location="Age_Categories!A1" display="Age_Categories!A1"/>
    <hyperlink ref="IWG21" location="Age_Categories!A1" display="Age_Categories!A1"/>
    <hyperlink ref="IWH21" location="Age_Categories!A1" display="Age_Categories!A1"/>
    <hyperlink ref="IWI21" location="Age_Categories!A1" display="Age_Categories!A1"/>
    <hyperlink ref="IWJ21" location="Age_Categories!A1" display="Age_Categories!A1"/>
    <hyperlink ref="IWK21" location="Age_Categories!A1" display="Age_Categories!A1"/>
    <hyperlink ref="IWL21" location="Age_Categories!A1" display="Age_Categories!A1"/>
    <hyperlink ref="IWM21" location="Age_Categories!A1" display="Age_Categories!A1"/>
    <hyperlink ref="IWN21" location="Age_Categories!A1" display="Age_Categories!A1"/>
    <hyperlink ref="IWO21" location="Age_Categories!A1" display="Age_Categories!A1"/>
    <hyperlink ref="IWP21" location="Age_Categories!A1" display="Age_Categories!A1"/>
    <hyperlink ref="IWQ21" location="Age_Categories!A1" display="Age_Categories!A1"/>
    <hyperlink ref="IWR21" location="Age_Categories!A1" display="Age_Categories!A1"/>
    <hyperlink ref="IWS21" location="Age_Categories!A1" display="Age_Categories!A1"/>
    <hyperlink ref="IWT21" location="Age_Categories!A1" display="Age_Categories!A1"/>
    <hyperlink ref="IWU21" location="Age_Categories!A1" display="Age_Categories!A1"/>
    <hyperlink ref="IWV21" location="Age_Categories!A1" display="Age_Categories!A1"/>
    <hyperlink ref="IWW21" location="Age_Categories!A1" display="Age_Categories!A1"/>
    <hyperlink ref="IWX21" location="Age_Categories!A1" display="Age_Categories!A1"/>
    <hyperlink ref="IWY21" location="Age_Categories!A1" display="Age_Categories!A1"/>
    <hyperlink ref="IWZ21" location="Age_Categories!A1" display="Age_Categories!A1"/>
    <hyperlink ref="IXA21" location="Age_Categories!A1" display="Age_Categories!A1"/>
    <hyperlink ref="IXB21" location="Age_Categories!A1" display="Age_Categories!A1"/>
    <hyperlink ref="IXC21" location="Age_Categories!A1" display="Age_Categories!A1"/>
    <hyperlink ref="IXD21" location="Age_Categories!A1" display="Age_Categories!A1"/>
    <hyperlink ref="IXE21" location="Age_Categories!A1" display="Age_Categories!A1"/>
    <hyperlink ref="IXF21" location="Age_Categories!A1" display="Age_Categories!A1"/>
    <hyperlink ref="IXG21" location="Age_Categories!A1" display="Age_Categories!A1"/>
    <hyperlink ref="IXH21" location="Age_Categories!A1" display="Age_Categories!A1"/>
    <hyperlink ref="IXI21" location="Age_Categories!A1" display="Age_Categories!A1"/>
    <hyperlink ref="IXJ21" location="Age_Categories!A1" display="Age_Categories!A1"/>
    <hyperlink ref="IXK21" location="Age_Categories!A1" display="Age_Categories!A1"/>
    <hyperlink ref="IXL21" location="Age_Categories!A1" display="Age_Categories!A1"/>
    <hyperlink ref="IXM21" location="Age_Categories!A1" display="Age_Categories!A1"/>
    <hyperlink ref="IXN21" location="Age_Categories!A1" display="Age_Categories!A1"/>
    <hyperlink ref="IXO21" location="Age_Categories!A1" display="Age_Categories!A1"/>
    <hyperlink ref="IXP21" location="Age_Categories!A1" display="Age_Categories!A1"/>
    <hyperlink ref="IXQ21" location="Age_Categories!A1" display="Age_Categories!A1"/>
    <hyperlink ref="IXR21" location="Age_Categories!A1" display="Age_Categories!A1"/>
    <hyperlink ref="IXS21" location="Age_Categories!A1" display="Age_Categories!A1"/>
    <hyperlink ref="IXT21" location="Age_Categories!A1" display="Age_Categories!A1"/>
    <hyperlink ref="IXU21" location="Age_Categories!A1" display="Age_Categories!A1"/>
    <hyperlink ref="IXV21" location="Age_Categories!A1" display="Age_Categories!A1"/>
    <hyperlink ref="IXW21" location="Age_Categories!A1" display="Age_Categories!A1"/>
    <hyperlink ref="IXX21" location="Age_Categories!A1" display="Age_Categories!A1"/>
    <hyperlink ref="IXY21" location="Age_Categories!A1" display="Age_Categories!A1"/>
    <hyperlink ref="IXZ21" location="Age_Categories!A1" display="Age_Categories!A1"/>
    <hyperlink ref="IYA21" location="Age_Categories!A1" display="Age_Categories!A1"/>
    <hyperlink ref="IYB21" location="Age_Categories!A1" display="Age_Categories!A1"/>
    <hyperlink ref="IYC21" location="Age_Categories!A1" display="Age_Categories!A1"/>
    <hyperlink ref="IYD21" location="Age_Categories!A1" display="Age_Categories!A1"/>
    <hyperlink ref="IYE21" location="Age_Categories!A1" display="Age_Categories!A1"/>
    <hyperlink ref="IYF21" location="Age_Categories!A1" display="Age_Categories!A1"/>
    <hyperlink ref="IYG21" location="Age_Categories!A1" display="Age_Categories!A1"/>
    <hyperlink ref="IYH21" location="Age_Categories!A1" display="Age_Categories!A1"/>
    <hyperlink ref="IYI21" location="Age_Categories!A1" display="Age_Categories!A1"/>
    <hyperlink ref="IYJ21" location="Age_Categories!A1" display="Age_Categories!A1"/>
    <hyperlink ref="IYK21" location="Age_Categories!A1" display="Age_Categories!A1"/>
    <hyperlink ref="IYL21" location="Age_Categories!A1" display="Age_Categories!A1"/>
    <hyperlink ref="IYM21" location="Age_Categories!A1" display="Age_Categories!A1"/>
    <hyperlink ref="IYN21" location="Age_Categories!A1" display="Age_Categories!A1"/>
    <hyperlink ref="IYO21" location="Age_Categories!A1" display="Age_Categories!A1"/>
    <hyperlink ref="IYP21" location="Age_Categories!A1" display="Age_Categories!A1"/>
    <hyperlink ref="IYQ21" location="Age_Categories!A1" display="Age_Categories!A1"/>
    <hyperlink ref="IYR21" location="Age_Categories!A1" display="Age_Categories!A1"/>
    <hyperlink ref="IYS21" location="Age_Categories!A1" display="Age_Categories!A1"/>
    <hyperlink ref="IYT21" location="Age_Categories!A1" display="Age_Categories!A1"/>
    <hyperlink ref="IYU21" location="Age_Categories!A1" display="Age_Categories!A1"/>
    <hyperlink ref="IYV21" location="Age_Categories!A1" display="Age_Categories!A1"/>
    <hyperlink ref="IYW21" location="Age_Categories!A1" display="Age_Categories!A1"/>
    <hyperlink ref="IYX21" location="Age_Categories!A1" display="Age_Categories!A1"/>
    <hyperlink ref="IYY21" location="Age_Categories!A1" display="Age_Categories!A1"/>
    <hyperlink ref="IYZ21" location="Age_Categories!A1" display="Age_Categories!A1"/>
    <hyperlink ref="IZA21" location="Age_Categories!A1" display="Age_Categories!A1"/>
    <hyperlink ref="IZB21" location="Age_Categories!A1" display="Age_Categories!A1"/>
    <hyperlink ref="IZC21" location="Age_Categories!A1" display="Age_Categories!A1"/>
    <hyperlink ref="IZD21" location="Age_Categories!A1" display="Age_Categories!A1"/>
    <hyperlink ref="IZE21" location="Age_Categories!A1" display="Age_Categories!A1"/>
    <hyperlink ref="IZF21" location="Age_Categories!A1" display="Age_Categories!A1"/>
    <hyperlink ref="IZG21" location="Age_Categories!A1" display="Age_Categories!A1"/>
    <hyperlink ref="IZH21" location="Age_Categories!A1" display="Age_Categories!A1"/>
    <hyperlink ref="IZI21" location="Age_Categories!A1" display="Age_Categories!A1"/>
    <hyperlink ref="IZJ21" location="Age_Categories!A1" display="Age_Categories!A1"/>
    <hyperlink ref="IZK21" location="Age_Categories!A1" display="Age_Categories!A1"/>
    <hyperlink ref="IZL21" location="Age_Categories!A1" display="Age_Categories!A1"/>
    <hyperlink ref="IZM21" location="Age_Categories!A1" display="Age_Categories!A1"/>
    <hyperlink ref="IZN21" location="Age_Categories!A1" display="Age_Categories!A1"/>
    <hyperlink ref="IZO21" location="Age_Categories!A1" display="Age_Categories!A1"/>
    <hyperlink ref="IZP21" location="Age_Categories!A1" display="Age_Categories!A1"/>
    <hyperlink ref="IZQ21" location="Age_Categories!A1" display="Age_Categories!A1"/>
    <hyperlink ref="IZR21" location="Age_Categories!A1" display="Age_Categories!A1"/>
    <hyperlink ref="IZS21" location="Age_Categories!A1" display="Age_Categories!A1"/>
    <hyperlink ref="IZT21" location="Age_Categories!A1" display="Age_Categories!A1"/>
    <hyperlink ref="IZU21" location="Age_Categories!A1" display="Age_Categories!A1"/>
    <hyperlink ref="IZV21" location="Age_Categories!A1" display="Age_Categories!A1"/>
    <hyperlink ref="IZW21" location="Age_Categories!A1" display="Age_Categories!A1"/>
    <hyperlink ref="IZX21" location="Age_Categories!A1" display="Age_Categories!A1"/>
    <hyperlink ref="IZY21" location="Age_Categories!A1" display="Age_Categories!A1"/>
    <hyperlink ref="IZZ21" location="Age_Categories!A1" display="Age_Categories!A1"/>
    <hyperlink ref="JAA21" location="Age_Categories!A1" display="Age_Categories!A1"/>
    <hyperlink ref="JAB21" location="Age_Categories!A1" display="Age_Categories!A1"/>
    <hyperlink ref="JAC21" location="Age_Categories!A1" display="Age_Categories!A1"/>
    <hyperlink ref="JAD21" location="Age_Categories!A1" display="Age_Categories!A1"/>
    <hyperlink ref="JAE21" location="Age_Categories!A1" display="Age_Categories!A1"/>
    <hyperlink ref="JAF21" location="Age_Categories!A1" display="Age_Categories!A1"/>
    <hyperlink ref="JAG21" location="Age_Categories!A1" display="Age_Categories!A1"/>
    <hyperlink ref="JAH21" location="Age_Categories!A1" display="Age_Categories!A1"/>
    <hyperlink ref="JAI21" location="Age_Categories!A1" display="Age_Categories!A1"/>
    <hyperlink ref="JAJ21" location="Age_Categories!A1" display="Age_Categories!A1"/>
    <hyperlink ref="JAK21" location="Age_Categories!A1" display="Age_Categories!A1"/>
    <hyperlink ref="JAL21" location="Age_Categories!A1" display="Age_Categories!A1"/>
    <hyperlink ref="JAM21" location="Age_Categories!A1" display="Age_Categories!A1"/>
    <hyperlink ref="JAN21" location="Age_Categories!A1" display="Age_Categories!A1"/>
    <hyperlink ref="JAO21" location="Age_Categories!A1" display="Age_Categories!A1"/>
    <hyperlink ref="JAP21" location="Age_Categories!A1" display="Age_Categories!A1"/>
    <hyperlink ref="JAQ21" location="Age_Categories!A1" display="Age_Categories!A1"/>
    <hyperlink ref="JAR21" location="Age_Categories!A1" display="Age_Categories!A1"/>
    <hyperlink ref="JAS21" location="Age_Categories!A1" display="Age_Categories!A1"/>
    <hyperlink ref="JAT21" location="Age_Categories!A1" display="Age_Categories!A1"/>
    <hyperlink ref="JAU21" location="Age_Categories!A1" display="Age_Categories!A1"/>
    <hyperlink ref="JAV21" location="Age_Categories!A1" display="Age_Categories!A1"/>
    <hyperlink ref="JAW21" location="Age_Categories!A1" display="Age_Categories!A1"/>
    <hyperlink ref="JAX21" location="Age_Categories!A1" display="Age_Categories!A1"/>
    <hyperlink ref="JAY21" location="Age_Categories!A1" display="Age_Categories!A1"/>
    <hyperlink ref="JAZ21" location="Age_Categories!A1" display="Age_Categories!A1"/>
    <hyperlink ref="JBA21" location="Age_Categories!A1" display="Age_Categories!A1"/>
    <hyperlink ref="JBB21" location="Age_Categories!A1" display="Age_Categories!A1"/>
    <hyperlink ref="JBC21" location="Age_Categories!A1" display="Age_Categories!A1"/>
    <hyperlink ref="JBD21" location="Age_Categories!A1" display="Age_Categories!A1"/>
    <hyperlink ref="JBE21" location="Age_Categories!A1" display="Age_Categories!A1"/>
    <hyperlink ref="JBF21" location="Age_Categories!A1" display="Age_Categories!A1"/>
    <hyperlink ref="JBG21" location="Age_Categories!A1" display="Age_Categories!A1"/>
    <hyperlink ref="JBH21" location="Age_Categories!A1" display="Age_Categories!A1"/>
    <hyperlink ref="JBI21" location="Age_Categories!A1" display="Age_Categories!A1"/>
    <hyperlink ref="JBJ21" location="Age_Categories!A1" display="Age_Categories!A1"/>
    <hyperlink ref="JBK21" location="Age_Categories!A1" display="Age_Categories!A1"/>
    <hyperlink ref="JBL21" location="Age_Categories!A1" display="Age_Categories!A1"/>
    <hyperlink ref="JBM21" location="Age_Categories!A1" display="Age_Categories!A1"/>
    <hyperlink ref="JBN21" location="Age_Categories!A1" display="Age_Categories!A1"/>
    <hyperlink ref="JBO21" location="Age_Categories!A1" display="Age_Categories!A1"/>
    <hyperlink ref="JBP21" location="Age_Categories!A1" display="Age_Categories!A1"/>
    <hyperlink ref="JBQ21" location="Age_Categories!A1" display="Age_Categories!A1"/>
    <hyperlink ref="JBR21" location="Age_Categories!A1" display="Age_Categories!A1"/>
    <hyperlink ref="JBS21" location="Age_Categories!A1" display="Age_Categories!A1"/>
    <hyperlink ref="JBT21" location="Age_Categories!A1" display="Age_Categories!A1"/>
    <hyperlink ref="JBU21" location="Age_Categories!A1" display="Age_Categories!A1"/>
    <hyperlink ref="JBV21" location="Age_Categories!A1" display="Age_Categories!A1"/>
    <hyperlink ref="JBW21" location="Age_Categories!A1" display="Age_Categories!A1"/>
    <hyperlink ref="JBX21" location="Age_Categories!A1" display="Age_Categories!A1"/>
    <hyperlink ref="JBY21" location="Age_Categories!A1" display="Age_Categories!A1"/>
    <hyperlink ref="JBZ21" location="Age_Categories!A1" display="Age_Categories!A1"/>
    <hyperlink ref="JCA21" location="Age_Categories!A1" display="Age_Categories!A1"/>
    <hyperlink ref="JCB21" location="Age_Categories!A1" display="Age_Categories!A1"/>
    <hyperlink ref="JCC21" location="Age_Categories!A1" display="Age_Categories!A1"/>
    <hyperlink ref="JCD21" location="Age_Categories!A1" display="Age_Categories!A1"/>
    <hyperlink ref="JCE21" location="Age_Categories!A1" display="Age_Categories!A1"/>
    <hyperlink ref="JCF21" location="Age_Categories!A1" display="Age_Categories!A1"/>
    <hyperlink ref="JCG21" location="Age_Categories!A1" display="Age_Categories!A1"/>
    <hyperlink ref="JCH21" location="Age_Categories!A1" display="Age_Categories!A1"/>
    <hyperlink ref="JCI21" location="Age_Categories!A1" display="Age_Categories!A1"/>
    <hyperlink ref="JCJ21" location="Age_Categories!A1" display="Age_Categories!A1"/>
    <hyperlink ref="JCK21" location="Age_Categories!A1" display="Age_Categories!A1"/>
    <hyperlink ref="JCL21" location="Age_Categories!A1" display="Age_Categories!A1"/>
    <hyperlink ref="JCM21" location="Age_Categories!A1" display="Age_Categories!A1"/>
    <hyperlink ref="JCN21" location="Age_Categories!A1" display="Age_Categories!A1"/>
    <hyperlink ref="JCO21" location="Age_Categories!A1" display="Age_Categories!A1"/>
    <hyperlink ref="JCP21" location="Age_Categories!A1" display="Age_Categories!A1"/>
    <hyperlink ref="JCQ21" location="Age_Categories!A1" display="Age_Categories!A1"/>
    <hyperlink ref="JCR21" location="Age_Categories!A1" display="Age_Categories!A1"/>
    <hyperlink ref="JCS21" location="Age_Categories!A1" display="Age_Categories!A1"/>
    <hyperlink ref="JCT21" location="Age_Categories!A1" display="Age_Categories!A1"/>
    <hyperlink ref="JCU21" location="Age_Categories!A1" display="Age_Categories!A1"/>
    <hyperlink ref="JCV21" location="Age_Categories!A1" display="Age_Categories!A1"/>
    <hyperlink ref="JCW21" location="Age_Categories!A1" display="Age_Categories!A1"/>
    <hyperlink ref="JCX21" location="Age_Categories!A1" display="Age_Categories!A1"/>
    <hyperlink ref="JCY21" location="Age_Categories!A1" display="Age_Categories!A1"/>
    <hyperlink ref="JCZ21" location="Age_Categories!A1" display="Age_Categories!A1"/>
    <hyperlink ref="JDA21" location="Age_Categories!A1" display="Age_Categories!A1"/>
    <hyperlink ref="JDB21" location="Age_Categories!A1" display="Age_Categories!A1"/>
    <hyperlink ref="JDC21" location="Age_Categories!A1" display="Age_Categories!A1"/>
    <hyperlink ref="JDD21" location="Age_Categories!A1" display="Age_Categories!A1"/>
    <hyperlink ref="JDE21" location="Age_Categories!A1" display="Age_Categories!A1"/>
    <hyperlink ref="JDF21" location="Age_Categories!A1" display="Age_Categories!A1"/>
    <hyperlink ref="JDG21" location="Age_Categories!A1" display="Age_Categories!A1"/>
    <hyperlink ref="JDH21" location="Age_Categories!A1" display="Age_Categories!A1"/>
    <hyperlink ref="JDI21" location="Age_Categories!A1" display="Age_Categories!A1"/>
    <hyperlink ref="JDJ21" location="Age_Categories!A1" display="Age_Categories!A1"/>
    <hyperlink ref="JDK21" location="Age_Categories!A1" display="Age_Categories!A1"/>
    <hyperlink ref="JDL21" location="Age_Categories!A1" display="Age_Categories!A1"/>
    <hyperlink ref="JDM21" location="Age_Categories!A1" display="Age_Categories!A1"/>
    <hyperlink ref="JDN21" location="Age_Categories!A1" display="Age_Categories!A1"/>
    <hyperlink ref="JDO21" location="Age_Categories!A1" display="Age_Categories!A1"/>
    <hyperlink ref="JDP21" location="Age_Categories!A1" display="Age_Categories!A1"/>
    <hyperlink ref="JDQ21" location="Age_Categories!A1" display="Age_Categories!A1"/>
    <hyperlink ref="JDR21" location="Age_Categories!A1" display="Age_Categories!A1"/>
    <hyperlink ref="JDS21" location="Age_Categories!A1" display="Age_Categories!A1"/>
    <hyperlink ref="JDT21" location="Age_Categories!A1" display="Age_Categories!A1"/>
    <hyperlink ref="JDU21" location="Age_Categories!A1" display="Age_Categories!A1"/>
    <hyperlink ref="JDV21" location="Age_Categories!A1" display="Age_Categories!A1"/>
    <hyperlink ref="JDW21" location="Age_Categories!A1" display="Age_Categories!A1"/>
    <hyperlink ref="JDX21" location="Age_Categories!A1" display="Age_Categories!A1"/>
    <hyperlink ref="JDY21" location="Age_Categories!A1" display="Age_Categories!A1"/>
    <hyperlink ref="JDZ21" location="Age_Categories!A1" display="Age_Categories!A1"/>
    <hyperlink ref="JEA21" location="Age_Categories!A1" display="Age_Categories!A1"/>
    <hyperlink ref="JEB21" location="Age_Categories!A1" display="Age_Categories!A1"/>
    <hyperlink ref="JEC21" location="Age_Categories!A1" display="Age_Categories!A1"/>
    <hyperlink ref="JED21" location="Age_Categories!A1" display="Age_Categories!A1"/>
    <hyperlink ref="JEE21" location="Age_Categories!A1" display="Age_Categories!A1"/>
    <hyperlink ref="JEF21" location="Age_Categories!A1" display="Age_Categories!A1"/>
    <hyperlink ref="JEG21" location="Age_Categories!A1" display="Age_Categories!A1"/>
    <hyperlink ref="JEH21" location="Age_Categories!A1" display="Age_Categories!A1"/>
    <hyperlink ref="JEI21" location="Age_Categories!A1" display="Age_Categories!A1"/>
    <hyperlink ref="JEJ21" location="Age_Categories!A1" display="Age_Categories!A1"/>
    <hyperlink ref="JEK21" location="Age_Categories!A1" display="Age_Categories!A1"/>
    <hyperlink ref="JEL21" location="Age_Categories!A1" display="Age_Categories!A1"/>
    <hyperlink ref="JEM21" location="Age_Categories!A1" display="Age_Categories!A1"/>
    <hyperlink ref="JEN21" location="Age_Categories!A1" display="Age_Categories!A1"/>
    <hyperlink ref="JEO21" location="Age_Categories!A1" display="Age_Categories!A1"/>
    <hyperlink ref="JEP21" location="Age_Categories!A1" display="Age_Categories!A1"/>
    <hyperlink ref="JEQ21" location="Age_Categories!A1" display="Age_Categories!A1"/>
    <hyperlink ref="JER21" location="Age_Categories!A1" display="Age_Categories!A1"/>
    <hyperlink ref="JES21" location="Age_Categories!A1" display="Age_Categories!A1"/>
    <hyperlink ref="JET21" location="Age_Categories!A1" display="Age_Categories!A1"/>
    <hyperlink ref="JEU21" location="Age_Categories!A1" display="Age_Categories!A1"/>
    <hyperlink ref="JEV21" location="Age_Categories!A1" display="Age_Categories!A1"/>
    <hyperlink ref="JEW21" location="Age_Categories!A1" display="Age_Categories!A1"/>
    <hyperlink ref="JEX21" location="Age_Categories!A1" display="Age_Categories!A1"/>
    <hyperlink ref="JEY21" location="Age_Categories!A1" display="Age_Categories!A1"/>
    <hyperlink ref="JEZ21" location="Age_Categories!A1" display="Age_Categories!A1"/>
    <hyperlink ref="JFA21" location="Age_Categories!A1" display="Age_Categories!A1"/>
    <hyperlink ref="JFB21" location="Age_Categories!A1" display="Age_Categories!A1"/>
    <hyperlink ref="JFC21" location="Age_Categories!A1" display="Age_Categories!A1"/>
    <hyperlink ref="JFD21" location="Age_Categories!A1" display="Age_Categories!A1"/>
    <hyperlink ref="JFE21" location="Age_Categories!A1" display="Age_Categories!A1"/>
    <hyperlink ref="JFF21" location="Age_Categories!A1" display="Age_Categories!A1"/>
    <hyperlink ref="JFG21" location="Age_Categories!A1" display="Age_Categories!A1"/>
    <hyperlink ref="JFH21" location="Age_Categories!A1" display="Age_Categories!A1"/>
    <hyperlink ref="JFI21" location="Age_Categories!A1" display="Age_Categories!A1"/>
    <hyperlink ref="JFJ21" location="Age_Categories!A1" display="Age_Categories!A1"/>
    <hyperlink ref="JFK21" location="Age_Categories!A1" display="Age_Categories!A1"/>
    <hyperlink ref="JFL21" location="Age_Categories!A1" display="Age_Categories!A1"/>
    <hyperlink ref="JFM21" location="Age_Categories!A1" display="Age_Categories!A1"/>
    <hyperlink ref="JFN21" location="Age_Categories!A1" display="Age_Categories!A1"/>
    <hyperlink ref="JFO21" location="Age_Categories!A1" display="Age_Categories!A1"/>
    <hyperlink ref="JFP21" location="Age_Categories!A1" display="Age_Categories!A1"/>
    <hyperlink ref="JFQ21" location="Age_Categories!A1" display="Age_Categories!A1"/>
    <hyperlink ref="JFR21" location="Age_Categories!A1" display="Age_Categories!A1"/>
    <hyperlink ref="JFS21" location="Age_Categories!A1" display="Age_Categories!A1"/>
    <hyperlink ref="JFT21" location="Age_Categories!A1" display="Age_Categories!A1"/>
    <hyperlink ref="JFU21" location="Age_Categories!A1" display="Age_Categories!A1"/>
    <hyperlink ref="JFV21" location="Age_Categories!A1" display="Age_Categories!A1"/>
    <hyperlink ref="JFW21" location="Age_Categories!A1" display="Age_Categories!A1"/>
    <hyperlink ref="JFX21" location="Age_Categories!A1" display="Age_Categories!A1"/>
    <hyperlink ref="JFY21" location="Age_Categories!A1" display="Age_Categories!A1"/>
    <hyperlink ref="JFZ21" location="Age_Categories!A1" display="Age_Categories!A1"/>
    <hyperlink ref="JGA21" location="Age_Categories!A1" display="Age_Categories!A1"/>
    <hyperlink ref="JGB21" location="Age_Categories!A1" display="Age_Categories!A1"/>
    <hyperlink ref="JGC21" location="Age_Categories!A1" display="Age_Categories!A1"/>
    <hyperlink ref="JGD21" location="Age_Categories!A1" display="Age_Categories!A1"/>
    <hyperlink ref="JGE21" location="Age_Categories!A1" display="Age_Categories!A1"/>
    <hyperlink ref="JGF21" location="Age_Categories!A1" display="Age_Categories!A1"/>
    <hyperlink ref="JGG21" location="Age_Categories!A1" display="Age_Categories!A1"/>
    <hyperlink ref="JGH21" location="Age_Categories!A1" display="Age_Categories!A1"/>
    <hyperlink ref="JGI21" location="Age_Categories!A1" display="Age_Categories!A1"/>
    <hyperlink ref="JGJ21" location="Age_Categories!A1" display="Age_Categories!A1"/>
    <hyperlink ref="JGK21" location="Age_Categories!A1" display="Age_Categories!A1"/>
    <hyperlink ref="JGL21" location="Age_Categories!A1" display="Age_Categories!A1"/>
    <hyperlink ref="JGM21" location="Age_Categories!A1" display="Age_Categories!A1"/>
    <hyperlink ref="JGN21" location="Age_Categories!A1" display="Age_Categories!A1"/>
    <hyperlink ref="JGO21" location="Age_Categories!A1" display="Age_Categories!A1"/>
    <hyperlink ref="JGP21" location="Age_Categories!A1" display="Age_Categories!A1"/>
    <hyperlink ref="JGQ21" location="Age_Categories!A1" display="Age_Categories!A1"/>
    <hyperlink ref="JGR21" location="Age_Categories!A1" display="Age_Categories!A1"/>
    <hyperlink ref="JGS21" location="Age_Categories!A1" display="Age_Categories!A1"/>
    <hyperlink ref="JGT21" location="Age_Categories!A1" display="Age_Categories!A1"/>
    <hyperlink ref="JGU21" location="Age_Categories!A1" display="Age_Categories!A1"/>
    <hyperlink ref="JGV21" location="Age_Categories!A1" display="Age_Categories!A1"/>
    <hyperlink ref="JGW21" location="Age_Categories!A1" display="Age_Categories!A1"/>
    <hyperlink ref="JGX21" location="Age_Categories!A1" display="Age_Categories!A1"/>
    <hyperlink ref="JGY21" location="Age_Categories!A1" display="Age_Categories!A1"/>
    <hyperlink ref="JGZ21" location="Age_Categories!A1" display="Age_Categories!A1"/>
    <hyperlink ref="JHA21" location="Age_Categories!A1" display="Age_Categories!A1"/>
    <hyperlink ref="JHB21" location="Age_Categories!A1" display="Age_Categories!A1"/>
    <hyperlink ref="JHC21" location="Age_Categories!A1" display="Age_Categories!A1"/>
    <hyperlink ref="JHD21" location="Age_Categories!A1" display="Age_Categories!A1"/>
    <hyperlink ref="JHE21" location="Age_Categories!A1" display="Age_Categories!A1"/>
    <hyperlink ref="JHF21" location="Age_Categories!A1" display="Age_Categories!A1"/>
    <hyperlink ref="JHG21" location="Age_Categories!A1" display="Age_Categories!A1"/>
    <hyperlink ref="JHH21" location="Age_Categories!A1" display="Age_Categories!A1"/>
    <hyperlink ref="JHI21" location="Age_Categories!A1" display="Age_Categories!A1"/>
    <hyperlink ref="JHJ21" location="Age_Categories!A1" display="Age_Categories!A1"/>
    <hyperlink ref="JHK21" location="Age_Categories!A1" display="Age_Categories!A1"/>
    <hyperlink ref="JHL21" location="Age_Categories!A1" display="Age_Categories!A1"/>
    <hyperlink ref="JHM21" location="Age_Categories!A1" display="Age_Categories!A1"/>
    <hyperlink ref="JHN21" location="Age_Categories!A1" display="Age_Categories!A1"/>
    <hyperlink ref="JHO21" location="Age_Categories!A1" display="Age_Categories!A1"/>
    <hyperlink ref="JHP21" location="Age_Categories!A1" display="Age_Categories!A1"/>
    <hyperlink ref="JHQ21" location="Age_Categories!A1" display="Age_Categories!A1"/>
    <hyperlink ref="JHR21" location="Age_Categories!A1" display="Age_Categories!A1"/>
    <hyperlink ref="JHS21" location="Age_Categories!A1" display="Age_Categories!A1"/>
    <hyperlink ref="JHT21" location="Age_Categories!A1" display="Age_Categories!A1"/>
    <hyperlink ref="JHU21" location="Age_Categories!A1" display="Age_Categories!A1"/>
    <hyperlink ref="JHV21" location="Age_Categories!A1" display="Age_Categories!A1"/>
    <hyperlink ref="JHW21" location="Age_Categories!A1" display="Age_Categories!A1"/>
    <hyperlink ref="JHX21" location="Age_Categories!A1" display="Age_Categories!A1"/>
    <hyperlink ref="JHY21" location="Age_Categories!A1" display="Age_Categories!A1"/>
    <hyperlink ref="JHZ21" location="Age_Categories!A1" display="Age_Categories!A1"/>
    <hyperlink ref="JIA21" location="Age_Categories!A1" display="Age_Categories!A1"/>
    <hyperlink ref="JIB21" location="Age_Categories!A1" display="Age_Categories!A1"/>
    <hyperlink ref="JIC21" location="Age_Categories!A1" display="Age_Categories!A1"/>
    <hyperlink ref="JID21" location="Age_Categories!A1" display="Age_Categories!A1"/>
    <hyperlink ref="JIE21" location="Age_Categories!A1" display="Age_Categories!A1"/>
    <hyperlink ref="JIF21" location="Age_Categories!A1" display="Age_Categories!A1"/>
    <hyperlink ref="JIG21" location="Age_Categories!A1" display="Age_Categories!A1"/>
    <hyperlink ref="JIH21" location="Age_Categories!A1" display="Age_Categories!A1"/>
    <hyperlink ref="JII21" location="Age_Categories!A1" display="Age_Categories!A1"/>
    <hyperlink ref="JIJ21" location="Age_Categories!A1" display="Age_Categories!A1"/>
    <hyperlink ref="JIK21" location="Age_Categories!A1" display="Age_Categories!A1"/>
    <hyperlink ref="JIL21" location="Age_Categories!A1" display="Age_Categories!A1"/>
    <hyperlink ref="JIM21" location="Age_Categories!A1" display="Age_Categories!A1"/>
    <hyperlink ref="JIN21" location="Age_Categories!A1" display="Age_Categories!A1"/>
    <hyperlink ref="JIO21" location="Age_Categories!A1" display="Age_Categories!A1"/>
    <hyperlink ref="JIP21" location="Age_Categories!A1" display="Age_Categories!A1"/>
    <hyperlink ref="JIQ21" location="Age_Categories!A1" display="Age_Categories!A1"/>
    <hyperlink ref="JIR21" location="Age_Categories!A1" display="Age_Categories!A1"/>
    <hyperlink ref="JIS21" location="Age_Categories!A1" display="Age_Categories!A1"/>
    <hyperlink ref="JIT21" location="Age_Categories!A1" display="Age_Categories!A1"/>
    <hyperlink ref="JIU21" location="Age_Categories!A1" display="Age_Categories!A1"/>
    <hyperlink ref="JIV21" location="Age_Categories!A1" display="Age_Categories!A1"/>
    <hyperlink ref="JIW21" location="Age_Categories!A1" display="Age_Categories!A1"/>
    <hyperlink ref="JIX21" location="Age_Categories!A1" display="Age_Categories!A1"/>
    <hyperlink ref="JIY21" location="Age_Categories!A1" display="Age_Categories!A1"/>
    <hyperlink ref="JIZ21" location="Age_Categories!A1" display="Age_Categories!A1"/>
    <hyperlink ref="JJA21" location="Age_Categories!A1" display="Age_Categories!A1"/>
    <hyperlink ref="JJB21" location="Age_Categories!A1" display="Age_Categories!A1"/>
    <hyperlink ref="JJC21" location="Age_Categories!A1" display="Age_Categories!A1"/>
    <hyperlink ref="JJD21" location="Age_Categories!A1" display="Age_Categories!A1"/>
    <hyperlink ref="JJE21" location="Age_Categories!A1" display="Age_Categories!A1"/>
    <hyperlink ref="JJF21" location="Age_Categories!A1" display="Age_Categories!A1"/>
    <hyperlink ref="JJG21" location="Age_Categories!A1" display="Age_Categories!A1"/>
    <hyperlink ref="JJH21" location="Age_Categories!A1" display="Age_Categories!A1"/>
    <hyperlink ref="JJI21" location="Age_Categories!A1" display="Age_Categories!A1"/>
    <hyperlink ref="JJJ21" location="Age_Categories!A1" display="Age_Categories!A1"/>
    <hyperlink ref="JJK21" location="Age_Categories!A1" display="Age_Categories!A1"/>
    <hyperlink ref="JJL21" location="Age_Categories!A1" display="Age_Categories!A1"/>
    <hyperlink ref="JJM21" location="Age_Categories!A1" display="Age_Categories!A1"/>
    <hyperlink ref="JJN21" location="Age_Categories!A1" display="Age_Categories!A1"/>
    <hyperlink ref="JJO21" location="Age_Categories!A1" display="Age_Categories!A1"/>
    <hyperlink ref="JJP21" location="Age_Categories!A1" display="Age_Categories!A1"/>
    <hyperlink ref="JJQ21" location="Age_Categories!A1" display="Age_Categories!A1"/>
    <hyperlink ref="JJR21" location="Age_Categories!A1" display="Age_Categories!A1"/>
    <hyperlink ref="JJS21" location="Age_Categories!A1" display="Age_Categories!A1"/>
    <hyperlink ref="JJT21" location="Age_Categories!A1" display="Age_Categories!A1"/>
    <hyperlink ref="JJU21" location="Age_Categories!A1" display="Age_Categories!A1"/>
    <hyperlink ref="JJV21" location="Age_Categories!A1" display="Age_Categories!A1"/>
    <hyperlink ref="JJW21" location="Age_Categories!A1" display="Age_Categories!A1"/>
    <hyperlink ref="JJX21" location="Age_Categories!A1" display="Age_Categories!A1"/>
    <hyperlink ref="JJY21" location="Age_Categories!A1" display="Age_Categories!A1"/>
    <hyperlink ref="JJZ21" location="Age_Categories!A1" display="Age_Categories!A1"/>
    <hyperlink ref="JKA21" location="Age_Categories!A1" display="Age_Categories!A1"/>
    <hyperlink ref="JKB21" location="Age_Categories!A1" display="Age_Categories!A1"/>
    <hyperlink ref="JKC21" location="Age_Categories!A1" display="Age_Categories!A1"/>
    <hyperlink ref="JKD21" location="Age_Categories!A1" display="Age_Categories!A1"/>
    <hyperlink ref="JKE21" location="Age_Categories!A1" display="Age_Categories!A1"/>
    <hyperlink ref="JKF21" location="Age_Categories!A1" display="Age_Categories!A1"/>
    <hyperlink ref="JKG21" location="Age_Categories!A1" display="Age_Categories!A1"/>
    <hyperlink ref="JKH21" location="Age_Categories!A1" display="Age_Categories!A1"/>
    <hyperlink ref="JKI21" location="Age_Categories!A1" display="Age_Categories!A1"/>
    <hyperlink ref="JKJ21" location="Age_Categories!A1" display="Age_Categories!A1"/>
    <hyperlink ref="JKK21" location="Age_Categories!A1" display="Age_Categories!A1"/>
    <hyperlink ref="JKL21" location="Age_Categories!A1" display="Age_Categories!A1"/>
    <hyperlink ref="JKM21" location="Age_Categories!A1" display="Age_Categories!A1"/>
    <hyperlink ref="JKN21" location="Age_Categories!A1" display="Age_Categories!A1"/>
    <hyperlink ref="JKO21" location="Age_Categories!A1" display="Age_Categories!A1"/>
    <hyperlink ref="JKP21" location="Age_Categories!A1" display="Age_Categories!A1"/>
    <hyperlink ref="JKQ21" location="Age_Categories!A1" display="Age_Categories!A1"/>
    <hyperlink ref="JKR21" location="Age_Categories!A1" display="Age_Categories!A1"/>
    <hyperlink ref="JKS21" location="Age_Categories!A1" display="Age_Categories!A1"/>
    <hyperlink ref="JKT21" location="Age_Categories!A1" display="Age_Categories!A1"/>
    <hyperlink ref="JKU21" location="Age_Categories!A1" display="Age_Categories!A1"/>
    <hyperlink ref="JKV21" location="Age_Categories!A1" display="Age_Categories!A1"/>
    <hyperlink ref="JKW21" location="Age_Categories!A1" display="Age_Categories!A1"/>
    <hyperlink ref="JKX21" location="Age_Categories!A1" display="Age_Categories!A1"/>
    <hyperlink ref="JKY21" location="Age_Categories!A1" display="Age_Categories!A1"/>
    <hyperlink ref="JKZ21" location="Age_Categories!A1" display="Age_Categories!A1"/>
    <hyperlink ref="JLA21" location="Age_Categories!A1" display="Age_Categories!A1"/>
    <hyperlink ref="JLB21" location="Age_Categories!A1" display="Age_Categories!A1"/>
    <hyperlink ref="JLC21" location="Age_Categories!A1" display="Age_Categories!A1"/>
    <hyperlink ref="JLD21" location="Age_Categories!A1" display="Age_Categories!A1"/>
    <hyperlink ref="JLE21" location="Age_Categories!A1" display="Age_Categories!A1"/>
    <hyperlink ref="JLF21" location="Age_Categories!A1" display="Age_Categories!A1"/>
    <hyperlink ref="JLG21" location="Age_Categories!A1" display="Age_Categories!A1"/>
    <hyperlink ref="JLH21" location="Age_Categories!A1" display="Age_Categories!A1"/>
    <hyperlink ref="JLI21" location="Age_Categories!A1" display="Age_Categories!A1"/>
    <hyperlink ref="JLJ21" location="Age_Categories!A1" display="Age_Categories!A1"/>
    <hyperlink ref="JLK21" location="Age_Categories!A1" display="Age_Categories!A1"/>
    <hyperlink ref="JLL21" location="Age_Categories!A1" display="Age_Categories!A1"/>
    <hyperlink ref="JLM21" location="Age_Categories!A1" display="Age_Categories!A1"/>
    <hyperlink ref="JLN21" location="Age_Categories!A1" display="Age_Categories!A1"/>
    <hyperlink ref="JLO21" location="Age_Categories!A1" display="Age_Categories!A1"/>
    <hyperlink ref="JLP21" location="Age_Categories!A1" display="Age_Categories!A1"/>
    <hyperlink ref="JLQ21" location="Age_Categories!A1" display="Age_Categories!A1"/>
    <hyperlink ref="JLR21" location="Age_Categories!A1" display="Age_Categories!A1"/>
    <hyperlink ref="JLS21" location="Age_Categories!A1" display="Age_Categories!A1"/>
    <hyperlink ref="JLT21" location="Age_Categories!A1" display="Age_Categories!A1"/>
    <hyperlink ref="JLU21" location="Age_Categories!A1" display="Age_Categories!A1"/>
    <hyperlink ref="JLV21" location="Age_Categories!A1" display="Age_Categories!A1"/>
    <hyperlink ref="JLW21" location="Age_Categories!A1" display="Age_Categories!A1"/>
    <hyperlink ref="JLX21" location="Age_Categories!A1" display="Age_Categories!A1"/>
    <hyperlink ref="JLY21" location="Age_Categories!A1" display="Age_Categories!A1"/>
    <hyperlink ref="JLZ21" location="Age_Categories!A1" display="Age_Categories!A1"/>
    <hyperlink ref="JMA21" location="Age_Categories!A1" display="Age_Categories!A1"/>
    <hyperlink ref="JMB21" location="Age_Categories!A1" display="Age_Categories!A1"/>
    <hyperlink ref="JMC21" location="Age_Categories!A1" display="Age_Categories!A1"/>
    <hyperlink ref="JMD21" location="Age_Categories!A1" display="Age_Categories!A1"/>
    <hyperlink ref="JME21" location="Age_Categories!A1" display="Age_Categories!A1"/>
    <hyperlink ref="JMF21" location="Age_Categories!A1" display="Age_Categories!A1"/>
    <hyperlink ref="JMG21" location="Age_Categories!A1" display="Age_Categories!A1"/>
    <hyperlink ref="JMH21" location="Age_Categories!A1" display="Age_Categories!A1"/>
    <hyperlink ref="JMI21" location="Age_Categories!A1" display="Age_Categories!A1"/>
    <hyperlink ref="JMJ21" location="Age_Categories!A1" display="Age_Categories!A1"/>
    <hyperlink ref="JMK21" location="Age_Categories!A1" display="Age_Categories!A1"/>
    <hyperlink ref="JML21" location="Age_Categories!A1" display="Age_Categories!A1"/>
    <hyperlink ref="JMM21" location="Age_Categories!A1" display="Age_Categories!A1"/>
    <hyperlink ref="JMN21" location="Age_Categories!A1" display="Age_Categories!A1"/>
    <hyperlink ref="JMO21" location="Age_Categories!A1" display="Age_Categories!A1"/>
    <hyperlink ref="JMP21" location="Age_Categories!A1" display="Age_Categories!A1"/>
    <hyperlink ref="JMQ21" location="Age_Categories!A1" display="Age_Categories!A1"/>
    <hyperlink ref="JMR21" location="Age_Categories!A1" display="Age_Categories!A1"/>
    <hyperlink ref="JMS21" location="Age_Categories!A1" display="Age_Categories!A1"/>
    <hyperlink ref="JMT21" location="Age_Categories!A1" display="Age_Categories!A1"/>
    <hyperlink ref="JMU21" location="Age_Categories!A1" display="Age_Categories!A1"/>
    <hyperlink ref="JMV21" location="Age_Categories!A1" display="Age_Categories!A1"/>
    <hyperlink ref="JMW21" location="Age_Categories!A1" display="Age_Categories!A1"/>
    <hyperlink ref="JMX21" location="Age_Categories!A1" display="Age_Categories!A1"/>
    <hyperlink ref="JMY21" location="Age_Categories!A1" display="Age_Categories!A1"/>
    <hyperlink ref="JMZ21" location="Age_Categories!A1" display="Age_Categories!A1"/>
    <hyperlink ref="JNA21" location="Age_Categories!A1" display="Age_Categories!A1"/>
    <hyperlink ref="JNB21" location="Age_Categories!A1" display="Age_Categories!A1"/>
    <hyperlink ref="JNC21" location="Age_Categories!A1" display="Age_Categories!A1"/>
    <hyperlink ref="JND21" location="Age_Categories!A1" display="Age_Categories!A1"/>
    <hyperlink ref="JNE21" location="Age_Categories!A1" display="Age_Categories!A1"/>
    <hyperlink ref="JNF21" location="Age_Categories!A1" display="Age_Categories!A1"/>
    <hyperlink ref="JNG21" location="Age_Categories!A1" display="Age_Categories!A1"/>
    <hyperlink ref="JNH21" location="Age_Categories!A1" display="Age_Categories!A1"/>
    <hyperlink ref="JNI21" location="Age_Categories!A1" display="Age_Categories!A1"/>
    <hyperlink ref="JNJ21" location="Age_Categories!A1" display="Age_Categories!A1"/>
    <hyperlink ref="JNK21" location="Age_Categories!A1" display="Age_Categories!A1"/>
    <hyperlink ref="JNL21" location="Age_Categories!A1" display="Age_Categories!A1"/>
    <hyperlink ref="JNM21" location="Age_Categories!A1" display="Age_Categories!A1"/>
    <hyperlink ref="JNN21" location="Age_Categories!A1" display="Age_Categories!A1"/>
    <hyperlink ref="JNO21" location="Age_Categories!A1" display="Age_Categories!A1"/>
    <hyperlink ref="JNP21" location="Age_Categories!A1" display="Age_Categories!A1"/>
    <hyperlink ref="JNQ21" location="Age_Categories!A1" display="Age_Categories!A1"/>
    <hyperlink ref="JNR21" location="Age_Categories!A1" display="Age_Categories!A1"/>
    <hyperlink ref="JNS21" location="Age_Categories!A1" display="Age_Categories!A1"/>
    <hyperlink ref="JNT21" location="Age_Categories!A1" display="Age_Categories!A1"/>
    <hyperlink ref="JNU21" location="Age_Categories!A1" display="Age_Categories!A1"/>
    <hyperlink ref="JNV21" location="Age_Categories!A1" display="Age_Categories!A1"/>
    <hyperlink ref="JNW21" location="Age_Categories!A1" display="Age_Categories!A1"/>
    <hyperlink ref="JNX21" location="Age_Categories!A1" display="Age_Categories!A1"/>
    <hyperlink ref="JNY21" location="Age_Categories!A1" display="Age_Categories!A1"/>
    <hyperlink ref="JNZ21" location="Age_Categories!A1" display="Age_Categories!A1"/>
    <hyperlink ref="JOA21" location="Age_Categories!A1" display="Age_Categories!A1"/>
    <hyperlink ref="JOB21" location="Age_Categories!A1" display="Age_Categories!A1"/>
    <hyperlink ref="JOC21" location="Age_Categories!A1" display="Age_Categories!A1"/>
    <hyperlink ref="JOD21" location="Age_Categories!A1" display="Age_Categories!A1"/>
    <hyperlink ref="JOE21" location="Age_Categories!A1" display="Age_Categories!A1"/>
    <hyperlink ref="JOF21" location="Age_Categories!A1" display="Age_Categories!A1"/>
    <hyperlink ref="JOG21" location="Age_Categories!A1" display="Age_Categories!A1"/>
    <hyperlink ref="JOH21" location="Age_Categories!A1" display="Age_Categories!A1"/>
    <hyperlink ref="JOI21" location="Age_Categories!A1" display="Age_Categories!A1"/>
    <hyperlink ref="JOJ21" location="Age_Categories!A1" display="Age_Categories!A1"/>
    <hyperlink ref="JOK21" location="Age_Categories!A1" display="Age_Categories!A1"/>
    <hyperlink ref="JOL21" location="Age_Categories!A1" display="Age_Categories!A1"/>
    <hyperlink ref="JOM21" location="Age_Categories!A1" display="Age_Categories!A1"/>
    <hyperlink ref="JON21" location="Age_Categories!A1" display="Age_Categories!A1"/>
    <hyperlink ref="JOO21" location="Age_Categories!A1" display="Age_Categories!A1"/>
    <hyperlink ref="JOP21" location="Age_Categories!A1" display="Age_Categories!A1"/>
    <hyperlink ref="JOQ21" location="Age_Categories!A1" display="Age_Categories!A1"/>
    <hyperlink ref="JOR21" location="Age_Categories!A1" display="Age_Categories!A1"/>
    <hyperlink ref="JOS21" location="Age_Categories!A1" display="Age_Categories!A1"/>
    <hyperlink ref="JOT21" location="Age_Categories!A1" display="Age_Categories!A1"/>
    <hyperlink ref="JOU21" location="Age_Categories!A1" display="Age_Categories!A1"/>
    <hyperlink ref="JOV21" location="Age_Categories!A1" display="Age_Categories!A1"/>
    <hyperlink ref="JOW21" location="Age_Categories!A1" display="Age_Categories!A1"/>
    <hyperlink ref="JOX21" location="Age_Categories!A1" display="Age_Categories!A1"/>
    <hyperlink ref="JOY21" location="Age_Categories!A1" display="Age_Categories!A1"/>
    <hyperlink ref="JOZ21" location="Age_Categories!A1" display="Age_Categories!A1"/>
    <hyperlink ref="JPA21" location="Age_Categories!A1" display="Age_Categories!A1"/>
    <hyperlink ref="JPB21" location="Age_Categories!A1" display="Age_Categories!A1"/>
    <hyperlink ref="JPC21" location="Age_Categories!A1" display="Age_Categories!A1"/>
    <hyperlink ref="JPD21" location="Age_Categories!A1" display="Age_Categories!A1"/>
    <hyperlink ref="JPE21" location="Age_Categories!A1" display="Age_Categories!A1"/>
    <hyperlink ref="JPF21" location="Age_Categories!A1" display="Age_Categories!A1"/>
    <hyperlink ref="JPG21" location="Age_Categories!A1" display="Age_Categories!A1"/>
    <hyperlink ref="JPH21" location="Age_Categories!A1" display="Age_Categories!A1"/>
    <hyperlink ref="JPI21" location="Age_Categories!A1" display="Age_Categories!A1"/>
    <hyperlink ref="JPJ21" location="Age_Categories!A1" display="Age_Categories!A1"/>
    <hyperlink ref="JPK21" location="Age_Categories!A1" display="Age_Categories!A1"/>
    <hyperlink ref="JPL21" location="Age_Categories!A1" display="Age_Categories!A1"/>
    <hyperlink ref="JPM21" location="Age_Categories!A1" display="Age_Categories!A1"/>
    <hyperlink ref="JPN21" location="Age_Categories!A1" display="Age_Categories!A1"/>
    <hyperlink ref="JPO21" location="Age_Categories!A1" display="Age_Categories!A1"/>
    <hyperlink ref="JPP21" location="Age_Categories!A1" display="Age_Categories!A1"/>
    <hyperlink ref="JPQ21" location="Age_Categories!A1" display="Age_Categories!A1"/>
    <hyperlink ref="JPR21" location="Age_Categories!A1" display="Age_Categories!A1"/>
    <hyperlink ref="JPS21" location="Age_Categories!A1" display="Age_Categories!A1"/>
    <hyperlink ref="JPT21" location="Age_Categories!A1" display="Age_Categories!A1"/>
    <hyperlink ref="JPU21" location="Age_Categories!A1" display="Age_Categories!A1"/>
    <hyperlink ref="JPV21" location="Age_Categories!A1" display="Age_Categories!A1"/>
    <hyperlink ref="JPW21" location="Age_Categories!A1" display="Age_Categories!A1"/>
    <hyperlink ref="JPX21" location="Age_Categories!A1" display="Age_Categories!A1"/>
    <hyperlink ref="JPY21" location="Age_Categories!A1" display="Age_Categories!A1"/>
    <hyperlink ref="JPZ21" location="Age_Categories!A1" display="Age_Categories!A1"/>
    <hyperlink ref="JQA21" location="Age_Categories!A1" display="Age_Categories!A1"/>
    <hyperlink ref="JQB21" location="Age_Categories!A1" display="Age_Categories!A1"/>
    <hyperlink ref="JQC21" location="Age_Categories!A1" display="Age_Categories!A1"/>
    <hyperlink ref="JQD21" location="Age_Categories!A1" display="Age_Categories!A1"/>
    <hyperlink ref="JQE21" location="Age_Categories!A1" display="Age_Categories!A1"/>
    <hyperlink ref="JQF21" location="Age_Categories!A1" display="Age_Categories!A1"/>
    <hyperlink ref="JQG21" location="Age_Categories!A1" display="Age_Categories!A1"/>
    <hyperlink ref="JQH21" location="Age_Categories!A1" display="Age_Categories!A1"/>
    <hyperlink ref="JQI21" location="Age_Categories!A1" display="Age_Categories!A1"/>
    <hyperlink ref="JQJ21" location="Age_Categories!A1" display="Age_Categories!A1"/>
    <hyperlink ref="JQK21" location="Age_Categories!A1" display="Age_Categories!A1"/>
    <hyperlink ref="JQL21" location="Age_Categories!A1" display="Age_Categories!A1"/>
    <hyperlink ref="JQM21" location="Age_Categories!A1" display="Age_Categories!A1"/>
    <hyperlink ref="JQN21" location="Age_Categories!A1" display="Age_Categories!A1"/>
    <hyperlink ref="JQO21" location="Age_Categories!A1" display="Age_Categories!A1"/>
    <hyperlink ref="JQP21" location="Age_Categories!A1" display="Age_Categories!A1"/>
    <hyperlink ref="JQQ21" location="Age_Categories!A1" display="Age_Categories!A1"/>
    <hyperlink ref="JQR21" location="Age_Categories!A1" display="Age_Categories!A1"/>
    <hyperlink ref="JQS21" location="Age_Categories!A1" display="Age_Categories!A1"/>
    <hyperlink ref="JQT21" location="Age_Categories!A1" display="Age_Categories!A1"/>
    <hyperlink ref="JQU21" location="Age_Categories!A1" display="Age_Categories!A1"/>
    <hyperlink ref="JQV21" location="Age_Categories!A1" display="Age_Categories!A1"/>
    <hyperlink ref="JQW21" location="Age_Categories!A1" display="Age_Categories!A1"/>
    <hyperlink ref="JQX21" location="Age_Categories!A1" display="Age_Categories!A1"/>
    <hyperlink ref="JQY21" location="Age_Categories!A1" display="Age_Categories!A1"/>
    <hyperlink ref="JQZ21" location="Age_Categories!A1" display="Age_Categories!A1"/>
    <hyperlink ref="JRA21" location="Age_Categories!A1" display="Age_Categories!A1"/>
    <hyperlink ref="JRB21" location="Age_Categories!A1" display="Age_Categories!A1"/>
    <hyperlink ref="JRC21" location="Age_Categories!A1" display="Age_Categories!A1"/>
    <hyperlink ref="JRD21" location="Age_Categories!A1" display="Age_Categories!A1"/>
    <hyperlink ref="JRE21" location="Age_Categories!A1" display="Age_Categories!A1"/>
    <hyperlink ref="JRF21" location="Age_Categories!A1" display="Age_Categories!A1"/>
    <hyperlink ref="JRG21" location="Age_Categories!A1" display="Age_Categories!A1"/>
    <hyperlink ref="JRH21" location="Age_Categories!A1" display="Age_Categories!A1"/>
    <hyperlink ref="JRI21" location="Age_Categories!A1" display="Age_Categories!A1"/>
    <hyperlink ref="JRJ21" location="Age_Categories!A1" display="Age_Categories!A1"/>
    <hyperlink ref="JRK21" location="Age_Categories!A1" display="Age_Categories!A1"/>
    <hyperlink ref="JRL21" location="Age_Categories!A1" display="Age_Categories!A1"/>
    <hyperlink ref="JRM21" location="Age_Categories!A1" display="Age_Categories!A1"/>
    <hyperlink ref="JRN21" location="Age_Categories!A1" display="Age_Categories!A1"/>
    <hyperlink ref="JRO21" location="Age_Categories!A1" display="Age_Categories!A1"/>
    <hyperlink ref="JRP21" location="Age_Categories!A1" display="Age_Categories!A1"/>
    <hyperlink ref="JRQ21" location="Age_Categories!A1" display="Age_Categories!A1"/>
    <hyperlink ref="JRR21" location="Age_Categories!A1" display="Age_Categories!A1"/>
    <hyperlink ref="JRS21" location="Age_Categories!A1" display="Age_Categories!A1"/>
    <hyperlink ref="JRT21" location="Age_Categories!A1" display="Age_Categories!A1"/>
    <hyperlink ref="JRU21" location="Age_Categories!A1" display="Age_Categories!A1"/>
    <hyperlink ref="JRV21" location="Age_Categories!A1" display="Age_Categories!A1"/>
    <hyperlink ref="JRW21" location="Age_Categories!A1" display="Age_Categories!A1"/>
    <hyperlink ref="JRX21" location="Age_Categories!A1" display="Age_Categories!A1"/>
    <hyperlink ref="JRY21" location="Age_Categories!A1" display="Age_Categories!A1"/>
    <hyperlink ref="JRZ21" location="Age_Categories!A1" display="Age_Categories!A1"/>
    <hyperlink ref="JSA21" location="Age_Categories!A1" display="Age_Categories!A1"/>
    <hyperlink ref="JSB21" location="Age_Categories!A1" display="Age_Categories!A1"/>
    <hyperlink ref="JSC21" location="Age_Categories!A1" display="Age_Categories!A1"/>
    <hyperlink ref="JSD21" location="Age_Categories!A1" display="Age_Categories!A1"/>
    <hyperlink ref="JSE21" location="Age_Categories!A1" display="Age_Categories!A1"/>
    <hyperlink ref="JSF21" location="Age_Categories!A1" display="Age_Categories!A1"/>
    <hyperlink ref="JSG21" location="Age_Categories!A1" display="Age_Categories!A1"/>
    <hyperlink ref="JSH21" location="Age_Categories!A1" display="Age_Categories!A1"/>
    <hyperlink ref="JSI21" location="Age_Categories!A1" display="Age_Categories!A1"/>
    <hyperlink ref="JSJ21" location="Age_Categories!A1" display="Age_Categories!A1"/>
    <hyperlink ref="JSK21" location="Age_Categories!A1" display="Age_Categories!A1"/>
    <hyperlink ref="JSL21" location="Age_Categories!A1" display="Age_Categories!A1"/>
    <hyperlink ref="JSM21" location="Age_Categories!A1" display="Age_Categories!A1"/>
    <hyperlink ref="JSN21" location="Age_Categories!A1" display="Age_Categories!A1"/>
    <hyperlink ref="JSO21" location="Age_Categories!A1" display="Age_Categories!A1"/>
    <hyperlink ref="JSP21" location="Age_Categories!A1" display="Age_Categories!A1"/>
    <hyperlink ref="JSQ21" location="Age_Categories!A1" display="Age_Categories!A1"/>
    <hyperlink ref="JSR21" location="Age_Categories!A1" display="Age_Categories!A1"/>
    <hyperlink ref="JSS21" location="Age_Categories!A1" display="Age_Categories!A1"/>
    <hyperlink ref="JST21" location="Age_Categories!A1" display="Age_Categories!A1"/>
    <hyperlink ref="JSU21" location="Age_Categories!A1" display="Age_Categories!A1"/>
    <hyperlink ref="JSV21" location="Age_Categories!A1" display="Age_Categories!A1"/>
    <hyperlink ref="JSW21" location="Age_Categories!A1" display="Age_Categories!A1"/>
    <hyperlink ref="JSX21" location="Age_Categories!A1" display="Age_Categories!A1"/>
    <hyperlink ref="JSY21" location="Age_Categories!A1" display="Age_Categories!A1"/>
    <hyperlink ref="JSZ21" location="Age_Categories!A1" display="Age_Categories!A1"/>
    <hyperlink ref="JTA21" location="Age_Categories!A1" display="Age_Categories!A1"/>
    <hyperlink ref="JTB21" location="Age_Categories!A1" display="Age_Categories!A1"/>
    <hyperlink ref="JTC21" location="Age_Categories!A1" display="Age_Categories!A1"/>
    <hyperlink ref="JTD21" location="Age_Categories!A1" display="Age_Categories!A1"/>
    <hyperlink ref="JTE21" location="Age_Categories!A1" display="Age_Categories!A1"/>
    <hyperlink ref="JTF21" location="Age_Categories!A1" display="Age_Categories!A1"/>
    <hyperlink ref="JTG21" location="Age_Categories!A1" display="Age_Categories!A1"/>
    <hyperlink ref="JTH21" location="Age_Categories!A1" display="Age_Categories!A1"/>
    <hyperlink ref="JTI21" location="Age_Categories!A1" display="Age_Categories!A1"/>
    <hyperlink ref="JTJ21" location="Age_Categories!A1" display="Age_Categories!A1"/>
    <hyperlink ref="JTK21" location="Age_Categories!A1" display="Age_Categories!A1"/>
    <hyperlink ref="JTL21" location="Age_Categories!A1" display="Age_Categories!A1"/>
    <hyperlink ref="JTM21" location="Age_Categories!A1" display="Age_Categories!A1"/>
    <hyperlink ref="JTN21" location="Age_Categories!A1" display="Age_Categories!A1"/>
    <hyperlink ref="JTO21" location="Age_Categories!A1" display="Age_Categories!A1"/>
    <hyperlink ref="JTP21" location="Age_Categories!A1" display="Age_Categories!A1"/>
    <hyperlink ref="JTQ21" location="Age_Categories!A1" display="Age_Categories!A1"/>
    <hyperlink ref="JTR21" location="Age_Categories!A1" display="Age_Categories!A1"/>
    <hyperlink ref="JTS21" location="Age_Categories!A1" display="Age_Categories!A1"/>
    <hyperlink ref="JTT21" location="Age_Categories!A1" display="Age_Categories!A1"/>
    <hyperlink ref="JTU21" location="Age_Categories!A1" display="Age_Categories!A1"/>
    <hyperlink ref="JTV21" location="Age_Categories!A1" display="Age_Categories!A1"/>
    <hyperlink ref="JTW21" location="Age_Categories!A1" display="Age_Categories!A1"/>
    <hyperlink ref="JTX21" location="Age_Categories!A1" display="Age_Categories!A1"/>
    <hyperlink ref="JTY21" location="Age_Categories!A1" display="Age_Categories!A1"/>
    <hyperlink ref="JTZ21" location="Age_Categories!A1" display="Age_Categories!A1"/>
    <hyperlink ref="JUA21" location="Age_Categories!A1" display="Age_Categories!A1"/>
    <hyperlink ref="JUB21" location="Age_Categories!A1" display="Age_Categories!A1"/>
    <hyperlink ref="JUC21" location="Age_Categories!A1" display="Age_Categories!A1"/>
    <hyperlink ref="JUD21" location="Age_Categories!A1" display="Age_Categories!A1"/>
    <hyperlink ref="JUE21" location="Age_Categories!A1" display="Age_Categories!A1"/>
    <hyperlink ref="JUF21" location="Age_Categories!A1" display="Age_Categories!A1"/>
    <hyperlink ref="JUG21" location="Age_Categories!A1" display="Age_Categories!A1"/>
    <hyperlink ref="JUH21" location="Age_Categories!A1" display="Age_Categories!A1"/>
    <hyperlink ref="JUI21" location="Age_Categories!A1" display="Age_Categories!A1"/>
    <hyperlink ref="JUJ21" location="Age_Categories!A1" display="Age_Categories!A1"/>
    <hyperlink ref="JUK21" location="Age_Categories!A1" display="Age_Categories!A1"/>
    <hyperlink ref="JUL21" location="Age_Categories!A1" display="Age_Categories!A1"/>
    <hyperlink ref="JUM21" location="Age_Categories!A1" display="Age_Categories!A1"/>
    <hyperlink ref="JUN21" location="Age_Categories!A1" display="Age_Categories!A1"/>
    <hyperlink ref="JUO21" location="Age_Categories!A1" display="Age_Categories!A1"/>
    <hyperlink ref="JUP21" location="Age_Categories!A1" display="Age_Categories!A1"/>
    <hyperlink ref="JUQ21" location="Age_Categories!A1" display="Age_Categories!A1"/>
    <hyperlink ref="JUR21" location="Age_Categories!A1" display="Age_Categories!A1"/>
    <hyperlink ref="JUS21" location="Age_Categories!A1" display="Age_Categories!A1"/>
    <hyperlink ref="JUT21" location="Age_Categories!A1" display="Age_Categories!A1"/>
    <hyperlink ref="JUU21" location="Age_Categories!A1" display="Age_Categories!A1"/>
    <hyperlink ref="JUV21" location="Age_Categories!A1" display="Age_Categories!A1"/>
    <hyperlink ref="JUW21" location="Age_Categories!A1" display="Age_Categories!A1"/>
    <hyperlink ref="JUX21" location="Age_Categories!A1" display="Age_Categories!A1"/>
    <hyperlink ref="JUY21" location="Age_Categories!A1" display="Age_Categories!A1"/>
    <hyperlink ref="JUZ21" location="Age_Categories!A1" display="Age_Categories!A1"/>
    <hyperlink ref="JVA21" location="Age_Categories!A1" display="Age_Categories!A1"/>
    <hyperlink ref="JVB21" location="Age_Categories!A1" display="Age_Categories!A1"/>
    <hyperlink ref="JVC21" location="Age_Categories!A1" display="Age_Categories!A1"/>
    <hyperlink ref="JVD21" location="Age_Categories!A1" display="Age_Categories!A1"/>
    <hyperlink ref="JVE21" location="Age_Categories!A1" display="Age_Categories!A1"/>
    <hyperlink ref="JVF21" location="Age_Categories!A1" display="Age_Categories!A1"/>
    <hyperlink ref="JVG21" location="Age_Categories!A1" display="Age_Categories!A1"/>
    <hyperlink ref="JVH21" location="Age_Categories!A1" display="Age_Categories!A1"/>
    <hyperlink ref="JVI21" location="Age_Categories!A1" display="Age_Categories!A1"/>
    <hyperlink ref="JVJ21" location="Age_Categories!A1" display="Age_Categories!A1"/>
    <hyperlink ref="JVK21" location="Age_Categories!A1" display="Age_Categories!A1"/>
    <hyperlink ref="JVL21" location="Age_Categories!A1" display="Age_Categories!A1"/>
    <hyperlink ref="JVM21" location="Age_Categories!A1" display="Age_Categories!A1"/>
    <hyperlink ref="JVN21" location="Age_Categories!A1" display="Age_Categories!A1"/>
    <hyperlink ref="JVO21" location="Age_Categories!A1" display="Age_Categories!A1"/>
    <hyperlink ref="JVP21" location="Age_Categories!A1" display="Age_Categories!A1"/>
    <hyperlink ref="JVQ21" location="Age_Categories!A1" display="Age_Categories!A1"/>
    <hyperlink ref="JVR21" location="Age_Categories!A1" display="Age_Categories!A1"/>
    <hyperlink ref="JVS21" location="Age_Categories!A1" display="Age_Categories!A1"/>
    <hyperlink ref="JVT21" location="Age_Categories!A1" display="Age_Categories!A1"/>
    <hyperlink ref="JVU21" location="Age_Categories!A1" display="Age_Categories!A1"/>
    <hyperlink ref="JVV21" location="Age_Categories!A1" display="Age_Categories!A1"/>
    <hyperlink ref="JVW21" location="Age_Categories!A1" display="Age_Categories!A1"/>
    <hyperlink ref="JVX21" location="Age_Categories!A1" display="Age_Categories!A1"/>
    <hyperlink ref="JVY21" location="Age_Categories!A1" display="Age_Categories!A1"/>
    <hyperlink ref="JVZ21" location="Age_Categories!A1" display="Age_Categories!A1"/>
    <hyperlink ref="JWA21" location="Age_Categories!A1" display="Age_Categories!A1"/>
    <hyperlink ref="JWB21" location="Age_Categories!A1" display="Age_Categories!A1"/>
    <hyperlink ref="JWC21" location="Age_Categories!A1" display="Age_Categories!A1"/>
    <hyperlink ref="JWD21" location="Age_Categories!A1" display="Age_Categories!A1"/>
    <hyperlink ref="JWE21" location="Age_Categories!A1" display="Age_Categories!A1"/>
    <hyperlink ref="JWF21" location="Age_Categories!A1" display="Age_Categories!A1"/>
    <hyperlink ref="JWG21" location="Age_Categories!A1" display="Age_Categories!A1"/>
    <hyperlink ref="JWH21" location="Age_Categories!A1" display="Age_Categories!A1"/>
    <hyperlink ref="JWI21" location="Age_Categories!A1" display="Age_Categories!A1"/>
    <hyperlink ref="JWJ21" location="Age_Categories!A1" display="Age_Categories!A1"/>
    <hyperlink ref="JWK21" location="Age_Categories!A1" display="Age_Categories!A1"/>
    <hyperlink ref="JWL21" location="Age_Categories!A1" display="Age_Categories!A1"/>
    <hyperlink ref="JWM21" location="Age_Categories!A1" display="Age_Categories!A1"/>
    <hyperlink ref="JWN21" location="Age_Categories!A1" display="Age_Categories!A1"/>
    <hyperlink ref="JWO21" location="Age_Categories!A1" display="Age_Categories!A1"/>
    <hyperlink ref="JWP21" location="Age_Categories!A1" display="Age_Categories!A1"/>
    <hyperlink ref="JWQ21" location="Age_Categories!A1" display="Age_Categories!A1"/>
    <hyperlink ref="JWR21" location="Age_Categories!A1" display="Age_Categories!A1"/>
    <hyperlink ref="JWS21" location="Age_Categories!A1" display="Age_Categories!A1"/>
    <hyperlink ref="JWT21" location="Age_Categories!A1" display="Age_Categories!A1"/>
    <hyperlink ref="JWU21" location="Age_Categories!A1" display="Age_Categories!A1"/>
    <hyperlink ref="JWV21" location="Age_Categories!A1" display="Age_Categories!A1"/>
    <hyperlink ref="JWW21" location="Age_Categories!A1" display="Age_Categories!A1"/>
    <hyperlink ref="JWX21" location="Age_Categories!A1" display="Age_Categories!A1"/>
    <hyperlink ref="JWY21" location="Age_Categories!A1" display="Age_Categories!A1"/>
    <hyperlink ref="JWZ21" location="Age_Categories!A1" display="Age_Categories!A1"/>
    <hyperlink ref="JXA21" location="Age_Categories!A1" display="Age_Categories!A1"/>
    <hyperlink ref="JXB21" location="Age_Categories!A1" display="Age_Categories!A1"/>
    <hyperlink ref="JXC21" location="Age_Categories!A1" display="Age_Categories!A1"/>
    <hyperlink ref="JXD21" location="Age_Categories!A1" display="Age_Categories!A1"/>
    <hyperlink ref="JXE21" location="Age_Categories!A1" display="Age_Categories!A1"/>
    <hyperlink ref="JXF21" location="Age_Categories!A1" display="Age_Categories!A1"/>
    <hyperlink ref="JXG21" location="Age_Categories!A1" display="Age_Categories!A1"/>
    <hyperlink ref="JXH21" location="Age_Categories!A1" display="Age_Categories!A1"/>
    <hyperlink ref="JXI21" location="Age_Categories!A1" display="Age_Categories!A1"/>
    <hyperlink ref="JXJ21" location="Age_Categories!A1" display="Age_Categories!A1"/>
    <hyperlink ref="JXK21" location="Age_Categories!A1" display="Age_Categories!A1"/>
    <hyperlink ref="JXL21" location="Age_Categories!A1" display="Age_Categories!A1"/>
    <hyperlink ref="JXM21" location="Age_Categories!A1" display="Age_Categories!A1"/>
    <hyperlink ref="JXN21" location="Age_Categories!A1" display="Age_Categories!A1"/>
    <hyperlink ref="JXO21" location="Age_Categories!A1" display="Age_Categories!A1"/>
    <hyperlink ref="JXP21" location="Age_Categories!A1" display="Age_Categories!A1"/>
    <hyperlink ref="JXQ21" location="Age_Categories!A1" display="Age_Categories!A1"/>
    <hyperlink ref="JXR21" location="Age_Categories!A1" display="Age_Categories!A1"/>
    <hyperlink ref="JXS21" location="Age_Categories!A1" display="Age_Categories!A1"/>
    <hyperlink ref="JXT21" location="Age_Categories!A1" display="Age_Categories!A1"/>
    <hyperlink ref="JXU21" location="Age_Categories!A1" display="Age_Categories!A1"/>
    <hyperlink ref="JXV21" location="Age_Categories!A1" display="Age_Categories!A1"/>
    <hyperlink ref="JXW21" location="Age_Categories!A1" display="Age_Categories!A1"/>
    <hyperlink ref="JXX21" location="Age_Categories!A1" display="Age_Categories!A1"/>
    <hyperlink ref="JXY21" location="Age_Categories!A1" display="Age_Categories!A1"/>
    <hyperlink ref="JXZ21" location="Age_Categories!A1" display="Age_Categories!A1"/>
    <hyperlink ref="JYA21" location="Age_Categories!A1" display="Age_Categories!A1"/>
    <hyperlink ref="JYB21" location="Age_Categories!A1" display="Age_Categories!A1"/>
    <hyperlink ref="JYC21" location="Age_Categories!A1" display="Age_Categories!A1"/>
    <hyperlink ref="JYD21" location="Age_Categories!A1" display="Age_Categories!A1"/>
    <hyperlink ref="JYE21" location="Age_Categories!A1" display="Age_Categories!A1"/>
    <hyperlink ref="JYF21" location="Age_Categories!A1" display="Age_Categories!A1"/>
    <hyperlink ref="JYG21" location="Age_Categories!A1" display="Age_Categories!A1"/>
    <hyperlink ref="JYH21" location="Age_Categories!A1" display="Age_Categories!A1"/>
    <hyperlink ref="JYI21" location="Age_Categories!A1" display="Age_Categories!A1"/>
    <hyperlink ref="JYJ21" location="Age_Categories!A1" display="Age_Categories!A1"/>
    <hyperlink ref="JYK21" location="Age_Categories!A1" display="Age_Categories!A1"/>
    <hyperlink ref="JYL21" location="Age_Categories!A1" display="Age_Categories!A1"/>
    <hyperlink ref="JYM21" location="Age_Categories!A1" display="Age_Categories!A1"/>
    <hyperlink ref="JYN21" location="Age_Categories!A1" display="Age_Categories!A1"/>
    <hyperlink ref="JYO21" location="Age_Categories!A1" display="Age_Categories!A1"/>
    <hyperlink ref="JYP21" location="Age_Categories!A1" display="Age_Categories!A1"/>
    <hyperlink ref="JYQ21" location="Age_Categories!A1" display="Age_Categories!A1"/>
    <hyperlink ref="JYR21" location="Age_Categories!A1" display="Age_Categories!A1"/>
    <hyperlink ref="JYS21" location="Age_Categories!A1" display="Age_Categories!A1"/>
    <hyperlink ref="JYT21" location="Age_Categories!A1" display="Age_Categories!A1"/>
    <hyperlink ref="JYU21" location="Age_Categories!A1" display="Age_Categories!A1"/>
    <hyperlink ref="JYV21" location="Age_Categories!A1" display="Age_Categories!A1"/>
    <hyperlink ref="JYW21" location="Age_Categories!A1" display="Age_Categories!A1"/>
    <hyperlink ref="JYX21" location="Age_Categories!A1" display="Age_Categories!A1"/>
    <hyperlink ref="JYY21" location="Age_Categories!A1" display="Age_Categories!A1"/>
    <hyperlink ref="JYZ21" location="Age_Categories!A1" display="Age_Categories!A1"/>
    <hyperlink ref="JZA21" location="Age_Categories!A1" display="Age_Categories!A1"/>
    <hyperlink ref="JZB21" location="Age_Categories!A1" display="Age_Categories!A1"/>
    <hyperlink ref="JZC21" location="Age_Categories!A1" display="Age_Categories!A1"/>
    <hyperlink ref="JZD21" location="Age_Categories!A1" display="Age_Categories!A1"/>
    <hyperlink ref="JZE21" location="Age_Categories!A1" display="Age_Categories!A1"/>
    <hyperlink ref="JZF21" location="Age_Categories!A1" display="Age_Categories!A1"/>
    <hyperlink ref="JZG21" location="Age_Categories!A1" display="Age_Categories!A1"/>
    <hyperlink ref="JZH21" location="Age_Categories!A1" display="Age_Categories!A1"/>
    <hyperlink ref="JZI21" location="Age_Categories!A1" display="Age_Categories!A1"/>
    <hyperlink ref="JZJ21" location="Age_Categories!A1" display="Age_Categories!A1"/>
    <hyperlink ref="JZK21" location="Age_Categories!A1" display="Age_Categories!A1"/>
    <hyperlink ref="JZL21" location="Age_Categories!A1" display="Age_Categories!A1"/>
    <hyperlink ref="JZM21" location="Age_Categories!A1" display="Age_Categories!A1"/>
    <hyperlink ref="JZN21" location="Age_Categories!A1" display="Age_Categories!A1"/>
    <hyperlink ref="JZO21" location="Age_Categories!A1" display="Age_Categories!A1"/>
    <hyperlink ref="JZP21" location="Age_Categories!A1" display="Age_Categories!A1"/>
    <hyperlink ref="JZQ21" location="Age_Categories!A1" display="Age_Categories!A1"/>
    <hyperlink ref="JZR21" location="Age_Categories!A1" display="Age_Categories!A1"/>
    <hyperlink ref="JZS21" location="Age_Categories!A1" display="Age_Categories!A1"/>
    <hyperlink ref="JZT21" location="Age_Categories!A1" display="Age_Categories!A1"/>
    <hyperlink ref="JZU21" location="Age_Categories!A1" display="Age_Categories!A1"/>
    <hyperlink ref="JZV21" location="Age_Categories!A1" display="Age_Categories!A1"/>
    <hyperlink ref="JZW21" location="Age_Categories!A1" display="Age_Categories!A1"/>
    <hyperlink ref="JZX21" location="Age_Categories!A1" display="Age_Categories!A1"/>
    <hyperlink ref="JZY21" location="Age_Categories!A1" display="Age_Categories!A1"/>
    <hyperlink ref="JZZ21" location="Age_Categories!A1" display="Age_Categories!A1"/>
    <hyperlink ref="KAA21" location="Age_Categories!A1" display="Age_Categories!A1"/>
    <hyperlink ref="KAB21" location="Age_Categories!A1" display="Age_Categories!A1"/>
    <hyperlink ref="KAC21" location="Age_Categories!A1" display="Age_Categories!A1"/>
    <hyperlink ref="KAD21" location="Age_Categories!A1" display="Age_Categories!A1"/>
    <hyperlink ref="KAE21" location="Age_Categories!A1" display="Age_Categories!A1"/>
    <hyperlink ref="KAF21" location="Age_Categories!A1" display="Age_Categories!A1"/>
    <hyperlink ref="KAG21" location="Age_Categories!A1" display="Age_Categories!A1"/>
    <hyperlink ref="KAH21" location="Age_Categories!A1" display="Age_Categories!A1"/>
    <hyperlink ref="KAI21" location="Age_Categories!A1" display="Age_Categories!A1"/>
    <hyperlink ref="KAJ21" location="Age_Categories!A1" display="Age_Categories!A1"/>
    <hyperlink ref="KAK21" location="Age_Categories!A1" display="Age_Categories!A1"/>
    <hyperlink ref="KAL21" location="Age_Categories!A1" display="Age_Categories!A1"/>
    <hyperlink ref="KAM21" location="Age_Categories!A1" display="Age_Categories!A1"/>
    <hyperlink ref="KAN21" location="Age_Categories!A1" display="Age_Categories!A1"/>
    <hyperlink ref="KAO21" location="Age_Categories!A1" display="Age_Categories!A1"/>
    <hyperlink ref="KAP21" location="Age_Categories!A1" display="Age_Categories!A1"/>
    <hyperlink ref="KAQ21" location="Age_Categories!A1" display="Age_Categories!A1"/>
    <hyperlink ref="KAR21" location="Age_Categories!A1" display="Age_Categories!A1"/>
    <hyperlink ref="KAS21" location="Age_Categories!A1" display="Age_Categories!A1"/>
    <hyperlink ref="KAT21" location="Age_Categories!A1" display="Age_Categories!A1"/>
    <hyperlink ref="KAU21" location="Age_Categories!A1" display="Age_Categories!A1"/>
    <hyperlink ref="KAV21" location="Age_Categories!A1" display="Age_Categories!A1"/>
    <hyperlink ref="KAW21" location="Age_Categories!A1" display="Age_Categories!A1"/>
    <hyperlink ref="KAX21" location="Age_Categories!A1" display="Age_Categories!A1"/>
    <hyperlink ref="KAY21" location="Age_Categories!A1" display="Age_Categories!A1"/>
    <hyperlink ref="KAZ21" location="Age_Categories!A1" display="Age_Categories!A1"/>
    <hyperlink ref="KBA21" location="Age_Categories!A1" display="Age_Categories!A1"/>
    <hyperlink ref="KBB21" location="Age_Categories!A1" display="Age_Categories!A1"/>
    <hyperlink ref="KBC21" location="Age_Categories!A1" display="Age_Categories!A1"/>
    <hyperlink ref="KBD21" location="Age_Categories!A1" display="Age_Categories!A1"/>
    <hyperlink ref="KBE21" location="Age_Categories!A1" display="Age_Categories!A1"/>
    <hyperlink ref="KBF21" location="Age_Categories!A1" display="Age_Categories!A1"/>
    <hyperlink ref="KBG21" location="Age_Categories!A1" display="Age_Categories!A1"/>
    <hyperlink ref="KBH21" location="Age_Categories!A1" display="Age_Categories!A1"/>
    <hyperlink ref="KBI21" location="Age_Categories!A1" display="Age_Categories!A1"/>
    <hyperlink ref="KBJ21" location="Age_Categories!A1" display="Age_Categories!A1"/>
    <hyperlink ref="KBK21" location="Age_Categories!A1" display="Age_Categories!A1"/>
    <hyperlink ref="KBL21" location="Age_Categories!A1" display="Age_Categories!A1"/>
    <hyperlink ref="KBM21" location="Age_Categories!A1" display="Age_Categories!A1"/>
    <hyperlink ref="KBN21" location="Age_Categories!A1" display="Age_Categories!A1"/>
    <hyperlink ref="KBO21" location="Age_Categories!A1" display="Age_Categories!A1"/>
    <hyperlink ref="KBP21" location="Age_Categories!A1" display="Age_Categories!A1"/>
    <hyperlink ref="KBQ21" location="Age_Categories!A1" display="Age_Categories!A1"/>
    <hyperlink ref="KBR21" location="Age_Categories!A1" display="Age_Categories!A1"/>
    <hyperlink ref="KBS21" location="Age_Categories!A1" display="Age_Categories!A1"/>
    <hyperlink ref="KBT21" location="Age_Categories!A1" display="Age_Categories!A1"/>
    <hyperlink ref="KBU21" location="Age_Categories!A1" display="Age_Categories!A1"/>
    <hyperlink ref="KBV21" location="Age_Categories!A1" display="Age_Categories!A1"/>
    <hyperlink ref="KBW21" location="Age_Categories!A1" display="Age_Categories!A1"/>
    <hyperlink ref="KBX21" location="Age_Categories!A1" display="Age_Categories!A1"/>
    <hyperlink ref="KBY21" location="Age_Categories!A1" display="Age_Categories!A1"/>
    <hyperlink ref="KBZ21" location="Age_Categories!A1" display="Age_Categories!A1"/>
    <hyperlink ref="KCA21" location="Age_Categories!A1" display="Age_Categories!A1"/>
    <hyperlink ref="KCB21" location="Age_Categories!A1" display="Age_Categories!A1"/>
    <hyperlink ref="KCC21" location="Age_Categories!A1" display="Age_Categories!A1"/>
    <hyperlink ref="KCD21" location="Age_Categories!A1" display="Age_Categories!A1"/>
    <hyperlink ref="KCE21" location="Age_Categories!A1" display="Age_Categories!A1"/>
    <hyperlink ref="KCF21" location="Age_Categories!A1" display="Age_Categories!A1"/>
    <hyperlink ref="KCG21" location="Age_Categories!A1" display="Age_Categories!A1"/>
    <hyperlink ref="KCH21" location="Age_Categories!A1" display="Age_Categories!A1"/>
    <hyperlink ref="KCI21" location="Age_Categories!A1" display="Age_Categories!A1"/>
    <hyperlink ref="KCJ21" location="Age_Categories!A1" display="Age_Categories!A1"/>
    <hyperlink ref="KCK21" location="Age_Categories!A1" display="Age_Categories!A1"/>
    <hyperlink ref="KCL21" location="Age_Categories!A1" display="Age_Categories!A1"/>
    <hyperlink ref="KCM21" location="Age_Categories!A1" display="Age_Categories!A1"/>
    <hyperlink ref="KCN21" location="Age_Categories!A1" display="Age_Categories!A1"/>
    <hyperlink ref="KCO21" location="Age_Categories!A1" display="Age_Categories!A1"/>
    <hyperlink ref="KCP21" location="Age_Categories!A1" display="Age_Categories!A1"/>
    <hyperlink ref="KCQ21" location="Age_Categories!A1" display="Age_Categories!A1"/>
    <hyperlink ref="KCR21" location="Age_Categories!A1" display="Age_Categories!A1"/>
    <hyperlink ref="KCS21" location="Age_Categories!A1" display="Age_Categories!A1"/>
    <hyperlink ref="KCT21" location="Age_Categories!A1" display="Age_Categories!A1"/>
    <hyperlink ref="KCU21" location="Age_Categories!A1" display="Age_Categories!A1"/>
    <hyperlink ref="KCV21" location="Age_Categories!A1" display="Age_Categories!A1"/>
    <hyperlink ref="KCW21" location="Age_Categories!A1" display="Age_Categories!A1"/>
    <hyperlink ref="KCX21" location="Age_Categories!A1" display="Age_Categories!A1"/>
    <hyperlink ref="KCY21" location="Age_Categories!A1" display="Age_Categories!A1"/>
    <hyperlink ref="KCZ21" location="Age_Categories!A1" display="Age_Categories!A1"/>
    <hyperlink ref="KDA21" location="Age_Categories!A1" display="Age_Categories!A1"/>
    <hyperlink ref="KDB21" location="Age_Categories!A1" display="Age_Categories!A1"/>
    <hyperlink ref="KDC21" location="Age_Categories!A1" display="Age_Categories!A1"/>
    <hyperlink ref="KDD21" location="Age_Categories!A1" display="Age_Categories!A1"/>
    <hyperlink ref="KDE21" location="Age_Categories!A1" display="Age_Categories!A1"/>
    <hyperlink ref="KDF21" location="Age_Categories!A1" display="Age_Categories!A1"/>
    <hyperlink ref="KDG21" location="Age_Categories!A1" display="Age_Categories!A1"/>
    <hyperlink ref="KDH21" location="Age_Categories!A1" display="Age_Categories!A1"/>
    <hyperlink ref="KDI21" location="Age_Categories!A1" display="Age_Categories!A1"/>
    <hyperlink ref="KDJ21" location="Age_Categories!A1" display="Age_Categories!A1"/>
    <hyperlink ref="KDK21" location="Age_Categories!A1" display="Age_Categories!A1"/>
    <hyperlink ref="KDL21" location="Age_Categories!A1" display="Age_Categories!A1"/>
    <hyperlink ref="KDM21" location="Age_Categories!A1" display="Age_Categories!A1"/>
    <hyperlink ref="KDN21" location="Age_Categories!A1" display="Age_Categories!A1"/>
    <hyperlink ref="KDO21" location="Age_Categories!A1" display="Age_Categories!A1"/>
    <hyperlink ref="KDP21" location="Age_Categories!A1" display="Age_Categories!A1"/>
    <hyperlink ref="KDQ21" location="Age_Categories!A1" display="Age_Categories!A1"/>
    <hyperlink ref="KDR21" location="Age_Categories!A1" display="Age_Categories!A1"/>
    <hyperlink ref="KDS21" location="Age_Categories!A1" display="Age_Categories!A1"/>
    <hyperlink ref="KDT21" location="Age_Categories!A1" display="Age_Categories!A1"/>
    <hyperlink ref="KDU21" location="Age_Categories!A1" display="Age_Categories!A1"/>
    <hyperlink ref="KDV21" location="Age_Categories!A1" display="Age_Categories!A1"/>
    <hyperlink ref="KDW21" location="Age_Categories!A1" display="Age_Categories!A1"/>
    <hyperlink ref="KDX21" location="Age_Categories!A1" display="Age_Categories!A1"/>
    <hyperlink ref="KDY21" location="Age_Categories!A1" display="Age_Categories!A1"/>
    <hyperlink ref="KDZ21" location="Age_Categories!A1" display="Age_Categories!A1"/>
    <hyperlink ref="KEA21" location="Age_Categories!A1" display="Age_Categories!A1"/>
    <hyperlink ref="KEB21" location="Age_Categories!A1" display="Age_Categories!A1"/>
    <hyperlink ref="KEC21" location="Age_Categories!A1" display="Age_Categories!A1"/>
    <hyperlink ref="KED21" location="Age_Categories!A1" display="Age_Categories!A1"/>
    <hyperlink ref="KEE21" location="Age_Categories!A1" display="Age_Categories!A1"/>
    <hyperlink ref="KEF21" location="Age_Categories!A1" display="Age_Categories!A1"/>
    <hyperlink ref="KEG21" location="Age_Categories!A1" display="Age_Categories!A1"/>
    <hyperlink ref="KEH21" location="Age_Categories!A1" display="Age_Categories!A1"/>
    <hyperlink ref="KEI21" location="Age_Categories!A1" display="Age_Categories!A1"/>
    <hyperlink ref="KEJ21" location="Age_Categories!A1" display="Age_Categories!A1"/>
    <hyperlink ref="KEK21" location="Age_Categories!A1" display="Age_Categories!A1"/>
    <hyperlink ref="KEL21" location="Age_Categories!A1" display="Age_Categories!A1"/>
    <hyperlink ref="KEM21" location="Age_Categories!A1" display="Age_Categories!A1"/>
    <hyperlink ref="KEN21" location="Age_Categories!A1" display="Age_Categories!A1"/>
    <hyperlink ref="KEO21" location="Age_Categories!A1" display="Age_Categories!A1"/>
    <hyperlink ref="KEP21" location="Age_Categories!A1" display="Age_Categories!A1"/>
    <hyperlink ref="KEQ21" location="Age_Categories!A1" display="Age_Categories!A1"/>
    <hyperlink ref="KER21" location="Age_Categories!A1" display="Age_Categories!A1"/>
    <hyperlink ref="KES21" location="Age_Categories!A1" display="Age_Categories!A1"/>
    <hyperlink ref="KET21" location="Age_Categories!A1" display="Age_Categories!A1"/>
    <hyperlink ref="KEU21" location="Age_Categories!A1" display="Age_Categories!A1"/>
    <hyperlink ref="KEV21" location="Age_Categories!A1" display="Age_Categories!A1"/>
    <hyperlink ref="KEW21" location="Age_Categories!A1" display="Age_Categories!A1"/>
    <hyperlink ref="KEX21" location="Age_Categories!A1" display="Age_Categories!A1"/>
    <hyperlink ref="KEY21" location="Age_Categories!A1" display="Age_Categories!A1"/>
    <hyperlink ref="KEZ21" location="Age_Categories!A1" display="Age_Categories!A1"/>
    <hyperlink ref="KFA21" location="Age_Categories!A1" display="Age_Categories!A1"/>
    <hyperlink ref="KFB21" location="Age_Categories!A1" display="Age_Categories!A1"/>
    <hyperlink ref="KFC21" location="Age_Categories!A1" display="Age_Categories!A1"/>
    <hyperlink ref="KFD21" location="Age_Categories!A1" display="Age_Categories!A1"/>
    <hyperlink ref="KFE21" location="Age_Categories!A1" display="Age_Categories!A1"/>
    <hyperlink ref="KFF21" location="Age_Categories!A1" display="Age_Categories!A1"/>
    <hyperlink ref="KFG21" location="Age_Categories!A1" display="Age_Categories!A1"/>
    <hyperlink ref="KFH21" location="Age_Categories!A1" display="Age_Categories!A1"/>
    <hyperlink ref="KFI21" location="Age_Categories!A1" display="Age_Categories!A1"/>
    <hyperlink ref="KFJ21" location="Age_Categories!A1" display="Age_Categories!A1"/>
    <hyperlink ref="KFK21" location="Age_Categories!A1" display="Age_Categories!A1"/>
    <hyperlink ref="KFL21" location="Age_Categories!A1" display="Age_Categories!A1"/>
    <hyperlink ref="KFM21" location="Age_Categories!A1" display="Age_Categories!A1"/>
    <hyperlink ref="KFN21" location="Age_Categories!A1" display="Age_Categories!A1"/>
    <hyperlink ref="KFO21" location="Age_Categories!A1" display="Age_Categories!A1"/>
    <hyperlink ref="KFP21" location="Age_Categories!A1" display="Age_Categories!A1"/>
    <hyperlink ref="KFQ21" location="Age_Categories!A1" display="Age_Categories!A1"/>
    <hyperlink ref="KFR21" location="Age_Categories!A1" display="Age_Categories!A1"/>
    <hyperlink ref="KFS21" location="Age_Categories!A1" display="Age_Categories!A1"/>
    <hyperlink ref="KFT21" location="Age_Categories!A1" display="Age_Categories!A1"/>
    <hyperlink ref="KFU21" location="Age_Categories!A1" display="Age_Categories!A1"/>
    <hyperlink ref="KFV21" location="Age_Categories!A1" display="Age_Categories!A1"/>
    <hyperlink ref="KFW21" location="Age_Categories!A1" display="Age_Categories!A1"/>
    <hyperlink ref="KFX21" location="Age_Categories!A1" display="Age_Categories!A1"/>
    <hyperlink ref="KFY21" location="Age_Categories!A1" display="Age_Categories!A1"/>
    <hyperlink ref="KFZ21" location="Age_Categories!A1" display="Age_Categories!A1"/>
    <hyperlink ref="KGA21" location="Age_Categories!A1" display="Age_Categories!A1"/>
    <hyperlink ref="KGB21" location="Age_Categories!A1" display="Age_Categories!A1"/>
    <hyperlink ref="KGC21" location="Age_Categories!A1" display="Age_Categories!A1"/>
    <hyperlink ref="KGD21" location="Age_Categories!A1" display="Age_Categories!A1"/>
    <hyperlink ref="KGE21" location="Age_Categories!A1" display="Age_Categories!A1"/>
    <hyperlink ref="KGF21" location="Age_Categories!A1" display="Age_Categories!A1"/>
    <hyperlink ref="KGG21" location="Age_Categories!A1" display="Age_Categories!A1"/>
    <hyperlink ref="KGH21" location="Age_Categories!A1" display="Age_Categories!A1"/>
    <hyperlink ref="KGI21" location="Age_Categories!A1" display="Age_Categories!A1"/>
    <hyperlink ref="KGJ21" location="Age_Categories!A1" display="Age_Categories!A1"/>
    <hyperlink ref="KGK21" location="Age_Categories!A1" display="Age_Categories!A1"/>
    <hyperlink ref="KGL21" location="Age_Categories!A1" display="Age_Categories!A1"/>
    <hyperlink ref="KGM21" location="Age_Categories!A1" display="Age_Categories!A1"/>
    <hyperlink ref="KGN21" location="Age_Categories!A1" display="Age_Categories!A1"/>
    <hyperlink ref="KGO21" location="Age_Categories!A1" display="Age_Categories!A1"/>
    <hyperlink ref="KGP21" location="Age_Categories!A1" display="Age_Categories!A1"/>
    <hyperlink ref="KGQ21" location="Age_Categories!A1" display="Age_Categories!A1"/>
    <hyperlink ref="KGR21" location="Age_Categories!A1" display="Age_Categories!A1"/>
    <hyperlink ref="KGS21" location="Age_Categories!A1" display="Age_Categories!A1"/>
    <hyperlink ref="KGT21" location="Age_Categories!A1" display="Age_Categories!A1"/>
    <hyperlink ref="KGU21" location="Age_Categories!A1" display="Age_Categories!A1"/>
    <hyperlink ref="KGV21" location="Age_Categories!A1" display="Age_Categories!A1"/>
    <hyperlink ref="KGW21" location="Age_Categories!A1" display="Age_Categories!A1"/>
    <hyperlink ref="KGX21" location="Age_Categories!A1" display="Age_Categories!A1"/>
    <hyperlink ref="KGY21" location="Age_Categories!A1" display="Age_Categories!A1"/>
    <hyperlink ref="KGZ21" location="Age_Categories!A1" display="Age_Categories!A1"/>
    <hyperlink ref="KHA21" location="Age_Categories!A1" display="Age_Categories!A1"/>
    <hyperlink ref="KHB21" location="Age_Categories!A1" display="Age_Categories!A1"/>
    <hyperlink ref="KHC21" location="Age_Categories!A1" display="Age_Categories!A1"/>
    <hyperlink ref="KHD21" location="Age_Categories!A1" display="Age_Categories!A1"/>
    <hyperlink ref="KHE21" location="Age_Categories!A1" display="Age_Categories!A1"/>
    <hyperlink ref="KHF21" location="Age_Categories!A1" display="Age_Categories!A1"/>
    <hyperlink ref="KHG21" location="Age_Categories!A1" display="Age_Categories!A1"/>
    <hyperlink ref="KHH21" location="Age_Categories!A1" display="Age_Categories!A1"/>
    <hyperlink ref="KHI21" location="Age_Categories!A1" display="Age_Categories!A1"/>
    <hyperlink ref="KHJ21" location="Age_Categories!A1" display="Age_Categories!A1"/>
    <hyperlink ref="KHK21" location="Age_Categories!A1" display="Age_Categories!A1"/>
    <hyperlink ref="KHL21" location="Age_Categories!A1" display="Age_Categories!A1"/>
    <hyperlink ref="KHM21" location="Age_Categories!A1" display="Age_Categories!A1"/>
    <hyperlink ref="KHN21" location="Age_Categories!A1" display="Age_Categories!A1"/>
    <hyperlink ref="KHO21" location="Age_Categories!A1" display="Age_Categories!A1"/>
    <hyperlink ref="KHP21" location="Age_Categories!A1" display="Age_Categories!A1"/>
    <hyperlink ref="KHQ21" location="Age_Categories!A1" display="Age_Categories!A1"/>
    <hyperlink ref="KHR21" location="Age_Categories!A1" display="Age_Categories!A1"/>
    <hyperlink ref="KHS21" location="Age_Categories!A1" display="Age_Categories!A1"/>
    <hyperlink ref="KHT21" location="Age_Categories!A1" display="Age_Categories!A1"/>
    <hyperlink ref="KHU21" location="Age_Categories!A1" display="Age_Categories!A1"/>
    <hyperlink ref="KHV21" location="Age_Categories!A1" display="Age_Categories!A1"/>
    <hyperlink ref="KHW21" location="Age_Categories!A1" display="Age_Categories!A1"/>
    <hyperlink ref="KHX21" location="Age_Categories!A1" display="Age_Categories!A1"/>
    <hyperlink ref="KHY21" location="Age_Categories!A1" display="Age_Categories!A1"/>
    <hyperlink ref="KHZ21" location="Age_Categories!A1" display="Age_Categories!A1"/>
    <hyperlink ref="KIA21" location="Age_Categories!A1" display="Age_Categories!A1"/>
    <hyperlink ref="KIB21" location="Age_Categories!A1" display="Age_Categories!A1"/>
    <hyperlink ref="KIC21" location="Age_Categories!A1" display="Age_Categories!A1"/>
    <hyperlink ref="KID21" location="Age_Categories!A1" display="Age_Categories!A1"/>
    <hyperlink ref="KIE21" location="Age_Categories!A1" display="Age_Categories!A1"/>
    <hyperlink ref="KIF21" location="Age_Categories!A1" display="Age_Categories!A1"/>
    <hyperlink ref="KIG21" location="Age_Categories!A1" display="Age_Categories!A1"/>
    <hyperlink ref="KIH21" location="Age_Categories!A1" display="Age_Categories!A1"/>
    <hyperlink ref="KII21" location="Age_Categories!A1" display="Age_Categories!A1"/>
    <hyperlink ref="KIJ21" location="Age_Categories!A1" display="Age_Categories!A1"/>
    <hyperlink ref="KIK21" location="Age_Categories!A1" display="Age_Categories!A1"/>
    <hyperlink ref="KIL21" location="Age_Categories!A1" display="Age_Categories!A1"/>
    <hyperlink ref="KIM21" location="Age_Categories!A1" display="Age_Categories!A1"/>
    <hyperlink ref="KIN21" location="Age_Categories!A1" display="Age_Categories!A1"/>
    <hyperlink ref="KIO21" location="Age_Categories!A1" display="Age_Categories!A1"/>
    <hyperlink ref="KIP21" location="Age_Categories!A1" display="Age_Categories!A1"/>
    <hyperlink ref="KIQ21" location="Age_Categories!A1" display="Age_Categories!A1"/>
    <hyperlink ref="KIR21" location="Age_Categories!A1" display="Age_Categories!A1"/>
    <hyperlink ref="KIS21" location="Age_Categories!A1" display="Age_Categories!A1"/>
    <hyperlink ref="KIT21" location="Age_Categories!A1" display="Age_Categories!A1"/>
    <hyperlink ref="KIU21" location="Age_Categories!A1" display="Age_Categories!A1"/>
    <hyperlink ref="KIV21" location="Age_Categories!A1" display="Age_Categories!A1"/>
    <hyperlink ref="KIW21" location="Age_Categories!A1" display="Age_Categories!A1"/>
    <hyperlink ref="KIX21" location="Age_Categories!A1" display="Age_Categories!A1"/>
    <hyperlink ref="KIY21" location="Age_Categories!A1" display="Age_Categories!A1"/>
    <hyperlink ref="KIZ21" location="Age_Categories!A1" display="Age_Categories!A1"/>
    <hyperlink ref="KJA21" location="Age_Categories!A1" display="Age_Categories!A1"/>
    <hyperlink ref="KJB21" location="Age_Categories!A1" display="Age_Categories!A1"/>
    <hyperlink ref="KJC21" location="Age_Categories!A1" display="Age_Categories!A1"/>
    <hyperlink ref="KJD21" location="Age_Categories!A1" display="Age_Categories!A1"/>
    <hyperlink ref="KJE21" location="Age_Categories!A1" display="Age_Categories!A1"/>
    <hyperlink ref="KJF21" location="Age_Categories!A1" display="Age_Categories!A1"/>
    <hyperlink ref="KJG21" location="Age_Categories!A1" display="Age_Categories!A1"/>
    <hyperlink ref="KJH21" location="Age_Categories!A1" display="Age_Categories!A1"/>
    <hyperlink ref="KJI21" location="Age_Categories!A1" display="Age_Categories!A1"/>
    <hyperlink ref="KJJ21" location="Age_Categories!A1" display="Age_Categories!A1"/>
    <hyperlink ref="KJK21" location="Age_Categories!A1" display="Age_Categories!A1"/>
    <hyperlink ref="KJL21" location="Age_Categories!A1" display="Age_Categories!A1"/>
    <hyperlink ref="KJM21" location="Age_Categories!A1" display="Age_Categories!A1"/>
    <hyperlink ref="KJN21" location="Age_Categories!A1" display="Age_Categories!A1"/>
    <hyperlink ref="KJO21" location="Age_Categories!A1" display="Age_Categories!A1"/>
    <hyperlink ref="KJP21" location="Age_Categories!A1" display="Age_Categories!A1"/>
    <hyperlink ref="KJQ21" location="Age_Categories!A1" display="Age_Categories!A1"/>
    <hyperlink ref="KJR21" location="Age_Categories!A1" display="Age_Categories!A1"/>
    <hyperlink ref="KJS21" location="Age_Categories!A1" display="Age_Categories!A1"/>
    <hyperlink ref="KJT21" location="Age_Categories!A1" display="Age_Categories!A1"/>
    <hyperlink ref="KJU21" location="Age_Categories!A1" display="Age_Categories!A1"/>
    <hyperlink ref="KJV21" location="Age_Categories!A1" display="Age_Categories!A1"/>
    <hyperlink ref="KJW21" location="Age_Categories!A1" display="Age_Categories!A1"/>
    <hyperlink ref="KJX21" location="Age_Categories!A1" display="Age_Categories!A1"/>
    <hyperlink ref="KJY21" location="Age_Categories!A1" display="Age_Categories!A1"/>
    <hyperlink ref="KJZ21" location="Age_Categories!A1" display="Age_Categories!A1"/>
    <hyperlink ref="KKA21" location="Age_Categories!A1" display="Age_Categories!A1"/>
    <hyperlink ref="KKB21" location="Age_Categories!A1" display="Age_Categories!A1"/>
    <hyperlink ref="KKC21" location="Age_Categories!A1" display="Age_Categories!A1"/>
    <hyperlink ref="KKD21" location="Age_Categories!A1" display="Age_Categories!A1"/>
    <hyperlink ref="KKE21" location="Age_Categories!A1" display="Age_Categories!A1"/>
    <hyperlink ref="KKF21" location="Age_Categories!A1" display="Age_Categories!A1"/>
    <hyperlink ref="KKG21" location="Age_Categories!A1" display="Age_Categories!A1"/>
    <hyperlink ref="KKH21" location="Age_Categories!A1" display="Age_Categories!A1"/>
    <hyperlink ref="KKI21" location="Age_Categories!A1" display="Age_Categories!A1"/>
    <hyperlink ref="KKJ21" location="Age_Categories!A1" display="Age_Categories!A1"/>
    <hyperlink ref="KKK21" location="Age_Categories!A1" display="Age_Categories!A1"/>
    <hyperlink ref="KKL21" location="Age_Categories!A1" display="Age_Categories!A1"/>
    <hyperlink ref="KKM21" location="Age_Categories!A1" display="Age_Categories!A1"/>
    <hyperlink ref="KKN21" location="Age_Categories!A1" display="Age_Categories!A1"/>
    <hyperlink ref="KKO21" location="Age_Categories!A1" display="Age_Categories!A1"/>
    <hyperlink ref="KKP21" location="Age_Categories!A1" display="Age_Categories!A1"/>
    <hyperlink ref="KKQ21" location="Age_Categories!A1" display="Age_Categories!A1"/>
    <hyperlink ref="KKR21" location="Age_Categories!A1" display="Age_Categories!A1"/>
    <hyperlink ref="KKS21" location="Age_Categories!A1" display="Age_Categories!A1"/>
    <hyperlink ref="KKT21" location="Age_Categories!A1" display="Age_Categories!A1"/>
    <hyperlink ref="KKU21" location="Age_Categories!A1" display="Age_Categories!A1"/>
    <hyperlink ref="KKV21" location="Age_Categories!A1" display="Age_Categories!A1"/>
    <hyperlink ref="KKW21" location="Age_Categories!A1" display="Age_Categories!A1"/>
    <hyperlink ref="KKX21" location="Age_Categories!A1" display="Age_Categories!A1"/>
    <hyperlink ref="KKY21" location="Age_Categories!A1" display="Age_Categories!A1"/>
    <hyperlink ref="KKZ21" location="Age_Categories!A1" display="Age_Categories!A1"/>
    <hyperlink ref="KLA21" location="Age_Categories!A1" display="Age_Categories!A1"/>
    <hyperlink ref="KLB21" location="Age_Categories!A1" display="Age_Categories!A1"/>
    <hyperlink ref="KLC21" location="Age_Categories!A1" display="Age_Categories!A1"/>
    <hyperlink ref="KLD21" location="Age_Categories!A1" display="Age_Categories!A1"/>
    <hyperlink ref="KLE21" location="Age_Categories!A1" display="Age_Categories!A1"/>
    <hyperlink ref="KLF21" location="Age_Categories!A1" display="Age_Categories!A1"/>
    <hyperlink ref="KLG21" location="Age_Categories!A1" display="Age_Categories!A1"/>
    <hyperlink ref="KLH21" location="Age_Categories!A1" display="Age_Categories!A1"/>
    <hyperlink ref="KLI21" location="Age_Categories!A1" display="Age_Categories!A1"/>
    <hyperlink ref="KLJ21" location="Age_Categories!A1" display="Age_Categories!A1"/>
    <hyperlink ref="KLK21" location="Age_Categories!A1" display="Age_Categories!A1"/>
    <hyperlink ref="KLL21" location="Age_Categories!A1" display="Age_Categories!A1"/>
    <hyperlink ref="KLM21" location="Age_Categories!A1" display="Age_Categories!A1"/>
    <hyperlink ref="KLN21" location="Age_Categories!A1" display="Age_Categories!A1"/>
    <hyperlink ref="KLO21" location="Age_Categories!A1" display="Age_Categories!A1"/>
    <hyperlink ref="KLP21" location="Age_Categories!A1" display="Age_Categories!A1"/>
    <hyperlink ref="KLQ21" location="Age_Categories!A1" display="Age_Categories!A1"/>
    <hyperlink ref="KLR21" location="Age_Categories!A1" display="Age_Categories!A1"/>
    <hyperlink ref="KLS21" location="Age_Categories!A1" display="Age_Categories!A1"/>
    <hyperlink ref="KLT21" location="Age_Categories!A1" display="Age_Categories!A1"/>
    <hyperlink ref="KLU21" location="Age_Categories!A1" display="Age_Categories!A1"/>
    <hyperlink ref="KLV21" location="Age_Categories!A1" display="Age_Categories!A1"/>
    <hyperlink ref="KLW21" location="Age_Categories!A1" display="Age_Categories!A1"/>
    <hyperlink ref="KLX21" location="Age_Categories!A1" display="Age_Categories!A1"/>
    <hyperlink ref="KLY21" location="Age_Categories!A1" display="Age_Categories!A1"/>
    <hyperlink ref="KLZ21" location="Age_Categories!A1" display="Age_Categories!A1"/>
    <hyperlink ref="KMA21" location="Age_Categories!A1" display="Age_Categories!A1"/>
    <hyperlink ref="KMB21" location="Age_Categories!A1" display="Age_Categories!A1"/>
    <hyperlink ref="KMC21" location="Age_Categories!A1" display="Age_Categories!A1"/>
    <hyperlink ref="KMD21" location="Age_Categories!A1" display="Age_Categories!A1"/>
    <hyperlink ref="KME21" location="Age_Categories!A1" display="Age_Categories!A1"/>
    <hyperlink ref="KMF21" location="Age_Categories!A1" display="Age_Categories!A1"/>
    <hyperlink ref="KMG21" location="Age_Categories!A1" display="Age_Categories!A1"/>
    <hyperlink ref="KMH21" location="Age_Categories!A1" display="Age_Categories!A1"/>
    <hyperlink ref="KMI21" location="Age_Categories!A1" display="Age_Categories!A1"/>
    <hyperlink ref="KMJ21" location="Age_Categories!A1" display="Age_Categories!A1"/>
    <hyperlink ref="KMK21" location="Age_Categories!A1" display="Age_Categories!A1"/>
    <hyperlink ref="KML21" location="Age_Categories!A1" display="Age_Categories!A1"/>
    <hyperlink ref="KMM21" location="Age_Categories!A1" display="Age_Categories!A1"/>
    <hyperlink ref="KMN21" location="Age_Categories!A1" display="Age_Categories!A1"/>
    <hyperlink ref="KMO21" location="Age_Categories!A1" display="Age_Categories!A1"/>
    <hyperlink ref="KMP21" location="Age_Categories!A1" display="Age_Categories!A1"/>
    <hyperlink ref="KMQ21" location="Age_Categories!A1" display="Age_Categories!A1"/>
    <hyperlink ref="KMR21" location="Age_Categories!A1" display="Age_Categories!A1"/>
    <hyperlink ref="KMS21" location="Age_Categories!A1" display="Age_Categories!A1"/>
    <hyperlink ref="KMT21" location="Age_Categories!A1" display="Age_Categories!A1"/>
    <hyperlink ref="KMU21" location="Age_Categories!A1" display="Age_Categories!A1"/>
    <hyperlink ref="KMV21" location="Age_Categories!A1" display="Age_Categories!A1"/>
    <hyperlink ref="KMW21" location="Age_Categories!A1" display="Age_Categories!A1"/>
    <hyperlink ref="KMX21" location="Age_Categories!A1" display="Age_Categories!A1"/>
    <hyperlink ref="KMY21" location="Age_Categories!A1" display="Age_Categories!A1"/>
    <hyperlink ref="KMZ21" location="Age_Categories!A1" display="Age_Categories!A1"/>
    <hyperlink ref="KNA21" location="Age_Categories!A1" display="Age_Categories!A1"/>
    <hyperlink ref="KNB21" location="Age_Categories!A1" display="Age_Categories!A1"/>
    <hyperlink ref="KNC21" location="Age_Categories!A1" display="Age_Categories!A1"/>
    <hyperlink ref="KND21" location="Age_Categories!A1" display="Age_Categories!A1"/>
    <hyperlink ref="KNE21" location="Age_Categories!A1" display="Age_Categories!A1"/>
    <hyperlink ref="KNF21" location="Age_Categories!A1" display="Age_Categories!A1"/>
    <hyperlink ref="KNG21" location="Age_Categories!A1" display="Age_Categories!A1"/>
    <hyperlink ref="KNH21" location="Age_Categories!A1" display="Age_Categories!A1"/>
    <hyperlink ref="KNI21" location="Age_Categories!A1" display="Age_Categories!A1"/>
    <hyperlink ref="KNJ21" location="Age_Categories!A1" display="Age_Categories!A1"/>
    <hyperlink ref="KNK21" location="Age_Categories!A1" display="Age_Categories!A1"/>
    <hyperlink ref="KNL21" location="Age_Categories!A1" display="Age_Categories!A1"/>
    <hyperlink ref="KNM21" location="Age_Categories!A1" display="Age_Categories!A1"/>
    <hyperlink ref="KNN21" location="Age_Categories!A1" display="Age_Categories!A1"/>
    <hyperlink ref="KNO21" location="Age_Categories!A1" display="Age_Categories!A1"/>
    <hyperlink ref="KNP21" location="Age_Categories!A1" display="Age_Categories!A1"/>
    <hyperlink ref="KNQ21" location="Age_Categories!A1" display="Age_Categories!A1"/>
    <hyperlink ref="KNR21" location="Age_Categories!A1" display="Age_Categories!A1"/>
    <hyperlink ref="KNS21" location="Age_Categories!A1" display="Age_Categories!A1"/>
    <hyperlink ref="KNT21" location="Age_Categories!A1" display="Age_Categories!A1"/>
    <hyperlink ref="KNU21" location="Age_Categories!A1" display="Age_Categories!A1"/>
    <hyperlink ref="KNV21" location="Age_Categories!A1" display="Age_Categories!A1"/>
    <hyperlink ref="KNW21" location="Age_Categories!A1" display="Age_Categories!A1"/>
    <hyperlink ref="KNX21" location="Age_Categories!A1" display="Age_Categories!A1"/>
    <hyperlink ref="KNY21" location="Age_Categories!A1" display="Age_Categories!A1"/>
    <hyperlink ref="KNZ21" location="Age_Categories!A1" display="Age_Categories!A1"/>
    <hyperlink ref="KOA21" location="Age_Categories!A1" display="Age_Categories!A1"/>
    <hyperlink ref="KOB21" location="Age_Categories!A1" display="Age_Categories!A1"/>
    <hyperlink ref="KOC21" location="Age_Categories!A1" display="Age_Categories!A1"/>
    <hyperlink ref="KOD21" location="Age_Categories!A1" display="Age_Categories!A1"/>
    <hyperlink ref="KOE21" location="Age_Categories!A1" display="Age_Categories!A1"/>
    <hyperlink ref="KOF21" location="Age_Categories!A1" display="Age_Categories!A1"/>
    <hyperlink ref="KOG21" location="Age_Categories!A1" display="Age_Categories!A1"/>
    <hyperlink ref="KOH21" location="Age_Categories!A1" display="Age_Categories!A1"/>
    <hyperlink ref="KOI21" location="Age_Categories!A1" display="Age_Categories!A1"/>
    <hyperlink ref="KOJ21" location="Age_Categories!A1" display="Age_Categories!A1"/>
    <hyperlink ref="KOK21" location="Age_Categories!A1" display="Age_Categories!A1"/>
    <hyperlink ref="KOL21" location="Age_Categories!A1" display="Age_Categories!A1"/>
    <hyperlink ref="KOM21" location="Age_Categories!A1" display="Age_Categories!A1"/>
    <hyperlink ref="KON21" location="Age_Categories!A1" display="Age_Categories!A1"/>
    <hyperlink ref="KOO21" location="Age_Categories!A1" display="Age_Categories!A1"/>
    <hyperlink ref="KOP21" location="Age_Categories!A1" display="Age_Categories!A1"/>
    <hyperlink ref="KOQ21" location="Age_Categories!A1" display="Age_Categories!A1"/>
    <hyperlink ref="KOR21" location="Age_Categories!A1" display="Age_Categories!A1"/>
    <hyperlink ref="KOS21" location="Age_Categories!A1" display="Age_Categories!A1"/>
    <hyperlink ref="KOT21" location="Age_Categories!A1" display="Age_Categories!A1"/>
    <hyperlink ref="KOU21" location="Age_Categories!A1" display="Age_Categories!A1"/>
    <hyperlink ref="KOV21" location="Age_Categories!A1" display="Age_Categories!A1"/>
    <hyperlink ref="KOW21" location="Age_Categories!A1" display="Age_Categories!A1"/>
    <hyperlink ref="KOX21" location="Age_Categories!A1" display="Age_Categories!A1"/>
    <hyperlink ref="KOY21" location="Age_Categories!A1" display="Age_Categories!A1"/>
    <hyperlink ref="KOZ21" location="Age_Categories!A1" display="Age_Categories!A1"/>
    <hyperlink ref="KPA21" location="Age_Categories!A1" display="Age_Categories!A1"/>
    <hyperlink ref="KPB21" location="Age_Categories!A1" display="Age_Categories!A1"/>
    <hyperlink ref="KPC21" location="Age_Categories!A1" display="Age_Categories!A1"/>
    <hyperlink ref="KPD21" location="Age_Categories!A1" display="Age_Categories!A1"/>
    <hyperlink ref="KPE21" location="Age_Categories!A1" display="Age_Categories!A1"/>
    <hyperlink ref="KPF21" location="Age_Categories!A1" display="Age_Categories!A1"/>
    <hyperlink ref="KPG21" location="Age_Categories!A1" display="Age_Categories!A1"/>
    <hyperlink ref="KPH21" location="Age_Categories!A1" display="Age_Categories!A1"/>
    <hyperlink ref="KPI21" location="Age_Categories!A1" display="Age_Categories!A1"/>
    <hyperlink ref="KPJ21" location="Age_Categories!A1" display="Age_Categories!A1"/>
    <hyperlink ref="KPK21" location="Age_Categories!A1" display="Age_Categories!A1"/>
    <hyperlink ref="KPL21" location="Age_Categories!A1" display="Age_Categories!A1"/>
    <hyperlink ref="KPM21" location="Age_Categories!A1" display="Age_Categories!A1"/>
    <hyperlink ref="KPN21" location="Age_Categories!A1" display="Age_Categories!A1"/>
    <hyperlink ref="KPO21" location="Age_Categories!A1" display="Age_Categories!A1"/>
    <hyperlink ref="KPP21" location="Age_Categories!A1" display="Age_Categories!A1"/>
    <hyperlink ref="KPQ21" location="Age_Categories!A1" display="Age_Categories!A1"/>
    <hyperlink ref="KPR21" location="Age_Categories!A1" display="Age_Categories!A1"/>
    <hyperlink ref="KPS21" location="Age_Categories!A1" display="Age_Categories!A1"/>
    <hyperlink ref="KPT21" location="Age_Categories!A1" display="Age_Categories!A1"/>
    <hyperlink ref="KPU21" location="Age_Categories!A1" display="Age_Categories!A1"/>
    <hyperlink ref="KPV21" location="Age_Categories!A1" display="Age_Categories!A1"/>
    <hyperlink ref="KPW21" location="Age_Categories!A1" display="Age_Categories!A1"/>
    <hyperlink ref="KPX21" location="Age_Categories!A1" display="Age_Categories!A1"/>
    <hyperlink ref="KPY21" location="Age_Categories!A1" display="Age_Categories!A1"/>
    <hyperlink ref="KPZ21" location="Age_Categories!A1" display="Age_Categories!A1"/>
    <hyperlink ref="KQA21" location="Age_Categories!A1" display="Age_Categories!A1"/>
    <hyperlink ref="KQB21" location="Age_Categories!A1" display="Age_Categories!A1"/>
    <hyperlink ref="KQC21" location="Age_Categories!A1" display="Age_Categories!A1"/>
    <hyperlink ref="KQD21" location="Age_Categories!A1" display="Age_Categories!A1"/>
    <hyperlink ref="KQE21" location="Age_Categories!A1" display="Age_Categories!A1"/>
    <hyperlink ref="KQF21" location="Age_Categories!A1" display="Age_Categories!A1"/>
    <hyperlink ref="KQG21" location="Age_Categories!A1" display="Age_Categories!A1"/>
    <hyperlink ref="KQH21" location="Age_Categories!A1" display="Age_Categories!A1"/>
    <hyperlink ref="KQI21" location="Age_Categories!A1" display="Age_Categories!A1"/>
    <hyperlink ref="KQJ21" location="Age_Categories!A1" display="Age_Categories!A1"/>
    <hyperlink ref="KQK21" location="Age_Categories!A1" display="Age_Categories!A1"/>
    <hyperlink ref="KQL21" location="Age_Categories!A1" display="Age_Categories!A1"/>
    <hyperlink ref="KQM21" location="Age_Categories!A1" display="Age_Categories!A1"/>
    <hyperlink ref="KQN21" location="Age_Categories!A1" display="Age_Categories!A1"/>
    <hyperlink ref="KQO21" location="Age_Categories!A1" display="Age_Categories!A1"/>
    <hyperlink ref="KQP21" location="Age_Categories!A1" display="Age_Categories!A1"/>
    <hyperlink ref="KQQ21" location="Age_Categories!A1" display="Age_Categories!A1"/>
    <hyperlink ref="KQR21" location="Age_Categories!A1" display="Age_Categories!A1"/>
    <hyperlink ref="KQS21" location="Age_Categories!A1" display="Age_Categories!A1"/>
    <hyperlink ref="KQT21" location="Age_Categories!A1" display="Age_Categories!A1"/>
    <hyperlink ref="KQU21" location="Age_Categories!A1" display="Age_Categories!A1"/>
    <hyperlink ref="KQV21" location="Age_Categories!A1" display="Age_Categories!A1"/>
    <hyperlink ref="KQW21" location="Age_Categories!A1" display="Age_Categories!A1"/>
    <hyperlink ref="KQX21" location="Age_Categories!A1" display="Age_Categories!A1"/>
    <hyperlink ref="KQY21" location="Age_Categories!A1" display="Age_Categories!A1"/>
    <hyperlink ref="KQZ21" location="Age_Categories!A1" display="Age_Categories!A1"/>
    <hyperlink ref="KRA21" location="Age_Categories!A1" display="Age_Categories!A1"/>
    <hyperlink ref="KRB21" location="Age_Categories!A1" display="Age_Categories!A1"/>
    <hyperlink ref="KRC21" location="Age_Categories!A1" display="Age_Categories!A1"/>
    <hyperlink ref="KRD21" location="Age_Categories!A1" display="Age_Categories!A1"/>
    <hyperlink ref="KRE21" location="Age_Categories!A1" display="Age_Categories!A1"/>
    <hyperlink ref="KRF21" location="Age_Categories!A1" display="Age_Categories!A1"/>
    <hyperlink ref="KRG21" location="Age_Categories!A1" display="Age_Categories!A1"/>
    <hyperlink ref="KRH21" location="Age_Categories!A1" display="Age_Categories!A1"/>
    <hyperlink ref="KRI21" location="Age_Categories!A1" display="Age_Categories!A1"/>
    <hyperlink ref="KRJ21" location="Age_Categories!A1" display="Age_Categories!A1"/>
    <hyperlink ref="KRK21" location="Age_Categories!A1" display="Age_Categories!A1"/>
    <hyperlink ref="KRL21" location="Age_Categories!A1" display="Age_Categories!A1"/>
    <hyperlink ref="KRM21" location="Age_Categories!A1" display="Age_Categories!A1"/>
    <hyperlink ref="KRN21" location="Age_Categories!A1" display="Age_Categories!A1"/>
    <hyperlink ref="KRO21" location="Age_Categories!A1" display="Age_Categories!A1"/>
    <hyperlink ref="KRP21" location="Age_Categories!A1" display="Age_Categories!A1"/>
    <hyperlink ref="KRQ21" location="Age_Categories!A1" display="Age_Categories!A1"/>
    <hyperlink ref="KRR21" location="Age_Categories!A1" display="Age_Categories!A1"/>
    <hyperlink ref="KRS21" location="Age_Categories!A1" display="Age_Categories!A1"/>
    <hyperlink ref="KRT21" location="Age_Categories!A1" display="Age_Categories!A1"/>
    <hyperlink ref="KRU21" location="Age_Categories!A1" display="Age_Categories!A1"/>
    <hyperlink ref="KRV21" location="Age_Categories!A1" display="Age_Categories!A1"/>
    <hyperlink ref="KRW21" location="Age_Categories!A1" display="Age_Categories!A1"/>
    <hyperlink ref="KRX21" location="Age_Categories!A1" display="Age_Categories!A1"/>
    <hyperlink ref="KRY21" location="Age_Categories!A1" display="Age_Categories!A1"/>
    <hyperlink ref="KRZ21" location="Age_Categories!A1" display="Age_Categories!A1"/>
    <hyperlink ref="KSA21" location="Age_Categories!A1" display="Age_Categories!A1"/>
    <hyperlink ref="KSB21" location="Age_Categories!A1" display="Age_Categories!A1"/>
    <hyperlink ref="KSC21" location="Age_Categories!A1" display="Age_Categories!A1"/>
    <hyperlink ref="KSD21" location="Age_Categories!A1" display="Age_Categories!A1"/>
    <hyperlink ref="KSE21" location="Age_Categories!A1" display="Age_Categories!A1"/>
    <hyperlink ref="KSF21" location="Age_Categories!A1" display="Age_Categories!A1"/>
    <hyperlink ref="KSG21" location="Age_Categories!A1" display="Age_Categories!A1"/>
    <hyperlink ref="KSH21" location="Age_Categories!A1" display="Age_Categories!A1"/>
    <hyperlink ref="KSI21" location="Age_Categories!A1" display="Age_Categories!A1"/>
    <hyperlink ref="KSJ21" location="Age_Categories!A1" display="Age_Categories!A1"/>
    <hyperlink ref="KSK21" location="Age_Categories!A1" display="Age_Categories!A1"/>
    <hyperlink ref="KSL21" location="Age_Categories!A1" display="Age_Categories!A1"/>
    <hyperlink ref="KSM21" location="Age_Categories!A1" display="Age_Categories!A1"/>
    <hyperlink ref="KSN21" location="Age_Categories!A1" display="Age_Categories!A1"/>
    <hyperlink ref="KSO21" location="Age_Categories!A1" display="Age_Categories!A1"/>
    <hyperlink ref="KSP21" location="Age_Categories!A1" display="Age_Categories!A1"/>
    <hyperlink ref="KSQ21" location="Age_Categories!A1" display="Age_Categories!A1"/>
    <hyperlink ref="KSR21" location="Age_Categories!A1" display="Age_Categories!A1"/>
    <hyperlink ref="KSS21" location="Age_Categories!A1" display="Age_Categories!A1"/>
    <hyperlink ref="KST21" location="Age_Categories!A1" display="Age_Categories!A1"/>
    <hyperlink ref="KSU21" location="Age_Categories!A1" display="Age_Categories!A1"/>
    <hyperlink ref="KSV21" location="Age_Categories!A1" display="Age_Categories!A1"/>
    <hyperlink ref="KSW21" location="Age_Categories!A1" display="Age_Categories!A1"/>
    <hyperlink ref="KSX21" location="Age_Categories!A1" display="Age_Categories!A1"/>
    <hyperlink ref="KSY21" location="Age_Categories!A1" display="Age_Categories!A1"/>
    <hyperlink ref="KSZ21" location="Age_Categories!A1" display="Age_Categories!A1"/>
    <hyperlink ref="KTA21" location="Age_Categories!A1" display="Age_Categories!A1"/>
    <hyperlink ref="KTB21" location="Age_Categories!A1" display="Age_Categories!A1"/>
    <hyperlink ref="KTC21" location="Age_Categories!A1" display="Age_Categories!A1"/>
    <hyperlink ref="KTD21" location="Age_Categories!A1" display="Age_Categories!A1"/>
    <hyperlink ref="KTE21" location="Age_Categories!A1" display="Age_Categories!A1"/>
    <hyperlink ref="KTF21" location="Age_Categories!A1" display="Age_Categories!A1"/>
    <hyperlink ref="KTG21" location="Age_Categories!A1" display="Age_Categories!A1"/>
    <hyperlink ref="KTH21" location="Age_Categories!A1" display="Age_Categories!A1"/>
    <hyperlink ref="KTI21" location="Age_Categories!A1" display="Age_Categories!A1"/>
    <hyperlink ref="KTJ21" location="Age_Categories!A1" display="Age_Categories!A1"/>
    <hyperlink ref="KTK21" location="Age_Categories!A1" display="Age_Categories!A1"/>
    <hyperlink ref="KTL21" location="Age_Categories!A1" display="Age_Categories!A1"/>
    <hyperlink ref="KTM21" location="Age_Categories!A1" display="Age_Categories!A1"/>
    <hyperlink ref="KTN21" location="Age_Categories!A1" display="Age_Categories!A1"/>
    <hyperlink ref="KTO21" location="Age_Categories!A1" display="Age_Categories!A1"/>
    <hyperlink ref="KTP21" location="Age_Categories!A1" display="Age_Categories!A1"/>
    <hyperlink ref="KTQ21" location="Age_Categories!A1" display="Age_Categories!A1"/>
    <hyperlink ref="KTR21" location="Age_Categories!A1" display="Age_Categories!A1"/>
    <hyperlink ref="KTS21" location="Age_Categories!A1" display="Age_Categories!A1"/>
    <hyperlink ref="KTT21" location="Age_Categories!A1" display="Age_Categories!A1"/>
    <hyperlink ref="KTU21" location="Age_Categories!A1" display="Age_Categories!A1"/>
    <hyperlink ref="KTV21" location="Age_Categories!A1" display="Age_Categories!A1"/>
    <hyperlink ref="KTW21" location="Age_Categories!A1" display="Age_Categories!A1"/>
    <hyperlink ref="KTX21" location="Age_Categories!A1" display="Age_Categories!A1"/>
    <hyperlink ref="KTY21" location="Age_Categories!A1" display="Age_Categories!A1"/>
    <hyperlink ref="KTZ21" location="Age_Categories!A1" display="Age_Categories!A1"/>
    <hyperlink ref="KUA21" location="Age_Categories!A1" display="Age_Categories!A1"/>
    <hyperlink ref="KUB21" location="Age_Categories!A1" display="Age_Categories!A1"/>
    <hyperlink ref="KUC21" location="Age_Categories!A1" display="Age_Categories!A1"/>
    <hyperlink ref="KUD21" location="Age_Categories!A1" display="Age_Categories!A1"/>
    <hyperlink ref="KUE21" location="Age_Categories!A1" display="Age_Categories!A1"/>
    <hyperlink ref="KUF21" location="Age_Categories!A1" display="Age_Categories!A1"/>
    <hyperlink ref="KUG21" location="Age_Categories!A1" display="Age_Categories!A1"/>
    <hyperlink ref="KUH21" location="Age_Categories!A1" display="Age_Categories!A1"/>
    <hyperlink ref="KUI21" location="Age_Categories!A1" display="Age_Categories!A1"/>
    <hyperlink ref="KUJ21" location="Age_Categories!A1" display="Age_Categories!A1"/>
    <hyperlink ref="KUK21" location="Age_Categories!A1" display="Age_Categories!A1"/>
    <hyperlink ref="KUL21" location="Age_Categories!A1" display="Age_Categories!A1"/>
    <hyperlink ref="KUM21" location="Age_Categories!A1" display="Age_Categories!A1"/>
    <hyperlink ref="KUN21" location="Age_Categories!A1" display="Age_Categories!A1"/>
    <hyperlink ref="KUO21" location="Age_Categories!A1" display="Age_Categories!A1"/>
    <hyperlink ref="KUP21" location="Age_Categories!A1" display="Age_Categories!A1"/>
    <hyperlink ref="KUQ21" location="Age_Categories!A1" display="Age_Categories!A1"/>
    <hyperlink ref="KUR21" location="Age_Categories!A1" display="Age_Categories!A1"/>
    <hyperlink ref="KUS21" location="Age_Categories!A1" display="Age_Categories!A1"/>
    <hyperlink ref="KUT21" location="Age_Categories!A1" display="Age_Categories!A1"/>
    <hyperlink ref="KUU21" location="Age_Categories!A1" display="Age_Categories!A1"/>
    <hyperlink ref="KUV21" location="Age_Categories!A1" display="Age_Categories!A1"/>
    <hyperlink ref="KUW21" location="Age_Categories!A1" display="Age_Categories!A1"/>
    <hyperlink ref="KUX21" location="Age_Categories!A1" display="Age_Categories!A1"/>
    <hyperlink ref="KUY21" location="Age_Categories!A1" display="Age_Categories!A1"/>
    <hyperlink ref="KUZ21" location="Age_Categories!A1" display="Age_Categories!A1"/>
    <hyperlink ref="KVA21" location="Age_Categories!A1" display="Age_Categories!A1"/>
    <hyperlink ref="KVB21" location="Age_Categories!A1" display="Age_Categories!A1"/>
    <hyperlink ref="KVC21" location="Age_Categories!A1" display="Age_Categories!A1"/>
    <hyperlink ref="KVD21" location="Age_Categories!A1" display="Age_Categories!A1"/>
    <hyperlink ref="KVE21" location="Age_Categories!A1" display="Age_Categories!A1"/>
    <hyperlink ref="KVF21" location="Age_Categories!A1" display="Age_Categories!A1"/>
    <hyperlink ref="KVG21" location="Age_Categories!A1" display="Age_Categories!A1"/>
    <hyperlink ref="KVH21" location="Age_Categories!A1" display="Age_Categories!A1"/>
    <hyperlink ref="KVI21" location="Age_Categories!A1" display="Age_Categories!A1"/>
    <hyperlink ref="KVJ21" location="Age_Categories!A1" display="Age_Categories!A1"/>
    <hyperlink ref="KVK21" location="Age_Categories!A1" display="Age_Categories!A1"/>
    <hyperlink ref="KVL21" location="Age_Categories!A1" display="Age_Categories!A1"/>
    <hyperlink ref="KVM21" location="Age_Categories!A1" display="Age_Categories!A1"/>
    <hyperlink ref="KVN21" location="Age_Categories!A1" display="Age_Categories!A1"/>
    <hyperlink ref="KVO21" location="Age_Categories!A1" display="Age_Categories!A1"/>
    <hyperlink ref="KVP21" location="Age_Categories!A1" display="Age_Categories!A1"/>
    <hyperlink ref="KVQ21" location="Age_Categories!A1" display="Age_Categories!A1"/>
    <hyperlink ref="KVR21" location="Age_Categories!A1" display="Age_Categories!A1"/>
    <hyperlink ref="KVS21" location="Age_Categories!A1" display="Age_Categories!A1"/>
    <hyperlink ref="KVT21" location="Age_Categories!A1" display="Age_Categories!A1"/>
    <hyperlink ref="KVU21" location="Age_Categories!A1" display="Age_Categories!A1"/>
    <hyperlink ref="KVV21" location="Age_Categories!A1" display="Age_Categories!A1"/>
    <hyperlink ref="KVW21" location="Age_Categories!A1" display="Age_Categories!A1"/>
    <hyperlink ref="KVX21" location="Age_Categories!A1" display="Age_Categories!A1"/>
    <hyperlink ref="KVY21" location="Age_Categories!A1" display="Age_Categories!A1"/>
    <hyperlink ref="KVZ21" location="Age_Categories!A1" display="Age_Categories!A1"/>
    <hyperlink ref="KWA21" location="Age_Categories!A1" display="Age_Categories!A1"/>
    <hyperlink ref="KWB21" location="Age_Categories!A1" display="Age_Categories!A1"/>
    <hyperlink ref="KWC21" location="Age_Categories!A1" display="Age_Categories!A1"/>
    <hyperlink ref="KWD21" location="Age_Categories!A1" display="Age_Categories!A1"/>
    <hyperlink ref="KWE21" location="Age_Categories!A1" display="Age_Categories!A1"/>
    <hyperlink ref="KWF21" location="Age_Categories!A1" display="Age_Categories!A1"/>
    <hyperlink ref="KWG21" location="Age_Categories!A1" display="Age_Categories!A1"/>
    <hyperlink ref="KWH21" location="Age_Categories!A1" display="Age_Categories!A1"/>
    <hyperlink ref="KWI21" location="Age_Categories!A1" display="Age_Categories!A1"/>
    <hyperlink ref="KWJ21" location="Age_Categories!A1" display="Age_Categories!A1"/>
    <hyperlink ref="KWK21" location="Age_Categories!A1" display="Age_Categories!A1"/>
    <hyperlink ref="KWL21" location="Age_Categories!A1" display="Age_Categories!A1"/>
    <hyperlink ref="KWM21" location="Age_Categories!A1" display="Age_Categories!A1"/>
    <hyperlink ref="KWN21" location="Age_Categories!A1" display="Age_Categories!A1"/>
    <hyperlink ref="KWO21" location="Age_Categories!A1" display="Age_Categories!A1"/>
    <hyperlink ref="KWP21" location="Age_Categories!A1" display="Age_Categories!A1"/>
    <hyperlink ref="KWQ21" location="Age_Categories!A1" display="Age_Categories!A1"/>
    <hyperlink ref="KWR21" location="Age_Categories!A1" display="Age_Categories!A1"/>
    <hyperlink ref="KWS21" location="Age_Categories!A1" display="Age_Categories!A1"/>
    <hyperlink ref="KWT21" location="Age_Categories!A1" display="Age_Categories!A1"/>
    <hyperlink ref="KWU21" location="Age_Categories!A1" display="Age_Categories!A1"/>
    <hyperlink ref="KWV21" location="Age_Categories!A1" display="Age_Categories!A1"/>
    <hyperlink ref="KWW21" location="Age_Categories!A1" display="Age_Categories!A1"/>
    <hyperlink ref="KWX21" location="Age_Categories!A1" display="Age_Categories!A1"/>
    <hyperlink ref="KWY21" location="Age_Categories!A1" display="Age_Categories!A1"/>
    <hyperlink ref="KWZ21" location="Age_Categories!A1" display="Age_Categories!A1"/>
    <hyperlink ref="KXA21" location="Age_Categories!A1" display="Age_Categories!A1"/>
    <hyperlink ref="KXB21" location="Age_Categories!A1" display="Age_Categories!A1"/>
    <hyperlink ref="KXC21" location="Age_Categories!A1" display="Age_Categories!A1"/>
    <hyperlink ref="KXD21" location="Age_Categories!A1" display="Age_Categories!A1"/>
    <hyperlink ref="KXE21" location="Age_Categories!A1" display="Age_Categories!A1"/>
    <hyperlink ref="KXF21" location="Age_Categories!A1" display="Age_Categories!A1"/>
    <hyperlink ref="KXG21" location="Age_Categories!A1" display="Age_Categories!A1"/>
    <hyperlink ref="KXH21" location="Age_Categories!A1" display="Age_Categories!A1"/>
    <hyperlink ref="KXI21" location="Age_Categories!A1" display="Age_Categories!A1"/>
    <hyperlink ref="KXJ21" location="Age_Categories!A1" display="Age_Categories!A1"/>
    <hyperlink ref="KXK21" location="Age_Categories!A1" display="Age_Categories!A1"/>
    <hyperlink ref="KXL21" location="Age_Categories!A1" display="Age_Categories!A1"/>
    <hyperlink ref="KXM21" location="Age_Categories!A1" display="Age_Categories!A1"/>
    <hyperlink ref="KXN21" location="Age_Categories!A1" display="Age_Categories!A1"/>
    <hyperlink ref="KXO21" location="Age_Categories!A1" display="Age_Categories!A1"/>
    <hyperlink ref="KXP21" location="Age_Categories!A1" display="Age_Categories!A1"/>
    <hyperlink ref="KXQ21" location="Age_Categories!A1" display="Age_Categories!A1"/>
    <hyperlink ref="KXR21" location="Age_Categories!A1" display="Age_Categories!A1"/>
    <hyperlink ref="KXS21" location="Age_Categories!A1" display="Age_Categories!A1"/>
    <hyperlink ref="KXT21" location="Age_Categories!A1" display="Age_Categories!A1"/>
    <hyperlink ref="KXU21" location="Age_Categories!A1" display="Age_Categories!A1"/>
    <hyperlink ref="KXV21" location="Age_Categories!A1" display="Age_Categories!A1"/>
    <hyperlink ref="KXW21" location="Age_Categories!A1" display="Age_Categories!A1"/>
    <hyperlink ref="KXX21" location="Age_Categories!A1" display="Age_Categories!A1"/>
    <hyperlink ref="KXY21" location="Age_Categories!A1" display="Age_Categories!A1"/>
    <hyperlink ref="KXZ21" location="Age_Categories!A1" display="Age_Categories!A1"/>
    <hyperlink ref="KYA21" location="Age_Categories!A1" display="Age_Categories!A1"/>
    <hyperlink ref="KYB21" location="Age_Categories!A1" display="Age_Categories!A1"/>
    <hyperlink ref="KYC21" location="Age_Categories!A1" display="Age_Categories!A1"/>
    <hyperlink ref="KYD21" location="Age_Categories!A1" display="Age_Categories!A1"/>
    <hyperlink ref="KYE21" location="Age_Categories!A1" display="Age_Categories!A1"/>
    <hyperlink ref="KYF21" location="Age_Categories!A1" display="Age_Categories!A1"/>
    <hyperlink ref="KYG21" location="Age_Categories!A1" display="Age_Categories!A1"/>
    <hyperlink ref="KYH21" location="Age_Categories!A1" display="Age_Categories!A1"/>
    <hyperlink ref="KYI21" location="Age_Categories!A1" display="Age_Categories!A1"/>
    <hyperlink ref="KYJ21" location="Age_Categories!A1" display="Age_Categories!A1"/>
    <hyperlink ref="KYK21" location="Age_Categories!A1" display="Age_Categories!A1"/>
    <hyperlink ref="KYL21" location="Age_Categories!A1" display="Age_Categories!A1"/>
    <hyperlink ref="KYM21" location="Age_Categories!A1" display="Age_Categories!A1"/>
    <hyperlink ref="KYN21" location="Age_Categories!A1" display="Age_Categories!A1"/>
    <hyperlink ref="KYO21" location="Age_Categories!A1" display="Age_Categories!A1"/>
    <hyperlink ref="KYP21" location="Age_Categories!A1" display="Age_Categories!A1"/>
    <hyperlink ref="KYQ21" location="Age_Categories!A1" display="Age_Categories!A1"/>
    <hyperlink ref="KYR21" location="Age_Categories!A1" display="Age_Categories!A1"/>
    <hyperlink ref="KYS21" location="Age_Categories!A1" display="Age_Categories!A1"/>
    <hyperlink ref="KYT21" location="Age_Categories!A1" display="Age_Categories!A1"/>
    <hyperlink ref="KYU21" location="Age_Categories!A1" display="Age_Categories!A1"/>
    <hyperlink ref="KYV21" location="Age_Categories!A1" display="Age_Categories!A1"/>
    <hyperlink ref="KYW21" location="Age_Categories!A1" display="Age_Categories!A1"/>
    <hyperlink ref="KYX21" location="Age_Categories!A1" display="Age_Categories!A1"/>
    <hyperlink ref="KYY21" location="Age_Categories!A1" display="Age_Categories!A1"/>
    <hyperlink ref="KYZ21" location="Age_Categories!A1" display="Age_Categories!A1"/>
    <hyperlink ref="KZA21" location="Age_Categories!A1" display="Age_Categories!A1"/>
    <hyperlink ref="KZB21" location="Age_Categories!A1" display="Age_Categories!A1"/>
    <hyperlink ref="KZC21" location="Age_Categories!A1" display="Age_Categories!A1"/>
    <hyperlink ref="KZD21" location="Age_Categories!A1" display="Age_Categories!A1"/>
    <hyperlink ref="KZE21" location="Age_Categories!A1" display="Age_Categories!A1"/>
    <hyperlink ref="KZF21" location="Age_Categories!A1" display="Age_Categories!A1"/>
    <hyperlink ref="KZG21" location="Age_Categories!A1" display="Age_Categories!A1"/>
    <hyperlink ref="KZH21" location="Age_Categories!A1" display="Age_Categories!A1"/>
    <hyperlink ref="KZI21" location="Age_Categories!A1" display="Age_Categories!A1"/>
    <hyperlink ref="KZJ21" location="Age_Categories!A1" display="Age_Categories!A1"/>
    <hyperlink ref="KZK21" location="Age_Categories!A1" display="Age_Categories!A1"/>
    <hyperlink ref="KZL21" location="Age_Categories!A1" display="Age_Categories!A1"/>
    <hyperlink ref="KZM21" location="Age_Categories!A1" display="Age_Categories!A1"/>
    <hyperlink ref="KZN21" location="Age_Categories!A1" display="Age_Categories!A1"/>
    <hyperlink ref="KZO21" location="Age_Categories!A1" display="Age_Categories!A1"/>
    <hyperlink ref="KZP21" location="Age_Categories!A1" display="Age_Categories!A1"/>
    <hyperlink ref="KZQ21" location="Age_Categories!A1" display="Age_Categories!A1"/>
    <hyperlink ref="KZR21" location="Age_Categories!A1" display="Age_Categories!A1"/>
    <hyperlink ref="KZS21" location="Age_Categories!A1" display="Age_Categories!A1"/>
    <hyperlink ref="KZT21" location="Age_Categories!A1" display="Age_Categories!A1"/>
    <hyperlink ref="KZU21" location="Age_Categories!A1" display="Age_Categories!A1"/>
    <hyperlink ref="KZV21" location="Age_Categories!A1" display="Age_Categories!A1"/>
    <hyperlink ref="KZW21" location="Age_Categories!A1" display="Age_Categories!A1"/>
    <hyperlink ref="KZX21" location="Age_Categories!A1" display="Age_Categories!A1"/>
    <hyperlink ref="KZY21" location="Age_Categories!A1" display="Age_Categories!A1"/>
    <hyperlink ref="KZZ21" location="Age_Categories!A1" display="Age_Categories!A1"/>
    <hyperlink ref="LAA21" location="Age_Categories!A1" display="Age_Categories!A1"/>
    <hyperlink ref="LAB21" location="Age_Categories!A1" display="Age_Categories!A1"/>
    <hyperlink ref="LAC21" location="Age_Categories!A1" display="Age_Categories!A1"/>
    <hyperlink ref="LAD21" location="Age_Categories!A1" display="Age_Categories!A1"/>
    <hyperlink ref="LAE21" location="Age_Categories!A1" display="Age_Categories!A1"/>
    <hyperlink ref="LAF21" location="Age_Categories!A1" display="Age_Categories!A1"/>
    <hyperlink ref="LAG21" location="Age_Categories!A1" display="Age_Categories!A1"/>
    <hyperlink ref="LAH21" location="Age_Categories!A1" display="Age_Categories!A1"/>
    <hyperlink ref="LAI21" location="Age_Categories!A1" display="Age_Categories!A1"/>
    <hyperlink ref="LAJ21" location="Age_Categories!A1" display="Age_Categories!A1"/>
    <hyperlink ref="LAK21" location="Age_Categories!A1" display="Age_Categories!A1"/>
    <hyperlink ref="LAL21" location="Age_Categories!A1" display="Age_Categories!A1"/>
    <hyperlink ref="LAM21" location="Age_Categories!A1" display="Age_Categories!A1"/>
    <hyperlink ref="LAN21" location="Age_Categories!A1" display="Age_Categories!A1"/>
    <hyperlink ref="LAO21" location="Age_Categories!A1" display="Age_Categories!A1"/>
    <hyperlink ref="LAP21" location="Age_Categories!A1" display="Age_Categories!A1"/>
    <hyperlink ref="LAQ21" location="Age_Categories!A1" display="Age_Categories!A1"/>
    <hyperlink ref="LAR21" location="Age_Categories!A1" display="Age_Categories!A1"/>
    <hyperlink ref="LAS21" location="Age_Categories!A1" display="Age_Categories!A1"/>
    <hyperlink ref="LAT21" location="Age_Categories!A1" display="Age_Categories!A1"/>
    <hyperlink ref="LAU21" location="Age_Categories!A1" display="Age_Categories!A1"/>
    <hyperlink ref="LAV21" location="Age_Categories!A1" display="Age_Categories!A1"/>
    <hyperlink ref="LAW21" location="Age_Categories!A1" display="Age_Categories!A1"/>
    <hyperlink ref="LAX21" location="Age_Categories!A1" display="Age_Categories!A1"/>
    <hyperlink ref="LAY21" location="Age_Categories!A1" display="Age_Categories!A1"/>
    <hyperlink ref="LAZ21" location="Age_Categories!A1" display="Age_Categories!A1"/>
    <hyperlink ref="LBA21" location="Age_Categories!A1" display="Age_Categories!A1"/>
    <hyperlink ref="LBB21" location="Age_Categories!A1" display="Age_Categories!A1"/>
    <hyperlink ref="LBC21" location="Age_Categories!A1" display="Age_Categories!A1"/>
    <hyperlink ref="LBD21" location="Age_Categories!A1" display="Age_Categories!A1"/>
    <hyperlink ref="LBE21" location="Age_Categories!A1" display="Age_Categories!A1"/>
    <hyperlink ref="LBF21" location="Age_Categories!A1" display="Age_Categories!A1"/>
    <hyperlink ref="LBG21" location="Age_Categories!A1" display="Age_Categories!A1"/>
    <hyperlink ref="LBH21" location="Age_Categories!A1" display="Age_Categories!A1"/>
    <hyperlink ref="LBI21" location="Age_Categories!A1" display="Age_Categories!A1"/>
    <hyperlink ref="LBJ21" location="Age_Categories!A1" display="Age_Categories!A1"/>
    <hyperlink ref="LBK21" location="Age_Categories!A1" display="Age_Categories!A1"/>
    <hyperlink ref="LBL21" location="Age_Categories!A1" display="Age_Categories!A1"/>
    <hyperlink ref="LBM21" location="Age_Categories!A1" display="Age_Categories!A1"/>
    <hyperlink ref="LBN21" location="Age_Categories!A1" display="Age_Categories!A1"/>
    <hyperlink ref="LBO21" location="Age_Categories!A1" display="Age_Categories!A1"/>
    <hyperlink ref="LBP21" location="Age_Categories!A1" display="Age_Categories!A1"/>
    <hyperlink ref="LBQ21" location="Age_Categories!A1" display="Age_Categories!A1"/>
    <hyperlink ref="LBR21" location="Age_Categories!A1" display="Age_Categories!A1"/>
    <hyperlink ref="LBS21" location="Age_Categories!A1" display="Age_Categories!A1"/>
    <hyperlink ref="LBT21" location="Age_Categories!A1" display="Age_Categories!A1"/>
    <hyperlink ref="LBU21" location="Age_Categories!A1" display="Age_Categories!A1"/>
    <hyperlink ref="LBV21" location="Age_Categories!A1" display="Age_Categories!A1"/>
    <hyperlink ref="LBW21" location="Age_Categories!A1" display="Age_Categories!A1"/>
    <hyperlink ref="LBX21" location="Age_Categories!A1" display="Age_Categories!A1"/>
    <hyperlink ref="LBY21" location="Age_Categories!A1" display="Age_Categories!A1"/>
    <hyperlink ref="LBZ21" location="Age_Categories!A1" display="Age_Categories!A1"/>
    <hyperlink ref="LCA21" location="Age_Categories!A1" display="Age_Categories!A1"/>
    <hyperlink ref="LCB21" location="Age_Categories!A1" display="Age_Categories!A1"/>
    <hyperlink ref="LCC21" location="Age_Categories!A1" display="Age_Categories!A1"/>
    <hyperlink ref="LCD21" location="Age_Categories!A1" display="Age_Categories!A1"/>
    <hyperlink ref="LCE21" location="Age_Categories!A1" display="Age_Categories!A1"/>
    <hyperlink ref="LCF21" location="Age_Categories!A1" display="Age_Categories!A1"/>
    <hyperlink ref="LCG21" location="Age_Categories!A1" display="Age_Categories!A1"/>
    <hyperlink ref="LCH21" location="Age_Categories!A1" display="Age_Categories!A1"/>
    <hyperlink ref="LCI21" location="Age_Categories!A1" display="Age_Categories!A1"/>
    <hyperlink ref="LCJ21" location="Age_Categories!A1" display="Age_Categories!A1"/>
    <hyperlink ref="LCK21" location="Age_Categories!A1" display="Age_Categories!A1"/>
    <hyperlink ref="LCL21" location="Age_Categories!A1" display="Age_Categories!A1"/>
    <hyperlink ref="LCM21" location="Age_Categories!A1" display="Age_Categories!A1"/>
    <hyperlink ref="LCN21" location="Age_Categories!A1" display="Age_Categories!A1"/>
    <hyperlink ref="LCO21" location="Age_Categories!A1" display="Age_Categories!A1"/>
    <hyperlink ref="LCP21" location="Age_Categories!A1" display="Age_Categories!A1"/>
    <hyperlink ref="LCQ21" location="Age_Categories!A1" display="Age_Categories!A1"/>
    <hyperlink ref="LCR21" location="Age_Categories!A1" display="Age_Categories!A1"/>
    <hyperlink ref="LCS21" location="Age_Categories!A1" display="Age_Categories!A1"/>
    <hyperlink ref="LCT21" location="Age_Categories!A1" display="Age_Categories!A1"/>
    <hyperlink ref="LCU21" location="Age_Categories!A1" display="Age_Categories!A1"/>
    <hyperlink ref="LCV21" location="Age_Categories!A1" display="Age_Categories!A1"/>
    <hyperlink ref="LCW21" location="Age_Categories!A1" display="Age_Categories!A1"/>
    <hyperlink ref="LCX21" location="Age_Categories!A1" display="Age_Categories!A1"/>
    <hyperlink ref="LCY21" location="Age_Categories!A1" display="Age_Categories!A1"/>
    <hyperlink ref="LCZ21" location="Age_Categories!A1" display="Age_Categories!A1"/>
    <hyperlink ref="LDA21" location="Age_Categories!A1" display="Age_Categories!A1"/>
    <hyperlink ref="LDB21" location="Age_Categories!A1" display="Age_Categories!A1"/>
    <hyperlink ref="LDC21" location="Age_Categories!A1" display="Age_Categories!A1"/>
    <hyperlink ref="LDD21" location="Age_Categories!A1" display="Age_Categories!A1"/>
    <hyperlink ref="LDE21" location="Age_Categories!A1" display="Age_Categories!A1"/>
    <hyperlink ref="LDF21" location="Age_Categories!A1" display="Age_Categories!A1"/>
    <hyperlink ref="LDG21" location="Age_Categories!A1" display="Age_Categories!A1"/>
    <hyperlink ref="LDH21" location="Age_Categories!A1" display="Age_Categories!A1"/>
    <hyperlink ref="LDI21" location="Age_Categories!A1" display="Age_Categories!A1"/>
    <hyperlink ref="LDJ21" location="Age_Categories!A1" display="Age_Categories!A1"/>
    <hyperlink ref="LDK21" location="Age_Categories!A1" display="Age_Categories!A1"/>
    <hyperlink ref="LDL21" location="Age_Categories!A1" display="Age_Categories!A1"/>
    <hyperlink ref="LDM21" location="Age_Categories!A1" display="Age_Categories!A1"/>
    <hyperlink ref="LDN21" location="Age_Categories!A1" display="Age_Categories!A1"/>
    <hyperlink ref="LDO21" location="Age_Categories!A1" display="Age_Categories!A1"/>
    <hyperlink ref="LDP21" location="Age_Categories!A1" display="Age_Categories!A1"/>
    <hyperlink ref="LDQ21" location="Age_Categories!A1" display="Age_Categories!A1"/>
    <hyperlink ref="LDR21" location="Age_Categories!A1" display="Age_Categories!A1"/>
    <hyperlink ref="LDS21" location="Age_Categories!A1" display="Age_Categories!A1"/>
    <hyperlink ref="LDT21" location="Age_Categories!A1" display="Age_Categories!A1"/>
    <hyperlink ref="LDU21" location="Age_Categories!A1" display="Age_Categories!A1"/>
    <hyperlink ref="LDV21" location="Age_Categories!A1" display="Age_Categories!A1"/>
    <hyperlink ref="LDW21" location="Age_Categories!A1" display="Age_Categories!A1"/>
    <hyperlink ref="LDX21" location="Age_Categories!A1" display="Age_Categories!A1"/>
    <hyperlink ref="LDY21" location="Age_Categories!A1" display="Age_Categories!A1"/>
    <hyperlink ref="LDZ21" location="Age_Categories!A1" display="Age_Categories!A1"/>
    <hyperlink ref="LEA21" location="Age_Categories!A1" display="Age_Categories!A1"/>
    <hyperlink ref="LEB21" location="Age_Categories!A1" display="Age_Categories!A1"/>
    <hyperlink ref="LEC21" location="Age_Categories!A1" display="Age_Categories!A1"/>
    <hyperlink ref="LED21" location="Age_Categories!A1" display="Age_Categories!A1"/>
    <hyperlink ref="LEE21" location="Age_Categories!A1" display="Age_Categories!A1"/>
    <hyperlink ref="LEF21" location="Age_Categories!A1" display="Age_Categories!A1"/>
    <hyperlink ref="LEG21" location="Age_Categories!A1" display="Age_Categories!A1"/>
    <hyperlink ref="LEH21" location="Age_Categories!A1" display="Age_Categories!A1"/>
    <hyperlink ref="LEI21" location="Age_Categories!A1" display="Age_Categories!A1"/>
    <hyperlink ref="LEJ21" location="Age_Categories!A1" display="Age_Categories!A1"/>
    <hyperlink ref="LEK21" location="Age_Categories!A1" display="Age_Categories!A1"/>
    <hyperlink ref="LEL21" location="Age_Categories!A1" display="Age_Categories!A1"/>
    <hyperlink ref="LEM21" location="Age_Categories!A1" display="Age_Categories!A1"/>
    <hyperlink ref="LEN21" location="Age_Categories!A1" display="Age_Categories!A1"/>
    <hyperlink ref="LEO21" location="Age_Categories!A1" display="Age_Categories!A1"/>
    <hyperlink ref="LEP21" location="Age_Categories!A1" display="Age_Categories!A1"/>
    <hyperlink ref="LEQ21" location="Age_Categories!A1" display="Age_Categories!A1"/>
    <hyperlink ref="LER21" location="Age_Categories!A1" display="Age_Categories!A1"/>
    <hyperlink ref="LES21" location="Age_Categories!A1" display="Age_Categories!A1"/>
    <hyperlink ref="LET21" location="Age_Categories!A1" display="Age_Categories!A1"/>
    <hyperlink ref="LEU21" location="Age_Categories!A1" display="Age_Categories!A1"/>
    <hyperlink ref="LEV21" location="Age_Categories!A1" display="Age_Categories!A1"/>
    <hyperlink ref="LEW21" location="Age_Categories!A1" display="Age_Categories!A1"/>
    <hyperlink ref="LEX21" location="Age_Categories!A1" display="Age_Categories!A1"/>
    <hyperlink ref="LEY21" location="Age_Categories!A1" display="Age_Categories!A1"/>
    <hyperlink ref="LEZ21" location="Age_Categories!A1" display="Age_Categories!A1"/>
    <hyperlink ref="LFA21" location="Age_Categories!A1" display="Age_Categories!A1"/>
    <hyperlink ref="LFB21" location="Age_Categories!A1" display="Age_Categories!A1"/>
    <hyperlink ref="LFC21" location="Age_Categories!A1" display="Age_Categories!A1"/>
    <hyperlink ref="LFD21" location="Age_Categories!A1" display="Age_Categories!A1"/>
    <hyperlink ref="LFE21" location="Age_Categories!A1" display="Age_Categories!A1"/>
    <hyperlink ref="LFF21" location="Age_Categories!A1" display="Age_Categories!A1"/>
    <hyperlink ref="LFG21" location="Age_Categories!A1" display="Age_Categories!A1"/>
    <hyperlink ref="LFH21" location="Age_Categories!A1" display="Age_Categories!A1"/>
    <hyperlink ref="LFI21" location="Age_Categories!A1" display="Age_Categories!A1"/>
    <hyperlink ref="LFJ21" location="Age_Categories!A1" display="Age_Categories!A1"/>
    <hyperlink ref="LFK21" location="Age_Categories!A1" display="Age_Categories!A1"/>
    <hyperlink ref="LFL21" location="Age_Categories!A1" display="Age_Categories!A1"/>
    <hyperlink ref="LFM21" location="Age_Categories!A1" display="Age_Categories!A1"/>
    <hyperlink ref="LFN21" location="Age_Categories!A1" display="Age_Categories!A1"/>
    <hyperlink ref="LFO21" location="Age_Categories!A1" display="Age_Categories!A1"/>
    <hyperlink ref="LFP21" location="Age_Categories!A1" display="Age_Categories!A1"/>
    <hyperlink ref="LFQ21" location="Age_Categories!A1" display="Age_Categories!A1"/>
    <hyperlink ref="LFR21" location="Age_Categories!A1" display="Age_Categories!A1"/>
    <hyperlink ref="LFS21" location="Age_Categories!A1" display="Age_Categories!A1"/>
    <hyperlink ref="LFT21" location="Age_Categories!A1" display="Age_Categories!A1"/>
    <hyperlink ref="LFU21" location="Age_Categories!A1" display="Age_Categories!A1"/>
    <hyperlink ref="LFV21" location="Age_Categories!A1" display="Age_Categories!A1"/>
    <hyperlink ref="LFW21" location="Age_Categories!A1" display="Age_Categories!A1"/>
    <hyperlink ref="LFX21" location="Age_Categories!A1" display="Age_Categories!A1"/>
    <hyperlink ref="LFY21" location="Age_Categories!A1" display="Age_Categories!A1"/>
    <hyperlink ref="LFZ21" location="Age_Categories!A1" display="Age_Categories!A1"/>
    <hyperlink ref="LGA21" location="Age_Categories!A1" display="Age_Categories!A1"/>
    <hyperlink ref="LGB21" location="Age_Categories!A1" display="Age_Categories!A1"/>
    <hyperlink ref="LGC21" location="Age_Categories!A1" display="Age_Categories!A1"/>
    <hyperlink ref="LGD21" location="Age_Categories!A1" display="Age_Categories!A1"/>
    <hyperlink ref="LGE21" location="Age_Categories!A1" display="Age_Categories!A1"/>
    <hyperlink ref="LGF21" location="Age_Categories!A1" display="Age_Categories!A1"/>
    <hyperlink ref="LGG21" location="Age_Categories!A1" display="Age_Categories!A1"/>
    <hyperlink ref="LGH21" location="Age_Categories!A1" display="Age_Categories!A1"/>
    <hyperlink ref="LGI21" location="Age_Categories!A1" display="Age_Categories!A1"/>
    <hyperlink ref="LGJ21" location="Age_Categories!A1" display="Age_Categories!A1"/>
    <hyperlink ref="LGK21" location="Age_Categories!A1" display="Age_Categories!A1"/>
    <hyperlink ref="LGL21" location="Age_Categories!A1" display="Age_Categories!A1"/>
    <hyperlink ref="LGM21" location="Age_Categories!A1" display="Age_Categories!A1"/>
    <hyperlink ref="LGN21" location="Age_Categories!A1" display="Age_Categories!A1"/>
    <hyperlink ref="LGO21" location="Age_Categories!A1" display="Age_Categories!A1"/>
    <hyperlink ref="LGP21" location="Age_Categories!A1" display="Age_Categories!A1"/>
    <hyperlink ref="LGQ21" location="Age_Categories!A1" display="Age_Categories!A1"/>
    <hyperlink ref="LGR21" location="Age_Categories!A1" display="Age_Categories!A1"/>
    <hyperlink ref="LGS21" location="Age_Categories!A1" display="Age_Categories!A1"/>
    <hyperlink ref="LGT21" location="Age_Categories!A1" display="Age_Categories!A1"/>
    <hyperlink ref="LGU21" location="Age_Categories!A1" display="Age_Categories!A1"/>
    <hyperlink ref="LGV21" location="Age_Categories!A1" display="Age_Categories!A1"/>
    <hyperlink ref="LGW21" location="Age_Categories!A1" display="Age_Categories!A1"/>
    <hyperlink ref="LGX21" location="Age_Categories!A1" display="Age_Categories!A1"/>
    <hyperlink ref="LGY21" location="Age_Categories!A1" display="Age_Categories!A1"/>
    <hyperlink ref="LGZ21" location="Age_Categories!A1" display="Age_Categories!A1"/>
    <hyperlink ref="LHA21" location="Age_Categories!A1" display="Age_Categories!A1"/>
    <hyperlink ref="LHB21" location="Age_Categories!A1" display="Age_Categories!A1"/>
    <hyperlink ref="LHC21" location="Age_Categories!A1" display="Age_Categories!A1"/>
    <hyperlink ref="LHD21" location="Age_Categories!A1" display="Age_Categories!A1"/>
    <hyperlink ref="LHE21" location="Age_Categories!A1" display="Age_Categories!A1"/>
    <hyperlink ref="LHF21" location="Age_Categories!A1" display="Age_Categories!A1"/>
    <hyperlink ref="LHG21" location="Age_Categories!A1" display="Age_Categories!A1"/>
    <hyperlink ref="LHH21" location="Age_Categories!A1" display="Age_Categories!A1"/>
    <hyperlink ref="LHI21" location="Age_Categories!A1" display="Age_Categories!A1"/>
    <hyperlink ref="LHJ21" location="Age_Categories!A1" display="Age_Categories!A1"/>
    <hyperlink ref="LHK21" location="Age_Categories!A1" display="Age_Categories!A1"/>
    <hyperlink ref="LHL21" location="Age_Categories!A1" display="Age_Categories!A1"/>
    <hyperlink ref="LHM21" location="Age_Categories!A1" display="Age_Categories!A1"/>
    <hyperlink ref="LHN21" location="Age_Categories!A1" display="Age_Categories!A1"/>
    <hyperlink ref="LHO21" location="Age_Categories!A1" display="Age_Categories!A1"/>
    <hyperlink ref="LHP21" location="Age_Categories!A1" display="Age_Categories!A1"/>
    <hyperlink ref="LHQ21" location="Age_Categories!A1" display="Age_Categories!A1"/>
    <hyperlink ref="LHR21" location="Age_Categories!A1" display="Age_Categories!A1"/>
    <hyperlink ref="LHS21" location="Age_Categories!A1" display="Age_Categories!A1"/>
    <hyperlink ref="LHT21" location="Age_Categories!A1" display="Age_Categories!A1"/>
    <hyperlink ref="LHU21" location="Age_Categories!A1" display="Age_Categories!A1"/>
    <hyperlink ref="LHV21" location="Age_Categories!A1" display="Age_Categories!A1"/>
    <hyperlink ref="LHW21" location="Age_Categories!A1" display="Age_Categories!A1"/>
    <hyperlink ref="LHX21" location="Age_Categories!A1" display="Age_Categories!A1"/>
    <hyperlink ref="LHY21" location="Age_Categories!A1" display="Age_Categories!A1"/>
    <hyperlink ref="LHZ21" location="Age_Categories!A1" display="Age_Categories!A1"/>
    <hyperlink ref="LIA21" location="Age_Categories!A1" display="Age_Categories!A1"/>
    <hyperlink ref="LIB21" location="Age_Categories!A1" display="Age_Categories!A1"/>
    <hyperlink ref="LIC21" location="Age_Categories!A1" display="Age_Categories!A1"/>
    <hyperlink ref="LID21" location="Age_Categories!A1" display="Age_Categories!A1"/>
    <hyperlink ref="LIE21" location="Age_Categories!A1" display="Age_Categories!A1"/>
    <hyperlink ref="LIF21" location="Age_Categories!A1" display="Age_Categories!A1"/>
    <hyperlink ref="LIG21" location="Age_Categories!A1" display="Age_Categories!A1"/>
    <hyperlink ref="LIH21" location="Age_Categories!A1" display="Age_Categories!A1"/>
    <hyperlink ref="LII21" location="Age_Categories!A1" display="Age_Categories!A1"/>
    <hyperlink ref="LIJ21" location="Age_Categories!A1" display="Age_Categories!A1"/>
    <hyperlink ref="LIK21" location="Age_Categories!A1" display="Age_Categories!A1"/>
    <hyperlink ref="LIL21" location="Age_Categories!A1" display="Age_Categories!A1"/>
    <hyperlink ref="LIM21" location="Age_Categories!A1" display="Age_Categories!A1"/>
    <hyperlink ref="LIN21" location="Age_Categories!A1" display="Age_Categories!A1"/>
    <hyperlink ref="LIO21" location="Age_Categories!A1" display="Age_Categories!A1"/>
    <hyperlink ref="LIP21" location="Age_Categories!A1" display="Age_Categories!A1"/>
    <hyperlink ref="LIQ21" location="Age_Categories!A1" display="Age_Categories!A1"/>
    <hyperlink ref="LIR21" location="Age_Categories!A1" display="Age_Categories!A1"/>
    <hyperlink ref="LIS21" location="Age_Categories!A1" display="Age_Categories!A1"/>
    <hyperlink ref="LIT21" location="Age_Categories!A1" display="Age_Categories!A1"/>
    <hyperlink ref="LIU21" location="Age_Categories!A1" display="Age_Categories!A1"/>
    <hyperlink ref="LIV21" location="Age_Categories!A1" display="Age_Categories!A1"/>
    <hyperlink ref="LIW21" location="Age_Categories!A1" display="Age_Categories!A1"/>
    <hyperlink ref="LIX21" location="Age_Categories!A1" display="Age_Categories!A1"/>
    <hyperlink ref="LIY21" location="Age_Categories!A1" display="Age_Categories!A1"/>
    <hyperlink ref="LIZ21" location="Age_Categories!A1" display="Age_Categories!A1"/>
    <hyperlink ref="LJA21" location="Age_Categories!A1" display="Age_Categories!A1"/>
    <hyperlink ref="LJB21" location="Age_Categories!A1" display="Age_Categories!A1"/>
    <hyperlink ref="LJC21" location="Age_Categories!A1" display="Age_Categories!A1"/>
    <hyperlink ref="LJD21" location="Age_Categories!A1" display="Age_Categories!A1"/>
    <hyperlink ref="LJE21" location="Age_Categories!A1" display="Age_Categories!A1"/>
    <hyperlink ref="LJF21" location="Age_Categories!A1" display="Age_Categories!A1"/>
    <hyperlink ref="LJG21" location="Age_Categories!A1" display="Age_Categories!A1"/>
    <hyperlink ref="LJH21" location="Age_Categories!A1" display="Age_Categories!A1"/>
    <hyperlink ref="LJI21" location="Age_Categories!A1" display="Age_Categories!A1"/>
    <hyperlink ref="LJJ21" location="Age_Categories!A1" display="Age_Categories!A1"/>
    <hyperlink ref="LJK21" location="Age_Categories!A1" display="Age_Categories!A1"/>
    <hyperlink ref="LJL21" location="Age_Categories!A1" display="Age_Categories!A1"/>
    <hyperlink ref="LJM21" location="Age_Categories!A1" display="Age_Categories!A1"/>
    <hyperlink ref="LJN21" location="Age_Categories!A1" display="Age_Categories!A1"/>
    <hyperlink ref="LJO21" location="Age_Categories!A1" display="Age_Categories!A1"/>
    <hyperlink ref="LJP21" location="Age_Categories!A1" display="Age_Categories!A1"/>
    <hyperlink ref="LJQ21" location="Age_Categories!A1" display="Age_Categories!A1"/>
    <hyperlink ref="LJR21" location="Age_Categories!A1" display="Age_Categories!A1"/>
    <hyperlink ref="LJS21" location="Age_Categories!A1" display="Age_Categories!A1"/>
    <hyperlink ref="LJT21" location="Age_Categories!A1" display="Age_Categories!A1"/>
    <hyperlink ref="LJU21" location="Age_Categories!A1" display="Age_Categories!A1"/>
    <hyperlink ref="LJV21" location="Age_Categories!A1" display="Age_Categories!A1"/>
    <hyperlink ref="LJW21" location="Age_Categories!A1" display="Age_Categories!A1"/>
    <hyperlink ref="LJX21" location="Age_Categories!A1" display="Age_Categories!A1"/>
    <hyperlink ref="LJY21" location="Age_Categories!A1" display="Age_Categories!A1"/>
    <hyperlink ref="LJZ21" location="Age_Categories!A1" display="Age_Categories!A1"/>
    <hyperlink ref="LKA21" location="Age_Categories!A1" display="Age_Categories!A1"/>
    <hyperlink ref="LKB21" location="Age_Categories!A1" display="Age_Categories!A1"/>
    <hyperlink ref="LKC21" location="Age_Categories!A1" display="Age_Categories!A1"/>
    <hyperlink ref="LKD21" location="Age_Categories!A1" display="Age_Categories!A1"/>
    <hyperlink ref="LKE21" location="Age_Categories!A1" display="Age_Categories!A1"/>
    <hyperlink ref="LKF21" location="Age_Categories!A1" display="Age_Categories!A1"/>
    <hyperlink ref="LKG21" location="Age_Categories!A1" display="Age_Categories!A1"/>
    <hyperlink ref="LKH21" location="Age_Categories!A1" display="Age_Categories!A1"/>
    <hyperlink ref="LKI21" location="Age_Categories!A1" display="Age_Categories!A1"/>
    <hyperlink ref="LKJ21" location="Age_Categories!A1" display="Age_Categories!A1"/>
    <hyperlink ref="LKK21" location="Age_Categories!A1" display="Age_Categories!A1"/>
    <hyperlink ref="LKL21" location="Age_Categories!A1" display="Age_Categories!A1"/>
    <hyperlink ref="LKM21" location="Age_Categories!A1" display="Age_Categories!A1"/>
    <hyperlink ref="LKN21" location="Age_Categories!A1" display="Age_Categories!A1"/>
    <hyperlink ref="LKO21" location="Age_Categories!A1" display="Age_Categories!A1"/>
    <hyperlink ref="LKP21" location="Age_Categories!A1" display="Age_Categories!A1"/>
    <hyperlink ref="LKQ21" location="Age_Categories!A1" display="Age_Categories!A1"/>
    <hyperlink ref="LKR21" location="Age_Categories!A1" display="Age_Categories!A1"/>
    <hyperlink ref="LKS21" location="Age_Categories!A1" display="Age_Categories!A1"/>
    <hyperlink ref="LKT21" location="Age_Categories!A1" display="Age_Categories!A1"/>
    <hyperlink ref="LKU21" location="Age_Categories!A1" display="Age_Categories!A1"/>
    <hyperlink ref="LKV21" location="Age_Categories!A1" display="Age_Categories!A1"/>
    <hyperlink ref="LKW21" location="Age_Categories!A1" display="Age_Categories!A1"/>
    <hyperlink ref="LKX21" location="Age_Categories!A1" display="Age_Categories!A1"/>
    <hyperlink ref="LKY21" location="Age_Categories!A1" display="Age_Categories!A1"/>
    <hyperlink ref="LKZ21" location="Age_Categories!A1" display="Age_Categories!A1"/>
    <hyperlink ref="LLA21" location="Age_Categories!A1" display="Age_Categories!A1"/>
    <hyperlink ref="LLB21" location="Age_Categories!A1" display="Age_Categories!A1"/>
    <hyperlink ref="LLC21" location="Age_Categories!A1" display="Age_Categories!A1"/>
    <hyperlink ref="LLD21" location="Age_Categories!A1" display="Age_Categories!A1"/>
    <hyperlink ref="LLE21" location="Age_Categories!A1" display="Age_Categories!A1"/>
    <hyperlink ref="LLF21" location="Age_Categories!A1" display="Age_Categories!A1"/>
    <hyperlink ref="LLG21" location="Age_Categories!A1" display="Age_Categories!A1"/>
    <hyperlink ref="LLH21" location="Age_Categories!A1" display="Age_Categories!A1"/>
    <hyperlink ref="LLI21" location="Age_Categories!A1" display="Age_Categories!A1"/>
    <hyperlink ref="LLJ21" location="Age_Categories!A1" display="Age_Categories!A1"/>
    <hyperlink ref="LLK21" location="Age_Categories!A1" display="Age_Categories!A1"/>
    <hyperlink ref="LLL21" location="Age_Categories!A1" display="Age_Categories!A1"/>
    <hyperlink ref="LLM21" location="Age_Categories!A1" display="Age_Categories!A1"/>
    <hyperlink ref="LLN21" location="Age_Categories!A1" display="Age_Categories!A1"/>
    <hyperlink ref="LLO21" location="Age_Categories!A1" display="Age_Categories!A1"/>
    <hyperlink ref="LLP21" location="Age_Categories!A1" display="Age_Categories!A1"/>
    <hyperlink ref="LLQ21" location="Age_Categories!A1" display="Age_Categories!A1"/>
    <hyperlink ref="LLR21" location="Age_Categories!A1" display="Age_Categories!A1"/>
    <hyperlink ref="LLS21" location="Age_Categories!A1" display="Age_Categories!A1"/>
    <hyperlink ref="LLT21" location="Age_Categories!A1" display="Age_Categories!A1"/>
    <hyperlink ref="LLU21" location="Age_Categories!A1" display="Age_Categories!A1"/>
    <hyperlink ref="LLV21" location="Age_Categories!A1" display="Age_Categories!A1"/>
    <hyperlink ref="LLW21" location="Age_Categories!A1" display="Age_Categories!A1"/>
    <hyperlink ref="LLX21" location="Age_Categories!A1" display="Age_Categories!A1"/>
    <hyperlink ref="LLY21" location="Age_Categories!A1" display="Age_Categories!A1"/>
    <hyperlink ref="LLZ21" location="Age_Categories!A1" display="Age_Categories!A1"/>
    <hyperlink ref="LMA21" location="Age_Categories!A1" display="Age_Categories!A1"/>
    <hyperlink ref="LMB21" location="Age_Categories!A1" display="Age_Categories!A1"/>
    <hyperlink ref="LMC21" location="Age_Categories!A1" display="Age_Categories!A1"/>
    <hyperlink ref="LMD21" location="Age_Categories!A1" display="Age_Categories!A1"/>
    <hyperlink ref="LME21" location="Age_Categories!A1" display="Age_Categories!A1"/>
    <hyperlink ref="LMF21" location="Age_Categories!A1" display="Age_Categories!A1"/>
    <hyperlink ref="LMG21" location="Age_Categories!A1" display="Age_Categories!A1"/>
    <hyperlink ref="LMH21" location="Age_Categories!A1" display="Age_Categories!A1"/>
    <hyperlink ref="LMI21" location="Age_Categories!A1" display="Age_Categories!A1"/>
    <hyperlink ref="LMJ21" location="Age_Categories!A1" display="Age_Categories!A1"/>
    <hyperlink ref="LMK21" location="Age_Categories!A1" display="Age_Categories!A1"/>
    <hyperlink ref="LML21" location="Age_Categories!A1" display="Age_Categories!A1"/>
    <hyperlink ref="LMM21" location="Age_Categories!A1" display="Age_Categories!A1"/>
    <hyperlink ref="LMN21" location="Age_Categories!A1" display="Age_Categories!A1"/>
    <hyperlink ref="LMO21" location="Age_Categories!A1" display="Age_Categories!A1"/>
    <hyperlink ref="LMP21" location="Age_Categories!A1" display="Age_Categories!A1"/>
    <hyperlink ref="LMQ21" location="Age_Categories!A1" display="Age_Categories!A1"/>
    <hyperlink ref="LMR21" location="Age_Categories!A1" display="Age_Categories!A1"/>
    <hyperlink ref="LMS21" location="Age_Categories!A1" display="Age_Categories!A1"/>
    <hyperlink ref="LMT21" location="Age_Categories!A1" display="Age_Categories!A1"/>
    <hyperlink ref="LMU21" location="Age_Categories!A1" display="Age_Categories!A1"/>
    <hyperlink ref="LMV21" location="Age_Categories!A1" display="Age_Categories!A1"/>
    <hyperlink ref="LMW21" location="Age_Categories!A1" display="Age_Categories!A1"/>
    <hyperlink ref="LMX21" location="Age_Categories!A1" display="Age_Categories!A1"/>
    <hyperlink ref="LMY21" location="Age_Categories!A1" display="Age_Categories!A1"/>
    <hyperlink ref="LMZ21" location="Age_Categories!A1" display="Age_Categories!A1"/>
    <hyperlink ref="LNA21" location="Age_Categories!A1" display="Age_Categories!A1"/>
    <hyperlink ref="LNB21" location="Age_Categories!A1" display="Age_Categories!A1"/>
    <hyperlink ref="LNC21" location="Age_Categories!A1" display="Age_Categories!A1"/>
    <hyperlink ref="LND21" location="Age_Categories!A1" display="Age_Categories!A1"/>
    <hyperlink ref="LNE21" location="Age_Categories!A1" display="Age_Categories!A1"/>
    <hyperlink ref="LNF21" location="Age_Categories!A1" display="Age_Categories!A1"/>
    <hyperlink ref="LNG21" location="Age_Categories!A1" display="Age_Categories!A1"/>
    <hyperlink ref="LNH21" location="Age_Categories!A1" display="Age_Categories!A1"/>
    <hyperlink ref="LNI21" location="Age_Categories!A1" display="Age_Categories!A1"/>
    <hyperlink ref="LNJ21" location="Age_Categories!A1" display="Age_Categories!A1"/>
    <hyperlink ref="LNK21" location="Age_Categories!A1" display="Age_Categories!A1"/>
    <hyperlink ref="LNL21" location="Age_Categories!A1" display="Age_Categories!A1"/>
    <hyperlink ref="LNM21" location="Age_Categories!A1" display="Age_Categories!A1"/>
    <hyperlink ref="LNN21" location="Age_Categories!A1" display="Age_Categories!A1"/>
    <hyperlink ref="LNO21" location="Age_Categories!A1" display="Age_Categories!A1"/>
    <hyperlink ref="LNP21" location="Age_Categories!A1" display="Age_Categories!A1"/>
    <hyperlink ref="LNQ21" location="Age_Categories!A1" display="Age_Categories!A1"/>
    <hyperlink ref="LNR21" location="Age_Categories!A1" display="Age_Categories!A1"/>
    <hyperlink ref="LNS21" location="Age_Categories!A1" display="Age_Categories!A1"/>
    <hyperlink ref="LNT21" location="Age_Categories!A1" display="Age_Categories!A1"/>
    <hyperlink ref="LNU21" location="Age_Categories!A1" display="Age_Categories!A1"/>
    <hyperlink ref="LNV21" location="Age_Categories!A1" display="Age_Categories!A1"/>
    <hyperlink ref="LNW21" location="Age_Categories!A1" display="Age_Categories!A1"/>
    <hyperlink ref="LNX21" location="Age_Categories!A1" display="Age_Categories!A1"/>
    <hyperlink ref="LNY21" location="Age_Categories!A1" display="Age_Categories!A1"/>
    <hyperlink ref="LNZ21" location="Age_Categories!A1" display="Age_Categories!A1"/>
    <hyperlink ref="LOA21" location="Age_Categories!A1" display="Age_Categories!A1"/>
    <hyperlink ref="LOB21" location="Age_Categories!A1" display="Age_Categories!A1"/>
    <hyperlink ref="LOC21" location="Age_Categories!A1" display="Age_Categories!A1"/>
    <hyperlink ref="LOD21" location="Age_Categories!A1" display="Age_Categories!A1"/>
    <hyperlink ref="LOE21" location="Age_Categories!A1" display="Age_Categories!A1"/>
    <hyperlink ref="LOF21" location="Age_Categories!A1" display="Age_Categories!A1"/>
    <hyperlink ref="LOG21" location="Age_Categories!A1" display="Age_Categories!A1"/>
    <hyperlink ref="LOH21" location="Age_Categories!A1" display="Age_Categories!A1"/>
    <hyperlink ref="LOI21" location="Age_Categories!A1" display="Age_Categories!A1"/>
    <hyperlink ref="LOJ21" location="Age_Categories!A1" display="Age_Categories!A1"/>
    <hyperlink ref="LOK21" location="Age_Categories!A1" display="Age_Categories!A1"/>
    <hyperlink ref="LOL21" location="Age_Categories!A1" display="Age_Categories!A1"/>
    <hyperlink ref="LOM21" location="Age_Categories!A1" display="Age_Categories!A1"/>
    <hyperlink ref="LON21" location="Age_Categories!A1" display="Age_Categories!A1"/>
    <hyperlink ref="LOO21" location="Age_Categories!A1" display="Age_Categories!A1"/>
    <hyperlink ref="LOP21" location="Age_Categories!A1" display="Age_Categories!A1"/>
    <hyperlink ref="LOQ21" location="Age_Categories!A1" display="Age_Categories!A1"/>
    <hyperlink ref="LOR21" location="Age_Categories!A1" display="Age_Categories!A1"/>
    <hyperlink ref="LOS21" location="Age_Categories!A1" display="Age_Categories!A1"/>
    <hyperlink ref="LOT21" location="Age_Categories!A1" display="Age_Categories!A1"/>
    <hyperlink ref="LOU21" location="Age_Categories!A1" display="Age_Categories!A1"/>
    <hyperlink ref="LOV21" location="Age_Categories!A1" display="Age_Categories!A1"/>
    <hyperlink ref="LOW21" location="Age_Categories!A1" display="Age_Categories!A1"/>
    <hyperlink ref="LOX21" location="Age_Categories!A1" display="Age_Categories!A1"/>
    <hyperlink ref="LOY21" location="Age_Categories!A1" display="Age_Categories!A1"/>
    <hyperlink ref="LOZ21" location="Age_Categories!A1" display="Age_Categories!A1"/>
    <hyperlink ref="LPA21" location="Age_Categories!A1" display="Age_Categories!A1"/>
    <hyperlink ref="LPB21" location="Age_Categories!A1" display="Age_Categories!A1"/>
    <hyperlink ref="LPC21" location="Age_Categories!A1" display="Age_Categories!A1"/>
    <hyperlink ref="LPD21" location="Age_Categories!A1" display="Age_Categories!A1"/>
    <hyperlink ref="LPE21" location="Age_Categories!A1" display="Age_Categories!A1"/>
    <hyperlink ref="LPF21" location="Age_Categories!A1" display="Age_Categories!A1"/>
    <hyperlink ref="LPG21" location="Age_Categories!A1" display="Age_Categories!A1"/>
    <hyperlink ref="LPH21" location="Age_Categories!A1" display="Age_Categories!A1"/>
    <hyperlink ref="LPI21" location="Age_Categories!A1" display="Age_Categories!A1"/>
    <hyperlink ref="LPJ21" location="Age_Categories!A1" display="Age_Categories!A1"/>
    <hyperlink ref="LPK21" location="Age_Categories!A1" display="Age_Categories!A1"/>
    <hyperlink ref="LPL21" location="Age_Categories!A1" display="Age_Categories!A1"/>
    <hyperlink ref="LPM21" location="Age_Categories!A1" display="Age_Categories!A1"/>
    <hyperlink ref="LPN21" location="Age_Categories!A1" display="Age_Categories!A1"/>
    <hyperlink ref="LPO21" location="Age_Categories!A1" display="Age_Categories!A1"/>
    <hyperlink ref="LPP21" location="Age_Categories!A1" display="Age_Categories!A1"/>
    <hyperlink ref="LPQ21" location="Age_Categories!A1" display="Age_Categories!A1"/>
    <hyperlink ref="LPR21" location="Age_Categories!A1" display="Age_Categories!A1"/>
    <hyperlink ref="LPS21" location="Age_Categories!A1" display="Age_Categories!A1"/>
    <hyperlink ref="LPT21" location="Age_Categories!A1" display="Age_Categories!A1"/>
    <hyperlink ref="LPU21" location="Age_Categories!A1" display="Age_Categories!A1"/>
    <hyperlink ref="LPV21" location="Age_Categories!A1" display="Age_Categories!A1"/>
    <hyperlink ref="LPW21" location="Age_Categories!A1" display="Age_Categories!A1"/>
    <hyperlink ref="LPX21" location="Age_Categories!A1" display="Age_Categories!A1"/>
    <hyperlink ref="LPY21" location="Age_Categories!A1" display="Age_Categories!A1"/>
    <hyperlink ref="LPZ21" location="Age_Categories!A1" display="Age_Categories!A1"/>
    <hyperlink ref="LQA21" location="Age_Categories!A1" display="Age_Categories!A1"/>
    <hyperlink ref="LQB21" location="Age_Categories!A1" display="Age_Categories!A1"/>
    <hyperlink ref="LQC21" location="Age_Categories!A1" display="Age_Categories!A1"/>
    <hyperlink ref="LQD21" location="Age_Categories!A1" display="Age_Categories!A1"/>
    <hyperlink ref="LQE21" location="Age_Categories!A1" display="Age_Categories!A1"/>
    <hyperlink ref="LQF21" location="Age_Categories!A1" display="Age_Categories!A1"/>
    <hyperlink ref="LQG21" location="Age_Categories!A1" display="Age_Categories!A1"/>
    <hyperlink ref="LQH21" location="Age_Categories!A1" display="Age_Categories!A1"/>
    <hyperlink ref="LQI21" location="Age_Categories!A1" display="Age_Categories!A1"/>
    <hyperlink ref="LQJ21" location="Age_Categories!A1" display="Age_Categories!A1"/>
    <hyperlink ref="LQK21" location="Age_Categories!A1" display="Age_Categories!A1"/>
    <hyperlink ref="LQL21" location="Age_Categories!A1" display="Age_Categories!A1"/>
    <hyperlink ref="LQM21" location="Age_Categories!A1" display="Age_Categories!A1"/>
    <hyperlink ref="LQN21" location="Age_Categories!A1" display="Age_Categories!A1"/>
    <hyperlink ref="LQO21" location="Age_Categories!A1" display="Age_Categories!A1"/>
    <hyperlink ref="LQP21" location="Age_Categories!A1" display="Age_Categories!A1"/>
    <hyperlink ref="LQQ21" location="Age_Categories!A1" display="Age_Categories!A1"/>
    <hyperlink ref="LQR21" location="Age_Categories!A1" display="Age_Categories!A1"/>
    <hyperlink ref="LQS21" location="Age_Categories!A1" display="Age_Categories!A1"/>
    <hyperlink ref="LQT21" location="Age_Categories!A1" display="Age_Categories!A1"/>
    <hyperlink ref="LQU21" location="Age_Categories!A1" display="Age_Categories!A1"/>
    <hyperlink ref="LQV21" location="Age_Categories!A1" display="Age_Categories!A1"/>
    <hyperlink ref="LQW21" location="Age_Categories!A1" display="Age_Categories!A1"/>
    <hyperlink ref="LQX21" location="Age_Categories!A1" display="Age_Categories!A1"/>
    <hyperlink ref="LQY21" location="Age_Categories!A1" display="Age_Categories!A1"/>
    <hyperlink ref="LQZ21" location="Age_Categories!A1" display="Age_Categories!A1"/>
    <hyperlink ref="LRA21" location="Age_Categories!A1" display="Age_Categories!A1"/>
    <hyperlink ref="LRB21" location="Age_Categories!A1" display="Age_Categories!A1"/>
    <hyperlink ref="LRC21" location="Age_Categories!A1" display="Age_Categories!A1"/>
    <hyperlink ref="LRD21" location="Age_Categories!A1" display="Age_Categories!A1"/>
    <hyperlink ref="LRE21" location="Age_Categories!A1" display="Age_Categories!A1"/>
    <hyperlink ref="LRF21" location="Age_Categories!A1" display="Age_Categories!A1"/>
    <hyperlink ref="LRG21" location="Age_Categories!A1" display="Age_Categories!A1"/>
    <hyperlink ref="LRH21" location="Age_Categories!A1" display="Age_Categories!A1"/>
    <hyperlink ref="LRI21" location="Age_Categories!A1" display="Age_Categories!A1"/>
    <hyperlink ref="LRJ21" location="Age_Categories!A1" display="Age_Categories!A1"/>
    <hyperlink ref="LRK21" location="Age_Categories!A1" display="Age_Categories!A1"/>
    <hyperlink ref="LRL21" location="Age_Categories!A1" display="Age_Categories!A1"/>
    <hyperlink ref="LRM21" location="Age_Categories!A1" display="Age_Categories!A1"/>
    <hyperlink ref="LRN21" location="Age_Categories!A1" display="Age_Categories!A1"/>
    <hyperlink ref="LRO21" location="Age_Categories!A1" display="Age_Categories!A1"/>
    <hyperlink ref="LRP21" location="Age_Categories!A1" display="Age_Categories!A1"/>
    <hyperlink ref="LRQ21" location="Age_Categories!A1" display="Age_Categories!A1"/>
    <hyperlink ref="LRR21" location="Age_Categories!A1" display="Age_Categories!A1"/>
    <hyperlink ref="LRS21" location="Age_Categories!A1" display="Age_Categories!A1"/>
    <hyperlink ref="LRT21" location="Age_Categories!A1" display="Age_Categories!A1"/>
    <hyperlink ref="LRU21" location="Age_Categories!A1" display="Age_Categories!A1"/>
    <hyperlink ref="LRV21" location="Age_Categories!A1" display="Age_Categories!A1"/>
    <hyperlink ref="LRW21" location="Age_Categories!A1" display="Age_Categories!A1"/>
    <hyperlink ref="LRX21" location="Age_Categories!A1" display="Age_Categories!A1"/>
    <hyperlink ref="LRY21" location="Age_Categories!A1" display="Age_Categories!A1"/>
    <hyperlink ref="LRZ21" location="Age_Categories!A1" display="Age_Categories!A1"/>
    <hyperlink ref="LSA21" location="Age_Categories!A1" display="Age_Categories!A1"/>
    <hyperlink ref="LSB21" location="Age_Categories!A1" display="Age_Categories!A1"/>
    <hyperlink ref="LSC21" location="Age_Categories!A1" display="Age_Categories!A1"/>
    <hyperlink ref="LSD21" location="Age_Categories!A1" display="Age_Categories!A1"/>
    <hyperlink ref="LSE21" location="Age_Categories!A1" display="Age_Categories!A1"/>
    <hyperlink ref="LSF21" location="Age_Categories!A1" display="Age_Categories!A1"/>
    <hyperlink ref="LSG21" location="Age_Categories!A1" display="Age_Categories!A1"/>
    <hyperlink ref="LSH21" location="Age_Categories!A1" display="Age_Categories!A1"/>
    <hyperlink ref="LSI21" location="Age_Categories!A1" display="Age_Categories!A1"/>
    <hyperlink ref="LSJ21" location="Age_Categories!A1" display="Age_Categories!A1"/>
    <hyperlink ref="LSK21" location="Age_Categories!A1" display="Age_Categories!A1"/>
    <hyperlink ref="LSL21" location="Age_Categories!A1" display="Age_Categories!A1"/>
    <hyperlink ref="LSM21" location="Age_Categories!A1" display="Age_Categories!A1"/>
    <hyperlink ref="LSN21" location="Age_Categories!A1" display="Age_Categories!A1"/>
    <hyperlink ref="LSO21" location="Age_Categories!A1" display="Age_Categories!A1"/>
    <hyperlink ref="LSP21" location="Age_Categories!A1" display="Age_Categories!A1"/>
    <hyperlink ref="LSQ21" location="Age_Categories!A1" display="Age_Categories!A1"/>
    <hyperlink ref="LSR21" location="Age_Categories!A1" display="Age_Categories!A1"/>
    <hyperlink ref="LSS21" location="Age_Categories!A1" display="Age_Categories!A1"/>
    <hyperlink ref="LST21" location="Age_Categories!A1" display="Age_Categories!A1"/>
    <hyperlink ref="LSU21" location="Age_Categories!A1" display="Age_Categories!A1"/>
    <hyperlink ref="LSV21" location="Age_Categories!A1" display="Age_Categories!A1"/>
    <hyperlink ref="LSW21" location="Age_Categories!A1" display="Age_Categories!A1"/>
    <hyperlink ref="LSX21" location="Age_Categories!A1" display="Age_Categories!A1"/>
    <hyperlink ref="LSY21" location="Age_Categories!A1" display="Age_Categories!A1"/>
    <hyperlink ref="LSZ21" location="Age_Categories!A1" display="Age_Categories!A1"/>
    <hyperlink ref="LTA21" location="Age_Categories!A1" display="Age_Categories!A1"/>
    <hyperlink ref="LTB21" location="Age_Categories!A1" display="Age_Categories!A1"/>
    <hyperlink ref="LTC21" location="Age_Categories!A1" display="Age_Categories!A1"/>
    <hyperlink ref="LTD21" location="Age_Categories!A1" display="Age_Categories!A1"/>
    <hyperlink ref="LTE21" location="Age_Categories!A1" display="Age_Categories!A1"/>
    <hyperlink ref="LTF21" location="Age_Categories!A1" display="Age_Categories!A1"/>
    <hyperlink ref="LTG21" location="Age_Categories!A1" display="Age_Categories!A1"/>
    <hyperlink ref="LTH21" location="Age_Categories!A1" display="Age_Categories!A1"/>
    <hyperlink ref="LTI21" location="Age_Categories!A1" display="Age_Categories!A1"/>
    <hyperlink ref="LTJ21" location="Age_Categories!A1" display="Age_Categories!A1"/>
    <hyperlink ref="LTK21" location="Age_Categories!A1" display="Age_Categories!A1"/>
    <hyperlink ref="LTL21" location="Age_Categories!A1" display="Age_Categories!A1"/>
    <hyperlink ref="LTM21" location="Age_Categories!A1" display="Age_Categories!A1"/>
    <hyperlink ref="LTN21" location="Age_Categories!A1" display="Age_Categories!A1"/>
    <hyperlink ref="LTO21" location="Age_Categories!A1" display="Age_Categories!A1"/>
    <hyperlink ref="LTP21" location="Age_Categories!A1" display="Age_Categories!A1"/>
    <hyperlink ref="LTQ21" location="Age_Categories!A1" display="Age_Categories!A1"/>
    <hyperlink ref="LTR21" location="Age_Categories!A1" display="Age_Categories!A1"/>
    <hyperlink ref="LTS21" location="Age_Categories!A1" display="Age_Categories!A1"/>
    <hyperlink ref="LTT21" location="Age_Categories!A1" display="Age_Categories!A1"/>
    <hyperlink ref="LTU21" location="Age_Categories!A1" display="Age_Categories!A1"/>
    <hyperlink ref="LTV21" location="Age_Categories!A1" display="Age_Categories!A1"/>
    <hyperlink ref="LTW21" location="Age_Categories!A1" display="Age_Categories!A1"/>
    <hyperlink ref="LTX21" location="Age_Categories!A1" display="Age_Categories!A1"/>
    <hyperlink ref="LTY21" location="Age_Categories!A1" display="Age_Categories!A1"/>
    <hyperlink ref="LTZ21" location="Age_Categories!A1" display="Age_Categories!A1"/>
    <hyperlink ref="LUA21" location="Age_Categories!A1" display="Age_Categories!A1"/>
    <hyperlink ref="LUB21" location="Age_Categories!A1" display="Age_Categories!A1"/>
    <hyperlink ref="LUC21" location="Age_Categories!A1" display="Age_Categories!A1"/>
    <hyperlink ref="LUD21" location="Age_Categories!A1" display="Age_Categories!A1"/>
    <hyperlink ref="LUE21" location="Age_Categories!A1" display="Age_Categories!A1"/>
    <hyperlink ref="LUF21" location="Age_Categories!A1" display="Age_Categories!A1"/>
    <hyperlink ref="LUG21" location="Age_Categories!A1" display="Age_Categories!A1"/>
    <hyperlink ref="LUH21" location="Age_Categories!A1" display="Age_Categories!A1"/>
    <hyperlink ref="LUI21" location="Age_Categories!A1" display="Age_Categories!A1"/>
    <hyperlink ref="LUJ21" location="Age_Categories!A1" display="Age_Categories!A1"/>
    <hyperlink ref="LUK21" location="Age_Categories!A1" display="Age_Categories!A1"/>
    <hyperlink ref="LUL21" location="Age_Categories!A1" display="Age_Categories!A1"/>
    <hyperlink ref="LUM21" location="Age_Categories!A1" display="Age_Categories!A1"/>
    <hyperlink ref="LUN21" location="Age_Categories!A1" display="Age_Categories!A1"/>
    <hyperlink ref="LUO21" location="Age_Categories!A1" display="Age_Categories!A1"/>
    <hyperlink ref="LUP21" location="Age_Categories!A1" display="Age_Categories!A1"/>
    <hyperlink ref="LUQ21" location="Age_Categories!A1" display="Age_Categories!A1"/>
    <hyperlink ref="LUR21" location="Age_Categories!A1" display="Age_Categories!A1"/>
    <hyperlink ref="LUS21" location="Age_Categories!A1" display="Age_Categories!A1"/>
    <hyperlink ref="LUT21" location="Age_Categories!A1" display="Age_Categories!A1"/>
    <hyperlink ref="LUU21" location="Age_Categories!A1" display="Age_Categories!A1"/>
    <hyperlink ref="LUV21" location="Age_Categories!A1" display="Age_Categories!A1"/>
    <hyperlink ref="LUW21" location="Age_Categories!A1" display="Age_Categories!A1"/>
    <hyperlink ref="LUX21" location="Age_Categories!A1" display="Age_Categories!A1"/>
    <hyperlink ref="LUY21" location="Age_Categories!A1" display="Age_Categories!A1"/>
    <hyperlink ref="LUZ21" location="Age_Categories!A1" display="Age_Categories!A1"/>
    <hyperlink ref="LVA21" location="Age_Categories!A1" display="Age_Categories!A1"/>
    <hyperlink ref="LVB21" location="Age_Categories!A1" display="Age_Categories!A1"/>
    <hyperlink ref="LVC21" location="Age_Categories!A1" display="Age_Categories!A1"/>
    <hyperlink ref="LVD21" location="Age_Categories!A1" display="Age_Categories!A1"/>
    <hyperlink ref="LVE21" location="Age_Categories!A1" display="Age_Categories!A1"/>
    <hyperlink ref="LVF21" location="Age_Categories!A1" display="Age_Categories!A1"/>
    <hyperlink ref="LVG21" location="Age_Categories!A1" display="Age_Categories!A1"/>
    <hyperlink ref="LVH21" location="Age_Categories!A1" display="Age_Categories!A1"/>
    <hyperlink ref="LVI21" location="Age_Categories!A1" display="Age_Categories!A1"/>
    <hyperlink ref="LVJ21" location="Age_Categories!A1" display="Age_Categories!A1"/>
    <hyperlink ref="LVK21" location="Age_Categories!A1" display="Age_Categories!A1"/>
    <hyperlink ref="LVL21" location="Age_Categories!A1" display="Age_Categories!A1"/>
    <hyperlink ref="LVM21" location="Age_Categories!A1" display="Age_Categories!A1"/>
    <hyperlink ref="LVN21" location="Age_Categories!A1" display="Age_Categories!A1"/>
    <hyperlink ref="LVO21" location="Age_Categories!A1" display="Age_Categories!A1"/>
    <hyperlink ref="LVP21" location="Age_Categories!A1" display="Age_Categories!A1"/>
    <hyperlink ref="LVQ21" location="Age_Categories!A1" display="Age_Categories!A1"/>
    <hyperlink ref="LVR21" location="Age_Categories!A1" display="Age_Categories!A1"/>
    <hyperlink ref="LVS21" location="Age_Categories!A1" display="Age_Categories!A1"/>
    <hyperlink ref="LVT21" location="Age_Categories!A1" display="Age_Categories!A1"/>
    <hyperlink ref="LVU21" location="Age_Categories!A1" display="Age_Categories!A1"/>
    <hyperlink ref="LVV21" location="Age_Categories!A1" display="Age_Categories!A1"/>
    <hyperlink ref="LVW21" location="Age_Categories!A1" display="Age_Categories!A1"/>
    <hyperlink ref="LVX21" location="Age_Categories!A1" display="Age_Categories!A1"/>
    <hyperlink ref="LVY21" location="Age_Categories!A1" display="Age_Categories!A1"/>
    <hyperlink ref="LVZ21" location="Age_Categories!A1" display="Age_Categories!A1"/>
    <hyperlink ref="LWA21" location="Age_Categories!A1" display="Age_Categories!A1"/>
    <hyperlink ref="LWB21" location="Age_Categories!A1" display="Age_Categories!A1"/>
    <hyperlink ref="LWC21" location="Age_Categories!A1" display="Age_Categories!A1"/>
    <hyperlink ref="LWD21" location="Age_Categories!A1" display="Age_Categories!A1"/>
    <hyperlink ref="LWE21" location="Age_Categories!A1" display="Age_Categories!A1"/>
    <hyperlink ref="LWF21" location="Age_Categories!A1" display="Age_Categories!A1"/>
    <hyperlink ref="LWG21" location="Age_Categories!A1" display="Age_Categories!A1"/>
    <hyperlink ref="LWH21" location="Age_Categories!A1" display="Age_Categories!A1"/>
    <hyperlink ref="LWI21" location="Age_Categories!A1" display="Age_Categories!A1"/>
    <hyperlink ref="LWJ21" location="Age_Categories!A1" display="Age_Categories!A1"/>
    <hyperlink ref="LWK21" location="Age_Categories!A1" display="Age_Categories!A1"/>
    <hyperlink ref="LWL21" location="Age_Categories!A1" display="Age_Categories!A1"/>
    <hyperlink ref="LWM21" location="Age_Categories!A1" display="Age_Categories!A1"/>
    <hyperlink ref="LWN21" location="Age_Categories!A1" display="Age_Categories!A1"/>
    <hyperlink ref="LWO21" location="Age_Categories!A1" display="Age_Categories!A1"/>
    <hyperlink ref="LWP21" location="Age_Categories!A1" display="Age_Categories!A1"/>
    <hyperlink ref="LWQ21" location="Age_Categories!A1" display="Age_Categories!A1"/>
    <hyperlink ref="LWR21" location="Age_Categories!A1" display="Age_Categories!A1"/>
    <hyperlink ref="LWS21" location="Age_Categories!A1" display="Age_Categories!A1"/>
    <hyperlink ref="LWT21" location="Age_Categories!A1" display="Age_Categories!A1"/>
    <hyperlink ref="LWU21" location="Age_Categories!A1" display="Age_Categories!A1"/>
    <hyperlink ref="LWV21" location="Age_Categories!A1" display="Age_Categories!A1"/>
    <hyperlink ref="LWW21" location="Age_Categories!A1" display="Age_Categories!A1"/>
    <hyperlink ref="LWX21" location="Age_Categories!A1" display="Age_Categories!A1"/>
    <hyperlink ref="LWY21" location="Age_Categories!A1" display="Age_Categories!A1"/>
    <hyperlink ref="LWZ21" location="Age_Categories!A1" display="Age_Categories!A1"/>
    <hyperlink ref="LXA21" location="Age_Categories!A1" display="Age_Categories!A1"/>
    <hyperlink ref="LXB21" location="Age_Categories!A1" display="Age_Categories!A1"/>
    <hyperlink ref="LXC21" location="Age_Categories!A1" display="Age_Categories!A1"/>
    <hyperlink ref="LXD21" location="Age_Categories!A1" display="Age_Categories!A1"/>
    <hyperlink ref="LXE21" location="Age_Categories!A1" display="Age_Categories!A1"/>
    <hyperlink ref="LXF21" location="Age_Categories!A1" display="Age_Categories!A1"/>
    <hyperlink ref="LXG21" location="Age_Categories!A1" display="Age_Categories!A1"/>
    <hyperlink ref="LXH21" location="Age_Categories!A1" display="Age_Categories!A1"/>
    <hyperlink ref="LXI21" location="Age_Categories!A1" display="Age_Categories!A1"/>
    <hyperlink ref="LXJ21" location="Age_Categories!A1" display="Age_Categories!A1"/>
    <hyperlink ref="LXK21" location="Age_Categories!A1" display="Age_Categories!A1"/>
    <hyperlink ref="LXL21" location="Age_Categories!A1" display="Age_Categories!A1"/>
    <hyperlink ref="LXM21" location="Age_Categories!A1" display="Age_Categories!A1"/>
    <hyperlink ref="LXN21" location="Age_Categories!A1" display="Age_Categories!A1"/>
    <hyperlink ref="LXO21" location="Age_Categories!A1" display="Age_Categories!A1"/>
    <hyperlink ref="LXP21" location="Age_Categories!A1" display="Age_Categories!A1"/>
    <hyperlink ref="LXQ21" location="Age_Categories!A1" display="Age_Categories!A1"/>
    <hyperlink ref="LXR21" location="Age_Categories!A1" display="Age_Categories!A1"/>
    <hyperlink ref="LXS21" location="Age_Categories!A1" display="Age_Categories!A1"/>
    <hyperlink ref="LXT21" location="Age_Categories!A1" display="Age_Categories!A1"/>
    <hyperlink ref="LXU21" location="Age_Categories!A1" display="Age_Categories!A1"/>
    <hyperlink ref="LXV21" location="Age_Categories!A1" display="Age_Categories!A1"/>
    <hyperlink ref="LXW21" location="Age_Categories!A1" display="Age_Categories!A1"/>
    <hyperlink ref="LXX21" location="Age_Categories!A1" display="Age_Categories!A1"/>
    <hyperlink ref="LXY21" location="Age_Categories!A1" display="Age_Categories!A1"/>
    <hyperlink ref="LXZ21" location="Age_Categories!A1" display="Age_Categories!A1"/>
    <hyperlink ref="LYA21" location="Age_Categories!A1" display="Age_Categories!A1"/>
    <hyperlink ref="LYB21" location="Age_Categories!A1" display="Age_Categories!A1"/>
    <hyperlink ref="LYC21" location="Age_Categories!A1" display="Age_Categories!A1"/>
    <hyperlink ref="LYD21" location="Age_Categories!A1" display="Age_Categories!A1"/>
    <hyperlink ref="LYE21" location="Age_Categories!A1" display="Age_Categories!A1"/>
    <hyperlink ref="LYF21" location="Age_Categories!A1" display="Age_Categories!A1"/>
    <hyperlink ref="LYG21" location="Age_Categories!A1" display="Age_Categories!A1"/>
    <hyperlink ref="LYH21" location="Age_Categories!A1" display="Age_Categories!A1"/>
    <hyperlink ref="LYI21" location="Age_Categories!A1" display="Age_Categories!A1"/>
    <hyperlink ref="LYJ21" location="Age_Categories!A1" display="Age_Categories!A1"/>
    <hyperlink ref="LYK21" location="Age_Categories!A1" display="Age_Categories!A1"/>
    <hyperlink ref="LYL21" location="Age_Categories!A1" display="Age_Categories!A1"/>
    <hyperlink ref="LYM21" location="Age_Categories!A1" display="Age_Categories!A1"/>
    <hyperlink ref="LYN21" location="Age_Categories!A1" display="Age_Categories!A1"/>
    <hyperlink ref="LYO21" location="Age_Categories!A1" display="Age_Categories!A1"/>
    <hyperlink ref="LYP21" location="Age_Categories!A1" display="Age_Categories!A1"/>
    <hyperlink ref="LYQ21" location="Age_Categories!A1" display="Age_Categories!A1"/>
    <hyperlink ref="LYR21" location="Age_Categories!A1" display="Age_Categories!A1"/>
    <hyperlink ref="LYS21" location="Age_Categories!A1" display="Age_Categories!A1"/>
    <hyperlink ref="LYT21" location="Age_Categories!A1" display="Age_Categories!A1"/>
    <hyperlink ref="LYU21" location="Age_Categories!A1" display="Age_Categories!A1"/>
    <hyperlink ref="LYV21" location="Age_Categories!A1" display="Age_Categories!A1"/>
    <hyperlink ref="LYW21" location="Age_Categories!A1" display="Age_Categories!A1"/>
    <hyperlink ref="LYX21" location="Age_Categories!A1" display="Age_Categories!A1"/>
    <hyperlink ref="LYY21" location="Age_Categories!A1" display="Age_Categories!A1"/>
    <hyperlink ref="LYZ21" location="Age_Categories!A1" display="Age_Categories!A1"/>
    <hyperlink ref="LZA21" location="Age_Categories!A1" display="Age_Categories!A1"/>
    <hyperlink ref="LZB21" location="Age_Categories!A1" display="Age_Categories!A1"/>
    <hyperlink ref="LZC21" location="Age_Categories!A1" display="Age_Categories!A1"/>
    <hyperlink ref="LZD21" location="Age_Categories!A1" display="Age_Categories!A1"/>
    <hyperlink ref="LZE21" location="Age_Categories!A1" display="Age_Categories!A1"/>
    <hyperlink ref="LZF21" location="Age_Categories!A1" display="Age_Categories!A1"/>
    <hyperlink ref="LZG21" location="Age_Categories!A1" display="Age_Categories!A1"/>
    <hyperlink ref="LZH21" location="Age_Categories!A1" display="Age_Categories!A1"/>
    <hyperlink ref="LZI21" location="Age_Categories!A1" display="Age_Categories!A1"/>
    <hyperlink ref="LZJ21" location="Age_Categories!A1" display="Age_Categories!A1"/>
    <hyperlink ref="LZK21" location="Age_Categories!A1" display="Age_Categories!A1"/>
    <hyperlink ref="LZL21" location="Age_Categories!A1" display="Age_Categories!A1"/>
    <hyperlink ref="LZM21" location="Age_Categories!A1" display="Age_Categories!A1"/>
    <hyperlink ref="LZN21" location="Age_Categories!A1" display="Age_Categories!A1"/>
    <hyperlink ref="LZO21" location="Age_Categories!A1" display="Age_Categories!A1"/>
    <hyperlink ref="LZP21" location="Age_Categories!A1" display="Age_Categories!A1"/>
    <hyperlink ref="LZQ21" location="Age_Categories!A1" display="Age_Categories!A1"/>
    <hyperlink ref="LZR21" location="Age_Categories!A1" display="Age_Categories!A1"/>
    <hyperlink ref="LZS21" location="Age_Categories!A1" display="Age_Categories!A1"/>
    <hyperlink ref="LZT21" location="Age_Categories!A1" display="Age_Categories!A1"/>
    <hyperlink ref="LZU21" location="Age_Categories!A1" display="Age_Categories!A1"/>
    <hyperlink ref="LZV21" location="Age_Categories!A1" display="Age_Categories!A1"/>
    <hyperlink ref="LZW21" location="Age_Categories!A1" display="Age_Categories!A1"/>
    <hyperlink ref="LZX21" location="Age_Categories!A1" display="Age_Categories!A1"/>
    <hyperlink ref="LZY21" location="Age_Categories!A1" display="Age_Categories!A1"/>
    <hyperlink ref="LZZ21" location="Age_Categories!A1" display="Age_Categories!A1"/>
    <hyperlink ref="MAA21" location="Age_Categories!A1" display="Age_Categories!A1"/>
    <hyperlink ref="MAB21" location="Age_Categories!A1" display="Age_Categories!A1"/>
    <hyperlink ref="MAC21" location="Age_Categories!A1" display="Age_Categories!A1"/>
    <hyperlink ref="MAD21" location="Age_Categories!A1" display="Age_Categories!A1"/>
    <hyperlink ref="MAE21" location="Age_Categories!A1" display="Age_Categories!A1"/>
    <hyperlink ref="MAF21" location="Age_Categories!A1" display="Age_Categories!A1"/>
    <hyperlink ref="MAG21" location="Age_Categories!A1" display="Age_Categories!A1"/>
    <hyperlink ref="MAH21" location="Age_Categories!A1" display="Age_Categories!A1"/>
    <hyperlink ref="MAI21" location="Age_Categories!A1" display="Age_Categories!A1"/>
    <hyperlink ref="MAJ21" location="Age_Categories!A1" display="Age_Categories!A1"/>
    <hyperlink ref="MAK21" location="Age_Categories!A1" display="Age_Categories!A1"/>
    <hyperlink ref="MAL21" location="Age_Categories!A1" display="Age_Categories!A1"/>
    <hyperlink ref="MAM21" location="Age_Categories!A1" display="Age_Categories!A1"/>
    <hyperlink ref="MAN21" location="Age_Categories!A1" display="Age_Categories!A1"/>
    <hyperlink ref="MAO21" location="Age_Categories!A1" display="Age_Categories!A1"/>
    <hyperlink ref="MAP21" location="Age_Categories!A1" display="Age_Categories!A1"/>
    <hyperlink ref="MAQ21" location="Age_Categories!A1" display="Age_Categories!A1"/>
    <hyperlink ref="MAR21" location="Age_Categories!A1" display="Age_Categories!A1"/>
    <hyperlink ref="MAS21" location="Age_Categories!A1" display="Age_Categories!A1"/>
    <hyperlink ref="MAT21" location="Age_Categories!A1" display="Age_Categories!A1"/>
    <hyperlink ref="MAU21" location="Age_Categories!A1" display="Age_Categories!A1"/>
    <hyperlink ref="MAV21" location="Age_Categories!A1" display="Age_Categories!A1"/>
    <hyperlink ref="MAW21" location="Age_Categories!A1" display="Age_Categories!A1"/>
    <hyperlink ref="MAX21" location="Age_Categories!A1" display="Age_Categories!A1"/>
    <hyperlink ref="MAY21" location="Age_Categories!A1" display="Age_Categories!A1"/>
    <hyperlink ref="MAZ21" location="Age_Categories!A1" display="Age_Categories!A1"/>
    <hyperlink ref="MBA21" location="Age_Categories!A1" display="Age_Categories!A1"/>
    <hyperlink ref="MBB21" location="Age_Categories!A1" display="Age_Categories!A1"/>
    <hyperlink ref="MBC21" location="Age_Categories!A1" display="Age_Categories!A1"/>
    <hyperlink ref="MBD21" location="Age_Categories!A1" display="Age_Categories!A1"/>
    <hyperlink ref="MBE21" location="Age_Categories!A1" display="Age_Categories!A1"/>
    <hyperlink ref="MBF21" location="Age_Categories!A1" display="Age_Categories!A1"/>
    <hyperlink ref="MBG21" location="Age_Categories!A1" display="Age_Categories!A1"/>
    <hyperlink ref="MBH21" location="Age_Categories!A1" display="Age_Categories!A1"/>
    <hyperlink ref="MBI21" location="Age_Categories!A1" display="Age_Categories!A1"/>
    <hyperlink ref="MBJ21" location="Age_Categories!A1" display="Age_Categories!A1"/>
    <hyperlink ref="MBK21" location="Age_Categories!A1" display="Age_Categories!A1"/>
    <hyperlink ref="MBL21" location="Age_Categories!A1" display="Age_Categories!A1"/>
    <hyperlink ref="MBM21" location="Age_Categories!A1" display="Age_Categories!A1"/>
    <hyperlink ref="MBN21" location="Age_Categories!A1" display="Age_Categories!A1"/>
    <hyperlink ref="MBO21" location="Age_Categories!A1" display="Age_Categories!A1"/>
    <hyperlink ref="MBP21" location="Age_Categories!A1" display="Age_Categories!A1"/>
    <hyperlink ref="MBQ21" location="Age_Categories!A1" display="Age_Categories!A1"/>
    <hyperlink ref="MBR21" location="Age_Categories!A1" display="Age_Categories!A1"/>
    <hyperlink ref="MBS21" location="Age_Categories!A1" display="Age_Categories!A1"/>
    <hyperlink ref="MBT21" location="Age_Categories!A1" display="Age_Categories!A1"/>
    <hyperlink ref="MBU21" location="Age_Categories!A1" display="Age_Categories!A1"/>
    <hyperlink ref="MBV21" location="Age_Categories!A1" display="Age_Categories!A1"/>
    <hyperlink ref="MBW21" location="Age_Categories!A1" display="Age_Categories!A1"/>
    <hyperlink ref="MBX21" location="Age_Categories!A1" display="Age_Categories!A1"/>
    <hyperlink ref="MBY21" location="Age_Categories!A1" display="Age_Categories!A1"/>
    <hyperlink ref="MBZ21" location="Age_Categories!A1" display="Age_Categories!A1"/>
    <hyperlink ref="MCA21" location="Age_Categories!A1" display="Age_Categories!A1"/>
    <hyperlink ref="MCB21" location="Age_Categories!A1" display="Age_Categories!A1"/>
    <hyperlink ref="MCC21" location="Age_Categories!A1" display="Age_Categories!A1"/>
    <hyperlink ref="MCD21" location="Age_Categories!A1" display="Age_Categories!A1"/>
    <hyperlink ref="MCE21" location="Age_Categories!A1" display="Age_Categories!A1"/>
    <hyperlink ref="MCF21" location="Age_Categories!A1" display="Age_Categories!A1"/>
    <hyperlink ref="MCG21" location="Age_Categories!A1" display="Age_Categories!A1"/>
    <hyperlink ref="MCH21" location="Age_Categories!A1" display="Age_Categories!A1"/>
    <hyperlink ref="MCI21" location="Age_Categories!A1" display="Age_Categories!A1"/>
    <hyperlink ref="MCJ21" location="Age_Categories!A1" display="Age_Categories!A1"/>
    <hyperlink ref="MCK21" location="Age_Categories!A1" display="Age_Categories!A1"/>
    <hyperlink ref="MCL21" location="Age_Categories!A1" display="Age_Categories!A1"/>
    <hyperlink ref="MCM21" location="Age_Categories!A1" display="Age_Categories!A1"/>
    <hyperlink ref="MCN21" location="Age_Categories!A1" display="Age_Categories!A1"/>
    <hyperlink ref="MCO21" location="Age_Categories!A1" display="Age_Categories!A1"/>
    <hyperlink ref="MCP21" location="Age_Categories!A1" display="Age_Categories!A1"/>
    <hyperlink ref="MCQ21" location="Age_Categories!A1" display="Age_Categories!A1"/>
    <hyperlink ref="MCR21" location="Age_Categories!A1" display="Age_Categories!A1"/>
    <hyperlink ref="MCS21" location="Age_Categories!A1" display="Age_Categories!A1"/>
    <hyperlink ref="MCT21" location="Age_Categories!A1" display="Age_Categories!A1"/>
    <hyperlink ref="MCU21" location="Age_Categories!A1" display="Age_Categories!A1"/>
    <hyperlink ref="MCV21" location="Age_Categories!A1" display="Age_Categories!A1"/>
    <hyperlink ref="MCW21" location="Age_Categories!A1" display="Age_Categories!A1"/>
    <hyperlink ref="MCX21" location="Age_Categories!A1" display="Age_Categories!A1"/>
    <hyperlink ref="MCY21" location="Age_Categories!A1" display="Age_Categories!A1"/>
    <hyperlink ref="MCZ21" location="Age_Categories!A1" display="Age_Categories!A1"/>
    <hyperlink ref="MDA21" location="Age_Categories!A1" display="Age_Categories!A1"/>
    <hyperlink ref="MDB21" location="Age_Categories!A1" display="Age_Categories!A1"/>
    <hyperlink ref="MDC21" location="Age_Categories!A1" display="Age_Categories!A1"/>
    <hyperlink ref="MDD21" location="Age_Categories!A1" display="Age_Categories!A1"/>
    <hyperlink ref="MDE21" location="Age_Categories!A1" display="Age_Categories!A1"/>
    <hyperlink ref="MDF21" location="Age_Categories!A1" display="Age_Categories!A1"/>
    <hyperlink ref="MDG21" location="Age_Categories!A1" display="Age_Categories!A1"/>
    <hyperlink ref="MDH21" location="Age_Categories!A1" display="Age_Categories!A1"/>
    <hyperlink ref="MDI21" location="Age_Categories!A1" display="Age_Categories!A1"/>
    <hyperlink ref="MDJ21" location="Age_Categories!A1" display="Age_Categories!A1"/>
    <hyperlink ref="MDK21" location="Age_Categories!A1" display="Age_Categories!A1"/>
    <hyperlink ref="MDL21" location="Age_Categories!A1" display="Age_Categories!A1"/>
    <hyperlink ref="MDM21" location="Age_Categories!A1" display="Age_Categories!A1"/>
    <hyperlink ref="MDN21" location="Age_Categories!A1" display="Age_Categories!A1"/>
    <hyperlink ref="MDO21" location="Age_Categories!A1" display="Age_Categories!A1"/>
    <hyperlink ref="MDP21" location="Age_Categories!A1" display="Age_Categories!A1"/>
    <hyperlink ref="MDQ21" location="Age_Categories!A1" display="Age_Categories!A1"/>
    <hyperlink ref="MDR21" location="Age_Categories!A1" display="Age_Categories!A1"/>
    <hyperlink ref="MDS21" location="Age_Categories!A1" display="Age_Categories!A1"/>
    <hyperlink ref="MDT21" location="Age_Categories!A1" display="Age_Categories!A1"/>
    <hyperlink ref="MDU21" location="Age_Categories!A1" display="Age_Categories!A1"/>
    <hyperlink ref="MDV21" location="Age_Categories!A1" display="Age_Categories!A1"/>
    <hyperlink ref="MDW21" location="Age_Categories!A1" display="Age_Categories!A1"/>
    <hyperlink ref="MDX21" location="Age_Categories!A1" display="Age_Categories!A1"/>
    <hyperlink ref="MDY21" location="Age_Categories!A1" display="Age_Categories!A1"/>
    <hyperlink ref="MDZ21" location="Age_Categories!A1" display="Age_Categories!A1"/>
    <hyperlink ref="MEA21" location="Age_Categories!A1" display="Age_Categories!A1"/>
    <hyperlink ref="MEB21" location="Age_Categories!A1" display="Age_Categories!A1"/>
    <hyperlink ref="MEC21" location="Age_Categories!A1" display="Age_Categories!A1"/>
    <hyperlink ref="MED21" location="Age_Categories!A1" display="Age_Categories!A1"/>
    <hyperlink ref="MEE21" location="Age_Categories!A1" display="Age_Categories!A1"/>
    <hyperlink ref="MEF21" location="Age_Categories!A1" display="Age_Categories!A1"/>
    <hyperlink ref="MEG21" location="Age_Categories!A1" display="Age_Categories!A1"/>
    <hyperlink ref="MEH21" location="Age_Categories!A1" display="Age_Categories!A1"/>
    <hyperlink ref="MEI21" location="Age_Categories!A1" display="Age_Categories!A1"/>
    <hyperlink ref="MEJ21" location="Age_Categories!A1" display="Age_Categories!A1"/>
    <hyperlink ref="MEK21" location="Age_Categories!A1" display="Age_Categories!A1"/>
    <hyperlink ref="MEL21" location="Age_Categories!A1" display="Age_Categories!A1"/>
    <hyperlink ref="MEM21" location="Age_Categories!A1" display="Age_Categories!A1"/>
    <hyperlink ref="MEN21" location="Age_Categories!A1" display="Age_Categories!A1"/>
    <hyperlink ref="MEO21" location="Age_Categories!A1" display="Age_Categories!A1"/>
    <hyperlink ref="MEP21" location="Age_Categories!A1" display="Age_Categories!A1"/>
    <hyperlink ref="MEQ21" location="Age_Categories!A1" display="Age_Categories!A1"/>
    <hyperlink ref="MER21" location="Age_Categories!A1" display="Age_Categories!A1"/>
    <hyperlink ref="MES21" location="Age_Categories!A1" display="Age_Categories!A1"/>
    <hyperlink ref="MET21" location="Age_Categories!A1" display="Age_Categories!A1"/>
    <hyperlink ref="MEU21" location="Age_Categories!A1" display="Age_Categories!A1"/>
    <hyperlink ref="MEV21" location="Age_Categories!A1" display="Age_Categories!A1"/>
    <hyperlink ref="MEW21" location="Age_Categories!A1" display="Age_Categories!A1"/>
    <hyperlink ref="MEX21" location="Age_Categories!A1" display="Age_Categories!A1"/>
    <hyperlink ref="MEY21" location="Age_Categories!A1" display="Age_Categories!A1"/>
    <hyperlink ref="MEZ21" location="Age_Categories!A1" display="Age_Categories!A1"/>
    <hyperlink ref="MFA21" location="Age_Categories!A1" display="Age_Categories!A1"/>
    <hyperlink ref="MFB21" location="Age_Categories!A1" display="Age_Categories!A1"/>
    <hyperlink ref="MFC21" location="Age_Categories!A1" display="Age_Categories!A1"/>
    <hyperlink ref="MFD21" location="Age_Categories!A1" display="Age_Categories!A1"/>
    <hyperlink ref="MFE21" location="Age_Categories!A1" display="Age_Categories!A1"/>
    <hyperlink ref="MFF21" location="Age_Categories!A1" display="Age_Categories!A1"/>
    <hyperlink ref="MFG21" location="Age_Categories!A1" display="Age_Categories!A1"/>
    <hyperlink ref="MFH21" location="Age_Categories!A1" display="Age_Categories!A1"/>
    <hyperlink ref="MFI21" location="Age_Categories!A1" display="Age_Categories!A1"/>
    <hyperlink ref="MFJ21" location="Age_Categories!A1" display="Age_Categories!A1"/>
    <hyperlink ref="MFK21" location="Age_Categories!A1" display="Age_Categories!A1"/>
    <hyperlink ref="MFL21" location="Age_Categories!A1" display="Age_Categories!A1"/>
    <hyperlink ref="MFM21" location="Age_Categories!A1" display="Age_Categories!A1"/>
    <hyperlink ref="MFN21" location="Age_Categories!A1" display="Age_Categories!A1"/>
    <hyperlink ref="MFO21" location="Age_Categories!A1" display="Age_Categories!A1"/>
    <hyperlink ref="MFP21" location="Age_Categories!A1" display="Age_Categories!A1"/>
    <hyperlink ref="MFQ21" location="Age_Categories!A1" display="Age_Categories!A1"/>
    <hyperlink ref="MFR21" location="Age_Categories!A1" display="Age_Categories!A1"/>
    <hyperlink ref="MFS21" location="Age_Categories!A1" display="Age_Categories!A1"/>
    <hyperlink ref="MFT21" location="Age_Categories!A1" display="Age_Categories!A1"/>
    <hyperlink ref="MFU21" location="Age_Categories!A1" display="Age_Categories!A1"/>
    <hyperlink ref="MFV21" location="Age_Categories!A1" display="Age_Categories!A1"/>
    <hyperlink ref="MFW21" location="Age_Categories!A1" display="Age_Categories!A1"/>
    <hyperlink ref="MFX21" location="Age_Categories!A1" display="Age_Categories!A1"/>
    <hyperlink ref="MFY21" location="Age_Categories!A1" display="Age_Categories!A1"/>
    <hyperlink ref="MFZ21" location="Age_Categories!A1" display="Age_Categories!A1"/>
    <hyperlink ref="MGA21" location="Age_Categories!A1" display="Age_Categories!A1"/>
    <hyperlink ref="MGB21" location="Age_Categories!A1" display="Age_Categories!A1"/>
    <hyperlink ref="MGC21" location="Age_Categories!A1" display="Age_Categories!A1"/>
    <hyperlink ref="MGD21" location="Age_Categories!A1" display="Age_Categories!A1"/>
    <hyperlink ref="MGE21" location="Age_Categories!A1" display="Age_Categories!A1"/>
    <hyperlink ref="MGF21" location="Age_Categories!A1" display="Age_Categories!A1"/>
    <hyperlink ref="MGG21" location="Age_Categories!A1" display="Age_Categories!A1"/>
    <hyperlink ref="MGH21" location="Age_Categories!A1" display="Age_Categories!A1"/>
    <hyperlink ref="MGI21" location="Age_Categories!A1" display="Age_Categories!A1"/>
    <hyperlink ref="MGJ21" location="Age_Categories!A1" display="Age_Categories!A1"/>
    <hyperlink ref="MGK21" location="Age_Categories!A1" display="Age_Categories!A1"/>
    <hyperlink ref="MGL21" location="Age_Categories!A1" display="Age_Categories!A1"/>
    <hyperlink ref="MGM21" location="Age_Categories!A1" display="Age_Categories!A1"/>
    <hyperlink ref="MGN21" location="Age_Categories!A1" display="Age_Categories!A1"/>
    <hyperlink ref="MGO21" location="Age_Categories!A1" display="Age_Categories!A1"/>
    <hyperlink ref="MGP21" location="Age_Categories!A1" display="Age_Categories!A1"/>
    <hyperlink ref="MGQ21" location="Age_Categories!A1" display="Age_Categories!A1"/>
    <hyperlink ref="MGR21" location="Age_Categories!A1" display="Age_Categories!A1"/>
    <hyperlink ref="MGS21" location="Age_Categories!A1" display="Age_Categories!A1"/>
    <hyperlink ref="MGT21" location="Age_Categories!A1" display="Age_Categories!A1"/>
    <hyperlink ref="MGU21" location="Age_Categories!A1" display="Age_Categories!A1"/>
    <hyperlink ref="MGV21" location="Age_Categories!A1" display="Age_Categories!A1"/>
    <hyperlink ref="MGW21" location="Age_Categories!A1" display="Age_Categories!A1"/>
    <hyperlink ref="MGX21" location="Age_Categories!A1" display="Age_Categories!A1"/>
    <hyperlink ref="MGY21" location="Age_Categories!A1" display="Age_Categories!A1"/>
    <hyperlink ref="MGZ21" location="Age_Categories!A1" display="Age_Categories!A1"/>
    <hyperlink ref="MHA21" location="Age_Categories!A1" display="Age_Categories!A1"/>
    <hyperlink ref="MHB21" location="Age_Categories!A1" display="Age_Categories!A1"/>
    <hyperlink ref="MHC21" location="Age_Categories!A1" display="Age_Categories!A1"/>
    <hyperlink ref="MHD21" location="Age_Categories!A1" display="Age_Categories!A1"/>
    <hyperlink ref="MHE21" location="Age_Categories!A1" display="Age_Categories!A1"/>
    <hyperlink ref="MHF21" location="Age_Categories!A1" display="Age_Categories!A1"/>
    <hyperlink ref="MHG21" location="Age_Categories!A1" display="Age_Categories!A1"/>
    <hyperlink ref="MHH21" location="Age_Categories!A1" display="Age_Categories!A1"/>
    <hyperlink ref="MHI21" location="Age_Categories!A1" display="Age_Categories!A1"/>
    <hyperlink ref="MHJ21" location="Age_Categories!A1" display="Age_Categories!A1"/>
    <hyperlink ref="MHK21" location="Age_Categories!A1" display="Age_Categories!A1"/>
    <hyperlink ref="MHL21" location="Age_Categories!A1" display="Age_Categories!A1"/>
    <hyperlink ref="MHM21" location="Age_Categories!A1" display="Age_Categories!A1"/>
    <hyperlink ref="MHN21" location="Age_Categories!A1" display="Age_Categories!A1"/>
    <hyperlink ref="MHO21" location="Age_Categories!A1" display="Age_Categories!A1"/>
    <hyperlink ref="MHP21" location="Age_Categories!A1" display="Age_Categories!A1"/>
    <hyperlink ref="MHQ21" location="Age_Categories!A1" display="Age_Categories!A1"/>
    <hyperlink ref="MHR21" location="Age_Categories!A1" display="Age_Categories!A1"/>
    <hyperlink ref="MHS21" location="Age_Categories!A1" display="Age_Categories!A1"/>
    <hyperlink ref="MHT21" location="Age_Categories!A1" display="Age_Categories!A1"/>
    <hyperlink ref="MHU21" location="Age_Categories!A1" display="Age_Categories!A1"/>
    <hyperlink ref="MHV21" location="Age_Categories!A1" display="Age_Categories!A1"/>
    <hyperlink ref="MHW21" location="Age_Categories!A1" display="Age_Categories!A1"/>
    <hyperlink ref="MHX21" location="Age_Categories!A1" display="Age_Categories!A1"/>
    <hyperlink ref="MHY21" location="Age_Categories!A1" display="Age_Categories!A1"/>
    <hyperlink ref="MHZ21" location="Age_Categories!A1" display="Age_Categories!A1"/>
    <hyperlink ref="MIA21" location="Age_Categories!A1" display="Age_Categories!A1"/>
    <hyperlink ref="MIB21" location="Age_Categories!A1" display="Age_Categories!A1"/>
    <hyperlink ref="MIC21" location="Age_Categories!A1" display="Age_Categories!A1"/>
    <hyperlink ref="MID21" location="Age_Categories!A1" display="Age_Categories!A1"/>
    <hyperlink ref="MIE21" location="Age_Categories!A1" display="Age_Categories!A1"/>
    <hyperlink ref="MIF21" location="Age_Categories!A1" display="Age_Categories!A1"/>
    <hyperlink ref="MIG21" location="Age_Categories!A1" display="Age_Categories!A1"/>
    <hyperlink ref="MIH21" location="Age_Categories!A1" display="Age_Categories!A1"/>
    <hyperlink ref="MII21" location="Age_Categories!A1" display="Age_Categories!A1"/>
    <hyperlink ref="MIJ21" location="Age_Categories!A1" display="Age_Categories!A1"/>
    <hyperlink ref="MIK21" location="Age_Categories!A1" display="Age_Categories!A1"/>
    <hyperlink ref="MIL21" location="Age_Categories!A1" display="Age_Categories!A1"/>
    <hyperlink ref="MIM21" location="Age_Categories!A1" display="Age_Categories!A1"/>
    <hyperlink ref="MIN21" location="Age_Categories!A1" display="Age_Categories!A1"/>
    <hyperlink ref="MIO21" location="Age_Categories!A1" display="Age_Categories!A1"/>
    <hyperlink ref="MIP21" location="Age_Categories!A1" display="Age_Categories!A1"/>
    <hyperlink ref="MIQ21" location="Age_Categories!A1" display="Age_Categories!A1"/>
    <hyperlink ref="MIR21" location="Age_Categories!A1" display="Age_Categories!A1"/>
    <hyperlink ref="MIS21" location="Age_Categories!A1" display="Age_Categories!A1"/>
    <hyperlink ref="MIT21" location="Age_Categories!A1" display="Age_Categories!A1"/>
    <hyperlink ref="MIU21" location="Age_Categories!A1" display="Age_Categories!A1"/>
    <hyperlink ref="MIV21" location="Age_Categories!A1" display="Age_Categories!A1"/>
    <hyperlink ref="MIW21" location="Age_Categories!A1" display="Age_Categories!A1"/>
    <hyperlink ref="MIX21" location="Age_Categories!A1" display="Age_Categories!A1"/>
    <hyperlink ref="MIY21" location="Age_Categories!A1" display="Age_Categories!A1"/>
    <hyperlink ref="MIZ21" location="Age_Categories!A1" display="Age_Categories!A1"/>
    <hyperlink ref="MJA21" location="Age_Categories!A1" display="Age_Categories!A1"/>
    <hyperlink ref="MJB21" location="Age_Categories!A1" display="Age_Categories!A1"/>
    <hyperlink ref="MJC21" location="Age_Categories!A1" display="Age_Categories!A1"/>
    <hyperlink ref="MJD21" location="Age_Categories!A1" display="Age_Categories!A1"/>
    <hyperlink ref="MJE21" location="Age_Categories!A1" display="Age_Categories!A1"/>
    <hyperlink ref="MJF21" location="Age_Categories!A1" display="Age_Categories!A1"/>
    <hyperlink ref="MJG21" location="Age_Categories!A1" display="Age_Categories!A1"/>
    <hyperlink ref="MJH21" location="Age_Categories!A1" display="Age_Categories!A1"/>
    <hyperlink ref="MJI21" location="Age_Categories!A1" display="Age_Categories!A1"/>
    <hyperlink ref="MJJ21" location="Age_Categories!A1" display="Age_Categories!A1"/>
    <hyperlink ref="MJK21" location="Age_Categories!A1" display="Age_Categories!A1"/>
    <hyperlink ref="MJL21" location="Age_Categories!A1" display="Age_Categories!A1"/>
    <hyperlink ref="MJM21" location="Age_Categories!A1" display="Age_Categories!A1"/>
    <hyperlink ref="MJN21" location="Age_Categories!A1" display="Age_Categories!A1"/>
    <hyperlink ref="MJO21" location="Age_Categories!A1" display="Age_Categories!A1"/>
    <hyperlink ref="MJP21" location="Age_Categories!A1" display="Age_Categories!A1"/>
    <hyperlink ref="MJQ21" location="Age_Categories!A1" display="Age_Categories!A1"/>
    <hyperlink ref="MJR21" location="Age_Categories!A1" display="Age_Categories!A1"/>
    <hyperlink ref="MJS21" location="Age_Categories!A1" display="Age_Categories!A1"/>
    <hyperlink ref="MJT21" location="Age_Categories!A1" display="Age_Categories!A1"/>
    <hyperlink ref="MJU21" location="Age_Categories!A1" display="Age_Categories!A1"/>
    <hyperlink ref="MJV21" location="Age_Categories!A1" display="Age_Categories!A1"/>
    <hyperlink ref="MJW21" location="Age_Categories!A1" display="Age_Categories!A1"/>
    <hyperlink ref="MJX21" location="Age_Categories!A1" display="Age_Categories!A1"/>
    <hyperlink ref="MJY21" location="Age_Categories!A1" display="Age_Categories!A1"/>
    <hyperlink ref="MJZ21" location="Age_Categories!A1" display="Age_Categories!A1"/>
    <hyperlink ref="MKA21" location="Age_Categories!A1" display="Age_Categories!A1"/>
    <hyperlink ref="MKB21" location="Age_Categories!A1" display="Age_Categories!A1"/>
    <hyperlink ref="MKC21" location="Age_Categories!A1" display="Age_Categories!A1"/>
    <hyperlink ref="MKD21" location="Age_Categories!A1" display="Age_Categories!A1"/>
    <hyperlink ref="MKE21" location="Age_Categories!A1" display="Age_Categories!A1"/>
    <hyperlink ref="MKF21" location="Age_Categories!A1" display="Age_Categories!A1"/>
    <hyperlink ref="MKG21" location="Age_Categories!A1" display="Age_Categories!A1"/>
    <hyperlink ref="MKH21" location="Age_Categories!A1" display="Age_Categories!A1"/>
    <hyperlink ref="MKI21" location="Age_Categories!A1" display="Age_Categories!A1"/>
    <hyperlink ref="MKJ21" location="Age_Categories!A1" display="Age_Categories!A1"/>
    <hyperlink ref="MKK21" location="Age_Categories!A1" display="Age_Categories!A1"/>
    <hyperlink ref="MKL21" location="Age_Categories!A1" display="Age_Categories!A1"/>
    <hyperlink ref="MKM21" location="Age_Categories!A1" display="Age_Categories!A1"/>
    <hyperlink ref="MKN21" location="Age_Categories!A1" display="Age_Categories!A1"/>
    <hyperlink ref="MKO21" location="Age_Categories!A1" display="Age_Categories!A1"/>
    <hyperlink ref="MKP21" location="Age_Categories!A1" display="Age_Categories!A1"/>
    <hyperlink ref="MKQ21" location="Age_Categories!A1" display="Age_Categories!A1"/>
    <hyperlink ref="MKR21" location="Age_Categories!A1" display="Age_Categories!A1"/>
    <hyperlink ref="MKS21" location="Age_Categories!A1" display="Age_Categories!A1"/>
    <hyperlink ref="MKT21" location="Age_Categories!A1" display="Age_Categories!A1"/>
    <hyperlink ref="MKU21" location="Age_Categories!A1" display="Age_Categories!A1"/>
    <hyperlink ref="MKV21" location="Age_Categories!A1" display="Age_Categories!A1"/>
    <hyperlink ref="MKW21" location="Age_Categories!A1" display="Age_Categories!A1"/>
    <hyperlink ref="MKX21" location="Age_Categories!A1" display="Age_Categories!A1"/>
    <hyperlink ref="MKY21" location="Age_Categories!A1" display="Age_Categories!A1"/>
    <hyperlink ref="MKZ21" location="Age_Categories!A1" display="Age_Categories!A1"/>
    <hyperlink ref="MLA21" location="Age_Categories!A1" display="Age_Categories!A1"/>
    <hyperlink ref="MLB21" location="Age_Categories!A1" display="Age_Categories!A1"/>
    <hyperlink ref="MLC21" location="Age_Categories!A1" display="Age_Categories!A1"/>
    <hyperlink ref="MLD21" location="Age_Categories!A1" display="Age_Categories!A1"/>
    <hyperlink ref="MLE21" location="Age_Categories!A1" display="Age_Categories!A1"/>
    <hyperlink ref="MLF21" location="Age_Categories!A1" display="Age_Categories!A1"/>
    <hyperlink ref="MLG21" location="Age_Categories!A1" display="Age_Categories!A1"/>
    <hyperlink ref="MLH21" location="Age_Categories!A1" display="Age_Categories!A1"/>
    <hyperlink ref="MLI21" location="Age_Categories!A1" display="Age_Categories!A1"/>
    <hyperlink ref="MLJ21" location="Age_Categories!A1" display="Age_Categories!A1"/>
    <hyperlink ref="MLK21" location="Age_Categories!A1" display="Age_Categories!A1"/>
    <hyperlink ref="MLL21" location="Age_Categories!A1" display="Age_Categories!A1"/>
    <hyperlink ref="MLM21" location="Age_Categories!A1" display="Age_Categories!A1"/>
    <hyperlink ref="MLN21" location="Age_Categories!A1" display="Age_Categories!A1"/>
    <hyperlink ref="MLO21" location="Age_Categories!A1" display="Age_Categories!A1"/>
    <hyperlink ref="MLP21" location="Age_Categories!A1" display="Age_Categories!A1"/>
    <hyperlink ref="MLQ21" location="Age_Categories!A1" display="Age_Categories!A1"/>
    <hyperlink ref="MLR21" location="Age_Categories!A1" display="Age_Categories!A1"/>
    <hyperlink ref="MLS21" location="Age_Categories!A1" display="Age_Categories!A1"/>
    <hyperlink ref="MLT21" location="Age_Categories!A1" display="Age_Categories!A1"/>
    <hyperlink ref="MLU21" location="Age_Categories!A1" display="Age_Categories!A1"/>
    <hyperlink ref="MLV21" location="Age_Categories!A1" display="Age_Categories!A1"/>
    <hyperlink ref="MLW21" location="Age_Categories!A1" display="Age_Categories!A1"/>
    <hyperlink ref="MLX21" location="Age_Categories!A1" display="Age_Categories!A1"/>
    <hyperlink ref="MLY21" location="Age_Categories!A1" display="Age_Categories!A1"/>
    <hyperlink ref="MLZ21" location="Age_Categories!A1" display="Age_Categories!A1"/>
    <hyperlink ref="MMA21" location="Age_Categories!A1" display="Age_Categories!A1"/>
    <hyperlink ref="MMB21" location="Age_Categories!A1" display="Age_Categories!A1"/>
    <hyperlink ref="MMC21" location="Age_Categories!A1" display="Age_Categories!A1"/>
    <hyperlink ref="MMD21" location="Age_Categories!A1" display="Age_Categories!A1"/>
    <hyperlink ref="MME21" location="Age_Categories!A1" display="Age_Categories!A1"/>
    <hyperlink ref="MMF21" location="Age_Categories!A1" display="Age_Categories!A1"/>
    <hyperlink ref="MMG21" location="Age_Categories!A1" display="Age_Categories!A1"/>
    <hyperlink ref="MMH21" location="Age_Categories!A1" display="Age_Categories!A1"/>
    <hyperlink ref="MMI21" location="Age_Categories!A1" display="Age_Categories!A1"/>
    <hyperlink ref="MMJ21" location="Age_Categories!A1" display="Age_Categories!A1"/>
    <hyperlink ref="MMK21" location="Age_Categories!A1" display="Age_Categories!A1"/>
    <hyperlink ref="MML21" location="Age_Categories!A1" display="Age_Categories!A1"/>
    <hyperlink ref="MMM21" location="Age_Categories!A1" display="Age_Categories!A1"/>
    <hyperlink ref="MMN21" location="Age_Categories!A1" display="Age_Categories!A1"/>
    <hyperlink ref="MMO21" location="Age_Categories!A1" display="Age_Categories!A1"/>
    <hyperlink ref="MMP21" location="Age_Categories!A1" display="Age_Categories!A1"/>
    <hyperlink ref="MMQ21" location="Age_Categories!A1" display="Age_Categories!A1"/>
    <hyperlink ref="MMR21" location="Age_Categories!A1" display="Age_Categories!A1"/>
    <hyperlink ref="MMS21" location="Age_Categories!A1" display="Age_Categories!A1"/>
    <hyperlink ref="MMT21" location="Age_Categories!A1" display="Age_Categories!A1"/>
    <hyperlink ref="MMU21" location="Age_Categories!A1" display="Age_Categories!A1"/>
    <hyperlink ref="MMV21" location="Age_Categories!A1" display="Age_Categories!A1"/>
    <hyperlink ref="MMW21" location="Age_Categories!A1" display="Age_Categories!A1"/>
    <hyperlink ref="MMX21" location="Age_Categories!A1" display="Age_Categories!A1"/>
    <hyperlink ref="MMY21" location="Age_Categories!A1" display="Age_Categories!A1"/>
    <hyperlink ref="MMZ21" location="Age_Categories!A1" display="Age_Categories!A1"/>
    <hyperlink ref="MNA21" location="Age_Categories!A1" display="Age_Categories!A1"/>
    <hyperlink ref="MNB21" location="Age_Categories!A1" display="Age_Categories!A1"/>
    <hyperlink ref="MNC21" location="Age_Categories!A1" display="Age_Categories!A1"/>
    <hyperlink ref="MND21" location="Age_Categories!A1" display="Age_Categories!A1"/>
    <hyperlink ref="MNE21" location="Age_Categories!A1" display="Age_Categories!A1"/>
    <hyperlink ref="MNF21" location="Age_Categories!A1" display="Age_Categories!A1"/>
    <hyperlink ref="MNG21" location="Age_Categories!A1" display="Age_Categories!A1"/>
    <hyperlink ref="MNH21" location="Age_Categories!A1" display="Age_Categories!A1"/>
    <hyperlink ref="MNI21" location="Age_Categories!A1" display="Age_Categories!A1"/>
    <hyperlink ref="MNJ21" location="Age_Categories!A1" display="Age_Categories!A1"/>
    <hyperlink ref="MNK21" location="Age_Categories!A1" display="Age_Categories!A1"/>
    <hyperlink ref="MNL21" location="Age_Categories!A1" display="Age_Categories!A1"/>
    <hyperlink ref="MNM21" location="Age_Categories!A1" display="Age_Categories!A1"/>
    <hyperlink ref="MNN21" location="Age_Categories!A1" display="Age_Categories!A1"/>
    <hyperlink ref="MNO21" location="Age_Categories!A1" display="Age_Categories!A1"/>
    <hyperlink ref="MNP21" location="Age_Categories!A1" display="Age_Categories!A1"/>
    <hyperlink ref="MNQ21" location="Age_Categories!A1" display="Age_Categories!A1"/>
    <hyperlink ref="MNR21" location="Age_Categories!A1" display="Age_Categories!A1"/>
    <hyperlink ref="MNS21" location="Age_Categories!A1" display="Age_Categories!A1"/>
    <hyperlink ref="MNT21" location="Age_Categories!A1" display="Age_Categories!A1"/>
    <hyperlink ref="MNU21" location="Age_Categories!A1" display="Age_Categories!A1"/>
    <hyperlink ref="MNV21" location="Age_Categories!A1" display="Age_Categories!A1"/>
    <hyperlink ref="MNW21" location="Age_Categories!A1" display="Age_Categories!A1"/>
    <hyperlink ref="MNX21" location="Age_Categories!A1" display="Age_Categories!A1"/>
    <hyperlink ref="MNY21" location="Age_Categories!A1" display="Age_Categories!A1"/>
    <hyperlink ref="MNZ21" location="Age_Categories!A1" display="Age_Categories!A1"/>
    <hyperlink ref="MOA21" location="Age_Categories!A1" display="Age_Categories!A1"/>
    <hyperlink ref="MOB21" location="Age_Categories!A1" display="Age_Categories!A1"/>
    <hyperlink ref="MOC21" location="Age_Categories!A1" display="Age_Categories!A1"/>
    <hyperlink ref="MOD21" location="Age_Categories!A1" display="Age_Categories!A1"/>
    <hyperlink ref="MOE21" location="Age_Categories!A1" display="Age_Categories!A1"/>
    <hyperlink ref="MOF21" location="Age_Categories!A1" display="Age_Categories!A1"/>
    <hyperlink ref="MOG21" location="Age_Categories!A1" display="Age_Categories!A1"/>
    <hyperlink ref="MOH21" location="Age_Categories!A1" display="Age_Categories!A1"/>
    <hyperlink ref="MOI21" location="Age_Categories!A1" display="Age_Categories!A1"/>
    <hyperlink ref="MOJ21" location="Age_Categories!A1" display="Age_Categories!A1"/>
    <hyperlink ref="MOK21" location="Age_Categories!A1" display="Age_Categories!A1"/>
    <hyperlink ref="MOL21" location="Age_Categories!A1" display="Age_Categories!A1"/>
    <hyperlink ref="MOM21" location="Age_Categories!A1" display="Age_Categories!A1"/>
    <hyperlink ref="MON21" location="Age_Categories!A1" display="Age_Categories!A1"/>
    <hyperlink ref="MOO21" location="Age_Categories!A1" display="Age_Categories!A1"/>
    <hyperlink ref="MOP21" location="Age_Categories!A1" display="Age_Categories!A1"/>
    <hyperlink ref="MOQ21" location="Age_Categories!A1" display="Age_Categories!A1"/>
    <hyperlink ref="MOR21" location="Age_Categories!A1" display="Age_Categories!A1"/>
    <hyperlink ref="MOS21" location="Age_Categories!A1" display="Age_Categories!A1"/>
    <hyperlink ref="MOT21" location="Age_Categories!A1" display="Age_Categories!A1"/>
    <hyperlink ref="MOU21" location="Age_Categories!A1" display="Age_Categories!A1"/>
    <hyperlink ref="MOV21" location="Age_Categories!A1" display="Age_Categories!A1"/>
    <hyperlink ref="MOW21" location="Age_Categories!A1" display="Age_Categories!A1"/>
    <hyperlink ref="MOX21" location="Age_Categories!A1" display="Age_Categories!A1"/>
    <hyperlink ref="MOY21" location="Age_Categories!A1" display="Age_Categories!A1"/>
    <hyperlink ref="MOZ21" location="Age_Categories!A1" display="Age_Categories!A1"/>
    <hyperlink ref="MPA21" location="Age_Categories!A1" display="Age_Categories!A1"/>
    <hyperlink ref="MPB21" location="Age_Categories!A1" display="Age_Categories!A1"/>
    <hyperlink ref="MPC21" location="Age_Categories!A1" display="Age_Categories!A1"/>
    <hyperlink ref="MPD21" location="Age_Categories!A1" display="Age_Categories!A1"/>
    <hyperlink ref="MPE21" location="Age_Categories!A1" display="Age_Categories!A1"/>
    <hyperlink ref="MPF21" location="Age_Categories!A1" display="Age_Categories!A1"/>
    <hyperlink ref="MPG21" location="Age_Categories!A1" display="Age_Categories!A1"/>
    <hyperlink ref="MPH21" location="Age_Categories!A1" display="Age_Categories!A1"/>
    <hyperlink ref="MPI21" location="Age_Categories!A1" display="Age_Categories!A1"/>
    <hyperlink ref="MPJ21" location="Age_Categories!A1" display="Age_Categories!A1"/>
    <hyperlink ref="MPK21" location="Age_Categories!A1" display="Age_Categories!A1"/>
    <hyperlink ref="MPL21" location="Age_Categories!A1" display="Age_Categories!A1"/>
    <hyperlink ref="MPM21" location="Age_Categories!A1" display="Age_Categories!A1"/>
    <hyperlink ref="MPN21" location="Age_Categories!A1" display="Age_Categories!A1"/>
    <hyperlink ref="MPO21" location="Age_Categories!A1" display="Age_Categories!A1"/>
    <hyperlink ref="MPP21" location="Age_Categories!A1" display="Age_Categories!A1"/>
    <hyperlink ref="MPQ21" location="Age_Categories!A1" display="Age_Categories!A1"/>
    <hyperlink ref="MPR21" location="Age_Categories!A1" display="Age_Categories!A1"/>
    <hyperlink ref="MPS21" location="Age_Categories!A1" display="Age_Categories!A1"/>
    <hyperlink ref="MPT21" location="Age_Categories!A1" display="Age_Categories!A1"/>
    <hyperlink ref="MPU21" location="Age_Categories!A1" display="Age_Categories!A1"/>
    <hyperlink ref="MPV21" location="Age_Categories!A1" display="Age_Categories!A1"/>
    <hyperlink ref="MPW21" location="Age_Categories!A1" display="Age_Categories!A1"/>
    <hyperlink ref="MPX21" location="Age_Categories!A1" display="Age_Categories!A1"/>
    <hyperlink ref="MPY21" location="Age_Categories!A1" display="Age_Categories!A1"/>
    <hyperlink ref="MPZ21" location="Age_Categories!A1" display="Age_Categories!A1"/>
    <hyperlink ref="MQA21" location="Age_Categories!A1" display="Age_Categories!A1"/>
    <hyperlink ref="MQB21" location="Age_Categories!A1" display="Age_Categories!A1"/>
    <hyperlink ref="MQC21" location="Age_Categories!A1" display="Age_Categories!A1"/>
    <hyperlink ref="MQD21" location="Age_Categories!A1" display="Age_Categories!A1"/>
    <hyperlink ref="MQE21" location="Age_Categories!A1" display="Age_Categories!A1"/>
    <hyperlink ref="MQF21" location="Age_Categories!A1" display="Age_Categories!A1"/>
    <hyperlink ref="MQG21" location="Age_Categories!A1" display="Age_Categories!A1"/>
    <hyperlink ref="MQH21" location="Age_Categories!A1" display="Age_Categories!A1"/>
    <hyperlink ref="MQI21" location="Age_Categories!A1" display="Age_Categories!A1"/>
    <hyperlink ref="MQJ21" location="Age_Categories!A1" display="Age_Categories!A1"/>
    <hyperlink ref="MQK21" location="Age_Categories!A1" display="Age_Categories!A1"/>
    <hyperlink ref="MQL21" location="Age_Categories!A1" display="Age_Categories!A1"/>
    <hyperlink ref="MQM21" location="Age_Categories!A1" display="Age_Categories!A1"/>
    <hyperlink ref="MQN21" location="Age_Categories!A1" display="Age_Categories!A1"/>
    <hyperlink ref="MQO21" location="Age_Categories!A1" display="Age_Categories!A1"/>
    <hyperlink ref="MQP21" location="Age_Categories!A1" display="Age_Categories!A1"/>
    <hyperlink ref="MQQ21" location="Age_Categories!A1" display="Age_Categories!A1"/>
    <hyperlink ref="MQR21" location="Age_Categories!A1" display="Age_Categories!A1"/>
    <hyperlink ref="MQS21" location="Age_Categories!A1" display="Age_Categories!A1"/>
    <hyperlink ref="MQT21" location="Age_Categories!A1" display="Age_Categories!A1"/>
    <hyperlink ref="MQU21" location="Age_Categories!A1" display="Age_Categories!A1"/>
    <hyperlink ref="MQV21" location="Age_Categories!A1" display="Age_Categories!A1"/>
    <hyperlink ref="MQW21" location="Age_Categories!A1" display="Age_Categories!A1"/>
    <hyperlink ref="MQX21" location="Age_Categories!A1" display="Age_Categories!A1"/>
    <hyperlink ref="MQY21" location="Age_Categories!A1" display="Age_Categories!A1"/>
    <hyperlink ref="MQZ21" location="Age_Categories!A1" display="Age_Categories!A1"/>
    <hyperlink ref="MRA21" location="Age_Categories!A1" display="Age_Categories!A1"/>
    <hyperlink ref="MRB21" location="Age_Categories!A1" display="Age_Categories!A1"/>
    <hyperlink ref="MRC21" location="Age_Categories!A1" display="Age_Categories!A1"/>
    <hyperlink ref="MRD21" location="Age_Categories!A1" display="Age_Categories!A1"/>
    <hyperlink ref="MRE21" location="Age_Categories!A1" display="Age_Categories!A1"/>
    <hyperlink ref="MRF21" location="Age_Categories!A1" display="Age_Categories!A1"/>
    <hyperlink ref="MRG21" location="Age_Categories!A1" display="Age_Categories!A1"/>
    <hyperlink ref="MRH21" location="Age_Categories!A1" display="Age_Categories!A1"/>
    <hyperlink ref="MRI21" location="Age_Categories!A1" display="Age_Categories!A1"/>
    <hyperlink ref="MRJ21" location="Age_Categories!A1" display="Age_Categories!A1"/>
    <hyperlink ref="MRK21" location="Age_Categories!A1" display="Age_Categories!A1"/>
    <hyperlink ref="MRL21" location="Age_Categories!A1" display="Age_Categories!A1"/>
    <hyperlink ref="MRM21" location="Age_Categories!A1" display="Age_Categories!A1"/>
    <hyperlink ref="MRN21" location="Age_Categories!A1" display="Age_Categories!A1"/>
    <hyperlink ref="MRO21" location="Age_Categories!A1" display="Age_Categories!A1"/>
    <hyperlink ref="MRP21" location="Age_Categories!A1" display="Age_Categories!A1"/>
    <hyperlink ref="MRQ21" location="Age_Categories!A1" display="Age_Categories!A1"/>
    <hyperlink ref="MRR21" location="Age_Categories!A1" display="Age_Categories!A1"/>
    <hyperlink ref="MRS21" location="Age_Categories!A1" display="Age_Categories!A1"/>
    <hyperlink ref="MRT21" location="Age_Categories!A1" display="Age_Categories!A1"/>
    <hyperlink ref="MRU21" location="Age_Categories!A1" display="Age_Categories!A1"/>
    <hyperlink ref="MRV21" location="Age_Categories!A1" display="Age_Categories!A1"/>
    <hyperlink ref="MRW21" location="Age_Categories!A1" display="Age_Categories!A1"/>
    <hyperlink ref="MRX21" location="Age_Categories!A1" display="Age_Categories!A1"/>
    <hyperlink ref="MRY21" location="Age_Categories!A1" display="Age_Categories!A1"/>
    <hyperlink ref="MRZ21" location="Age_Categories!A1" display="Age_Categories!A1"/>
    <hyperlink ref="MSA21" location="Age_Categories!A1" display="Age_Categories!A1"/>
    <hyperlink ref="MSB21" location="Age_Categories!A1" display="Age_Categories!A1"/>
    <hyperlink ref="MSC21" location="Age_Categories!A1" display="Age_Categories!A1"/>
    <hyperlink ref="MSD21" location="Age_Categories!A1" display="Age_Categories!A1"/>
    <hyperlink ref="MSE21" location="Age_Categories!A1" display="Age_Categories!A1"/>
    <hyperlink ref="MSF21" location="Age_Categories!A1" display="Age_Categories!A1"/>
    <hyperlink ref="MSG21" location="Age_Categories!A1" display="Age_Categories!A1"/>
    <hyperlink ref="MSH21" location="Age_Categories!A1" display="Age_Categories!A1"/>
    <hyperlink ref="MSI21" location="Age_Categories!A1" display="Age_Categories!A1"/>
    <hyperlink ref="MSJ21" location="Age_Categories!A1" display="Age_Categories!A1"/>
    <hyperlink ref="MSK21" location="Age_Categories!A1" display="Age_Categories!A1"/>
    <hyperlink ref="MSL21" location="Age_Categories!A1" display="Age_Categories!A1"/>
    <hyperlink ref="MSM21" location="Age_Categories!A1" display="Age_Categories!A1"/>
    <hyperlink ref="MSN21" location="Age_Categories!A1" display="Age_Categories!A1"/>
    <hyperlink ref="MSO21" location="Age_Categories!A1" display="Age_Categories!A1"/>
    <hyperlink ref="MSP21" location="Age_Categories!A1" display="Age_Categories!A1"/>
    <hyperlink ref="MSQ21" location="Age_Categories!A1" display="Age_Categories!A1"/>
    <hyperlink ref="MSR21" location="Age_Categories!A1" display="Age_Categories!A1"/>
    <hyperlink ref="MSS21" location="Age_Categories!A1" display="Age_Categories!A1"/>
    <hyperlink ref="MST21" location="Age_Categories!A1" display="Age_Categories!A1"/>
    <hyperlink ref="MSU21" location="Age_Categories!A1" display="Age_Categories!A1"/>
    <hyperlink ref="MSV21" location="Age_Categories!A1" display="Age_Categories!A1"/>
    <hyperlink ref="MSW21" location="Age_Categories!A1" display="Age_Categories!A1"/>
    <hyperlink ref="MSX21" location="Age_Categories!A1" display="Age_Categories!A1"/>
    <hyperlink ref="MSY21" location="Age_Categories!A1" display="Age_Categories!A1"/>
    <hyperlink ref="MSZ21" location="Age_Categories!A1" display="Age_Categories!A1"/>
    <hyperlink ref="MTA21" location="Age_Categories!A1" display="Age_Categories!A1"/>
    <hyperlink ref="MTB21" location="Age_Categories!A1" display="Age_Categories!A1"/>
    <hyperlink ref="MTC21" location="Age_Categories!A1" display="Age_Categories!A1"/>
    <hyperlink ref="MTD21" location="Age_Categories!A1" display="Age_Categories!A1"/>
    <hyperlink ref="MTE21" location="Age_Categories!A1" display="Age_Categories!A1"/>
    <hyperlink ref="MTF21" location="Age_Categories!A1" display="Age_Categories!A1"/>
    <hyperlink ref="MTG21" location="Age_Categories!A1" display="Age_Categories!A1"/>
    <hyperlink ref="MTH21" location="Age_Categories!A1" display="Age_Categories!A1"/>
    <hyperlink ref="MTI21" location="Age_Categories!A1" display="Age_Categories!A1"/>
    <hyperlink ref="MTJ21" location="Age_Categories!A1" display="Age_Categories!A1"/>
    <hyperlink ref="MTK21" location="Age_Categories!A1" display="Age_Categories!A1"/>
    <hyperlink ref="MTL21" location="Age_Categories!A1" display="Age_Categories!A1"/>
    <hyperlink ref="MTM21" location="Age_Categories!A1" display="Age_Categories!A1"/>
    <hyperlink ref="MTN21" location="Age_Categories!A1" display="Age_Categories!A1"/>
    <hyperlink ref="MTO21" location="Age_Categories!A1" display="Age_Categories!A1"/>
    <hyperlink ref="MTP21" location="Age_Categories!A1" display="Age_Categories!A1"/>
    <hyperlink ref="MTQ21" location="Age_Categories!A1" display="Age_Categories!A1"/>
    <hyperlink ref="MTR21" location="Age_Categories!A1" display="Age_Categories!A1"/>
    <hyperlink ref="MTS21" location="Age_Categories!A1" display="Age_Categories!A1"/>
    <hyperlink ref="MTT21" location="Age_Categories!A1" display="Age_Categories!A1"/>
    <hyperlink ref="MTU21" location="Age_Categories!A1" display="Age_Categories!A1"/>
    <hyperlink ref="MTV21" location="Age_Categories!A1" display="Age_Categories!A1"/>
    <hyperlink ref="MTW21" location="Age_Categories!A1" display="Age_Categories!A1"/>
    <hyperlink ref="MTX21" location="Age_Categories!A1" display="Age_Categories!A1"/>
    <hyperlink ref="MTY21" location="Age_Categories!A1" display="Age_Categories!A1"/>
    <hyperlink ref="MTZ21" location="Age_Categories!A1" display="Age_Categories!A1"/>
    <hyperlink ref="MUA21" location="Age_Categories!A1" display="Age_Categories!A1"/>
    <hyperlink ref="MUB21" location="Age_Categories!A1" display="Age_Categories!A1"/>
    <hyperlink ref="MUC21" location="Age_Categories!A1" display="Age_Categories!A1"/>
    <hyperlink ref="MUD21" location="Age_Categories!A1" display="Age_Categories!A1"/>
    <hyperlink ref="MUE21" location="Age_Categories!A1" display="Age_Categories!A1"/>
    <hyperlink ref="MUF21" location="Age_Categories!A1" display="Age_Categories!A1"/>
    <hyperlink ref="MUG21" location="Age_Categories!A1" display="Age_Categories!A1"/>
    <hyperlink ref="MUH21" location="Age_Categories!A1" display="Age_Categories!A1"/>
    <hyperlink ref="MUI21" location="Age_Categories!A1" display="Age_Categories!A1"/>
    <hyperlink ref="MUJ21" location="Age_Categories!A1" display="Age_Categories!A1"/>
    <hyperlink ref="MUK21" location="Age_Categories!A1" display="Age_Categories!A1"/>
    <hyperlink ref="MUL21" location="Age_Categories!A1" display="Age_Categories!A1"/>
    <hyperlink ref="MUM21" location="Age_Categories!A1" display="Age_Categories!A1"/>
    <hyperlink ref="MUN21" location="Age_Categories!A1" display="Age_Categories!A1"/>
    <hyperlink ref="MUO21" location="Age_Categories!A1" display="Age_Categories!A1"/>
    <hyperlink ref="MUP21" location="Age_Categories!A1" display="Age_Categories!A1"/>
    <hyperlink ref="MUQ21" location="Age_Categories!A1" display="Age_Categories!A1"/>
    <hyperlink ref="MUR21" location="Age_Categories!A1" display="Age_Categories!A1"/>
    <hyperlink ref="MUS21" location="Age_Categories!A1" display="Age_Categories!A1"/>
    <hyperlink ref="MUT21" location="Age_Categories!A1" display="Age_Categories!A1"/>
    <hyperlink ref="MUU21" location="Age_Categories!A1" display="Age_Categories!A1"/>
    <hyperlink ref="MUV21" location="Age_Categories!A1" display="Age_Categories!A1"/>
    <hyperlink ref="MUW21" location="Age_Categories!A1" display="Age_Categories!A1"/>
    <hyperlink ref="MUX21" location="Age_Categories!A1" display="Age_Categories!A1"/>
    <hyperlink ref="MUY21" location="Age_Categories!A1" display="Age_Categories!A1"/>
    <hyperlink ref="MUZ21" location="Age_Categories!A1" display="Age_Categories!A1"/>
    <hyperlink ref="MVA21" location="Age_Categories!A1" display="Age_Categories!A1"/>
    <hyperlink ref="MVB21" location="Age_Categories!A1" display="Age_Categories!A1"/>
    <hyperlink ref="MVC21" location="Age_Categories!A1" display="Age_Categories!A1"/>
    <hyperlink ref="MVD21" location="Age_Categories!A1" display="Age_Categories!A1"/>
    <hyperlink ref="MVE21" location="Age_Categories!A1" display="Age_Categories!A1"/>
    <hyperlink ref="MVF21" location="Age_Categories!A1" display="Age_Categories!A1"/>
    <hyperlink ref="MVG21" location="Age_Categories!A1" display="Age_Categories!A1"/>
    <hyperlink ref="MVH21" location="Age_Categories!A1" display="Age_Categories!A1"/>
    <hyperlink ref="MVI21" location="Age_Categories!A1" display="Age_Categories!A1"/>
    <hyperlink ref="MVJ21" location="Age_Categories!A1" display="Age_Categories!A1"/>
    <hyperlink ref="MVK21" location="Age_Categories!A1" display="Age_Categories!A1"/>
    <hyperlink ref="MVL21" location="Age_Categories!A1" display="Age_Categories!A1"/>
    <hyperlink ref="MVM21" location="Age_Categories!A1" display="Age_Categories!A1"/>
    <hyperlink ref="MVN21" location="Age_Categories!A1" display="Age_Categories!A1"/>
    <hyperlink ref="MVO21" location="Age_Categories!A1" display="Age_Categories!A1"/>
    <hyperlink ref="MVP21" location="Age_Categories!A1" display="Age_Categories!A1"/>
    <hyperlink ref="MVQ21" location="Age_Categories!A1" display="Age_Categories!A1"/>
    <hyperlink ref="MVR21" location="Age_Categories!A1" display="Age_Categories!A1"/>
    <hyperlink ref="MVS21" location="Age_Categories!A1" display="Age_Categories!A1"/>
    <hyperlink ref="MVT21" location="Age_Categories!A1" display="Age_Categories!A1"/>
    <hyperlink ref="MVU21" location="Age_Categories!A1" display="Age_Categories!A1"/>
    <hyperlink ref="MVV21" location="Age_Categories!A1" display="Age_Categories!A1"/>
    <hyperlink ref="MVW21" location="Age_Categories!A1" display="Age_Categories!A1"/>
    <hyperlink ref="MVX21" location="Age_Categories!A1" display="Age_Categories!A1"/>
    <hyperlink ref="MVY21" location="Age_Categories!A1" display="Age_Categories!A1"/>
    <hyperlink ref="MVZ21" location="Age_Categories!A1" display="Age_Categories!A1"/>
    <hyperlink ref="MWA21" location="Age_Categories!A1" display="Age_Categories!A1"/>
    <hyperlink ref="MWB21" location="Age_Categories!A1" display="Age_Categories!A1"/>
    <hyperlink ref="MWC21" location="Age_Categories!A1" display="Age_Categories!A1"/>
    <hyperlink ref="MWD21" location="Age_Categories!A1" display="Age_Categories!A1"/>
    <hyperlink ref="MWE21" location="Age_Categories!A1" display="Age_Categories!A1"/>
    <hyperlink ref="MWF21" location="Age_Categories!A1" display="Age_Categories!A1"/>
    <hyperlink ref="MWG21" location="Age_Categories!A1" display="Age_Categories!A1"/>
    <hyperlink ref="MWH21" location="Age_Categories!A1" display="Age_Categories!A1"/>
    <hyperlink ref="MWI21" location="Age_Categories!A1" display="Age_Categories!A1"/>
    <hyperlink ref="MWJ21" location="Age_Categories!A1" display="Age_Categories!A1"/>
    <hyperlink ref="MWK21" location="Age_Categories!A1" display="Age_Categories!A1"/>
    <hyperlink ref="MWL21" location="Age_Categories!A1" display="Age_Categories!A1"/>
    <hyperlink ref="MWM21" location="Age_Categories!A1" display="Age_Categories!A1"/>
    <hyperlink ref="MWN21" location="Age_Categories!A1" display="Age_Categories!A1"/>
    <hyperlink ref="MWO21" location="Age_Categories!A1" display="Age_Categories!A1"/>
    <hyperlink ref="MWP21" location="Age_Categories!A1" display="Age_Categories!A1"/>
    <hyperlink ref="MWQ21" location="Age_Categories!A1" display="Age_Categories!A1"/>
    <hyperlink ref="MWR21" location="Age_Categories!A1" display="Age_Categories!A1"/>
    <hyperlink ref="MWS21" location="Age_Categories!A1" display="Age_Categories!A1"/>
    <hyperlink ref="MWT21" location="Age_Categories!A1" display="Age_Categories!A1"/>
    <hyperlink ref="MWU21" location="Age_Categories!A1" display="Age_Categories!A1"/>
    <hyperlink ref="MWV21" location="Age_Categories!A1" display="Age_Categories!A1"/>
    <hyperlink ref="MWW21" location="Age_Categories!A1" display="Age_Categories!A1"/>
    <hyperlink ref="MWX21" location="Age_Categories!A1" display="Age_Categories!A1"/>
    <hyperlink ref="MWY21" location="Age_Categories!A1" display="Age_Categories!A1"/>
    <hyperlink ref="MWZ21" location="Age_Categories!A1" display="Age_Categories!A1"/>
    <hyperlink ref="MXA21" location="Age_Categories!A1" display="Age_Categories!A1"/>
    <hyperlink ref="MXB21" location="Age_Categories!A1" display="Age_Categories!A1"/>
    <hyperlink ref="MXC21" location="Age_Categories!A1" display="Age_Categories!A1"/>
    <hyperlink ref="MXD21" location="Age_Categories!A1" display="Age_Categories!A1"/>
    <hyperlink ref="MXE21" location="Age_Categories!A1" display="Age_Categories!A1"/>
    <hyperlink ref="MXF21" location="Age_Categories!A1" display="Age_Categories!A1"/>
    <hyperlink ref="MXG21" location="Age_Categories!A1" display="Age_Categories!A1"/>
    <hyperlink ref="MXH21" location="Age_Categories!A1" display="Age_Categories!A1"/>
    <hyperlink ref="MXI21" location="Age_Categories!A1" display="Age_Categories!A1"/>
    <hyperlink ref="MXJ21" location="Age_Categories!A1" display="Age_Categories!A1"/>
    <hyperlink ref="MXK21" location="Age_Categories!A1" display="Age_Categories!A1"/>
    <hyperlink ref="MXL21" location="Age_Categories!A1" display="Age_Categories!A1"/>
    <hyperlink ref="MXM21" location="Age_Categories!A1" display="Age_Categories!A1"/>
    <hyperlink ref="MXN21" location="Age_Categories!A1" display="Age_Categories!A1"/>
    <hyperlink ref="MXO21" location="Age_Categories!A1" display="Age_Categories!A1"/>
    <hyperlink ref="MXP21" location="Age_Categories!A1" display="Age_Categories!A1"/>
    <hyperlink ref="MXQ21" location="Age_Categories!A1" display="Age_Categories!A1"/>
    <hyperlink ref="MXR21" location="Age_Categories!A1" display="Age_Categories!A1"/>
    <hyperlink ref="MXS21" location="Age_Categories!A1" display="Age_Categories!A1"/>
    <hyperlink ref="MXT21" location="Age_Categories!A1" display="Age_Categories!A1"/>
    <hyperlink ref="MXU21" location="Age_Categories!A1" display="Age_Categories!A1"/>
    <hyperlink ref="MXV21" location="Age_Categories!A1" display="Age_Categories!A1"/>
    <hyperlink ref="MXW21" location="Age_Categories!A1" display="Age_Categories!A1"/>
    <hyperlink ref="MXX21" location="Age_Categories!A1" display="Age_Categories!A1"/>
    <hyperlink ref="MXY21" location="Age_Categories!A1" display="Age_Categories!A1"/>
    <hyperlink ref="MXZ21" location="Age_Categories!A1" display="Age_Categories!A1"/>
    <hyperlink ref="MYA21" location="Age_Categories!A1" display="Age_Categories!A1"/>
    <hyperlink ref="MYB21" location="Age_Categories!A1" display="Age_Categories!A1"/>
    <hyperlink ref="MYC21" location="Age_Categories!A1" display="Age_Categories!A1"/>
    <hyperlink ref="MYD21" location="Age_Categories!A1" display="Age_Categories!A1"/>
    <hyperlink ref="MYE21" location="Age_Categories!A1" display="Age_Categories!A1"/>
    <hyperlink ref="MYF21" location="Age_Categories!A1" display="Age_Categories!A1"/>
    <hyperlink ref="MYG21" location="Age_Categories!A1" display="Age_Categories!A1"/>
    <hyperlink ref="MYH21" location="Age_Categories!A1" display="Age_Categories!A1"/>
    <hyperlink ref="MYI21" location="Age_Categories!A1" display="Age_Categories!A1"/>
    <hyperlink ref="MYJ21" location="Age_Categories!A1" display="Age_Categories!A1"/>
    <hyperlink ref="MYK21" location="Age_Categories!A1" display="Age_Categories!A1"/>
    <hyperlink ref="MYL21" location="Age_Categories!A1" display="Age_Categories!A1"/>
    <hyperlink ref="MYM21" location="Age_Categories!A1" display="Age_Categories!A1"/>
    <hyperlink ref="MYN21" location="Age_Categories!A1" display="Age_Categories!A1"/>
    <hyperlink ref="MYO21" location="Age_Categories!A1" display="Age_Categories!A1"/>
    <hyperlink ref="MYP21" location="Age_Categories!A1" display="Age_Categories!A1"/>
    <hyperlink ref="MYQ21" location="Age_Categories!A1" display="Age_Categories!A1"/>
    <hyperlink ref="MYR21" location="Age_Categories!A1" display="Age_Categories!A1"/>
    <hyperlink ref="MYS21" location="Age_Categories!A1" display="Age_Categories!A1"/>
    <hyperlink ref="MYT21" location="Age_Categories!A1" display="Age_Categories!A1"/>
    <hyperlink ref="MYU21" location="Age_Categories!A1" display="Age_Categories!A1"/>
    <hyperlink ref="MYV21" location="Age_Categories!A1" display="Age_Categories!A1"/>
    <hyperlink ref="MYW21" location="Age_Categories!A1" display="Age_Categories!A1"/>
    <hyperlink ref="MYX21" location="Age_Categories!A1" display="Age_Categories!A1"/>
    <hyperlink ref="MYY21" location="Age_Categories!A1" display="Age_Categories!A1"/>
    <hyperlink ref="MYZ21" location="Age_Categories!A1" display="Age_Categories!A1"/>
    <hyperlink ref="MZA21" location="Age_Categories!A1" display="Age_Categories!A1"/>
    <hyperlink ref="MZB21" location="Age_Categories!A1" display="Age_Categories!A1"/>
    <hyperlink ref="MZC21" location="Age_Categories!A1" display="Age_Categories!A1"/>
    <hyperlink ref="MZD21" location="Age_Categories!A1" display="Age_Categories!A1"/>
    <hyperlink ref="MZE21" location="Age_Categories!A1" display="Age_Categories!A1"/>
    <hyperlink ref="MZF21" location="Age_Categories!A1" display="Age_Categories!A1"/>
    <hyperlink ref="MZG21" location="Age_Categories!A1" display="Age_Categories!A1"/>
    <hyperlink ref="MZH21" location="Age_Categories!A1" display="Age_Categories!A1"/>
    <hyperlink ref="MZI21" location="Age_Categories!A1" display="Age_Categories!A1"/>
    <hyperlink ref="MZJ21" location="Age_Categories!A1" display="Age_Categories!A1"/>
    <hyperlink ref="MZK21" location="Age_Categories!A1" display="Age_Categories!A1"/>
    <hyperlink ref="MZL21" location="Age_Categories!A1" display="Age_Categories!A1"/>
    <hyperlink ref="MZM21" location="Age_Categories!A1" display="Age_Categories!A1"/>
    <hyperlink ref="MZN21" location="Age_Categories!A1" display="Age_Categories!A1"/>
    <hyperlink ref="MZO21" location="Age_Categories!A1" display="Age_Categories!A1"/>
    <hyperlink ref="MZP21" location="Age_Categories!A1" display="Age_Categories!A1"/>
    <hyperlink ref="MZQ21" location="Age_Categories!A1" display="Age_Categories!A1"/>
    <hyperlink ref="MZR21" location="Age_Categories!A1" display="Age_Categories!A1"/>
    <hyperlink ref="MZS21" location="Age_Categories!A1" display="Age_Categories!A1"/>
    <hyperlink ref="MZT21" location="Age_Categories!A1" display="Age_Categories!A1"/>
    <hyperlink ref="MZU21" location="Age_Categories!A1" display="Age_Categories!A1"/>
    <hyperlink ref="MZV21" location="Age_Categories!A1" display="Age_Categories!A1"/>
    <hyperlink ref="MZW21" location="Age_Categories!A1" display="Age_Categories!A1"/>
    <hyperlink ref="MZX21" location="Age_Categories!A1" display="Age_Categories!A1"/>
    <hyperlink ref="MZY21" location="Age_Categories!A1" display="Age_Categories!A1"/>
    <hyperlink ref="MZZ21" location="Age_Categories!A1" display="Age_Categories!A1"/>
    <hyperlink ref="NAA21" location="Age_Categories!A1" display="Age_Categories!A1"/>
    <hyperlink ref="NAB21" location="Age_Categories!A1" display="Age_Categories!A1"/>
    <hyperlink ref="NAC21" location="Age_Categories!A1" display="Age_Categories!A1"/>
    <hyperlink ref="NAD21" location="Age_Categories!A1" display="Age_Categories!A1"/>
    <hyperlink ref="NAE21" location="Age_Categories!A1" display="Age_Categories!A1"/>
    <hyperlink ref="NAF21" location="Age_Categories!A1" display="Age_Categories!A1"/>
    <hyperlink ref="NAG21" location="Age_Categories!A1" display="Age_Categories!A1"/>
    <hyperlink ref="NAH21" location="Age_Categories!A1" display="Age_Categories!A1"/>
    <hyperlink ref="NAI21" location="Age_Categories!A1" display="Age_Categories!A1"/>
    <hyperlink ref="NAJ21" location="Age_Categories!A1" display="Age_Categories!A1"/>
    <hyperlink ref="NAK21" location="Age_Categories!A1" display="Age_Categories!A1"/>
    <hyperlink ref="NAL21" location="Age_Categories!A1" display="Age_Categories!A1"/>
    <hyperlink ref="NAM21" location="Age_Categories!A1" display="Age_Categories!A1"/>
    <hyperlink ref="NAN21" location="Age_Categories!A1" display="Age_Categories!A1"/>
    <hyperlink ref="NAO21" location="Age_Categories!A1" display="Age_Categories!A1"/>
    <hyperlink ref="NAP21" location="Age_Categories!A1" display="Age_Categories!A1"/>
    <hyperlink ref="NAQ21" location="Age_Categories!A1" display="Age_Categories!A1"/>
    <hyperlink ref="NAR21" location="Age_Categories!A1" display="Age_Categories!A1"/>
    <hyperlink ref="NAS21" location="Age_Categories!A1" display="Age_Categories!A1"/>
    <hyperlink ref="NAT21" location="Age_Categories!A1" display="Age_Categories!A1"/>
    <hyperlink ref="NAU21" location="Age_Categories!A1" display="Age_Categories!A1"/>
    <hyperlink ref="NAV21" location="Age_Categories!A1" display="Age_Categories!A1"/>
    <hyperlink ref="NAW21" location="Age_Categories!A1" display="Age_Categories!A1"/>
    <hyperlink ref="NAX21" location="Age_Categories!A1" display="Age_Categories!A1"/>
    <hyperlink ref="NAY21" location="Age_Categories!A1" display="Age_Categories!A1"/>
    <hyperlink ref="NAZ21" location="Age_Categories!A1" display="Age_Categories!A1"/>
    <hyperlink ref="NBA21" location="Age_Categories!A1" display="Age_Categories!A1"/>
    <hyperlink ref="NBB21" location="Age_Categories!A1" display="Age_Categories!A1"/>
    <hyperlink ref="NBC21" location="Age_Categories!A1" display="Age_Categories!A1"/>
    <hyperlink ref="NBD21" location="Age_Categories!A1" display="Age_Categories!A1"/>
    <hyperlink ref="NBE21" location="Age_Categories!A1" display="Age_Categories!A1"/>
    <hyperlink ref="NBF21" location="Age_Categories!A1" display="Age_Categories!A1"/>
    <hyperlink ref="NBG21" location="Age_Categories!A1" display="Age_Categories!A1"/>
    <hyperlink ref="NBH21" location="Age_Categories!A1" display="Age_Categories!A1"/>
    <hyperlink ref="NBI21" location="Age_Categories!A1" display="Age_Categories!A1"/>
    <hyperlink ref="NBJ21" location="Age_Categories!A1" display="Age_Categories!A1"/>
    <hyperlink ref="NBK21" location="Age_Categories!A1" display="Age_Categories!A1"/>
    <hyperlink ref="NBL21" location="Age_Categories!A1" display="Age_Categories!A1"/>
    <hyperlink ref="NBM21" location="Age_Categories!A1" display="Age_Categories!A1"/>
    <hyperlink ref="NBN21" location="Age_Categories!A1" display="Age_Categories!A1"/>
    <hyperlink ref="NBO21" location="Age_Categories!A1" display="Age_Categories!A1"/>
    <hyperlink ref="NBP21" location="Age_Categories!A1" display="Age_Categories!A1"/>
    <hyperlink ref="NBQ21" location="Age_Categories!A1" display="Age_Categories!A1"/>
    <hyperlink ref="NBR21" location="Age_Categories!A1" display="Age_Categories!A1"/>
    <hyperlink ref="NBS21" location="Age_Categories!A1" display="Age_Categories!A1"/>
    <hyperlink ref="NBT21" location="Age_Categories!A1" display="Age_Categories!A1"/>
    <hyperlink ref="NBU21" location="Age_Categories!A1" display="Age_Categories!A1"/>
    <hyperlink ref="NBV21" location="Age_Categories!A1" display="Age_Categories!A1"/>
    <hyperlink ref="NBW21" location="Age_Categories!A1" display="Age_Categories!A1"/>
    <hyperlink ref="NBX21" location="Age_Categories!A1" display="Age_Categories!A1"/>
    <hyperlink ref="NBY21" location="Age_Categories!A1" display="Age_Categories!A1"/>
    <hyperlink ref="NBZ21" location="Age_Categories!A1" display="Age_Categories!A1"/>
    <hyperlink ref="NCA21" location="Age_Categories!A1" display="Age_Categories!A1"/>
    <hyperlink ref="NCB21" location="Age_Categories!A1" display="Age_Categories!A1"/>
    <hyperlink ref="NCC21" location="Age_Categories!A1" display="Age_Categories!A1"/>
    <hyperlink ref="NCD21" location="Age_Categories!A1" display="Age_Categories!A1"/>
    <hyperlink ref="NCE21" location="Age_Categories!A1" display="Age_Categories!A1"/>
    <hyperlink ref="NCF21" location="Age_Categories!A1" display="Age_Categories!A1"/>
    <hyperlink ref="NCG21" location="Age_Categories!A1" display="Age_Categories!A1"/>
    <hyperlink ref="NCH21" location="Age_Categories!A1" display="Age_Categories!A1"/>
    <hyperlink ref="NCI21" location="Age_Categories!A1" display="Age_Categories!A1"/>
    <hyperlink ref="NCJ21" location="Age_Categories!A1" display="Age_Categories!A1"/>
    <hyperlink ref="NCK21" location="Age_Categories!A1" display="Age_Categories!A1"/>
    <hyperlink ref="NCL21" location="Age_Categories!A1" display="Age_Categories!A1"/>
    <hyperlink ref="NCM21" location="Age_Categories!A1" display="Age_Categories!A1"/>
    <hyperlink ref="NCN21" location="Age_Categories!A1" display="Age_Categories!A1"/>
    <hyperlink ref="NCO21" location="Age_Categories!A1" display="Age_Categories!A1"/>
    <hyperlink ref="NCP21" location="Age_Categories!A1" display="Age_Categories!A1"/>
    <hyperlink ref="NCQ21" location="Age_Categories!A1" display="Age_Categories!A1"/>
    <hyperlink ref="NCR21" location="Age_Categories!A1" display="Age_Categories!A1"/>
    <hyperlink ref="NCS21" location="Age_Categories!A1" display="Age_Categories!A1"/>
    <hyperlink ref="NCT21" location="Age_Categories!A1" display="Age_Categories!A1"/>
    <hyperlink ref="NCU21" location="Age_Categories!A1" display="Age_Categories!A1"/>
    <hyperlink ref="NCV21" location="Age_Categories!A1" display="Age_Categories!A1"/>
    <hyperlink ref="NCW21" location="Age_Categories!A1" display="Age_Categories!A1"/>
    <hyperlink ref="NCX21" location="Age_Categories!A1" display="Age_Categories!A1"/>
    <hyperlink ref="NCY21" location="Age_Categories!A1" display="Age_Categories!A1"/>
    <hyperlink ref="NCZ21" location="Age_Categories!A1" display="Age_Categories!A1"/>
    <hyperlink ref="NDA21" location="Age_Categories!A1" display="Age_Categories!A1"/>
    <hyperlink ref="NDB21" location="Age_Categories!A1" display="Age_Categories!A1"/>
    <hyperlink ref="NDC21" location="Age_Categories!A1" display="Age_Categories!A1"/>
    <hyperlink ref="NDD21" location="Age_Categories!A1" display="Age_Categories!A1"/>
    <hyperlink ref="NDE21" location="Age_Categories!A1" display="Age_Categories!A1"/>
    <hyperlink ref="NDF21" location="Age_Categories!A1" display="Age_Categories!A1"/>
    <hyperlink ref="NDG21" location="Age_Categories!A1" display="Age_Categories!A1"/>
    <hyperlink ref="NDH21" location="Age_Categories!A1" display="Age_Categories!A1"/>
    <hyperlink ref="NDI21" location="Age_Categories!A1" display="Age_Categories!A1"/>
    <hyperlink ref="NDJ21" location="Age_Categories!A1" display="Age_Categories!A1"/>
    <hyperlink ref="NDK21" location="Age_Categories!A1" display="Age_Categories!A1"/>
    <hyperlink ref="NDL21" location="Age_Categories!A1" display="Age_Categories!A1"/>
    <hyperlink ref="NDM21" location="Age_Categories!A1" display="Age_Categories!A1"/>
    <hyperlink ref="NDN21" location="Age_Categories!A1" display="Age_Categories!A1"/>
    <hyperlink ref="NDO21" location="Age_Categories!A1" display="Age_Categories!A1"/>
    <hyperlink ref="NDP21" location="Age_Categories!A1" display="Age_Categories!A1"/>
    <hyperlink ref="NDQ21" location="Age_Categories!A1" display="Age_Categories!A1"/>
    <hyperlink ref="NDR21" location="Age_Categories!A1" display="Age_Categories!A1"/>
    <hyperlink ref="NDS21" location="Age_Categories!A1" display="Age_Categories!A1"/>
    <hyperlink ref="NDT21" location="Age_Categories!A1" display="Age_Categories!A1"/>
    <hyperlink ref="NDU21" location="Age_Categories!A1" display="Age_Categories!A1"/>
    <hyperlink ref="NDV21" location="Age_Categories!A1" display="Age_Categories!A1"/>
    <hyperlink ref="NDW21" location="Age_Categories!A1" display="Age_Categories!A1"/>
    <hyperlink ref="NDX21" location="Age_Categories!A1" display="Age_Categories!A1"/>
    <hyperlink ref="NDY21" location="Age_Categories!A1" display="Age_Categories!A1"/>
    <hyperlink ref="NDZ21" location="Age_Categories!A1" display="Age_Categories!A1"/>
    <hyperlink ref="NEA21" location="Age_Categories!A1" display="Age_Categories!A1"/>
    <hyperlink ref="NEB21" location="Age_Categories!A1" display="Age_Categories!A1"/>
    <hyperlink ref="NEC21" location="Age_Categories!A1" display="Age_Categories!A1"/>
    <hyperlink ref="NED21" location="Age_Categories!A1" display="Age_Categories!A1"/>
    <hyperlink ref="NEE21" location="Age_Categories!A1" display="Age_Categories!A1"/>
    <hyperlink ref="NEF21" location="Age_Categories!A1" display="Age_Categories!A1"/>
    <hyperlink ref="NEG21" location="Age_Categories!A1" display="Age_Categories!A1"/>
    <hyperlink ref="NEH21" location="Age_Categories!A1" display="Age_Categories!A1"/>
    <hyperlink ref="NEI21" location="Age_Categories!A1" display="Age_Categories!A1"/>
    <hyperlink ref="NEJ21" location="Age_Categories!A1" display="Age_Categories!A1"/>
    <hyperlink ref="NEK21" location="Age_Categories!A1" display="Age_Categories!A1"/>
    <hyperlink ref="NEL21" location="Age_Categories!A1" display="Age_Categories!A1"/>
    <hyperlink ref="NEM21" location="Age_Categories!A1" display="Age_Categories!A1"/>
    <hyperlink ref="NEN21" location="Age_Categories!A1" display="Age_Categories!A1"/>
    <hyperlink ref="NEO21" location="Age_Categories!A1" display="Age_Categories!A1"/>
    <hyperlink ref="NEP21" location="Age_Categories!A1" display="Age_Categories!A1"/>
    <hyperlink ref="NEQ21" location="Age_Categories!A1" display="Age_Categories!A1"/>
    <hyperlink ref="NER21" location="Age_Categories!A1" display="Age_Categories!A1"/>
    <hyperlink ref="NES21" location="Age_Categories!A1" display="Age_Categories!A1"/>
    <hyperlink ref="NET21" location="Age_Categories!A1" display="Age_Categories!A1"/>
    <hyperlink ref="NEU21" location="Age_Categories!A1" display="Age_Categories!A1"/>
    <hyperlink ref="NEV21" location="Age_Categories!A1" display="Age_Categories!A1"/>
    <hyperlink ref="NEW21" location="Age_Categories!A1" display="Age_Categories!A1"/>
    <hyperlink ref="NEX21" location="Age_Categories!A1" display="Age_Categories!A1"/>
    <hyperlink ref="NEY21" location="Age_Categories!A1" display="Age_Categories!A1"/>
    <hyperlink ref="NEZ21" location="Age_Categories!A1" display="Age_Categories!A1"/>
    <hyperlink ref="NFA21" location="Age_Categories!A1" display="Age_Categories!A1"/>
    <hyperlink ref="NFB21" location="Age_Categories!A1" display="Age_Categories!A1"/>
    <hyperlink ref="NFC21" location="Age_Categories!A1" display="Age_Categories!A1"/>
    <hyperlink ref="NFD21" location="Age_Categories!A1" display="Age_Categories!A1"/>
    <hyperlink ref="NFE21" location="Age_Categories!A1" display="Age_Categories!A1"/>
    <hyperlink ref="NFF21" location="Age_Categories!A1" display="Age_Categories!A1"/>
    <hyperlink ref="NFG21" location="Age_Categories!A1" display="Age_Categories!A1"/>
    <hyperlink ref="NFH21" location="Age_Categories!A1" display="Age_Categories!A1"/>
    <hyperlink ref="NFI21" location="Age_Categories!A1" display="Age_Categories!A1"/>
    <hyperlink ref="NFJ21" location="Age_Categories!A1" display="Age_Categories!A1"/>
    <hyperlink ref="NFK21" location="Age_Categories!A1" display="Age_Categories!A1"/>
    <hyperlink ref="NFL21" location="Age_Categories!A1" display="Age_Categories!A1"/>
    <hyperlink ref="NFM21" location="Age_Categories!A1" display="Age_Categories!A1"/>
    <hyperlink ref="NFN21" location="Age_Categories!A1" display="Age_Categories!A1"/>
    <hyperlink ref="NFO21" location="Age_Categories!A1" display="Age_Categories!A1"/>
    <hyperlink ref="NFP21" location="Age_Categories!A1" display="Age_Categories!A1"/>
    <hyperlink ref="NFQ21" location="Age_Categories!A1" display="Age_Categories!A1"/>
    <hyperlink ref="NFR21" location="Age_Categories!A1" display="Age_Categories!A1"/>
    <hyperlink ref="NFS21" location="Age_Categories!A1" display="Age_Categories!A1"/>
    <hyperlink ref="NFT21" location="Age_Categories!A1" display="Age_Categories!A1"/>
    <hyperlink ref="NFU21" location="Age_Categories!A1" display="Age_Categories!A1"/>
    <hyperlink ref="NFV21" location="Age_Categories!A1" display="Age_Categories!A1"/>
    <hyperlink ref="NFW21" location="Age_Categories!A1" display="Age_Categories!A1"/>
    <hyperlink ref="NFX21" location="Age_Categories!A1" display="Age_Categories!A1"/>
    <hyperlink ref="NFY21" location="Age_Categories!A1" display="Age_Categories!A1"/>
    <hyperlink ref="NFZ21" location="Age_Categories!A1" display="Age_Categories!A1"/>
    <hyperlink ref="NGA21" location="Age_Categories!A1" display="Age_Categories!A1"/>
    <hyperlink ref="NGB21" location="Age_Categories!A1" display="Age_Categories!A1"/>
    <hyperlink ref="NGC21" location="Age_Categories!A1" display="Age_Categories!A1"/>
    <hyperlink ref="NGD21" location="Age_Categories!A1" display="Age_Categories!A1"/>
    <hyperlink ref="NGE21" location="Age_Categories!A1" display="Age_Categories!A1"/>
    <hyperlink ref="NGF21" location="Age_Categories!A1" display="Age_Categories!A1"/>
    <hyperlink ref="NGG21" location="Age_Categories!A1" display="Age_Categories!A1"/>
    <hyperlink ref="NGH21" location="Age_Categories!A1" display="Age_Categories!A1"/>
    <hyperlink ref="NGI21" location="Age_Categories!A1" display="Age_Categories!A1"/>
    <hyperlink ref="NGJ21" location="Age_Categories!A1" display="Age_Categories!A1"/>
    <hyperlink ref="NGK21" location="Age_Categories!A1" display="Age_Categories!A1"/>
    <hyperlink ref="NGL21" location="Age_Categories!A1" display="Age_Categories!A1"/>
    <hyperlink ref="NGM21" location="Age_Categories!A1" display="Age_Categories!A1"/>
    <hyperlink ref="NGN21" location="Age_Categories!A1" display="Age_Categories!A1"/>
    <hyperlink ref="NGO21" location="Age_Categories!A1" display="Age_Categories!A1"/>
    <hyperlink ref="NGP21" location="Age_Categories!A1" display="Age_Categories!A1"/>
    <hyperlink ref="NGQ21" location="Age_Categories!A1" display="Age_Categories!A1"/>
    <hyperlink ref="NGR21" location="Age_Categories!A1" display="Age_Categories!A1"/>
    <hyperlink ref="NGS21" location="Age_Categories!A1" display="Age_Categories!A1"/>
    <hyperlink ref="NGT21" location="Age_Categories!A1" display="Age_Categories!A1"/>
    <hyperlink ref="NGU21" location="Age_Categories!A1" display="Age_Categories!A1"/>
    <hyperlink ref="NGV21" location="Age_Categories!A1" display="Age_Categories!A1"/>
    <hyperlink ref="NGW21" location="Age_Categories!A1" display="Age_Categories!A1"/>
    <hyperlink ref="NGX21" location="Age_Categories!A1" display="Age_Categories!A1"/>
    <hyperlink ref="NGY21" location="Age_Categories!A1" display="Age_Categories!A1"/>
    <hyperlink ref="NGZ21" location="Age_Categories!A1" display="Age_Categories!A1"/>
    <hyperlink ref="NHA21" location="Age_Categories!A1" display="Age_Categories!A1"/>
    <hyperlink ref="NHB21" location="Age_Categories!A1" display="Age_Categories!A1"/>
    <hyperlink ref="NHC21" location="Age_Categories!A1" display="Age_Categories!A1"/>
    <hyperlink ref="NHD21" location="Age_Categories!A1" display="Age_Categories!A1"/>
    <hyperlink ref="NHE21" location="Age_Categories!A1" display="Age_Categories!A1"/>
    <hyperlink ref="NHF21" location="Age_Categories!A1" display="Age_Categories!A1"/>
    <hyperlink ref="NHG21" location="Age_Categories!A1" display="Age_Categories!A1"/>
    <hyperlink ref="NHH21" location="Age_Categories!A1" display="Age_Categories!A1"/>
    <hyperlink ref="NHI21" location="Age_Categories!A1" display="Age_Categories!A1"/>
    <hyperlink ref="NHJ21" location="Age_Categories!A1" display="Age_Categories!A1"/>
    <hyperlink ref="NHK21" location="Age_Categories!A1" display="Age_Categories!A1"/>
    <hyperlink ref="NHL21" location="Age_Categories!A1" display="Age_Categories!A1"/>
    <hyperlink ref="NHM21" location="Age_Categories!A1" display="Age_Categories!A1"/>
    <hyperlink ref="NHN21" location="Age_Categories!A1" display="Age_Categories!A1"/>
    <hyperlink ref="NHO21" location="Age_Categories!A1" display="Age_Categories!A1"/>
    <hyperlink ref="NHP21" location="Age_Categories!A1" display="Age_Categories!A1"/>
    <hyperlink ref="NHQ21" location="Age_Categories!A1" display="Age_Categories!A1"/>
    <hyperlink ref="NHR21" location="Age_Categories!A1" display="Age_Categories!A1"/>
    <hyperlink ref="NHS21" location="Age_Categories!A1" display="Age_Categories!A1"/>
    <hyperlink ref="NHT21" location="Age_Categories!A1" display="Age_Categories!A1"/>
    <hyperlink ref="NHU21" location="Age_Categories!A1" display="Age_Categories!A1"/>
    <hyperlink ref="NHV21" location="Age_Categories!A1" display="Age_Categories!A1"/>
    <hyperlink ref="NHW21" location="Age_Categories!A1" display="Age_Categories!A1"/>
    <hyperlink ref="NHX21" location="Age_Categories!A1" display="Age_Categories!A1"/>
    <hyperlink ref="NHY21" location="Age_Categories!A1" display="Age_Categories!A1"/>
    <hyperlink ref="NHZ21" location="Age_Categories!A1" display="Age_Categories!A1"/>
    <hyperlink ref="NIA21" location="Age_Categories!A1" display="Age_Categories!A1"/>
    <hyperlink ref="NIB21" location="Age_Categories!A1" display="Age_Categories!A1"/>
    <hyperlink ref="NIC21" location="Age_Categories!A1" display="Age_Categories!A1"/>
    <hyperlink ref="NID21" location="Age_Categories!A1" display="Age_Categories!A1"/>
    <hyperlink ref="NIE21" location="Age_Categories!A1" display="Age_Categories!A1"/>
    <hyperlink ref="NIF21" location="Age_Categories!A1" display="Age_Categories!A1"/>
    <hyperlink ref="NIG21" location="Age_Categories!A1" display="Age_Categories!A1"/>
    <hyperlink ref="NIH21" location="Age_Categories!A1" display="Age_Categories!A1"/>
    <hyperlink ref="NII21" location="Age_Categories!A1" display="Age_Categories!A1"/>
    <hyperlink ref="NIJ21" location="Age_Categories!A1" display="Age_Categories!A1"/>
    <hyperlink ref="NIK21" location="Age_Categories!A1" display="Age_Categories!A1"/>
    <hyperlink ref="NIL21" location="Age_Categories!A1" display="Age_Categories!A1"/>
    <hyperlink ref="NIM21" location="Age_Categories!A1" display="Age_Categories!A1"/>
    <hyperlink ref="NIN21" location="Age_Categories!A1" display="Age_Categories!A1"/>
    <hyperlink ref="NIO21" location="Age_Categories!A1" display="Age_Categories!A1"/>
    <hyperlink ref="NIP21" location="Age_Categories!A1" display="Age_Categories!A1"/>
    <hyperlink ref="NIQ21" location="Age_Categories!A1" display="Age_Categories!A1"/>
    <hyperlink ref="NIR21" location="Age_Categories!A1" display="Age_Categories!A1"/>
    <hyperlink ref="NIS21" location="Age_Categories!A1" display="Age_Categories!A1"/>
    <hyperlink ref="NIT21" location="Age_Categories!A1" display="Age_Categories!A1"/>
    <hyperlink ref="NIU21" location="Age_Categories!A1" display="Age_Categories!A1"/>
    <hyperlink ref="NIV21" location="Age_Categories!A1" display="Age_Categories!A1"/>
    <hyperlink ref="NIW21" location="Age_Categories!A1" display="Age_Categories!A1"/>
    <hyperlink ref="NIX21" location="Age_Categories!A1" display="Age_Categories!A1"/>
    <hyperlink ref="NIY21" location="Age_Categories!A1" display="Age_Categories!A1"/>
    <hyperlink ref="NIZ21" location="Age_Categories!A1" display="Age_Categories!A1"/>
    <hyperlink ref="NJA21" location="Age_Categories!A1" display="Age_Categories!A1"/>
    <hyperlink ref="NJB21" location="Age_Categories!A1" display="Age_Categories!A1"/>
    <hyperlink ref="NJC21" location="Age_Categories!A1" display="Age_Categories!A1"/>
    <hyperlink ref="NJD21" location="Age_Categories!A1" display="Age_Categories!A1"/>
    <hyperlink ref="NJE21" location="Age_Categories!A1" display="Age_Categories!A1"/>
    <hyperlink ref="NJF21" location="Age_Categories!A1" display="Age_Categories!A1"/>
    <hyperlink ref="NJG21" location="Age_Categories!A1" display="Age_Categories!A1"/>
    <hyperlink ref="NJH21" location="Age_Categories!A1" display="Age_Categories!A1"/>
    <hyperlink ref="NJI21" location="Age_Categories!A1" display="Age_Categories!A1"/>
    <hyperlink ref="NJJ21" location="Age_Categories!A1" display="Age_Categories!A1"/>
    <hyperlink ref="NJK21" location="Age_Categories!A1" display="Age_Categories!A1"/>
    <hyperlink ref="NJL21" location="Age_Categories!A1" display="Age_Categories!A1"/>
    <hyperlink ref="NJM21" location="Age_Categories!A1" display="Age_Categories!A1"/>
    <hyperlink ref="NJN21" location="Age_Categories!A1" display="Age_Categories!A1"/>
    <hyperlink ref="NJO21" location="Age_Categories!A1" display="Age_Categories!A1"/>
    <hyperlink ref="NJP21" location="Age_Categories!A1" display="Age_Categories!A1"/>
    <hyperlink ref="NJQ21" location="Age_Categories!A1" display="Age_Categories!A1"/>
    <hyperlink ref="NJR21" location="Age_Categories!A1" display="Age_Categories!A1"/>
    <hyperlink ref="NJS21" location="Age_Categories!A1" display="Age_Categories!A1"/>
    <hyperlink ref="NJT21" location="Age_Categories!A1" display="Age_Categories!A1"/>
    <hyperlink ref="NJU21" location="Age_Categories!A1" display="Age_Categories!A1"/>
    <hyperlink ref="NJV21" location="Age_Categories!A1" display="Age_Categories!A1"/>
    <hyperlink ref="NJW21" location="Age_Categories!A1" display="Age_Categories!A1"/>
    <hyperlink ref="NJX21" location="Age_Categories!A1" display="Age_Categories!A1"/>
    <hyperlink ref="NJY21" location="Age_Categories!A1" display="Age_Categories!A1"/>
    <hyperlink ref="NJZ21" location="Age_Categories!A1" display="Age_Categories!A1"/>
    <hyperlink ref="NKA21" location="Age_Categories!A1" display="Age_Categories!A1"/>
    <hyperlink ref="NKB21" location="Age_Categories!A1" display="Age_Categories!A1"/>
    <hyperlink ref="NKC21" location="Age_Categories!A1" display="Age_Categories!A1"/>
    <hyperlink ref="NKD21" location="Age_Categories!A1" display="Age_Categories!A1"/>
    <hyperlink ref="NKE21" location="Age_Categories!A1" display="Age_Categories!A1"/>
    <hyperlink ref="NKF21" location="Age_Categories!A1" display="Age_Categories!A1"/>
    <hyperlink ref="NKG21" location="Age_Categories!A1" display="Age_Categories!A1"/>
    <hyperlink ref="NKH21" location="Age_Categories!A1" display="Age_Categories!A1"/>
    <hyperlink ref="NKI21" location="Age_Categories!A1" display="Age_Categories!A1"/>
    <hyperlink ref="NKJ21" location="Age_Categories!A1" display="Age_Categories!A1"/>
    <hyperlink ref="NKK21" location="Age_Categories!A1" display="Age_Categories!A1"/>
    <hyperlink ref="NKL21" location="Age_Categories!A1" display="Age_Categories!A1"/>
    <hyperlink ref="NKM21" location="Age_Categories!A1" display="Age_Categories!A1"/>
    <hyperlink ref="NKN21" location="Age_Categories!A1" display="Age_Categories!A1"/>
    <hyperlink ref="NKO21" location="Age_Categories!A1" display="Age_Categories!A1"/>
    <hyperlink ref="NKP21" location="Age_Categories!A1" display="Age_Categories!A1"/>
    <hyperlink ref="NKQ21" location="Age_Categories!A1" display="Age_Categories!A1"/>
    <hyperlink ref="NKR21" location="Age_Categories!A1" display="Age_Categories!A1"/>
    <hyperlink ref="NKS21" location="Age_Categories!A1" display="Age_Categories!A1"/>
    <hyperlink ref="NKT21" location="Age_Categories!A1" display="Age_Categories!A1"/>
    <hyperlink ref="NKU21" location="Age_Categories!A1" display="Age_Categories!A1"/>
    <hyperlink ref="NKV21" location="Age_Categories!A1" display="Age_Categories!A1"/>
    <hyperlink ref="NKW21" location="Age_Categories!A1" display="Age_Categories!A1"/>
    <hyperlink ref="NKX21" location="Age_Categories!A1" display="Age_Categories!A1"/>
    <hyperlink ref="NKY21" location="Age_Categories!A1" display="Age_Categories!A1"/>
    <hyperlink ref="NKZ21" location="Age_Categories!A1" display="Age_Categories!A1"/>
    <hyperlink ref="NLA21" location="Age_Categories!A1" display="Age_Categories!A1"/>
    <hyperlink ref="NLB21" location="Age_Categories!A1" display="Age_Categories!A1"/>
    <hyperlink ref="NLC21" location="Age_Categories!A1" display="Age_Categories!A1"/>
    <hyperlink ref="NLD21" location="Age_Categories!A1" display="Age_Categories!A1"/>
    <hyperlink ref="NLE21" location="Age_Categories!A1" display="Age_Categories!A1"/>
    <hyperlink ref="NLF21" location="Age_Categories!A1" display="Age_Categories!A1"/>
    <hyperlink ref="NLG21" location="Age_Categories!A1" display="Age_Categories!A1"/>
    <hyperlink ref="NLH21" location="Age_Categories!A1" display="Age_Categories!A1"/>
    <hyperlink ref="NLI21" location="Age_Categories!A1" display="Age_Categories!A1"/>
    <hyperlink ref="NLJ21" location="Age_Categories!A1" display="Age_Categories!A1"/>
    <hyperlink ref="NLK21" location="Age_Categories!A1" display="Age_Categories!A1"/>
    <hyperlink ref="NLL21" location="Age_Categories!A1" display="Age_Categories!A1"/>
    <hyperlink ref="NLM21" location="Age_Categories!A1" display="Age_Categories!A1"/>
    <hyperlink ref="NLN21" location="Age_Categories!A1" display="Age_Categories!A1"/>
    <hyperlink ref="NLO21" location="Age_Categories!A1" display="Age_Categories!A1"/>
    <hyperlink ref="NLP21" location="Age_Categories!A1" display="Age_Categories!A1"/>
    <hyperlink ref="NLQ21" location="Age_Categories!A1" display="Age_Categories!A1"/>
    <hyperlink ref="NLR21" location="Age_Categories!A1" display="Age_Categories!A1"/>
    <hyperlink ref="NLS21" location="Age_Categories!A1" display="Age_Categories!A1"/>
    <hyperlink ref="NLT21" location="Age_Categories!A1" display="Age_Categories!A1"/>
    <hyperlink ref="NLU21" location="Age_Categories!A1" display="Age_Categories!A1"/>
    <hyperlink ref="NLV21" location="Age_Categories!A1" display="Age_Categories!A1"/>
    <hyperlink ref="NLW21" location="Age_Categories!A1" display="Age_Categories!A1"/>
    <hyperlink ref="NLX21" location="Age_Categories!A1" display="Age_Categories!A1"/>
    <hyperlink ref="NLY21" location="Age_Categories!A1" display="Age_Categories!A1"/>
    <hyperlink ref="NLZ21" location="Age_Categories!A1" display="Age_Categories!A1"/>
    <hyperlink ref="NMA21" location="Age_Categories!A1" display="Age_Categories!A1"/>
    <hyperlink ref="NMB21" location="Age_Categories!A1" display="Age_Categories!A1"/>
    <hyperlink ref="NMC21" location="Age_Categories!A1" display="Age_Categories!A1"/>
    <hyperlink ref="NMD21" location="Age_Categories!A1" display="Age_Categories!A1"/>
    <hyperlink ref="NME21" location="Age_Categories!A1" display="Age_Categories!A1"/>
    <hyperlink ref="NMF21" location="Age_Categories!A1" display="Age_Categories!A1"/>
    <hyperlink ref="NMG21" location="Age_Categories!A1" display="Age_Categories!A1"/>
    <hyperlink ref="NMH21" location="Age_Categories!A1" display="Age_Categories!A1"/>
    <hyperlink ref="NMI21" location="Age_Categories!A1" display="Age_Categories!A1"/>
    <hyperlink ref="NMJ21" location="Age_Categories!A1" display="Age_Categories!A1"/>
    <hyperlink ref="NMK21" location="Age_Categories!A1" display="Age_Categories!A1"/>
    <hyperlink ref="NML21" location="Age_Categories!A1" display="Age_Categories!A1"/>
    <hyperlink ref="NMM21" location="Age_Categories!A1" display="Age_Categories!A1"/>
    <hyperlink ref="NMN21" location="Age_Categories!A1" display="Age_Categories!A1"/>
    <hyperlink ref="NMO21" location="Age_Categories!A1" display="Age_Categories!A1"/>
    <hyperlink ref="NMP21" location="Age_Categories!A1" display="Age_Categories!A1"/>
    <hyperlink ref="NMQ21" location="Age_Categories!A1" display="Age_Categories!A1"/>
    <hyperlink ref="NMR21" location="Age_Categories!A1" display="Age_Categories!A1"/>
    <hyperlink ref="NMS21" location="Age_Categories!A1" display="Age_Categories!A1"/>
    <hyperlink ref="NMT21" location="Age_Categories!A1" display="Age_Categories!A1"/>
    <hyperlink ref="NMU21" location="Age_Categories!A1" display="Age_Categories!A1"/>
    <hyperlink ref="NMV21" location="Age_Categories!A1" display="Age_Categories!A1"/>
    <hyperlink ref="NMW21" location="Age_Categories!A1" display="Age_Categories!A1"/>
    <hyperlink ref="NMX21" location="Age_Categories!A1" display="Age_Categories!A1"/>
    <hyperlink ref="NMY21" location="Age_Categories!A1" display="Age_Categories!A1"/>
    <hyperlink ref="NMZ21" location="Age_Categories!A1" display="Age_Categories!A1"/>
    <hyperlink ref="NNA21" location="Age_Categories!A1" display="Age_Categories!A1"/>
    <hyperlink ref="NNB21" location="Age_Categories!A1" display="Age_Categories!A1"/>
    <hyperlink ref="NNC21" location="Age_Categories!A1" display="Age_Categories!A1"/>
    <hyperlink ref="NND21" location="Age_Categories!A1" display="Age_Categories!A1"/>
    <hyperlink ref="NNE21" location="Age_Categories!A1" display="Age_Categories!A1"/>
    <hyperlink ref="NNF21" location="Age_Categories!A1" display="Age_Categories!A1"/>
    <hyperlink ref="NNG21" location="Age_Categories!A1" display="Age_Categories!A1"/>
    <hyperlink ref="NNH21" location="Age_Categories!A1" display="Age_Categories!A1"/>
    <hyperlink ref="NNI21" location="Age_Categories!A1" display="Age_Categories!A1"/>
    <hyperlink ref="NNJ21" location="Age_Categories!A1" display="Age_Categories!A1"/>
    <hyperlink ref="NNK21" location="Age_Categories!A1" display="Age_Categories!A1"/>
    <hyperlink ref="NNL21" location="Age_Categories!A1" display="Age_Categories!A1"/>
    <hyperlink ref="NNM21" location="Age_Categories!A1" display="Age_Categories!A1"/>
    <hyperlink ref="NNN21" location="Age_Categories!A1" display="Age_Categories!A1"/>
    <hyperlink ref="NNO21" location="Age_Categories!A1" display="Age_Categories!A1"/>
    <hyperlink ref="NNP21" location="Age_Categories!A1" display="Age_Categories!A1"/>
    <hyperlink ref="NNQ21" location="Age_Categories!A1" display="Age_Categories!A1"/>
    <hyperlink ref="NNR21" location="Age_Categories!A1" display="Age_Categories!A1"/>
    <hyperlink ref="NNS21" location="Age_Categories!A1" display="Age_Categories!A1"/>
    <hyperlink ref="NNT21" location="Age_Categories!A1" display="Age_Categories!A1"/>
    <hyperlink ref="NNU21" location="Age_Categories!A1" display="Age_Categories!A1"/>
    <hyperlink ref="NNV21" location="Age_Categories!A1" display="Age_Categories!A1"/>
    <hyperlink ref="NNW21" location="Age_Categories!A1" display="Age_Categories!A1"/>
    <hyperlink ref="NNX21" location="Age_Categories!A1" display="Age_Categories!A1"/>
    <hyperlink ref="NNY21" location="Age_Categories!A1" display="Age_Categories!A1"/>
    <hyperlink ref="NNZ21" location="Age_Categories!A1" display="Age_Categories!A1"/>
    <hyperlink ref="NOA21" location="Age_Categories!A1" display="Age_Categories!A1"/>
    <hyperlink ref="NOB21" location="Age_Categories!A1" display="Age_Categories!A1"/>
    <hyperlink ref="NOC21" location="Age_Categories!A1" display="Age_Categories!A1"/>
    <hyperlink ref="NOD21" location="Age_Categories!A1" display="Age_Categories!A1"/>
    <hyperlink ref="NOE21" location="Age_Categories!A1" display="Age_Categories!A1"/>
    <hyperlink ref="NOF21" location="Age_Categories!A1" display="Age_Categories!A1"/>
    <hyperlink ref="NOG21" location="Age_Categories!A1" display="Age_Categories!A1"/>
    <hyperlink ref="NOH21" location="Age_Categories!A1" display="Age_Categories!A1"/>
    <hyperlink ref="NOI21" location="Age_Categories!A1" display="Age_Categories!A1"/>
    <hyperlink ref="NOJ21" location="Age_Categories!A1" display="Age_Categories!A1"/>
    <hyperlink ref="NOK21" location="Age_Categories!A1" display="Age_Categories!A1"/>
    <hyperlink ref="NOL21" location="Age_Categories!A1" display="Age_Categories!A1"/>
    <hyperlink ref="NOM21" location="Age_Categories!A1" display="Age_Categories!A1"/>
    <hyperlink ref="NON21" location="Age_Categories!A1" display="Age_Categories!A1"/>
    <hyperlink ref="NOO21" location="Age_Categories!A1" display="Age_Categories!A1"/>
    <hyperlink ref="NOP21" location="Age_Categories!A1" display="Age_Categories!A1"/>
    <hyperlink ref="NOQ21" location="Age_Categories!A1" display="Age_Categories!A1"/>
    <hyperlink ref="NOR21" location="Age_Categories!A1" display="Age_Categories!A1"/>
    <hyperlink ref="NOS21" location="Age_Categories!A1" display="Age_Categories!A1"/>
    <hyperlink ref="NOT21" location="Age_Categories!A1" display="Age_Categories!A1"/>
    <hyperlink ref="NOU21" location="Age_Categories!A1" display="Age_Categories!A1"/>
    <hyperlink ref="NOV21" location="Age_Categories!A1" display="Age_Categories!A1"/>
    <hyperlink ref="NOW21" location="Age_Categories!A1" display="Age_Categories!A1"/>
    <hyperlink ref="NOX21" location="Age_Categories!A1" display="Age_Categories!A1"/>
    <hyperlink ref="NOY21" location="Age_Categories!A1" display="Age_Categories!A1"/>
    <hyperlink ref="NOZ21" location="Age_Categories!A1" display="Age_Categories!A1"/>
    <hyperlink ref="NPA21" location="Age_Categories!A1" display="Age_Categories!A1"/>
    <hyperlink ref="NPB21" location="Age_Categories!A1" display="Age_Categories!A1"/>
    <hyperlink ref="NPC21" location="Age_Categories!A1" display="Age_Categories!A1"/>
    <hyperlink ref="NPD21" location="Age_Categories!A1" display="Age_Categories!A1"/>
    <hyperlink ref="NPE21" location="Age_Categories!A1" display="Age_Categories!A1"/>
    <hyperlink ref="NPF21" location="Age_Categories!A1" display="Age_Categories!A1"/>
    <hyperlink ref="NPG21" location="Age_Categories!A1" display="Age_Categories!A1"/>
    <hyperlink ref="NPH21" location="Age_Categories!A1" display="Age_Categories!A1"/>
    <hyperlink ref="NPI21" location="Age_Categories!A1" display="Age_Categories!A1"/>
    <hyperlink ref="NPJ21" location="Age_Categories!A1" display="Age_Categories!A1"/>
    <hyperlink ref="NPK21" location="Age_Categories!A1" display="Age_Categories!A1"/>
    <hyperlink ref="NPL21" location="Age_Categories!A1" display="Age_Categories!A1"/>
    <hyperlink ref="NPM21" location="Age_Categories!A1" display="Age_Categories!A1"/>
    <hyperlink ref="NPN21" location="Age_Categories!A1" display="Age_Categories!A1"/>
    <hyperlink ref="NPO21" location="Age_Categories!A1" display="Age_Categories!A1"/>
    <hyperlink ref="NPP21" location="Age_Categories!A1" display="Age_Categories!A1"/>
    <hyperlink ref="NPQ21" location="Age_Categories!A1" display="Age_Categories!A1"/>
    <hyperlink ref="NPR21" location="Age_Categories!A1" display="Age_Categories!A1"/>
    <hyperlink ref="NPS21" location="Age_Categories!A1" display="Age_Categories!A1"/>
    <hyperlink ref="NPT21" location="Age_Categories!A1" display="Age_Categories!A1"/>
    <hyperlink ref="NPU21" location="Age_Categories!A1" display="Age_Categories!A1"/>
    <hyperlink ref="NPV21" location="Age_Categories!A1" display="Age_Categories!A1"/>
    <hyperlink ref="NPW21" location="Age_Categories!A1" display="Age_Categories!A1"/>
    <hyperlink ref="NPX21" location="Age_Categories!A1" display="Age_Categories!A1"/>
    <hyperlink ref="NPY21" location="Age_Categories!A1" display="Age_Categories!A1"/>
    <hyperlink ref="NPZ21" location="Age_Categories!A1" display="Age_Categories!A1"/>
    <hyperlink ref="NQA21" location="Age_Categories!A1" display="Age_Categories!A1"/>
    <hyperlink ref="NQB21" location="Age_Categories!A1" display="Age_Categories!A1"/>
    <hyperlink ref="NQC21" location="Age_Categories!A1" display="Age_Categories!A1"/>
    <hyperlink ref="NQD21" location="Age_Categories!A1" display="Age_Categories!A1"/>
    <hyperlink ref="NQE21" location="Age_Categories!A1" display="Age_Categories!A1"/>
    <hyperlink ref="NQF21" location="Age_Categories!A1" display="Age_Categories!A1"/>
    <hyperlink ref="NQG21" location="Age_Categories!A1" display="Age_Categories!A1"/>
    <hyperlink ref="NQH21" location="Age_Categories!A1" display="Age_Categories!A1"/>
    <hyperlink ref="NQI21" location="Age_Categories!A1" display="Age_Categories!A1"/>
    <hyperlink ref="NQJ21" location="Age_Categories!A1" display="Age_Categories!A1"/>
    <hyperlink ref="NQK21" location="Age_Categories!A1" display="Age_Categories!A1"/>
    <hyperlink ref="NQL21" location="Age_Categories!A1" display="Age_Categories!A1"/>
    <hyperlink ref="NQM21" location="Age_Categories!A1" display="Age_Categories!A1"/>
    <hyperlink ref="NQN21" location="Age_Categories!A1" display="Age_Categories!A1"/>
    <hyperlink ref="NQO21" location="Age_Categories!A1" display="Age_Categories!A1"/>
    <hyperlink ref="NQP21" location="Age_Categories!A1" display="Age_Categories!A1"/>
    <hyperlink ref="NQQ21" location="Age_Categories!A1" display="Age_Categories!A1"/>
    <hyperlink ref="NQR21" location="Age_Categories!A1" display="Age_Categories!A1"/>
    <hyperlink ref="NQS21" location="Age_Categories!A1" display="Age_Categories!A1"/>
    <hyperlink ref="NQT21" location="Age_Categories!A1" display="Age_Categories!A1"/>
    <hyperlink ref="NQU21" location="Age_Categories!A1" display="Age_Categories!A1"/>
    <hyperlink ref="NQV21" location="Age_Categories!A1" display="Age_Categories!A1"/>
    <hyperlink ref="NQW21" location="Age_Categories!A1" display="Age_Categories!A1"/>
    <hyperlink ref="NQX21" location="Age_Categories!A1" display="Age_Categories!A1"/>
    <hyperlink ref="NQY21" location="Age_Categories!A1" display="Age_Categories!A1"/>
    <hyperlink ref="NQZ21" location="Age_Categories!A1" display="Age_Categories!A1"/>
    <hyperlink ref="NRA21" location="Age_Categories!A1" display="Age_Categories!A1"/>
    <hyperlink ref="NRB21" location="Age_Categories!A1" display="Age_Categories!A1"/>
    <hyperlink ref="NRC21" location="Age_Categories!A1" display="Age_Categories!A1"/>
    <hyperlink ref="NRD21" location="Age_Categories!A1" display="Age_Categories!A1"/>
    <hyperlink ref="NRE21" location="Age_Categories!A1" display="Age_Categories!A1"/>
    <hyperlink ref="NRF21" location="Age_Categories!A1" display="Age_Categories!A1"/>
    <hyperlink ref="NRG21" location="Age_Categories!A1" display="Age_Categories!A1"/>
    <hyperlink ref="NRH21" location="Age_Categories!A1" display="Age_Categories!A1"/>
    <hyperlink ref="NRI21" location="Age_Categories!A1" display="Age_Categories!A1"/>
    <hyperlink ref="NRJ21" location="Age_Categories!A1" display="Age_Categories!A1"/>
    <hyperlink ref="NRK21" location="Age_Categories!A1" display="Age_Categories!A1"/>
    <hyperlink ref="NRL21" location="Age_Categories!A1" display="Age_Categories!A1"/>
    <hyperlink ref="NRM21" location="Age_Categories!A1" display="Age_Categories!A1"/>
    <hyperlink ref="NRN21" location="Age_Categories!A1" display="Age_Categories!A1"/>
    <hyperlink ref="NRO21" location="Age_Categories!A1" display="Age_Categories!A1"/>
    <hyperlink ref="NRP21" location="Age_Categories!A1" display="Age_Categories!A1"/>
    <hyperlink ref="NRQ21" location="Age_Categories!A1" display="Age_Categories!A1"/>
    <hyperlink ref="NRR21" location="Age_Categories!A1" display="Age_Categories!A1"/>
    <hyperlink ref="NRS21" location="Age_Categories!A1" display="Age_Categories!A1"/>
    <hyperlink ref="NRT21" location="Age_Categories!A1" display="Age_Categories!A1"/>
    <hyperlink ref="NRU21" location="Age_Categories!A1" display="Age_Categories!A1"/>
    <hyperlink ref="NRV21" location="Age_Categories!A1" display="Age_Categories!A1"/>
    <hyperlink ref="NRW21" location="Age_Categories!A1" display="Age_Categories!A1"/>
    <hyperlink ref="NRX21" location="Age_Categories!A1" display="Age_Categories!A1"/>
    <hyperlink ref="NRY21" location="Age_Categories!A1" display="Age_Categories!A1"/>
    <hyperlink ref="NRZ21" location="Age_Categories!A1" display="Age_Categories!A1"/>
    <hyperlink ref="NSA21" location="Age_Categories!A1" display="Age_Categories!A1"/>
    <hyperlink ref="NSB21" location="Age_Categories!A1" display="Age_Categories!A1"/>
    <hyperlink ref="NSC21" location="Age_Categories!A1" display="Age_Categories!A1"/>
    <hyperlink ref="NSD21" location="Age_Categories!A1" display="Age_Categories!A1"/>
    <hyperlink ref="NSE21" location="Age_Categories!A1" display="Age_Categories!A1"/>
    <hyperlink ref="NSF21" location="Age_Categories!A1" display="Age_Categories!A1"/>
    <hyperlink ref="NSG21" location="Age_Categories!A1" display="Age_Categories!A1"/>
    <hyperlink ref="NSH21" location="Age_Categories!A1" display="Age_Categories!A1"/>
    <hyperlink ref="NSI21" location="Age_Categories!A1" display="Age_Categories!A1"/>
    <hyperlink ref="NSJ21" location="Age_Categories!A1" display="Age_Categories!A1"/>
    <hyperlink ref="NSK21" location="Age_Categories!A1" display="Age_Categories!A1"/>
    <hyperlink ref="NSL21" location="Age_Categories!A1" display="Age_Categories!A1"/>
    <hyperlink ref="NSM21" location="Age_Categories!A1" display="Age_Categories!A1"/>
    <hyperlink ref="NSN21" location="Age_Categories!A1" display="Age_Categories!A1"/>
    <hyperlink ref="NSO21" location="Age_Categories!A1" display="Age_Categories!A1"/>
    <hyperlink ref="NSP21" location="Age_Categories!A1" display="Age_Categories!A1"/>
    <hyperlink ref="NSQ21" location="Age_Categories!A1" display="Age_Categories!A1"/>
    <hyperlink ref="NSR21" location="Age_Categories!A1" display="Age_Categories!A1"/>
    <hyperlink ref="NSS21" location="Age_Categories!A1" display="Age_Categories!A1"/>
    <hyperlink ref="NST21" location="Age_Categories!A1" display="Age_Categories!A1"/>
    <hyperlink ref="NSU21" location="Age_Categories!A1" display="Age_Categories!A1"/>
    <hyperlink ref="NSV21" location="Age_Categories!A1" display="Age_Categories!A1"/>
    <hyperlink ref="NSW21" location="Age_Categories!A1" display="Age_Categories!A1"/>
    <hyperlink ref="NSX21" location="Age_Categories!A1" display="Age_Categories!A1"/>
    <hyperlink ref="NSY21" location="Age_Categories!A1" display="Age_Categories!A1"/>
    <hyperlink ref="NSZ21" location="Age_Categories!A1" display="Age_Categories!A1"/>
    <hyperlink ref="NTA21" location="Age_Categories!A1" display="Age_Categories!A1"/>
    <hyperlink ref="NTB21" location="Age_Categories!A1" display="Age_Categories!A1"/>
    <hyperlink ref="NTC21" location="Age_Categories!A1" display="Age_Categories!A1"/>
    <hyperlink ref="NTD21" location="Age_Categories!A1" display="Age_Categories!A1"/>
    <hyperlink ref="NTE21" location="Age_Categories!A1" display="Age_Categories!A1"/>
    <hyperlink ref="NTF21" location="Age_Categories!A1" display="Age_Categories!A1"/>
    <hyperlink ref="NTG21" location="Age_Categories!A1" display="Age_Categories!A1"/>
    <hyperlink ref="NTH21" location="Age_Categories!A1" display="Age_Categories!A1"/>
    <hyperlink ref="NTI21" location="Age_Categories!A1" display="Age_Categories!A1"/>
    <hyperlink ref="NTJ21" location="Age_Categories!A1" display="Age_Categories!A1"/>
    <hyperlink ref="NTK21" location="Age_Categories!A1" display="Age_Categories!A1"/>
    <hyperlink ref="NTL21" location="Age_Categories!A1" display="Age_Categories!A1"/>
    <hyperlink ref="NTM21" location="Age_Categories!A1" display="Age_Categories!A1"/>
    <hyperlink ref="NTN21" location="Age_Categories!A1" display="Age_Categories!A1"/>
    <hyperlink ref="NTO21" location="Age_Categories!A1" display="Age_Categories!A1"/>
    <hyperlink ref="NTP21" location="Age_Categories!A1" display="Age_Categories!A1"/>
    <hyperlink ref="NTQ21" location="Age_Categories!A1" display="Age_Categories!A1"/>
    <hyperlink ref="NTR21" location="Age_Categories!A1" display="Age_Categories!A1"/>
    <hyperlink ref="NTS21" location="Age_Categories!A1" display="Age_Categories!A1"/>
    <hyperlink ref="NTT21" location="Age_Categories!A1" display="Age_Categories!A1"/>
    <hyperlink ref="NTU21" location="Age_Categories!A1" display="Age_Categories!A1"/>
    <hyperlink ref="NTV21" location="Age_Categories!A1" display="Age_Categories!A1"/>
    <hyperlink ref="NTW21" location="Age_Categories!A1" display="Age_Categories!A1"/>
    <hyperlink ref="NTX21" location="Age_Categories!A1" display="Age_Categories!A1"/>
    <hyperlink ref="NTY21" location="Age_Categories!A1" display="Age_Categories!A1"/>
    <hyperlink ref="NTZ21" location="Age_Categories!A1" display="Age_Categories!A1"/>
    <hyperlink ref="NUA21" location="Age_Categories!A1" display="Age_Categories!A1"/>
    <hyperlink ref="NUB21" location="Age_Categories!A1" display="Age_Categories!A1"/>
    <hyperlink ref="NUC21" location="Age_Categories!A1" display="Age_Categories!A1"/>
    <hyperlink ref="NUD21" location="Age_Categories!A1" display="Age_Categories!A1"/>
    <hyperlink ref="NUE21" location="Age_Categories!A1" display="Age_Categories!A1"/>
    <hyperlink ref="NUF21" location="Age_Categories!A1" display="Age_Categories!A1"/>
    <hyperlink ref="NUG21" location="Age_Categories!A1" display="Age_Categories!A1"/>
    <hyperlink ref="NUH21" location="Age_Categories!A1" display="Age_Categories!A1"/>
    <hyperlink ref="NUI21" location="Age_Categories!A1" display="Age_Categories!A1"/>
    <hyperlink ref="NUJ21" location="Age_Categories!A1" display="Age_Categories!A1"/>
    <hyperlink ref="NUK21" location="Age_Categories!A1" display="Age_Categories!A1"/>
    <hyperlink ref="NUL21" location="Age_Categories!A1" display="Age_Categories!A1"/>
    <hyperlink ref="NUM21" location="Age_Categories!A1" display="Age_Categories!A1"/>
    <hyperlink ref="NUN21" location="Age_Categories!A1" display="Age_Categories!A1"/>
    <hyperlink ref="NUO21" location="Age_Categories!A1" display="Age_Categories!A1"/>
    <hyperlink ref="NUP21" location="Age_Categories!A1" display="Age_Categories!A1"/>
    <hyperlink ref="NUQ21" location="Age_Categories!A1" display="Age_Categories!A1"/>
    <hyperlink ref="NUR21" location="Age_Categories!A1" display="Age_Categories!A1"/>
    <hyperlink ref="NUS21" location="Age_Categories!A1" display="Age_Categories!A1"/>
    <hyperlink ref="NUT21" location="Age_Categories!A1" display="Age_Categories!A1"/>
    <hyperlink ref="NUU21" location="Age_Categories!A1" display="Age_Categories!A1"/>
    <hyperlink ref="NUV21" location="Age_Categories!A1" display="Age_Categories!A1"/>
    <hyperlink ref="NUW21" location="Age_Categories!A1" display="Age_Categories!A1"/>
    <hyperlink ref="NUX21" location="Age_Categories!A1" display="Age_Categories!A1"/>
    <hyperlink ref="NUY21" location="Age_Categories!A1" display="Age_Categories!A1"/>
    <hyperlink ref="NUZ21" location="Age_Categories!A1" display="Age_Categories!A1"/>
    <hyperlink ref="NVA21" location="Age_Categories!A1" display="Age_Categories!A1"/>
    <hyperlink ref="NVB21" location="Age_Categories!A1" display="Age_Categories!A1"/>
    <hyperlink ref="NVC21" location="Age_Categories!A1" display="Age_Categories!A1"/>
    <hyperlink ref="NVD21" location="Age_Categories!A1" display="Age_Categories!A1"/>
    <hyperlink ref="NVE21" location="Age_Categories!A1" display="Age_Categories!A1"/>
    <hyperlink ref="NVF21" location="Age_Categories!A1" display="Age_Categories!A1"/>
    <hyperlink ref="NVG21" location="Age_Categories!A1" display="Age_Categories!A1"/>
    <hyperlink ref="NVH21" location="Age_Categories!A1" display="Age_Categories!A1"/>
    <hyperlink ref="NVI21" location="Age_Categories!A1" display="Age_Categories!A1"/>
    <hyperlink ref="NVJ21" location="Age_Categories!A1" display="Age_Categories!A1"/>
    <hyperlink ref="NVK21" location="Age_Categories!A1" display="Age_Categories!A1"/>
    <hyperlink ref="NVL21" location="Age_Categories!A1" display="Age_Categories!A1"/>
    <hyperlink ref="NVM21" location="Age_Categories!A1" display="Age_Categories!A1"/>
    <hyperlink ref="NVN21" location="Age_Categories!A1" display="Age_Categories!A1"/>
    <hyperlink ref="NVO21" location="Age_Categories!A1" display="Age_Categories!A1"/>
    <hyperlink ref="NVP21" location="Age_Categories!A1" display="Age_Categories!A1"/>
    <hyperlink ref="NVQ21" location="Age_Categories!A1" display="Age_Categories!A1"/>
    <hyperlink ref="NVR21" location="Age_Categories!A1" display="Age_Categories!A1"/>
    <hyperlink ref="NVS21" location="Age_Categories!A1" display="Age_Categories!A1"/>
    <hyperlink ref="NVT21" location="Age_Categories!A1" display="Age_Categories!A1"/>
    <hyperlink ref="NVU21" location="Age_Categories!A1" display="Age_Categories!A1"/>
    <hyperlink ref="NVV21" location="Age_Categories!A1" display="Age_Categories!A1"/>
    <hyperlink ref="NVW21" location="Age_Categories!A1" display="Age_Categories!A1"/>
    <hyperlink ref="NVX21" location="Age_Categories!A1" display="Age_Categories!A1"/>
    <hyperlink ref="NVY21" location="Age_Categories!A1" display="Age_Categories!A1"/>
    <hyperlink ref="NVZ21" location="Age_Categories!A1" display="Age_Categories!A1"/>
    <hyperlink ref="NWA21" location="Age_Categories!A1" display="Age_Categories!A1"/>
    <hyperlink ref="NWB21" location="Age_Categories!A1" display="Age_Categories!A1"/>
    <hyperlink ref="NWC21" location="Age_Categories!A1" display="Age_Categories!A1"/>
    <hyperlink ref="NWD21" location="Age_Categories!A1" display="Age_Categories!A1"/>
    <hyperlink ref="NWE21" location="Age_Categories!A1" display="Age_Categories!A1"/>
    <hyperlink ref="NWF21" location="Age_Categories!A1" display="Age_Categories!A1"/>
    <hyperlink ref="NWG21" location="Age_Categories!A1" display="Age_Categories!A1"/>
    <hyperlink ref="NWH21" location="Age_Categories!A1" display="Age_Categories!A1"/>
    <hyperlink ref="NWI21" location="Age_Categories!A1" display="Age_Categories!A1"/>
    <hyperlink ref="NWJ21" location="Age_Categories!A1" display="Age_Categories!A1"/>
    <hyperlink ref="NWK21" location="Age_Categories!A1" display="Age_Categories!A1"/>
    <hyperlink ref="NWL21" location="Age_Categories!A1" display="Age_Categories!A1"/>
    <hyperlink ref="NWM21" location="Age_Categories!A1" display="Age_Categories!A1"/>
    <hyperlink ref="NWN21" location="Age_Categories!A1" display="Age_Categories!A1"/>
    <hyperlink ref="NWO21" location="Age_Categories!A1" display="Age_Categories!A1"/>
    <hyperlink ref="NWP21" location="Age_Categories!A1" display="Age_Categories!A1"/>
    <hyperlink ref="NWQ21" location="Age_Categories!A1" display="Age_Categories!A1"/>
    <hyperlink ref="NWR21" location="Age_Categories!A1" display="Age_Categories!A1"/>
    <hyperlink ref="NWS21" location="Age_Categories!A1" display="Age_Categories!A1"/>
    <hyperlink ref="NWT21" location="Age_Categories!A1" display="Age_Categories!A1"/>
    <hyperlink ref="NWU21" location="Age_Categories!A1" display="Age_Categories!A1"/>
    <hyperlink ref="NWV21" location="Age_Categories!A1" display="Age_Categories!A1"/>
    <hyperlink ref="NWW21" location="Age_Categories!A1" display="Age_Categories!A1"/>
    <hyperlink ref="NWX21" location="Age_Categories!A1" display="Age_Categories!A1"/>
    <hyperlink ref="NWY21" location="Age_Categories!A1" display="Age_Categories!A1"/>
    <hyperlink ref="NWZ21" location="Age_Categories!A1" display="Age_Categories!A1"/>
    <hyperlink ref="NXA21" location="Age_Categories!A1" display="Age_Categories!A1"/>
    <hyperlink ref="NXB21" location="Age_Categories!A1" display="Age_Categories!A1"/>
    <hyperlink ref="NXC21" location="Age_Categories!A1" display="Age_Categories!A1"/>
    <hyperlink ref="NXD21" location="Age_Categories!A1" display="Age_Categories!A1"/>
    <hyperlink ref="NXE21" location="Age_Categories!A1" display="Age_Categories!A1"/>
    <hyperlink ref="NXF21" location="Age_Categories!A1" display="Age_Categories!A1"/>
    <hyperlink ref="NXG21" location="Age_Categories!A1" display="Age_Categories!A1"/>
    <hyperlink ref="NXH21" location="Age_Categories!A1" display="Age_Categories!A1"/>
    <hyperlink ref="NXI21" location="Age_Categories!A1" display="Age_Categories!A1"/>
    <hyperlink ref="NXJ21" location="Age_Categories!A1" display="Age_Categories!A1"/>
    <hyperlink ref="NXK21" location="Age_Categories!A1" display="Age_Categories!A1"/>
    <hyperlink ref="NXL21" location="Age_Categories!A1" display="Age_Categories!A1"/>
    <hyperlink ref="NXM21" location="Age_Categories!A1" display="Age_Categories!A1"/>
    <hyperlink ref="NXN21" location="Age_Categories!A1" display="Age_Categories!A1"/>
    <hyperlink ref="NXO21" location="Age_Categories!A1" display="Age_Categories!A1"/>
    <hyperlink ref="NXP21" location="Age_Categories!A1" display="Age_Categories!A1"/>
    <hyperlink ref="NXQ21" location="Age_Categories!A1" display="Age_Categories!A1"/>
    <hyperlink ref="NXR21" location="Age_Categories!A1" display="Age_Categories!A1"/>
    <hyperlink ref="NXS21" location="Age_Categories!A1" display="Age_Categories!A1"/>
    <hyperlink ref="NXT21" location="Age_Categories!A1" display="Age_Categories!A1"/>
    <hyperlink ref="NXU21" location="Age_Categories!A1" display="Age_Categories!A1"/>
    <hyperlink ref="NXV21" location="Age_Categories!A1" display="Age_Categories!A1"/>
    <hyperlink ref="NXW21" location="Age_Categories!A1" display="Age_Categories!A1"/>
    <hyperlink ref="NXX21" location="Age_Categories!A1" display="Age_Categories!A1"/>
    <hyperlink ref="NXY21" location="Age_Categories!A1" display="Age_Categories!A1"/>
    <hyperlink ref="NXZ21" location="Age_Categories!A1" display="Age_Categories!A1"/>
    <hyperlink ref="NYA21" location="Age_Categories!A1" display="Age_Categories!A1"/>
    <hyperlink ref="NYB21" location="Age_Categories!A1" display="Age_Categories!A1"/>
    <hyperlink ref="NYC21" location="Age_Categories!A1" display="Age_Categories!A1"/>
    <hyperlink ref="NYD21" location="Age_Categories!A1" display="Age_Categories!A1"/>
    <hyperlink ref="NYE21" location="Age_Categories!A1" display="Age_Categories!A1"/>
    <hyperlink ref="NYF21" location="Age_Categories!A1" display="Age_Categories!A1"/>
    <hyperlink ref="NYG21" location="Age_Categories!A1" display="Age_Categories!A1"/>
    <hyperlink ref="NYH21" location="Age_Categories!A1" display="Age_Categories!A1"/>
    <hyperlink ref="NYI21" location="Age_Categories!A1" display="Age_Categories!A1"/>
    <hyperlink ref="NYJ21" location="Age_Categories!A1" display="Age_Categories!A1"/>
    <hyperlink ref="NYK21" location="Age_Categories!A1" display="Age_Categories!A1"/>
    <hyperlink ref="NYL21" location="Age_Categories!A1" display="Age_Categories!A1"/>
    <hyperlink ref="NYM21" location="Age_Categories!A1" display="Age_Categories!A1"/>
    <hyperlink ref="NYN21" location="Age_Categories!A1" display="Age_Categories!A1"/>
    <hyperlink ref="NYO21" location="Age_Categories!A1" display="Age_Categories!A1"/>
    <hyperlink ref="NYP21" location="Age_Categories!A1" display="Age_Categories!A1"/>
    <hyperlink ref="NYQ21" location="Age_Categories!A1" display="Age_Categories!A1"/>
    <hyperlink ref="NYR21" location="Age_Categories!A1" display="Age_Categories!A1"/>
    <hyperlink ref="NYS21" location="Age_Categories!A1" display="Age_Categories!A1"/>
    <hyperlink ref="NYT21" location="Age_Categories!A1" display="Age_Categories!A1"/>
    <hyperlink ref="NYU21" location="Age_Categories!A1" display="Age_Categories!A1"/>
    <hyperlink ref="NYV21" location="Age_Categories!A1" display="Age_Categories!A1"/>
    <hyperlink ref="NYW21" location="Age_Categories!A1" display="Age_Categories!A1"/>
    <hyperlink ref="NYX21" location="Age_Categories!A1" display="Age_Categories!A1"/>
    <hyperlink ref="NYY21" location="Age_Categories!A1" display="Age_Categories!A1"/>
    <hyperlink ref="NYZ21" location="Age_Categories!A1" display="Age_Categories!A1"/>
    <hyperlink ref="NZA21" location="Age_Categories!A1" display="Age_Categories!A1"/>
    <hyperlink ref="NZB21" location="Age_Categories!A1" display="Age_Categories!A1"/>
    <hyperlink ref="NZC21" location="Age_Categories!A1" display="Age_Categories!A1"/>
    <hyperlink ref="NZD21" location="Age_Categories!A1" display="Age_Categories!A1"/>
    <hyperlink ref="NZE21" location="Age_Categories!A1" display="Age_Categories!A1"/>
    <hyperlink ref="NZF21" location="Age_Categories!A1" display="Age_Categories!A1"/>
    <hyperlink ref="NZG21" location="Age_Categories!A1" display="Age_Categories!A1"/>
    <hyperlink ref="NZH21" location="Age_Categories!A1" display="Age_Categories!A1"/>
    <hyperlink ref="NZI21" location="Age_Categories!A1" display="Age_Categories!A1"/>
    <hyperlink ref="NZJ21" location="Age_Categories!A1" display="Age_Categories!A1"/>
    <hyperlink ref="NZK21" location="Age_Categories!A1" display="Age_Categories!A1"/>
    <hyperlink ref="NZL21" location="Age_Categories!A1" display="Age_Categories!A1"/>
    <hyperlink ref="NZM21" location="Age_Categories!A1" display="Age_Categories!A1"/>
    <hyperlink ref="NZN21" location="Age_Categories!A1" display="Age_Categories!A1"/>
    <hyperlink ref="NZO21" location="Age_Categories!A1" display="Age_Categories!A1"/>
    <hyperlink ref="NZP21" location="Age_Categories!A1" display="Age_Categories!A1"/>
    <hyperlink ref="NZQ21" location="Age_Categories!A1" display="Age_Categories!A1"/>
    <hyperlink ref="NZR21" location="Age_Categories!A1" display="Age_Categories!A1"/>
    <hyperlink ref="NZS21" location="Age_Categories!A1" display="Age_Categories!A1"/>
    <hyperlink ref="NZT21" location="Age_Categories!A1" display="Age_Categories!A1"/>
    <hyperlink ref="NZU21" location="Age_Categories!A1" display="Age_Categories!A1"/>
    <hyperlink ref="NZV21" location="Age_Categories!A1" display="Age_Categories!A1"/>
    <hyperlink ref="NZW21" location="Age_Categories!A1" display="Age_Categories!A1"/>
    <hyperlink ref="NZX21" location="Age_Categories!A1" display="Age_Categories!A1"/>
    <hyperlink ref="NZY21" location="Age_Categories!A1" display="Age_Categories!A1"/>
    <hyperlink ref="NZZ21" location="Age_Categories!A1" display="Age_Categories!A1"/>
    <hyperlink ref="OAA21" location="Age_Categories!A1" display="Age_Categories!A1"/>
    <hyperlink ref="OAB21" location="Age_Categories!A1" display="Age_Categories!A1"/>
    <hyperlink ref="OAC21" location="Age_Categories!A1" display="Age_Categories!A1"/>
    <hyperlink ref="OAD21" location="Age_Categories!A1" display="Age_Categories!A1"/>
    <hyperlink ref="OAE21" location="Age_Categories!A1" display="Age_Categories!A1"/>
    <hyperlink ref="OAF21" location="Age_Categories!A1" display="Age_Categories!A1"/>
    <hyperlink ref="OAG21" location="Age_Categories!A1" display="Age_Categories!A1"/>
    <hyperlink ref="OAH21" location="Age_Categories!A1" display="Age_Categories!A1"/>
    <hyperlink ref="OAI21" location="Age_Categories!A1" display="Age_Categories!A1"/>
    <hyperlink ref="OAJ21" location="Age_Categories!A1" display="Age_Categories!A1"/>
    <hyperlink ref="OAK21" location="Age_Categories!A1" display="Age_Categories!A1"/>
    <hyperlink ref="OAL21" location="Age_Categories!A1" display="Age_Categories!A1"/>
    <hyperlink ref="OAM21" location="Age_Categories!A1" display="Age_Categories!A1"/>
    <hyperlink ref="OAN21" location="Age_Categories!A1" display="Age_Categories!A1"/>
    <hyperlink ref="OAO21" location="Age_Categories!A1" display="Age_Categories!A1"/>
    <hyperlink ref="OAP21" location="Age_Categories!A1" display="Age_Categories!A1"/>
    <hyperlink ref="OAQ21" location="Age_Categories!A1" display="Age_Categories!A1"/>
    <hyperlink ref="OAR21" location="Age_Categories!A1" display="Age_Categories!A1"/>
    <hyperlink ref="OAS21" location="Age_Categories!A1" display="Age_Categories!A1"/>
    <hyperlink ref="OAT21" location="Age_Categories!A1" display="Age_Categories!A1"/>
    <hyperlink ref="OAU21" location="Age_Categories!A1" display="Age_Categories!A1"/>
    <hyperlink ref="OAV21" location="Age_Categories!A1" display="Age_Categories!A1"/>
    <hyperlink ref="OAW21" location="Age_Categories!A1" display="Age_Categories!A1"/>
    <hyperlink ref="OAX21" location="Age_Categories!A1" display="Age_Categories!A1"/>
    <hyperlink ref="OAY21" location="Age_Categories!A1" display="Age_Categories!A1"/>
    <hyperlink ref="OAZ21" location="Age_Categories!A1" display="Age_Categories!A1"/>
    <hyperlink ref="OBA21" location="Age_Categories!A1" display="Age_Categories!A1"/>
    <hyperlink ref="OBB21" location="Age_Categories!A1" display="Age_Categories!A1"/>
    <hyperlink ref="OBC21" location="Age_Categories!A1" display="Age_Categories!A1"/>
    <hyperlink ref="OBD21" location="Age_Categories!A1" display="Age_Categories!A1"/>
    <hyperlink ref="OBE21" location="Age_Categories!A1" display="Age_Categories!A1"/>
    <hyperlink ref="OBF21" location="Age_Categories!A1" display="Age_Categories!A1"/>
    <hyperlink ref="OBG21" location="Age_Categories!A1" display="Age_Categories!A1"/>
    <hyperlink ref="OBH21" location="Age_Categories!A1" display="Age_Categories!A1"/>
    <hyperlink ref="OBI21" location="Age_Categories!A1" display="Age_Categories!A1"/>
    <hyperlink ref="OBJ21" location="Age_Categories!A1" display="Age_Categories!A1"/>
    <hyperlink ref="OBK21" location="Age_Categories!A1" display="Age_Categories!A1"/>
    <hyperlink ref="OBL21" location="Age_Categories!A1" display="Age_Categories!A1"/>
    <hyperlink ref="OBM21" location="Age_Categories!A1" display="Age_Categories!A1"/>
    <hyperlink ref="OBN21" location="Age_Categories!A1" display="Age_Categories!A1"/>
    <hyperlink ref="OBO21" location="Age_Categories!A1" display="Age_Categories!A1"/>
    <hyperlink ref="OBP21" location="Age_Categories!A1" display="Age_Categories!A1"/>
    <hyperlink ref="OBQ21" location="Age_Categories!A1" display="Age_Categories!A1"/>
    <hyperlink ref="OBR21" location="Age_Categories!A1" display="Age_Categories!A1"/>
    <hyperlink ref="OBS21" location="Age_Categories!A1" display="Age_Categories!A1"/>
    <hyperlink ref="OBT21" location="Age_Categories!A1" display="Age_Categories!A1"/>
    <hyperlink ref="OBU21" location="Age_Categories!A1" display="Age_Categories!A1"/>
    <hyperlink ref="OBV21" location="Age_Categories!A1" display="Age_Categories!A1"/>
    <hyperlink ref="OBW21" location="Age_Categories!A1" display="Age_Categories!A1"/>
    <hyperlink ref="OBX21" location="Age_Categories!A1" display="Age_Categories!A1"/>
    <hyperlink ref="OBY21" location="Age_Categories!A1" display="Age_Categories!A1"/>
    <hyperlink ref="OBZ21" location="Age_Categories!A1" display="Age_Categories!A1"/>
    <hyperlink ref="OCA21" location="Age_Categories!A1" display="Age_Categories!A1"/>
    <hyperlink ref="OCB21" location="Age_Categories!A1" display="Age_Categories!A1"/>
    <hyperlink ref="OCC21" location="Age_Categories!A1" display="Age_Categories!A1"/>
    <hyperlink ref="OCD21" location="Age_Categories!A1" display="Age_Categories!A1"/>
    <hyperlink ref="OCE21" location="Age_Categories!A1" display="Age_Categories!A1"/>
    <hyperlink ref="OCF21" location="Age_Categories!A1" display="Age_Categories!A1"/>
    <hyperlink ref="OCG21" location="Age_Categories!A1" display="Age_Categories!A1"/>
    <hyperlink ref="OCH21" location="Age_Categories!A1" display="Age_Categories!A1"/>
    <hyperlink ref="OCI21" location="Age_Categories!A1" display="Age_Categories!A1"/>
    <hyperlink ref="OCJ21" location="Age_Categories!A1" display="Age_Categories!A1"/>
    <hyperlink ref="OCK21" location="Age_Categories!A1" display="Age_Categories!A1"/>
    <hyperlink ref="OCL21" location="Age_Categories!A1" display="Age_Categories!A1"/>
    <hyperlink ref="OCM21" location="Age_Categories!A1" display="Age_Categories!A1"/>
    <hyperlink ref="OCN21" location="Age_Categories!A1" display="Age_Categories!A1"/>
    <hyperlink ref="OCO21" location="Age_Categories!A1" display="Age_Categories!A1"/>
    <hyperlink ref="OCP21" location="Age_Categories!A1" display="Age_Categories!A1"/>
    <hyperlink ref="OCQ21" location="Age_Categories!A1" display="Age_Categories!A1"/>
    <hyperlink ref="OCR21" location="Age_Categories!A1" display="Age_Categories!A1"/>
    <hyperlink ref="OCS21" location="Age_Categories!A1" display="Age_Categories!A1"/>
    <hyperlink ref="OCT21" location="Age_Categories!A1" display="Age_Categories!A1"/>
    <hyperlink ref="OCU21" location="Age_Categories!A1" display="Age_Categories!A1"/>
    <hyperlink ref="OCV21" location="Age_Categories!A1" display="Age_Categories!A1"/>
    <hyperlink ref="OCW21" location="Age_Categories!A1" display="Age_Categories!A1"/>
    <hyperlink ref="OCX21" location="Age_Categories!A1" display="Age_Categories!A1"/>
    <hyperlink ref="OCY21" location="Age_Categories!A1" display="Age_Categories!A1"/>
    <hyperlink ref="OCZ21" location="Age_Categories!A1" display="Age_Categories!A1"/>
    <hyperlink ref="ODA21" location="Age_Categories!A1" display="Age_Categories!A1"/>
    <hyperlink ref="ODB21" location="Age_Categories!A1" display="Age_Categories!A1"/>
    <hyperlink ref="ODC21" location="Age_Categories!A1" display="Age_Categories!A1"/>
    <hyperlink ref="ODD21" location="Age_Categories!A1" display="Age_Categories!A1"/>
    <hyperlink ref="ODE21" location="Age_Categories!A1" display="Age_Categories!A1"/>
    <hyperlink ref="ODF21" location="Age_Categories!A1" display="Age_Categories!A1"/>
    <hyperlink ref="ODG21" location="Age_Categories!A1" display="Age_Categories!A1"/>
    <hyperlink ref="ODH21" location="Age_Categories!A1" display="Age_Categories!A1"/>
    <hyperlink ref="ODI21" location="Age_Categories!A1" display="Age_Categories!A1"/>
    <hyperlink ref="ODJ21" location="Age_Categories!A1" display="Age_Categories!A1"/>
    <hyperlink ref="ODK21" location="Age_Categories!A1" display="Age_Categories!A1"/>
    <hyperlink ref="ODL21" location="Age_Categories!A1" display="Age_Categories!A1"/>
    <hyperlink ref="ODM21" location="Age_Categories!A1" display="Age_Categories!A1"/>
    <hyperlink ref="ODN21" location="Age_Categories!A1" display="Age_Categories!A1"/>
    <hyperlink ref="ODO21" location="Age_Categories!A1" display="Age_Categories!A1"/>
    <hyperlink ref="ODP21" location="Age_Categories!A1" display="Age_Categories!A1"/>
    <hyperlink ref="ODQ21" location="Age_Categories!A1" display="Age_Categories!A1"/>
    <hyperlink ref="ODR21" location="Age_Categories!A1" display="Age_Categories!A1"/>
    <hyperlink ref="ODS21" location="Age_Categories!A1" display="Age_Categories!A1"/>
    <hyperlink ref="ODT21" location="Age_Categories!A1" display="Age_Categories!A1"/>
    <hyperlink ref="ODU21" location="Age_Categories!A1" display="Age_Categories!A1"/>
    <hyperlink ref="ODV21" location="Age_Categories!A1" display="Age_Categories!A1"/>
    <hyperlink ref="ODW21" location="Age_Categories!A1" display="Age_Categories!A1"/>
    <hyperlink ref="ODX21" location="Age_Categories!A1" display="Age_Categories!A1"/>
    <hyperlink ref="ODY21" location="Age_Categories!A1" display="Age_Categories!A1"/>
    <hyperlink ref="ODZ21" location="Age_Categories!A1" display="Age_Categories!A1"/>
    <hyperlink ref="OEA21" location="Age_Categories!A1" display="Age_Categories!A1"/>
    <hyperlink ref="OEB21" location="Age_Categories!A1" display="Age_Categories!A1"/>
    <hyperlink ref="OEC21" location="Age_Categories!A1" display="Age_Categories!A1"/>
    <hyperlink ref="OED21" location="Age_Categories!A1" display="Age_Categories!A1"/>
    <hyperlink ref="OEE21" location="Age_Categories!A1" display="Age_Categories!A1"/>
    <hyperlink ref="OEF21" location="Age_Categories!A1" display="Age_Categories!A1"/>
    <hyperlink ref="OEG21" location="Age_Categories!A1" display="Age_Categories!A1"/>
    <hyperlink ref="OEH21" location="Age_Categories!A1" display="Age_Categories!A1"/>
    <hyperlink ref="OEI21" location="Age_Categories!A1" display="Age_Categories!A1"/>
    <hyperlink ref="OEJ21" location="Age_Categories!A1" display="Age_Categories!A1"/>
    <hyperlink ref="OEK21" location="Age_Categories!A1" display="Age_Categories!A1"/>
    <hyperlink ref="OEL21" location="Age_Categories!A1" display="Age_Categories!A1"/>
    <hyperlink ref="OEM21" location="Age_Categories!A1" display="Age_Categories!A1"/>
    <hyperlink ref="OEN21" location="Age_Categories!A1" display="Age_Categories!A1"/>
    <hyperlink ref="OEO21" location="Age_Categories!A1" display="Age_Categories!A1"/>
    <hyperlink ref="OEP21" location="Age_Categories!A1" display="Age_Categories!A1"/>
    <hyperlink ref="OEQ21" location="Age_Categories!A1" display="Age_Categories!A1"/>
    <hyperlink ref="OER21" location="Age_Categories!A1" display="Age_Categories!A1"/>
    <hyperlink ref="OES21" location="Age_Categories!A1" display="Age_Categories!A1"/>
    <hyperlink ref="OET21" location="Age_Categories!A1" display="Age_Categories!A1"/>
    <hyperlink ref="OEU21" location="Age_Categories!A1" display="Age_Categories!A1"/>
    <hyperlink ref="OEV21" location="Age_Categories!A1" display="Age_Categories!A1"/>
    <hyperlink ref="OEW21" location="Age_Categories!A1" display="Age_Categories!A1"/>
    <hyperlink ref="OEX21" location="Age_Categories!A1" display="Age_Categories!A1"/>
    <hyperlink ref="OEY21" location="Age_Categories!A1" display="Age_Categories!A1"/>
    <hyperlink ref="OEZ21" location="Age_Categories!A1" display="Age_Categories!A1"/>
    <hyperlink ref="OFA21" location="Age_Categories!A1" display="Age_Categories!A1"/>
    <hyperlink ref="OFB21" location="Age_Categories!A1" display="Age_Categories!A1"/>
    <hyperlink ref="OFC21" location="Age_Categories!A1" display="Age_Categories!A1"/>
    <hyperlink ref="OFD21" location="Age_Categories!A1" display="Age_Categories!A1"/>
    <hyperlink ref="OFE21" location="Age_Categories!A1" display="Age_Categories!A1"/>
    <hyperlink ref="OFF21" location="Age_Categories!A1" display="Age_Categories!A1"/>
    <hyperlink ref="OFG21" location="Age_Categories!A1" display="Age_Categories!A1"/>
    <hyperlink ref="OFH21" location="Age_Categories!A1" display="Age_Categories!A1"/>
    <hyperlink ref="OFI21" location="Age_Categories!A1" display="Age_Categories!A1"/>
    <hyperlink ref="OFJ21" location="Age_Categories!A1" display="Age_Categories!A1"/>
    <hyperlink ref="OFK21" location="Age_Categories!A1" display="Age_Categories!A1"/>
    <hyperlink ref="OFL21" location="Age_Categories!A1" display="Age_Categories!A1"/>
    <hyperlink ref="OFM21" location="Age_Categories!A1" display="Age_Categories!A1"/>
    <hyperlink ref="OFN21" location="Age_Categories!A1" display="Age_Categories!A1"/>
    <hyperlink ref="OFO21" location="Age_Categories!A1" display="Age_Categories!A1"/>
    <hyperlink ref="OFP21" location="Age_Categories!A1" display="Age_Categories!A1"/>
    <hyperlink ref="OFQ21" location="Age_Categories!A1" display="Age_Categories!A1"/>
    <hyperlink ref="OFR21" location="Age_Categories!A1" display="Age_Categories!A1"/>
    <hyperlink ref="OFS21" location="Age_Categories!A1" display="Age_Categories!A1"/>
    <hyperlink ref="OFT21" location="Age_Categories!A1" display="Age_Categories!A1"/>
    <hyperlink ref="OFU21" location="Age_Categories!A1" display="Age_Categories!A1"/>
    <hyperlink ref="OFV21" location="Age_Categories!A1" display="Age_Categories!A1"/>
    <hyperlink ref="OFW21" location="Age_Categories!A1" display="Age_Categories!A1"/>
    <hyperlink ref="OFX21" location="Age_Categories!A1" display="Age_Categories!A1"/>
    <hyperlink ref="OFY21" location="Age_Categories!A1" display="Age_Categories!A1"/>
    <hyperlink ref="OFZ21" location="Age_Categories!A1" display="Age_Categories!A1"/>
    <hyperlink ref="OGA21" location="Age_Categories!A1" display="Age_Categories!A1"/>
    <hyperlink ref="OGB21" location="Age_Categories!A1" display="Age_Categories!A1"/>
    <hyperlink ref="OGC21" location="Age_Categories!A1" display="Age_Categories!A1"/>
    <hyperlink ref="OGD21" location="Age_Categories!A1" display="Age_Categories!A1"/>
    <hyperlink ref="OGE21" location="Age_Categories!A1" display="Age_Categories!A1"/>
    <hyperlink ref="OGF21" location="Age_Categories!A1" display="Age_Categories!A1"/>
    <hyperlink ref="OGG21" location="Age_Categories!A1" display="Age_Categories!A1"/>
    <hyperlink ref="OGH21" location="Age_Categories!A1" display="Age_Categories!A1"/>
    <hyperlink ref="OGI21" location="Age_Categories!A1" display="Age_Categories!A1"/>
    <hyperlink ref="OGJ21" location="Age_Categories!A1" display="Age_Categories!A1"/>
    <hyperlink ref="OGK21" location="Age_Categories!A1" display="Age_Categories!A1"/>
    <hyperlink ref="OGL21" location="Age_Categories!A1" display="Age_Categories!A1"/>
    <hyperlink ref="OGM21" location="Age_Categories!A1" display="Age_Categories!A1"/>
    <hyperlink ref="OGN21" location="Age_Categories!A1" display="Age_Categories!A1"/>
    <hyperlink ref="OGO21" location="Age_Categories!A1" display="Age_Categories!A1"/>
    <hyperlink ref="OGP21" location="Age_Categories!A1" display="Age_Categories!A1"/>
    <hyperlink ref="OGQ21" location="Age_Categories!A1" display="Age_Categories!A1"/>
    <hyperlink ref="OGR21" location="Age_Categories!A1" display="Age_Categories!A1"/>
    <hyperlink ref="OGS21" location="Age_Categories!A1" display="Age_Categories!A1"/>
    <hyperlink ref="OGT21" location="Age_Categories!A1" display="Age_Categories!A1"/>
    <hyperlink ref="OGU21" location="Age_Categories!A1" display="Age_Categories!A1"/>
    <hyperlink ref="OGV21" location="Age_Categories!A1" display="Age_Categories!A1"/>
    <hyperlink ref="OGW21" location="Age_Categories!A1" display="Age_Categories!A1"/>
    <hyperlink ref="OGX21" location="Age_Categories!A1" display="Age_Categories!A1"/>
    <hyperlink ref="OGY21" location="Age_Categories!A1" display="Age_Categories!A1"/>
    <hyperlink ref="OGZ21" location="Age_Categories!A1" display="Age_Categories!A1"/>
    <hyperlink ref="OHA21" location="Age_Categories!A1" display="Age_Categories!A1"/>
    <hyperlink ref="OHB21" location="Age_Categories!A1" display="Age_Categories!A1"/>
    <hyperlink ref="OHC21" location="Age_Categories!A1" display="Age_Categories!A1"/>
    <hyperlink ref="OHD21" location="Age_Categories!A1" display="Age_Categories!A1"/>
    <hyperlink ref="OHE21" location="Age_Categories!A1" display="Age_Categories!A1"/>
    <hyperlink ref="OHF21" location="Age_Categories!A1" display="Age_Categories!A1"/>
    <hyperlink ref="OHG21" location="Age_Categories!A1" display="Age_Categories!A1"/>
    <hyperlink ref="OHH21" location="Age_Categories!A1" display="Age_Categories!A1"/>
    <hyperlink ref="OHI21" location="Age_Categories!A1" display="Age_Categories!A1"/>
    <hyperlink ref="OHJ21" location="Age_Categories!A1" display="Age_Categories!A1"/>
    <hyperlink ref="OHK21" location="Age_Categories!A1" display="Age_Categories!A1"/>
    <hyperlink ref="OHL21" location="Age_Categories!A1" display="Age_Categories!A1"/>
    <hyperlink ref="OHM21" location="Age_Categories!A1" display="Age_Categories!A1"/>
    <hyperlink ref="OHN21" location="Age_Categories!A1" display="Age_Categories!A1"/>
    <hyperlink ref="OHO21" location="Age_Categories!A1" display="Age_Categories!A1"/>
    <hyperlink ref="OHP21" location="Age_Categories!A1" display="Age_Categories!A1"/>
    <hyperlink ref="OHQ21" location="Age_Categories!A1" display="Age_Categories!A1"/>
    <hyperlink ref="OHR21" location="Age_Categories!A1" display="Age_Categories!A1"/>
    <hyperlink ref="OHS21" location="Age_Categories!A1" display="Age_Categories!A1"/>
    <hyperlink ref="OHT21" location="Age_Categories!A1" display="Age_Categories!A1"/>
    <hyperlink ref="OHU21" location="Age_Categories!A1" display="Age_Categories!A1"/>
    <hyperlink ref="OHV21" location="Age_Categories!A1" display="Age_Categories!A1"/>
    <hyperlink ref="OHW21" location="Age_Categories!A1" display="Age_Categories!A1"/>
    <hyperlink ref="OHX21" location="Age_Categories!A1" display="Age_Categories!A1"/>
    <hyperlink ref="OHY21" location="Age_Categories!A1" display="Age_Categories!A1"/>
    <hyperlink ref="OHZ21" location="Age_Categories!A1" display="Age_Categories!A1"/>
    <hyperlink ref="OIA21" location="Age_Categories!A1" display="Age_Categories!A1"/>
    <hyperlink ref="OIB21" location="Age_Categories!A1" display="Age_Categories!A1"/>
    <hyperlink ref="OIC21" location="Age_Categories!A1" display="Age_Categories!A1"/>
    <hyperlink ref="OID21" location="Age_Categories!A1" display="Age_Categories!A1"/>
    <hyperlink ref="OIE21" location="Age_Categories!A1" display="Age_Categories!A1"/>
    <hyperlink ref="OIF21" location="Age_Categories!A1" display="Age_Categories!A1"/>
    <hyperlink ref="OIG21" location="Age_Categories!A1" display="Age_Categories!A1"/>
    <hyperlink ref="OIH21" location="Age_Categories!A1" display="Age_Categories!A1"/>
    <hyperlink ref="OII21" location="Age_Categories!A1" display="Age_Categories!A1"/>
    <hyperlink ref="OIJ21" location="Age_Categories!A1" display="Age_Categories!A1"/>
    <hyperlink ref="OIK21" location="Age_Categories!A1" display="Age_Categories!A1"/>
    <hyperlink ref="OIL21" location="Age_Categories!A1" display="Age_Categories!A1"/>
    <hyperlink ref="OIM21" location="Age_Categories!A1" display="Age_Categories!A1"/>
    <hyperlink ref="OIN21" location="Age_Categories!A1" display="Age_Categories!A1"/>
    <hyperlink ref="OIO21" location="Age_Categories!A1" display="Age_Categories!A1"/>
    <hyperlink ref="OIP21" location="Age_Categories!A1" display="Age_Categories!A1"/>
    <hyperlink ref="OIQ21" location="Age_Categories!A1" display="Age_Categories!A1"/>
    <hyperlink ref="OIR21" location="Age_Categories!A1" display="Age_Categories!A1"/>
    <hyperlink ref="OIS21" location="Age_Categories!A1" display="Age_Categories!A1"/>
    <hyperlink ref="OIT21" location="Age_Categories!A1" display="Age_Categories!A1"/>
    <hyperlink ref="OIU21" location="Age_Categories!A1" display="Age_Categories!A1"/>
    <hyperlink ref="OIV21" location="Age_Categories!A1" display="Age_Categories!A1"/>
    <hyperlink ref="OIW21" location="Age_Categories!A1" display="Age_Categories!A1"/>
    <hyperlink ref="OIX21" location="Age_Categories!A1" display="Age_Categories!A1"/>
    <hyperlink ref="OIY21" location="Age_Categories!A1" display="Age_Categories!A1"/>
    <hyperlink ref="OIZ21" location="Age_Categories!A1" display="Age_Categories!A1"/>
    <hyperlink ref="OJA21" location="Age_Categories!A1" display="Age_Categories!A1"/>
    <hyperlink ref="OJB21" location="Age_Categories!A1" display="Age_Categories!A1"/>
    <hyperlink ref="OJC21" location="Age_Categories!A1" display="Age_Categories!A1"/>
    <hyperlink ref="OJD21" location="Age_Categories!A1" display="Age_Categories!A1"/>
    <hyperlink ref="OJE21" location="Age_Categories!A1" display="Age_Categories!A1"/>
    <hyperlink ref="OJF21" location="Age_Categories!A1" display="Age_Categories!A1"/>
    <hyperlink ref="OJG21" location="Age_Categories!A1" display="Age_Categories!A1"/>
    <hyperlink ref="OJH21" location="Age_Categories!A1" display="Age_Categories!A1"/>
    <hyperlink ref="OJI21" location="Age_Categories!A1" display="Age_Categories!A1"/>
    <hyperlink ref="OJJ21" location="Age_Categories!A1" display="Age_Categories!A1"/>
    <hyperlink ref="OJK21" location="Age_Categories!A1" display="Age_Categories!A1"/>
    <hyperlink ref="OJL21" location="Age_Categories!A1" display="Age_Categories!A1"/>
    <hyperlink ref="OJM21" location="Age_Categories!A1" display="Age_Categories!A1"/>
    <hyperlink ref="OJN21" location="Age_Categories!A1" display="Age_Categories!A1"/>
    <hyperlink ref="OJO21" location="Age_Categories!A1" display="Age_Categories!A1"/>
    <hyperlink ref="OJP21" location="Age_Categories!A1" display="Age_Categories!A1"/>
    <hyperlink ref="OJQ21" location="Age_Categories!A1" display="Age_Categories!A1"/>
    <hyperlink ref="OJR21" location="Age_Categories!A1" display="Age_Categories!A1"/>
    <hyperlink ref="OJS21" location="Age_Categories!A1" display="Age_Categories!A1"/>
    <hyperlink ref="OJT21" location="Age_Categories!A1" display="Age_Categories!A1"/>
    <hyperlink ref="OJU21" location="Age_Categories!A1" display="Age_Categories!A1"/>
    <hyperlink ref="OJV21" location="Age_Categories!A1" display="Age_Categories!A1"/>
    <hyperlink ref="OJW21" location="Age_Categories!A1" display="Age_Categories!A1"/>
    <hyperlink ref="OJX21" location="Age_Categories!A1" display="Age_Categories!A1"/>
    <hyperlink ref="OJY21" location="Age_Categories!A1" display="Age_Categories!A1"/>
    <hyperlink ref="OJZ21" location="Age_Categories!A1" display="Age_Categories!A1"/>
    <hyperlink ref="OKA21" location="Age_Categories!A1" display="Age_Categories!A1"/>
    <hyperlink ref="OKB21" location="Age_Categories!A1" display="Age_Categories!A1"/>
    <hyperlink ref="OKC21" location="Age_Categories!A1" display="Age_Categories!A1"/>
    <hyperlink ref="OKD21" location="Age_Categories!A1" display="Age_Categories!A1"/>
    <hyperlink ref="OKE21" location="Age_Categories!A1" display="Age_Categories!A1"/>
    <hyperlink ref="OKF21" location="Age_Categories!A1" display="Age_Categories!A1"/>
    <hyperlink ref="OKG21" location="Age_Categories!A1" display="Age_Categories!A1"/>
    <hyperlink ref="OKH21" location="Age_Categories!A1" display="Age_Categories!A1"/>
    <hyperlink ref="OKI21" location="Age_Categories!A1" display="Age_Categories!A1"/>
    <hyperlink ref="OKJ21" location="Age_Categories!A1" display="Age_Categories!A1"/>
    <hyperlink ref="OKK21" location="Age_Categories!A1" display="Age_Categories!A1"/>
    <hyperlink ref="OKL21" location="Age_Categories!A1" display="Age_Categories!A1"/>
    <hyperlink ref="OKM21" location="Age_Categories!A1" display="Age_Categories!A1"/>
    <hyperlink ref="OKN21" location="Age_Categories!A1" display="Age_Categories!A1"/>
    <hyperlink ref="OKO21" location="Age_Categories!A1" display="Age_Categories!A1"/>
    <hyperlink ref="OKP21" location="Age_Categories!A1" display="Age_Categories!A1"/>
    <hyperlink ref="OKQ21" location="Age_Categories!A1" display="Age_Categories!A1"/>
    <hyperlink ref="OKR21" location="Age_Categories!A1" display="Age_Categories!A1"/>
    <hyperlink ref="OKS21" location="Age_Categories!A1" display="Age_Categories!A1"/>
    <hyperlink ref="OKT21" location="Age_Categories!A1" display="Age_Categories!A1"/>
    <hyperlink ref="OKU21" location="Age_Categories!A1" display="Age_Categories!A1"/>
    <hyperlink ref="OKV21" location="Age_Categories!A1" display="Age_Categories!A1"/>
    <hyperlink ref="OKW21" location="Age_Categories!A1" display="Age_Categories!A1"/>
    <hyperlink ref="OKX21" location="Age_Categories!A1" display="Age_Categories!A1"/>
    <hyperlink ref="OKY21" location="Age_Categories!A1" display="Age_Categories!A1"/>
    <hyperlink ref="OKZ21" location="Age_Categories!A1" display="Age_Categories!A1"/>
    <hyperlink ref="OLA21" location="Age_Categories!A1" display="Age_Categories!A1"/>
    <hyperlink ref="OLB21" location="Age_Categories!A1" display="Age_Categories!A1"/>
    <hyperlink ref="OLC21" location="Age_Categories!A1" display="Age_Categories!A1"/>
    <hyperlink ref="OLD21" location="Age_Categories!A1" display="Age_Categories!A1"/>
    <hyperlink ref="OLE21" location="Age_Categories!A1" display="Age_Categories!A1"/>
    <hyperlink ref="OLF21" location="Age_Categories!A1" display="Age_Categories!A1"/>
    <hyperlink ref="OLG21" location="Age_Categories!A1" display="Age_Categories!A1"/>
    <hyperlink ref="OLH21" location="Age_Categories!A1" display="Age_Categories!A1"/>
    <hyperlink ref="OLI21" location="Age_Categories!A1" display="Age_Categories!A1"/>
    <hyperlink ref="OLJ21" location="Age_Categories!A1" display="Age_Categories!A1"/>
    <hyperlink ref="OLK21" location="Age_Categories!A1" display="Age_Categories!A1"/>
    <hyperlink ref="OLL21" location="Age_Categories!A1" display="Age_Categories!A1"/>
    <hyperlink ref="OLM21" location="Age_Categories!A1" display="Age_Categories!A1"/>
    <hyperlink ref="OLN21" location="Age_Categories!A1" display="Age_Categories!A1"/>
    <hyperlink ref="OLO21" location="Age_Categories!A1" display="Age_Categories!A1"/>
    <hyperlink ref="OLP21" location="Age_Categories!A1" display="Age_Categories!A1"/>
    <hyperlink ref="OLQ21" location="Age_Categories!A1" display="Age_Categories!A1"/>
    <hyperlink ref="OLR21" location="Age_Categories!A1" display="Age_Categories!A1"/>
    <hyperlink ref="OLS21" location="Age_Categories!A1" display="Age_Categories!A1"/>
    <hyperlink ref="OLT21" location="Age_Categories!A1" display="Age_Categories!A1"/>
    <hyperlink ref="OLU21" location="Age_Categories!A1" display="Age_Categories!A1"/>
    <hyperlink ref="OLV21" location="Age_Categories!A1" display="Age_Categories!A1"/>
    <hyperlink ref="OLW21" location="Age_Categories!A1" display="Age_Categories!A1"/>
    <hyperlink ref="OLX21" location="Age_Categories!A1" display="Age_Categories!A1"/>
    <hyperlink ref="OLY21" location="Age_Categories!A1" display="Age_Categories!A1"/>
    <hyperlink ref="OLZ21" location="Age_Categories!A1" display="Age_Categories!A1"/>
    <hyperlink ref="OMA21" location="Age_Categories!A1" display="Age_Categories!A1"/>
    <hyperlink ref="OMB21" location="Age_Categories!A1" display="Age_Categories!A1"/>
    <hyperlink ref="OMC21" location="Age_Categories!A1" display="Age_Categories!A1"/>
    <hyperlink ref="OMD21" location="Age_Categories!A1" display="Age_Categories!A1"/>
    <hyperlink ref="OME21" location="Age_Categories!A1" display="Age_Categories!A1"/>
    <hyperlink ref="OMF21" location="Age_Categories!A1" display="Age_Categories!A1"/>
    <hyperlink ref="OMG21" location="Age_Categories!A1" display="Age_Categories!A1"/>
    <hyperlink ref="OMH21" location="Age_Categories!A1" display="Age_Categories!A1"/>
    <hyperlink ref="OMI21" location="Age_Categories!A1" display="Age_Categories!A1"/>
    <hyperlink ref="OMJ21" location="Age_Categories!A1" display="Age_Categories!A1"/>
    <hyperlink ref="OMK21" location="Age_Categories!A1" display="Age_Categories!A1"/>
    <hyperlink ref="OML21" location="Age_Categories!A1" display="Age_Categories!A1"/>
    <hyperlink ref="OMM21" location="Age_Categories!A1" display="Age_Categories!A1"/>
    <hyperlink ref="OMN21" location="Age_Categories!A1" display="Age_Categories!A1"/>
    <hyperlink ref="OMO21" location="Age_Categories!A1" display="Age_Categories!A1"/>
    <hyperlink ref="OMP21" location="Age_Categories!A1" display="Age_Categories!A1"/>
    <hyperlink ref="OMQ21" location="Age_Categories!A1" display="Age_Categories!A1"/>
    <hyperlink ref="OMR21" location="Age_Categories!A1" display="Age_Categories!A1"/>
    <hyperlink ref="OMS21" location="Age_Categories!A1" display="Age_Categories!A1"/>
    <hyperlink ref="OMT21" location="Age_Categories!A1" display="Age_Categories!A1"/>
    <hyperlink ref="OMU21" location="Age_Categories!A1" display="Age_Categories!A1"/>
    <hyperlink ref="OMV21" location="Age_Categories!A1" display="Age_Categories!A1"/>
    <hyperlink ref="OMW21" location="Age_Categories!A1" display="Age_Categories!A1"/>
    <hyperlink ref="OMX21" location="Age_Categories!A1" display="Age_Categories!A1"/>
    <hyperlink ref="OMY21" location="Age_Categories!A1" display="Age_Categories!A1"/>
    <hyperlink ref="OMZ21" location="Age_Categories!A1" display="Age_Categories!A1"/>
    <hyperlink ref="ONA21" location="Age_Categories!A1" display="Age_Categories!A1"/>
    <hyperlink ref="ONB21" location="Age_Categories!A1" display="Age_Categories!A1"/>
    <hyperlink ref="ONC21" location="Age_Categories!A1" display="Age_Categories!A1"/>
    <hyperlink ref="OND21" location="Age_Categories!A1" display="Age_Categories!A1"/>
    <hyperlink ref="ONE21" location="Age_Categories!A1" display="Age_Categories!A1"/>
    <hyperlink ref="ONF21" location="Age_Categories!A1" display="Age_Categories!A1"/>
    <hyperlink ref="ONG21" location="Age_Categories!A1" display="Age_Categories!A1"/>
    <hyperlink ref="ONH21" location="Age_Categories!A1" display="Age_Categories!A1"/>
    <hyperlink ref="ONI21" location="Age_Categories!A1" display="Age_Categories!A1"/>
    <hyperlink ref="ONJ21" location="Age_Categories!A1" display="Age_Categories!A1"/>
    <hyperlink ref="ONK21" location="Age_Categories!A1" display="Age_Categories!A1"/>
    <hyperlink ref="ONL21" location="Age_Categories!A1" display="Age_Categories!A1"/>
    <hyperlink ref="ONM21" location="Age_Categories!A1" display="Age_Categories!A1"/>
    <hyperlink ref="ONN21" location="Age_Categories!A1" display="Age_Categories!A1"/>
    <hyperlink ref="ONO21" location="Age_Categories!A1" display="Age_Categories!A1"/>
    <hyperlink ref="ONP21" location="Age_Categories!A1" display="Age_Categories!A1"/>
    <hyperlink ref="ONQ21" location="Age_Categories!A1" display="Age_Categories!A1"/>
    <hyperlink ref="ONR21" location="Age_Categories!A1" display="Age_Categories!A1"/>
    <hyperlink ref="ONS21" location="Age_Categories!A1" display="Age_Categories!A1"/>
    <hyperlink ref="ONT21" location="Age_Categories!A1" display="Age_Categories!A1"/>
    <hyperlink ref="ONU21" location="Age_Categories!A1" display="Age_Categories!A1"/>
    <hyperlink ref="ONV21" location="Age_Categories!A1" display="Age_Categories!A1"/>
    <hyperlink ref="ONW21" location="Age_Categories!A1" display="Age_Categories!A1"/>
    <hyperlink ref="ONX21" location="Age_Categories!A1" display="Age_Categories!A1"/>
    <hyperlink ref="ONY21" location="Age_Categories!A1" display="Age_Categories!A1"/>
    <hyperlink ref="ONZ21" location="Age_Categories!A1" display="Age_Categories!A1"/>
    <hyperlink ref="OOA21" location="Age_Categories!A1" display="Age_Categories!A1"/>
    <hyperlink ref="OOB21" location="Age_Categories!A1" display="Age_Categories!A1"/>
    <hyperlink ref="OOC21" location="Age_Categories!A1" display="Age_Categories!A1"/>
    <hyperlink ref="OOD21" location="Age_Categories!A1" display="Age_Categories!A1"/>
    <hyperlink ref="OOE21" location="Age_Categories!A1" display="Age_Categories!A1"/>
    <hyperlink ref="OOF21" location="Age_Categories!A1" display="Age_Categories!A1"/>
    <hyperlink ref="OOG21" location="Age_Categories!A1" display="Age_Categories!A1"/>
    <hyperlink ref="OOH21" location="Age_Categories!A1" display="Age_Categories!A1"/>
    <hyperlink ref="OOI21" location="Age_Categories!A1" display="Age_Categories!A1"/>
    <hyperlink ref="OOJ21" location="Age_Categories!A1" display="Age_Categories!A1"/>
    <hyperlink ref="OOK21" location="Age_Categories!A1" display="Age_Categories!A1"/>
    <hyperlink ref="OOL21" location="Age_Categories!A1" display="Age_Categories!A1"/>
    <hyperlink ref="OOM21" location="Age_Categories!A1" display="Age_Categories!A1"/>
    <hyperlink ref="OON21" location="Age_Categories!A1" display="Age_Categories!A1"/>
    <hyperlink ref="OOO21" location="Age_Categories!A1" display="Age_Categories!A1"/>
    <hyperlink ref="OOP21" location="Age_Categories!A1" display="Age_Categories!A1"/>
    <hyperlink ref="OOQ21" location="Age_Categories!A1" display="Age_Categories!A1"/>
    <hyperlink ref="OOR21" location="Age_Categories!A1" display="Age_Categories!A1"/>
    <hyperlink ref="OOS21" location="Age_Categories!A1" display="Age_Categories!A1"/>
    <hyperlink ref="OOT21" location="Age_Categories!A1" display="Age_Categories!A1"/>
    <hyperlink ref="OOU21" location="Age_Categories!A1" display="Age_Categories!A1"/>
    <hyperlink ref="OOV21" location="Age_Categories!A1" display="Age_Categories!A1"/>
    <hyperlink ref="OOW21" location="Age_Categories!A1" display="Age_Categories!A1"/>
    <hyperlink ref="OOX21" location="Age_Categories!A1" display="Age_Categories!A1"/>
    <hyperlink ref="OOY21" location="Age_Categories!A1" display="Age_Categories!A1"/>
    <hyperlink ref="OOZ21" location="Age_Categories!A1" display="Age_Categories!A1"/>
    <hyperlink ref="OPA21" location="Age_Categories!A1" display="Age_Categories!A1"/>
    <hyperlink ref="OPB21" location="Age_Categories!A1" display="Age_Categories!A1"/>
    <hyperlink ref="OPC21" location="Age_Categories!A1" display="Age_Categories!A1"/>
    <hyperlink ref="OPD21" location="Age_Categories!A1" display="Age_Categories!A1"/>
    <hyperlink ref="OPE21" location="Age_Categories!A1" display="Age_Categories!A1"/>
    <hyperlink ref="OPF21" location="Age_Categories!A1" display="Age_Categories!A1"/>
    <hyperlink ref="OPG21" location="Age_Categories!A1" display="Age_Categories!A1"/>
    <hyperlink ref="OPH21" location="Age_Categories!A1" display="Age_Categories!A1"/>
    <hyperlink ref="OPI21" location="Age_Categories!A1" display="Age_Categories!A1"/>
    <hyperlink ref="OPJ21" location="Age_Categories!A1" display="Age_Categories!A1"/>
    <hyperlink ref="OPK21" location="Age_Categories!A1" display="Age_Categories!A1"/>
    <hyperlink ref="OPL21" location="Age_Categories!A1" display="Age_Categories!A1"/>
    <hyperlink ref="OPM21" location="Age_Categories!A1" display="Age_Categories!A1"/>
    <hyperlink ref="OPN21" location="Age_Categories!A1" display="Age_Categories!A1"/>
    <hyperlink ref="OPO21" location="Age_Categories!A1" display="Age_Categories!A1"/>
    <hyperlink ref="OPP21" location="Age_Categories!A1" display="Age_Categories!A1"/>
    <hyperlink ref="OPQ21" location="Age_Categories!A1" display="Age_Categories!A1"/>
    <hyperlink ref="OPR21" location="Age_Categories!A1" display="Age_Categories!A1"/>
    <hyperlink ref="OPS21" location="Age_Categories!A1" display="Age_Categories!A1"/>
    <hyperlink ref="OPT21" location="Age_Categories!A1" display="Age_Categories!A1"/>
    <hyperlink ref="OPU21" location="Age_Categories!A1" display="Age_Categories!A1"/>
    <hyperlink ref="OPV21" location="Age_Categories!A1" display="Age_Categories!A1"/>
    <hyperlink ref="OPW21" location="Age_Categories!A1" display="Age_Categories!A1"/>
    <hyperlink ref="OPX21" location="Age_Categories!A1" display="Age_Categories!A1"/>
    <hyperlink ref="OPY21" location="Age_Categories!A1" display="Age_Categories!A1"/>
    <hyperlink ref="OPZ21" location="Age_Categories!A1" display="Age_Categories!A1"/>
    <hyperlink ref="OQA21" location="Age_Categories!A1" display="Age_Categories!A1"/>
    <hyperlink ref="OQB21" location="Age_Categories!A1" display="Age_Categories!A1"/>
    <hyperlink ref="OQC21" location="Age_Categories!A1" display="Age_Categories!A1"/>
    <hyperlink ref="OQD21" location="Age_Categories!A1" display="Age_Categories!A1"/>
    <hyperlink ref="OQE21" location="Age_Categories!A1" display="Age_Categories!A1"/>
    <hyperlink ref="OQF21" location="Age_Categories!A1" display="Age_Categories!A1"/>
    <hyperlink ref="OQG21" location="Age_Categories!A1" display="Age_Categories!A1"/>
    <hyperlink ref="OQH21" location="Age_Categories!A1" display="Age_Categories!A1"/>
    <hyperlink ref="OQI21" location="Age_Categories!A1" display="Age_Categories!A1"/>
    <hyperlink ref="OQJ21" location="Age_Categories!A1" display="Age_Categories!A1"/>
    <hyperlink ref="OQK21" location="Age_Categories!A1" display="Age_Categories!A1"/>
    <hyperlink ref="OQL21" location="Age_Categories!A1" display="Age_Categories!A1"/>
    <hyperlink ref="OQM21" location="Age_Categories!A1" display="Age_Categories!A1"/>
    <hyperlink ref="OQN21" location="Age_Categories!A1" display="Age_Categories!A1"/>
    <hyperlink ref="OQO21" location="Age_Categories!A1" display="Age_Categories!A1"/>
    <hyperlink ref="OQP21" location="Age_Categories!A1" display="Age_Categories!A1"/>
    <hyperlink ref="OQQ21" location="Age_Categories!A1" display="Age_Categories!A1"/>
    <hyperlink ref="OQR21" location="Age_Categories!A1" display="Age_Categories!A1"/>
    <hyperlink ref="OQS21" location="Age_Categories!A1" display="Age_Categories!A1"/>
    <hyperlink ref="OQT21" location="Age_Categories!A1" display="Age_Categories!A1"/>
    <hyperlink ref="OQU21" location="Age_Categories!A1" display="Age_Categories!A1"/>
    <hyperlink ref="OQV21" location="Age_Categories!A1" display="Age_Categories!A1"/>
    <hyperlink ref="OQW21" location="Age_Categories!A1" display="Age_Categories!A1"/>
    <hyperlink ref="OQX21" location="Age_Categories!A1" display="Age_Categories!A1"/>
    <hyperlink ref="OQY21" location="Age_Categories!A1" display="Age_Categories!A1"/>
    <hyperlink ref="OQZ21" location="Age_Categories!A1" display="Age_Categories!A1"/>
    <hyperlink ref="ORA21" location="Age_Categories!A1" display="Age_Categories!A1"/>
    <hyperlink ref="ORB21" location="Age_Categories!A1" display="Age_Categories!A1"/>
    <hyperlink ref="ORC21" location="Age_Categories!A1" display="Age_Categories!A1"/>
    <hyperlink ref="ORD21" location="Age_Categories!A1" display="Age_Categories!A1"/>
    <hyperlink ref="ORE21" location="Age_Categories!A1" display="Age_Categories!A1"/>
    <hyperlink ref="ORF21" location="Age_Categories!A1" display="Age_Categories!A1"/>
    <hyperlink ref="ORG21" location="Age_Categories!A1" display="Age_Categories!A1"/>
    <hyperlink ref="ORH21" location="Age_Categories!A1" display="Age_Categories!A1"/>
    <hyperlink ref="ORI21" location="Age_Categories!A1" display="Age_Categories!A1"/>
    <hyperlink ref="ORJ21" location="Age_Categories!A1" display="Age_Categories!A1"/>
    <hyperlink ref="ORK21" location="Age_Categories!A1" display="Age_Categories!A1"/>
    <hyperlink ref="ORL21" location="Age_Categories!A1" display="Age_Categories!A1"/>
    <hyperlink ref="ORM21" location="Age_Categories!A1" display="Age_Categories!A1"/>
    <hyperlink ref="ORN21" location="Age_Categories!A1" display="Age_Categories!A1"/>
    <hyperlink ref="ORO21" location="Age_Categories!A1" display="Age_Categories!A1"/>
    <hyperlink ref="ORP21" location="Age_Categories!A1" display="Age_Categories!A1"/>
    <hyperlink ref="ORQ21" location="Age_Categories!A1" display="Age_Categories!A1"/>
    <hyperlink ref="ORR21" location="Age_Categories!A1" display="Age_Categories!A1"/>
    <hyperlink ref="ORS21" location="Age_Categories!A1" display="Age_Categories!A1"/>
    <hyperlink ref="ORT21" location="Age_Categories!A1" display="Age_Categories!A1"/>
    <hyperlink ref="ORU21" location="Age_Categories!A1" display="Age_Categories!A1"/>
    <hyperlink ref="ORV21" location="Age_Categories!A1" display="Age_Categories!A1"/>
    <hyperlink ref="ORW21" location="Age_Categories!A1" display="Age_Categories!A1"/>
    <hyperlink ref="ORX21" location="Age_Categories!A1" display="Age_Categories!A1"/>
    <hyperlink ref="ORY21" location="Age_Categories!A1" display="Age_Categories!A1"/>
    <hyperlink ref="ORZ21" location="Age_Categories!A1" display="Age_Categories!A1"/>
    <hyperlink ref="OSA21" location="Age_Categories!A1" display="Age_Categories!A1"/>
    <hyperlink ref="OSB21" location="Age_Categories!A1" display="Age_Categories!A1"/>
    <hyperlink ref="OSC21" location="Age_Categories!A1" display="Age_Categories!A1"/>
    <hyperlink ref="OSD21" location="Age_Categories!A1" display="Age_Categories!A1"/>
    <hyperlink ref="OSE21" location="Age_Categories!A1" display="Age_Categories!A1"/>
    <hyperlink ref="OSF21" location="Age_Categories!A1" display="Age_Categories!A1"/>
    <hyperlink ref="OSG21" location="Age_Categories!A1" display="Age_Categories!A1"/>
    <hyperlink ref="OSH21" location="Age_Categories!A1" display="Age_Categories!A1"/>
    <hyperlink ref="OSI21" location="Age_Categories!A1" display="Age_Categories!A1"/>
    <hyperlink ref="OSJ21" location="Age_Categories!A1" display="Age_Categories!A1"/>
    <hyperlink ref="OSK21" location="Age_Categories!A1" display="Age_Categories!A1"/>
    <hyperlink ref="OSL21" location="Age_Categories!A1" display="Age_Categories!A1"/>
    <hyperlink ref="OSM21" location="Age_Categories!A1" display="Age_Categories!A1"/>
    <hyperlink ref="OSN21" location="Age_Categories!A1" display="Age_Categories!A1"/>
    <hyperlink ref="OSO21" location="Age_Categories!A1" display="Age_Categories!A1"/>
    <hyperlink ref="OSP21" location="Age_Categories!A1" display="Age_Categories!A1"/>
    <hyperlink ref="OSQ21" location="Age_Categories!A1" display="Age_Categories!A1"/>
    <hyperlink ref="OSR21" location="Age_Categories!A1" display="Age_Categories!A1"/>
    <hyperlink ref="OSS21" location="Age_Categories!A1" display="Age_Categories!A1"/>
    <hyperlink ref="OST21" location="Age_Categories!A1" display="Age_Categories!A1"/>
    <hyperlink ref="OSU21" location="Age_Categories!A1" display="Age_Categories!A1"/>
    <hyperlink ref="OSV21" location="Age_Categories!A1" display="Age_Categories!A1"/>
    <hyperlink ref="OSW21" location="Age_Categories!A1" display="Age_Categories!A1"/>
    <hyperlink ref="OSX21" location="Age_Categories!A1" display="Age_Categories!A1"/>
    <hyperlink ref="OSY21" location="Age_Categories!A1" display="Age_Categories!A1"/>
    <hyperlink ref="OSZ21" location="Age_Categories!A1" display="Age_Categories!A1"/>
    <hyperlink ref="OTA21" location="Age_Categories!A1" display="Age_Categories!A1"/>
    <hyperlink ref="OTB21" location="Age_Categories!A1" display="Age_Categories!A1"/>
    <hyperlink ref="OTC21" location="Age_Categories!A1" display="Age_Categories!A1"/>
    <hyperlink ref="OTD21" location="Age_Categories!A1" display="Age_Categories!A1"/>
    <hyperlink ref="OTE21" location="Age_Categories!A1" display="Age_Categories!A1"/>
    <hyperlink ref="OTF21" location="Age_Categories!A1" display="Age_Categories!A1"/>
    <hyperlink ref="OTG21" location="Age_Categories!A1" display="Age_Categories!A1"/>
    <hyperlink ref="OTH21" location="Age_Categories!A1" display="Age_Categories!A1"/>
    <hyperlink ref="OTI21" location="Age_Categories!A1" display="Age_Categories!A1"/>
    <hyperlink ref="OTJ21" location="Age_Categories!A1" display="Age_Categories!A1"/>
    <hyperlink ref="OTK21" location="Age_Categories!A1" display="Age_Categories!A1"/>
    <hyperlink ref="OTL21" location="Age_Categories!A1" display="Age_Categories!A1"/>
    <hyperlink ref="OTM21" location="Age_Categories!A1" display="Age_Categories!A1"/>
    <hyperlink ref="OTN21" location="Age_Categories!A1" display="Age_Categories!A1"/>
    <hyperlink ref="OTO21" location="Age_Categories!A1" display="Age_Categories!A1"/>
    <hyperlink ref="OTP21" location="Age_Categories!A1" display="Age_Categories!A1"/>
    <hyperlink ref="OTQ21" location="Age_Categories!A1" display="Age_Categories!A1"/>
    <hyperlink ref="OTR21" location="Age_Categories!A1" display="Age_Categories!A1"/>
    <hyperlink ref="OTS21" location="Age_Categories!A1" display="Age_Categories!A1"/>
    <hyperlink ref="OTT21" location="Age_Categories!A1" display="Age_Categories!A1"/>
    <hyperlink ref="OTU21" location="Age_Categories!A1" display="Age_Categories!A1"/>
    <hyperlink ref="OTV21" location="Age_Categories!A1" display="Age_Categories!A1"/>
    <hyperlink ref="OTW21" location="Age_Categories!A1" display="Age_Categories!A1"/>
    <hyperlink ref="OTX21" location="Age_Categories!A1" display="Age_Categories!A1"/>
    <hyperlink ref="OTY21" location="Age_Categories!A1" display="Age_Categories!A1"/>
    <hyperlink ref="OTZ21" location="Age_Categories!A1" display="Age_Categories!A1"/>
    <hyperlink ref="OUA21" location="Age_Categories!A1" display="Age_Categories!A1"/>
    <hyperlink ref="OUB21" location="Age_Categories!A1" display="Age_Categories!A1"/>
    <hyperlink ref="OUC21" location="Age_Categories!A1" display="Age_Categories!A1"/>
    <hyperlink ref="OUD21" location="Age_Categories!A1" display="Age_Categories!A1"/>
    <hyperlink ref="OUE21" location="Age_Categories!A1" display="Age_Categories!A1"/>
    <hyperlink ref="OUF21" location="Age_Categories!A1" display="Age_Categories!A1"/>
    <hyperlink ref="OUG21" location="Age_Categories!A1" display="Age_Categories!A1"/>
    <hyperlink ref="OUH21" location="Age_Categories!A1" display="Age_Categories!A1"/>
    <hyperlink ref="OUI21" location="Age_Categories!A1" display="Age_Categories!A1"/>
    <hyperlink ref="OUJ21" location="Age_Categories!A1" display="Age_Categories!A1"/>
    <hyperlink ref="OUK21" location="Age_Categories!A1" display="Age_Categories!A1"/>
    <hyperlink ref="OUL21" location="Age_Categories!A1" display="Age_Categories!A1"/>
    <hyperlink ref="OUM21" location="Age_Categories!A1" display="Age_Categories!A1"/>
    <hyperlink ref="OUN21" location="Age_Categories!A1" display="Age_Categories!A1"/>
    <hyperlink ref="OUO21" location="Age_Categories!A1" display="Age_Categories!A1"/>
    <hyperlink ref="OUP21" location="Age_Categories!A1" display="Age_Categories!A1"/>
    <hyperlink ref="OUQ21" location="Age_Categories!A1" display="Age_Categories!A1"/>
    <hyperlink ref="OUR21" location="Age_Categories!A1" display="Age_Categories!A1"/>
    <hyperlink ref="OUS21" location="Age_Categories!A1" display="Age_Categories!A1"/>
    <hyperlink ref="OUT21" location="Age_Categories!A1" display="Age_Categories!A1"/>
    <hyperlink ref="OUU21" location="Age_Categories!A1" display="Age_Categories!A1"/>
    <hyperlink ref="OUV21" location="Age_Categories!A1" display="Age_Categories!A1"/>
    <hyperlink ref="OUW21" location="Age_Categories!A1" display="Age_Categories!A1"/>
    <hyperlink ref="OUX21" location="Age_Categories!A1" display="Age_Categories!A1"/>
    <hyperlink ref="OUY21" location="Age_Categories!A1" display="Age_Categories!A1"/>
    <hyperlink ref="OUZ21" location="Age_Categories!A1" display="Age_Categories!A1"/>
    <hyperlink ref="OVA21" location="Age_Categories!A1" display="Age_Categories!A1"/>
    <hyperlink ref="OVB21" location="Age_Categories!A1" display="Age_Categories!A1"/>
    <hyperlink ref="OVC21" location="Age_Categories!A1" display="Age_Categories!A1"/>
    <hyperlink ref="OVD21" location="Age_Categories!A1" display="Age_Categories!A1"/>
    <hyperlink ref="OVE21" location="Age_Categories!A1" display="Age_Categories!A1"/>
    <hyperlink ref="OVF21" location="Age_Categories!A1" display="Age_Categories!A1"/>
    <hyperlink ref="OVG21" location="Age_Categories!A1" display="Age_Categories!A1"/>
    <hyperlink ref="OVH21" location="Age_Categories!A1" display="Age_Categories!A1"/>
    <hyperlink ref="OVI21" location="Age_Categories!A1" display="Age_Categories!A1"/>
    <hyperlink ref="OVJ21" location="Age_Categories!A1" display="Age_Categories!A1"/>
    <hyperlink ref="OVK21" location="Age_Categories!A1" display="Age_Categories!A1"/>
    <hyperlink ref="OVL21" location="Age_Categories!A1" display="Age_Categories!A1"/>
    <hyperlink ref="OVM21" location="Age_Categories!A1" display="Age_Categories!A1"/>
    <hyperlink ref="OVN21" location="Age_Categories!A1" display="Age_Categories!A1"/>
    <hyperlink ref="OVO21" location="Age_Categories!A1" display="Age_Categories!A1"/>
    <hyperlink ref="OVP21" location="Age_Categories!A1" display="Age_Categories!A1"/>
    <hyperlink ref="OVQ21" location="Age_Categories!A1" display="Age_Categories!A1"/>
    <hyperlink ref="OVR21" location="Age_Categories!A1" display="Age_Categories!A1"/>
    <hyperlink ref="OVS21" location="Age_Categories!A1" display="Age_Categories!A1"/>
    <hyperlink ref="OVT21" location="Age_Categories!A1" display="Age_Categories!A1"/>
    <hyperlink ref="OVU21" location="Age_Categories!A1" display="Age_Categories!A1"/>
    <hyperlink ref="OVV21" location="Age_Categories!A1" display="Age_Categories!A1"/>
    <hyperlink ref="OVW21" location="Age_Categories!A1" display="Age_Categories!A1"/>
    <hyperlink ref="OVX21" location="Age_Categories!A1" display="Age_Categories!A1"/>
    <hyperlink ref="OVY21" location="Age_Categories!A1" display="Age_Categories!A1"/>
    <hyperlink ref="OVZ21" location="Age_Categories!A1" display="Age_Categories!A1"/>
    <hyperlink ref="OWA21" location="Age_Categories!A1" display="Age_Categories!A1"/>
    <hyperlink ref="OWB21" location="Age_Categories!A1" display="Age_Categories!A1"/>
    <hyperlink ref="OWC21" location="Age_Categories!A1" display="Age_Categories!A1"/>
    <hyperlink ref="OWD21" location="Age_Categories!A1" display="Age_Categories!A1"/>
    <hyperlink ref="OWE21" location="Age_Categories!A1" display="Age_Categories!A1"/>
    <hyperlink ref="OWF21" location="Age_Categories!A1" display="Age_Categories!A1"/>
    <hyperlink ref="OWG21" location="Age_Categories!A1" display="Age_Categories!A1"/>
    <hyperlink ref="OWH21" location="Age_Categories!A1" display="Age_Categories!A1"/>
    <hyperlink ref="OWI21" location="Age_Categories!A1" display="Age_Categories!A1"/>
    <hyperlink ref="OWJ21" location="Age_Categories!A1" display="Age_Categories!A1"/>
    <hyperlink ref="OWK21" location="Age_Categories!A1" display="Age_Categories!A1"/>
    <hyperlink ref="OWL21" location="Age_Categories!A1" display="Age_Categories!A1"/>
    <hyperlink ref="OWM21" location="Age_Categories!A1" display="Age_Categories!A1"/>
    <hyperlink ref="OWN21" location="Age_Categories!A1" display="Age_Categories!A1"/>
    <hyperlink ref="OWO21" location="Age_Categories!A1" display="Age_Categories!A1"/>
    <hyperlink ref="OWP21" location="Age_Categories!A1" display="Age_Categories!A1"/>
    <hyperlink ref="OWQ21" location="Age_Categories!A1" display="Age_Categories!A1"/>
    <hyperlink ref="OWR21" location="Age_Categories!A1" display="Age_Categories!A1"/>
    <hyperlink ref="OWS21" location="Age_Categories!A1" display="Age_Categories!A1"/>
    <hyperlink ref="OWT21" location="Age_Categories!A1" display="Age_Categories!A1"/>
    <hyperlink ref="OWU21" location="Age_Categories!A1" display="Age_Categories!A1"/>
    <hyperlink ref="OWV21" location="Age_Categories!A1" display="Age_Categories!A1"/>
    <hyperlink ref="OWW21" location="Age_Categories!A1" display="Age_Categories!A1"/>
    <hyperlink ref="OWX21" location="Age_Categories!A1" display="Age_Categories!A1"/>
    <hyperlink ref="OWY21" location="Age_Categories!A1" display="Age_Categories!A1"/>
    <hyperlink ref="OWZ21" location="Age_Categories!A1" display="Age_Categories!A1"/>
    <hyperlink ref="OXA21" location="Age_Categories!A1" display="Age_Categories!A1"/>
    <hyperlink ref="OXB21" location="Age_Categories!A1" display="Age_Categories!A1"/>
    <hyperlink ref="OXC21" location="Age_Categories!A1" display="Age_Categories!A1"/>
    <hyperlink ref="OXD21" location="Age_Categories!A1" display="Age_Categories!A1"/>
    <hyperlink ref="OXE21" location="Age_Categories!A1" display="Age_Categories!A1"/>
    <hyperlink ref="OXF21" location="Age_Categories!A1" display="Age_Categories!A1"/>
    <hyperlink ref="OXG21" location="Age_Categories!A1" display="Age_Categories!A1"/>
    <hyperlink ref="OXH21" location="Age_Categories!A1" display="Age_Categories!A1"/>
    <hyperlink ref="OXI21" location="Age_Categories!A1" display="Age_Categories!A1"/>
    <hyperlink ref="OXJ21" location="Age_Categories!A1" display="Age_Categories!A1"/>
    <hyperlink ref="OXK21" location="Age_Categories!A1" display="Age_Categories!A1"/>
    <hyperlink ref="OXL21" location="Age_Categories!A1" display="Age_Categories!A1"/>
    <hyperlink ref="OXM21" location="Age_Categories!A1" display="Age_Categories!A1"/>
    <hyperlink ref="OXN21" location="Age_Categories!A1" display="Age_Categories!A1"/>
    <hyperlink ref="OXO21" location="Age_Categories!A1" display="Age_Categories!A1"/>
    <hyperlink ref="OXP21" location="Age_Categories!A1" display="Age_Categories!A1"/>
    <hyperlink ref="OXQ21" location="Age_Categories!A1" display="Age_Categories!A1"/>
    <hyperlink ref="OXR21" location="Age_Categories!A1" display="Age_Categories!A1"/>
    <hyperlink ref="OXS21" location="Age_Categories!A1" display="Age_Categories!A1"/>
    <hyperlink ref="OXT21" location="Age_Categories!A1" display="Age_Categories!A1"/>
    <hyperlink ref="OXU21" location="Age_Categories!A1" display="Age_Categories!A1"/>
    <hyperlink ref="OXV21" location="Age_Categories!A1" display="Age_Categories!A1"/>
    <hyperlink ref="OXW21" location="Age_Categories!A1" display="Age_Categories!A1"/>
    <hyperlink ref="OXX21" location="Age_Categories!A1" display="Age_Categories!A1"/>
    <hyperlink ref="OXY21" location="Age_Categories!A1" display="Age_Categories!A1"/>
    <hyperlink ref="OXZ21" location="Age_Categories!A1" display="Age_Categories!A1"/>
    <hyperlink ref="OYA21" location="Age_Categories!A1" display="Age_Categories!A1"/>
    <hyperlink ref="OYB21" location="Age_Categories!A1" display="Age_Categories!A1"/>
    <hyperlink ref="OYC21" location="Age_Categories!A1" display="Age_Categories!A1"/>
    <hyperlink ref="OYD21" location="Age_Categories!A1" display="Age_Categories!A1"/>
    <hyperlink ref="OYE21" location="Age_Categories!A1" display="Age_Categories!A1"/>
    <hyperlink ref="OYF21" location="Age_Categories!A1" display="Age_Categories!A1"/>
    <hyperlink ref="OYG21" location="Age_Categories!A1" display="Age_Categories!A1"/>
    <hyperlink ref="OYH21" location="Age_Categories!A1" display="Age_Categories!A1"/>
    <hyperlink ref="OYI21" location="Age_Categories!A1" display="Age_Categories!A1"/>
    <hyperlink ref="OYJ21" location="Age_Categories!A1" display="Age_Categories!A1"/>
    <hyperlink ref="OYK21" location="Age_Categories!A1" display="Age_Categories!A1"/>
    <hyperlink ref="OYL21" location="Age_Categories!A1" display="Age_Categories!A1"/>
    <hyperlink ref="OYM21" location="Age_Categories!A1" display="Age_Categories!A1"/>
    <hyperlink ref="OYN21" location="Age_Categories!A1" display="Age_Categories!A1"/>
    <hyperlink ref="OYO21" location="Age_Categories!A1" display="Age_Categories!A1"/>
    <hyperlink ref="OYP21" location="Age_Categories!A1" display="Age_Categories!A1"/>
    <hyperlink ref="OYQ21" location="Age_Categories!A1" display="Age_Categories!A1"/>
    <hyperlink ref="OYR21" location="Age_Categories!A1" display="Age_Categories!A1"/>
    <hyperlink ref="OYS21" location="Age_Categories!A1" display="Age_Categories!A1"/>
    <hyperlink ref="OYT21" location="Age_Categories!A1" display="Age_Categories!A1"/>
    <hyperlink ref="OYU21" location="Age_Categories!A1" display="Age_Categories!A1"/>
    <hyperlink ref="OYV21" location="Age_Categories!A1" display="Age_Categories!A1"/>
    <hyperlink ref="OYW21" location="Age_Categories!A1" display="Age_Categories!A1"/>
    <hyperlink ref="OYX21" location="Age_Categories!A1" display="Age_Categories!A1"/>
    <hyperlink ref="OYY21" location="Age_Categories!A1" display="Age_Categories!A1"/>
    <hyperlink ref="OYZ21" location="Age_Categories!A1" display="Age_Categories!A1"/>
    <hyperlink ref="OZA21" location="Age_Categories!A1" display="Age_Categories!A1"/>
    <hyperlink ref="OZB21" location="Age_Categories!A1" display="Age_Categories!A1"/>
    <hyperlink ref="OZC21" location="Age_Categories!A1" display="Age_Categories!A1"/>
    <hyperlink ref="OZD21" location="Age_Categories!A1" display="Age_Categories!A1"/>
    <hyperlink ref="OZE21" location="Age_Categories!A1" display="Age_Categories!A1"/>
    <hyperlink ref="OZF21" location="Age_Categories!A1" display="Age_Categories!A1"/>
    <hyperlink ref="OZG21" location="Age_Categories!A1" display="Age_Categories!A1"/>
    <hyperlink ref="OZH21" location="Age_Categories!A1" display="Age_Categories!A1"/>
    <hyperlink ref="OZI21" location="Age_Categories!A1" display="Age_Categories!A1"/>
    <hyperlink ref="OZJ21" location="Age_Categories!A1" display="Age_Categories!A1"/>
    <hyperlink ref="OZK21" location="Age_Categories!A1" display="Age_Categories!A1"/>
    <hyperlink ref="OZL21" location="Age_Categories!A1" display="Age_Categories!A1"/>
    <hyperlink ref="OZM21" location="Age_Categories!A1" display="Age_Categories!A1"/>
    <hyperlink ref="OZN21" location="Age_Categories!A1" display="Age_Categories!A1"/>
    <hyperlink ref="OZO21" location="Age_Categories!A1" display="Age_Categories!A1"/>
    <hyperlink ref="OZP21" location="Age_Categories!A1" display="Age_Categories!A1"/>
    <hyperlink ref="OZQ21" location="Age_Categories!A1" display="Age_Categories!A1"/>
    <hyperlink ref="OZR21" location="Age_Categories!A1" display="Age_Categories!A1"/>
    <hyperlink ref="OZS21" location="Age_Categories!A1" display="Age_Categories!A1"/>
    <hyperlink ref="OZT21" location="Age_Categories!A1" display="Age_Categories!A1"/>
    <hyperlink ref="OZU21" location="Age_Categories!A1" display="Age_Categories!A1"/>
    <hyperlink ref="OZV21" location="Age_Categories!A1" display="Age_Categories!A1"/>
    <hyperlink ref="OZW21" location="Age_Categories!A1" display="Age_Categories!A1"/>
    <hyperlink ref="OZX21" location="Age_Categories!A1" display="Age_Categories!A1"/>
    <hyperlink ref="OZY21" location="Age_Categories!A1" display="Age_Categories!A1"/>
    <hyperlink ref="OZZ21" location="Age_Categories!A1" display="Age_Categories!A1"/>
    <hyperlink ref="PAA21" location="Age_Categories!A1" display="Age_Categories!A1"/>
    <hyperlink ref="PAB21" location="Age_Categories!A1" display="Age_Categories!A1"/>
    <hyperlink ref="PAC21" location="Age_Categories!A1" display="Age_Categories!A1"/>
    <hyperlink ref="PAD21" location="Age_Categories!A1" display="Age_Categories!A1"/>
    <hyperlink ref="PAE21" location="Age_Categories!A1" display="Age_Categories!A1"/>
    <hyperlink ref="PAF21" location="Age_Categories!A1" display="Age_Categories!A1"/>
    <hyperlink ref="PAG21" location="Age_Categories!A1" display="Age_Categories!A1"/>
    <hyperlink ref="PAH21" location="Age_Categories!A1" display="Age_Categories!A1"/>
    <hyperlink ref="PAI21" location="Age_Categories!A1" display="Age_Categories!A1"/>
    <hyperlink ref="PAJ21" location="Age_Categories!A1" display="Age_Categories!A1"/>
    <hyperlink ref="PAK21" location="Age_Categories!A1" display="Age_Categories!A1"/>
    <hyperlink ref="PAL21" location="Age_Categories!A1" display="Age_Categories!A1"/>
    <hyperlink ref="PAM21" location="Age_Categories!A1" display="Age_Categories!A1"/>
    <hyperlink ref="PAN21" location="Age_Categories!A1" display="Age_Categories!A1"/>
    <hyperlink ref="PAO21" location="Age_Categories!A1" display="Age_Categories!A1"/>
    <hyperlink ref="PAP21" location="Age_Categories!A1" display="Age_Categories!A1"/>
    <hyperlink ref="PAQ21" location="Age_Categories!A1" display="Age_Categories!A1"/>
    <hyperlink ref="PAR21" location="Age_Categories!A1" display="Age_Categories!A1"/>
    <hyperlink ref="PAS21" location="Age_Categories!A1" display="Age_Categories!A1"/>
    <hyperlink ref="PAT21" location="Age_Categories!A1" display="Age_Categories!A1"/>
    <hyperlink ref="PAU21" location="Age_Categories!A1" display="Age_Categories!A1"/>
    <hyperlink ref="PAV21" location="Age_Categories!A1" display="Age_Categories!A1"/>
    <hyperlink ref="PAW21" location="Age_Categories!A1" display="Age_Categories!A1"/>
    <hyperlink ref="PAX21" location="Age_Categories!A1" display="Age_Categories!A1"/>
    <hyperlink ref="PAY21" location="Age_Categories!A1" display="Age_Categories!A1"/>
    <hyperlink ref="PAZ21" location="Age_Categories!A1" display="Age_Categories!A1"/>
    <hyperlink ref="PBA21" location="Age_Categories!A1" display="Age_Categories!A1"/>
    <hyperlink ref="PBB21" location="Age_Categories!A1" display="Age_Categories!A1"/>
    <hyperlink ref="PBC21" location="Age_Categories!A1" display="Age_Categories!A1"/>
    <hyperlink ref="PBD21" location="Age_Categories!A1" display="Age_Categories!A1"/>
    <hyperlink ref="PBE21" location="Age_Categories!A1" display="Age_Categories!A1"/>
    <hyperlink ref="PBF21" location="Age_Categories!A1" display="Age_Categories!A1"/>
    <hyperlink ref="PBG21" location="Age_Categories!A1" display="Age_Categories!A1"/>
    <hyperlink ref="PBH21" location="Age_Categories!A1" display="Age_Categories!A1"/>
    <hyperlink ref="PBI21" location="Age_Categories!A1" display="Age_Categories!A1"/>
    <hyperlink ref="PBJ21" location="Age_Categories!A1" display="Age_Categories!A1"/>
    <hyperlink ref="PBK21" location="Age_Categories!A1" display="Age_Categories!A1"/>
    <hyperlink ref="PBL21" location="Age_Categories!A1" display="Age_Categories!A1"/>
    <hyperlink ref="PBM21" location="Age_Categories!A1" display="Age_Categories!A1"/>
    <hyperlink ref="PBN21" location="Age_Categories!A1" display="Age_Categories!A1"/>
    <hyperlink ref="PBO21" location="Age_Categories!A1" display="Age_Categories!A1"/>
    <hyperlink ref="PBP21" location="Age_Categories!A1" display="Age_Categories!A1"/>
    <hyperlink ref="PBQ21" location="Age_Categories!A1" display="Age_Categories!A1"/>
    <hyperlink ref="PBR21" location="Age_Categories!A1" display="Age_Categories!A1"/>
    <hyperlink ref="PBS21" location="Age_Categories!A1" display="Age_Categories!A1"/>
    <hyperlink ref="PBT21" location="Age_Categories!A1" display="Age_Categories!A1"/>
    <hyperlink ref="PBU21" location="Age_Categories!A1" display="Age_Categories!A1"/>
    <hyperlink ref="PBV21" location="Age_Categories!A1" display="Age_Categories!A1"/>
    <hyperlink ref="PBW21" location="Age_Categories!A1" display="Age_Categories!A1"/>
    <hyperlink ref="PBX21" location="Age_Categories!A1" display="Age_Categories!A1"/>
    <hyperlink ref="PBY21" location="Age_Categories!A1" display="Age_Categories!A1"/>
    <hyperlink ref="PBZ21" location="Age_Categories!A1" display="Age_Categories!A1"/>
    <hyperlink ref="PCA21" location="Age_Categories!A1" display="Age_Categories!A1"/>
    <hyperlink ref="PCB21" location="Age_Categories!A1" display="Age_Categories!A1"/>
    <hyperlink ref="PCC21" location="Age_Categories!A1" display="Age_Categories!A1"/>
    <hyperlink ref="PCD21" location="Age_Categories!A1" display="Age_Categories!A1"/>
    <hyperlink ref="PCE21" location="Age_Categories!A1" display="Age_Categories!A1"/>
    <hyperlink ref="PCF21" location="Age_Categories!A1" display="Age_Categories!A1"/>
    <hyperlink ref="PCG21" location="Age_Categories!A1" display="Age_Categories!A1"/>
    <hyperlink ref="PCH21" location="Age_Categories!A1" display="Age_Categories!A1"/>
    <hyperlink ref="PCI21" location="Age_Categories!A1" display="Age_Categories!A1"/>
    <hyperlink ref="PCJ21" location="Age_Categories!A1" display="Age_Categories!A1"/>
    <hyperlink ref="PCK21" location="Age_Categories!A1" display="Age_Categories!A1"/>
    <hyperlink ref="PCL21" location="Age_Categories!A1" display="Age_Categories!A1"/>
    <hyperlink ref="PCM21" location="Age_Categories!A1" display="Age_Categories!A1"/>
    <hyperlink ref="PCN21" location="Age_Categories!A1" display="Age_Categories!A1"/>
    <hyperlink ref="PCO21" location="Age_Categories!A1" display="Age_Categories!A1"/>
    <hyperlink ref="PCP21" location="Age_Categories!A1" display="Age_Categories!A1"/>
    <hyperlink ref="PCQ21" location="Age_Categories!A1" display="Age_Categories!A1"/>
    <hyperlink ref="PCR21" location="Age_Categories!A1" display="Age_Categories!A1"/>
    <hyperlink ref="PCS21" location="Age_Categories!A1" display="Age_Categories!A1"/>
    <hyperlink ref="PCT21" location="Age_Categories!A1" display="Age_Categories!A1"/>
    <hyperlink ref="PCU21" location="Age_Categories!A1" display="Age_Categories!A1"/>
    <hyperlink ref="PCV21" location="Age_Categories!A1" display="Age_Categories!A1"/>
    <hyperlink ref="PCW21" location="Age_Categories!A1" display="Age_Categories!A1"/>
    <hyperlink ref="PCX21" location="Age_Categories!A1" display="Age_Categories!A1"/>
    <hyperlink ref="PCY21" location="Age_Categories!A1" display="Age_Categories!A1"/>
    <hyperlink ref="PCZ21" location="Age_Categories!A1" display="Age_Categories!A1"/>
    <hyperlink ref="PDA21" location="Age_Categories!A1" display="Age_Categories!A1"/>
    <hyperlink ref="PDB21" location="Age_Categories!A1" display="Age_Categories!A1"/>
    <hyperlink ref="PDC21" location="Age_Categories!A1" display="Age_Categories!A1"/>
    <hyperlink ref="PDD21" location="Age_Categories!A1" display="Age_Categories!A1"/>
    <hyperlink ref="PDE21" location="Age_Categories!A1" display="Age_Categories!A1"/>
    <hyperlink ref="PDF21" location="Age_Categories!A1" display="Age_Categories!A1"/>
    <hyperlink ref="PDG21" location="Age_Categories!A1" display="Age_Categories!A1"/>
    <hyperlink ref="PDH21" location="Age_Categories!A1" display="Age_Categories!A1"/>
    <hyperlink ref="PDI21" location="Age_Categories!A1" display="Age_Categories!A1"/>
    <hyperlink ref="PDJ21" location="Age_Categories!A1" display="Age_Categories!A1"/>
    <hyperlink ref="PDK21" location="Age_Categories!A1" display="Age_Categories!A1"/>
    <hyperlink ref="PDL21" location="Age_Categories!A1" display="Age_Categories!A1"/>
    <hyperlink ref="PDM21" location="Age_Categories!A1" display="Age_Categories!A1"/>
    <hyperlink ref="PDN21" location="Age_Categories!A1" display="Age_Categories!A1"/>
    <hyperlink ref="PDO21" location="Age_Categories!A1" display="Age_Categories!A1"/>
    <hyperlink ref="PDP21" location="Age_Categories!A1" display="Age_Categories!A1"/>
    <hyperlink ref="PDQ21" location="Age_Categories!A1" display="Age_Categories!A1"/>
    <hyperlink ref="PDR21" location="Age_Categories!A1" display="Age_Categories!A1"/>
    <hyperlink ref="PDS21" location="Age_Categories!A1" display="Age_Categories!A1"/>
    <hyperlink ref="PDT21" location="Age_Categories!A1" display="Age_Categories!A1"/>
    <hyperlink ref="PDU21" location="Age_Categories!A1" display="Age_Categories!A1"/>
    <hyperlink ref="PDV21" location="Age_Categories!A1" display="Age_Categories!A1"/>
    <hyperlink ref="PDW21" location="Age_Categories!A1" display="Age_Categories!A1"/>
    <hyperlink ref="PDX21" location="Age_Categories!A1" display="Age_Categories!A1"/>
    <hyperlink ref="PDY21" location="Age_Categories!A1" display="Age_Categories!A1"/>
    <hyperlink ref="PDZ21" location="Age_Categories!A1" display="Age_Categories!A1"/>
    <hyperlink ref="PEA21" location="Age_Categories!A1" display="Age_Categories!A1"/>
    <hyperlink ref="PEB21" location="Age_Categories!A1" display="Age_Categories!A1"/>
    <hyperlink ref="PEC21" location="Age_Categories!A1" display="Age_Categories!A1"/>
    <hyperlink ref="PED21" location="Age_Categories!A1" display="Age_Categories!A1"/>
    <hyperlink ref="PEE21" location="Age_Categories!A1" display="Age_Categories!A1"/>
    <hyperlink ref="PEF21" location="Age_Categories!A1" display="Age_Categories!A1"/>
    <hyperlink ref="PEG21" location="Age_Categories!A1" display="Age_Categories!A1"/>
    <hyperlink ref="PEH21" location="Age_Categories!A1" display="Age_Categories!A1"/>
    <hyperlink ref="PEI21" location="Age_Categories!A1" display="Age_Categories!A1"/>
    <hyperlink ref="PEJ21" location="Age_Categories!A1" display="Age_Categories!A1"/>
    <hyperlink ref="PEK21" location="Age_Categories!A1" display="Age_Categories!A1"/>
    <hyperlink ref="PEL21" location="Age_Categories!A1" display="Age_Categories!A1"/>
    <hyperlink ref="PEM21" location="Age_Categories!A1" display="Age_Categories!A1"/>
    <hyperlink ref="PEN21" location="Age_Categories!A1" display="Age_Categories!A1"/>
    <hyperlink ref="PEO21" location="Age_Categories!A1" display="Age_Categories!A1"/>
    <hyperlink ref="PEP21" location="Age_Categories!A1" display="Age_Categories!A1"/>
    <hyperlink ref="PEQ21" location="Age_Categories!A1" display="Age_Categories!A1"/>
    <hyperlink ref="PER21" location="Age_Categories!A1" display="Age_Categories!A1"/>
    <hyperlink ref="PES21" location="Age_Categories!A1" display="Age_Categories!A1"/>
    <hyperlink ref="PET21" location="Age_Categories!A1" display="Age_Categories!A1"/>
    <hyperlink ref="PEU21" location="Age_Categories!A1" display="Age_Categories!A1"/>
    <hyperlink ref="PEV21" location="Age_Categories!A1" display="Age_Categories!A1"/>
    <hyperlink ref="PEW21" location="Age_Categories!A1" display="Age_Categories!A1"/>
    <hyperlink ref="PEX21" location="Age_Categories!A1" display="Age_Categories!A1"/>
    <hyperlink ref="PEY21" location="Age_Categories!A1" display="Age_Categories!A1"/>
    <hyperlink ref="PEZ21" location="Age_Categories!A1" display="Age_Categories!A1"/>
    <hyperlink ref="PFA21" location="Age_Categories!A1" display="Age_Categories!A1"/>
    <hyperlink ref="PFB21" location="Age_Categories!A1" display="Age_Categories!A1"/>
    <hyperlink ref="PFC21" location="Age_Categories!A1" display="Age_Categories!A1"/>
    <hyperlink ref="PFD21" location="Age_Categories!A1" display="Age_Categories!A1"/>
    <hyperlink ref="PFE21" location="Age_Categories!A1" display="Age_Categories!A1"/>
    <hyperlink ref="PFF21" location="Age_Categories!A1" display="Age_Categories!A1"/>
    <hyperlink ref="PFG21" location="Age_Categories!A1" display="Age_Categories!A1"/>
    <hyperlink ref="PFH21" location="Age_Categories!A1" display="Age_Categories!A1"/>
    <hyperlink ref="PFI21" location="Age_Categories!A1" display="Age_Categories!A1"/>
    <hyperlink ref="PFJ21" location="Age_Categories!A1" display="Age_Categories!A1"/>
    <hyperlink ref="PFK21" location="Age_Categories!A1" display="Age_Categories!A1"/>
    <hyperlink ref="PFL21" location="Age_Categories!A1" display="Age_Categories!A1"/>
    <hyperlink ref="PFM21" location="Age_Categories!A1" display="Age_Categories!A1"/>
    <hyperlink ref="PFN21" location="Age_Categories!A1" display="Age_Categories!A1"/>
    <hyperlink ref="PFO21" location="Age_Categories!A1" display="Age_Categories!A1"/>
    <hyperlink ref="PFP21" location="Age_Categories!A1" display="Age_Categories!A1"/>
    <hyperlink ref="PFQ21" location="Age_Categories!A1" display="Age_Categories!A1"/>
    <hyperlink ref="PFR21" location="Age_Categories!A1" display="Age_Categories!A1"/>
    <hyperlink ref="PFS21" location="Age_Categories!A1" display="Age_Categories!A1"/>
    <hyperlink ref="PFT21" location="Age_Categories!A1" display="Age_Categories!A1"/>
    <hyperlink ref="PFU21" location="Age_Categories!A1" display="Age_Categories!A1"/>
    <hyperlink ref="PFV21" location="Age_Categories!A1" display="Age_Categories!A1"/>
    <hyperlink ref="PFW21" location="Age_Categories!A1" display="Age_Categories!A1"/>
    <hyperlink ref="PFX21" location="Age_Categories!A1" display="Age_Categories!A1"/>
    <hyperlink ref="PFY21" location="Age_Categories!A1" display="Age_Categories!A1"/>
    <hyperlink ref="PFZ21" location="Age_Categories!A1" display="Age_Categories!A1"/>
    <hyperlink ref="PGA21" location="Age_Categories!A1" display="Age_Categories!A1"/>
    <hyperlink ref="PGB21" location="Age_Categories!A1" display="Age_Categories!A1"/>
    <hyperlink ref="PGC21" location="Age_Categories!A1" display="Age_Categories!A1"/>
    <hyperlink ref="PGD21" location="Age_Categories!A1" display="Age_Categories!A1"/>
    <hyperlink ref="PGE21" location="Age_Categories!A1" display="Age_Categories!A1"/>
    <hyperlink ref="PGF21" location="Age_Categories!A1" display="Age_Categories!A1"/>
    <hyperlink ref="PGG21" location="Age_Categories!A1" display="Age_Categories!A1"/>
    <hyperlink ref="PGH21" location="Age_Categories!A1" display="Age_Categories!A1"/>
    <hyperlink ref="PGI21" location="Age_Categories!A1" display="Age_Categories!A1"/>
    <hyperlink ref="PGJ21" location="Age_Categories!A1" display="Age_Categories!A1"/>
    <hyperlink ref="PGK21" location="Age_Categories!A1" display="Age_Categories!A1"/>
    <hyperlink ref="PGL21" location="Age_Categories!A1" display="Age_Categories!A1"/>
    <hyperlink ref="PGM21" location="Age_Categories!A1" display="Age_Categories!A1"/>
    <hyperlink ref="PGN21" location="Age_Categories!A1" display="Age_Categories!A1"/>
    <hyperlink ref="PGO21" location="Age_Categories!A1" display="Age_Categories!A1"/>
    <hyperlink ref="PGP21" location="Age_Categories!A1" display="Age_Categories!A1"/>
    <hyperlink ref="PGQ21" location="Age_Categories!A1" display="Age_Categories!A1"/>
    <hyperlink ref="PGR21" location="Age_Categories!A1" display="Age_Categories!A1"/>
    <hyperlink ref="PGS21" location="Age_Categories!A1" display="Age_Categories!A1"/>
    <hyperlink ref="PGT21" location="Age_Categories!A1" display="Age_Categories!A1"/>
    <hyperlink ref="PGU21" location="Age_Categories!A1" display="Age_Categories!A1"/>
    <hyperlink ref="PGV21" location="Age_Categories!A1" display="Age_Categories!A1"/>
    <hyperlink ref="PGW21" location="Age_Categories!A1" display="Age_Categories!A1"/>
    <hyperlink ref="PGX21" location="Age_Categories!A1" display="Age_Categories!A1"/>
    <hyperlink ref="PGY21" location="Age_Categories!A1" display="Age_Categories!A1"/>
    <hyperlink ref="PGZ21" location="Age_Categories!A1" display="Age_Categories!A1"/>
    <hyperlink ref="PHA21" location="Age_Categories!A1" display="Age_Categories!A1"/>
    <hyperlink ref="PHB21" location="Age_Categories!A1" display="Age_Categories!A1"/>
    <hyperlink ref="PHC21" location="Age_Categories!A1" display="Age_Categories!A1"/>
    <hyperlink ref="PHD21" location="Age_Categories!A1" display="Age_Categories!A1"/>
    <hyperlink ref="PHE21" location="Age_Categories!A1" display="Age_Categories!A1"/>
    <hyperlink ref="PHF21" location="Age_Categories!A1" display="Age_Categories!A1"/>
    <hyperlink ref="PHG21" location="Age_Categories!A1" display="Age_Categories!A1"/>
    <hyperlink ref="PHH21" location="Age_Categories!A1" display="Age_Categories!A1"/>
    <hyperlink ref="PHI21" location="Age_Categories!A1" display="Age_Categories!A1"/>
    <hyperlink ref="PHJ21" location="Age_Categories!A1" display="Age_Categories!A1"/>
    <hyperlink ref="PHK21" location="Age_Categories!A1" display="Age_Categories!A1"/>
    <hyperlink ref="PHL21" location="Age_Categories!A1" display="Age_Categories!A1"/>
    <hyperlink ref="PHM21" location="Age_Categories!A1" display="Age_Categories!A1"/>
    <hyperlink ref="PHN21" location="Age_Categories!A1" display="Age_Categories!A1"/>
    <hyperlink ref="PHO21" location="Age_Categories!A1" display="Age_Categories!A1"/>
    <hyperlink ref="PHP21" location="Age_Categories!A1" display="Age_Categories!A1"/>
    <hyperlink ref="PHQ21" location="Age_Categories!A1" display="Age_Categories!A1"/>
    <hyperlink ref="PHR21" location="Age_Categories!A1" display="Age_Categories!A1"/>
    <hyperlink ref="PHS21" location="Age_Categories!A1" display="Age_Categories!A1"/>
    <hyperlink ref="PHT21" location="Age_Categories!A1" display="Age_Categories!A1"/>
    <hyperlink ref="PHU21" location="Age_Categories!A1" display="Age_Categories!A1"/>
    <hyperlink ref="PHV21" location="Age_Categories!A1" display="Age_Categories!A1"/>
    <hyperlink ref="PHW21" location="Age_Categories!A1" display="Age_Categories!A1"/>
    <hyperlink ref="PHX21" location="Age_Categories!A1" display="Age_Categories!A1"/>
    <hyperlink ref="PHY21" location="Age_Categories!A1" display="Age_Categories!A1"/>
    <hyperlink ref="PHZ21" location="Age_Categories!A1" display="Age_Categories!A1"/>
    <hyperlink ref="PIA21" location="Age_Categories!A1" display="Age_Categories!A1"/>
    <hyperlink ref="PIB21" location="Age_Categories!A1" display="Age_Categories!A1"/>
    <hyperlink ref="PIC21" location="Age_Categories!A1" display="Age_Categories!A1"/>
    <hyperlink ref="PID21" location="Age_Categories!A1" display="Age_Categories!A1"/>
    <hyperlink ref="PIE21" location="Age_Categories!A1" display="Age_Categories!A1"/>
    <hyperlink ref="PIF21" location="Age_Categories!A1" display="Age_Categories!A1"/>
    <hyperlink ref="PIG21" location="Age_Categories!A1" display="Age_Categories!A1"/>
    <hyperlink ref="PIH21" location="Age_Categories!A1" display="Age_Categories!A1"/>
    <hyperlink ref="PII21" location="Age_Categories!A1" display="Age_Categories!A1"/>
    <hyperlink ref="PIJ21" location="Age_Categories!A1" display="Age_Categories!A1"/>
    <hyperlink ref="PIK21" location="Age_Categories!A1" display="Age_Categories!A1"/>
    <hyperlink ref="PIL21" location="Age_Categories!A1" display="Age_Categories!A1"/>
    <hyperlink ref="PIM21" location="Age_Categories!A1" display="Age_Categories!A1"/>
    <hyperlink ref="PIN21" location="Age_Categories!A1" display="Age_Categories!A1"/>
    <hyperlink ref="PIO21" location="Age_Categories!A1" display="Age_Categories!A1"/>
    <hyperlink ref="PIP21" location="Age_Categories!A1" display="Age_Categories!A1"/>
    <hyperlink ref="PIQ21" location="Age_Categories!A1" display="Age_Categories!A1"/>
    <hyperlink ref="PIR21" location="Age_Categories!A1" display="Age_Categories!A1"/>
    <hyperlink ref="PIS21" location="Age_Categories!A1" display="Age_Categories!A1"/>
    <hyperlink ref="PIT21" location="Age_Categories!A1" display="Age_Categories!A1"/>
    <hyperlink ref="PIU21" location="Age_Categories!A1" display="Age_Categories!A1"/>
    <hyperlink ref="PIV21" location="Age_Categories!A1" display="Age_Categories!A1"/>
    <hyperlink ref="PIW21" location="Age_Categories!A1" display="Age_Categories!A1"/>
    <hyperlink ref="PIX21" location="Age_Categories!A1" display="Age_Categories!A1"/>
    <hyperlink ref="PIY21" location="Age_Categories!A1" display="Age_Categories!A1"/>
    <hyperlink ref="PIZ21" location="Age_Categories!A1" display="Age_Categories!A1"/>
    <hyperlink ref="PJA21" location="Age_Categories!A1" display="Age_Categories!A1"/>
    <hyperlink ref="PJB21" location="Age_Categories!A1" display="Age_Categories!A1"/>
    <hyperlink ref="PJC21" location="Age_Categories!A1" display="Age_Categories!A1"/>
    <hyperlink ref="PJD21" location="Age_Categories!A1" display="Age_Categories!A1"/>
    <hyperlink ref="PJE21" location="Age_Categories!A1" display="Age_Categories!A1"/>
    <hyperlink ref="PJF21" location="Age_Categories!A1" display="Age_Categories!A1"/>
    <hyperlink ref="PJG21" location="Age_Categories!A1" display="Age_Categories!A1"/>
    <hyperlink ref="PJH21" location="Age_Categories!A1" display="Age_Categories!A1"/>
    <hyperlink ref="PJI21" location="Age_Categories!A1" display="Age_Categories!A1"/>
    <hyperlink ref="PJJ21" location="Age_Categories!A1" display="Age_Categories!A1"/>
    <hyperlink ref="PJK21" location="Age_Categories!A1" display="Age_Categories!A1"/>
    <hyperlink ref="PJL21" location="Age_Categories!A1" display="Age_Categories!A1"/>
    <hyperlink ref="PJM21" location="Age_Categories!A1" display="Age_Categories!A1"/>
    <hyperlink ref="PJN21" location="Age_Categories!A1" display="Age_Categories!A1"/>
    <hyperlink ref="PJO21" location="Age_Categories!A1" display="Age_Categories!A1"/>
    <hyperlink ref="PJP21" location="Age_Categories!A1" display="Age_Categories!A1"/>
    <hyperlink ref="PJQ21" location="Age_Categories!A1" display="Age_Categories!A1"/>
    <hyperlink ref="PJR21" location="Age_Categories!A1" display="Age_Categories!A1"/>
    <hyperlink ref="PJS21" location="Age_Categories!A1" display="Age_Categories!A1"/>
    <hyperlink ref="PJT21" location="Age_Categories!A1" display="Age_Categories!A1"/>
    <hyperlink ref="PJU21" location="Age_Categories!A1" display="Age_Categories!A1"/>
    <hyperlink ref="PJV21" location="Age_Categories!A1" display="Age_Categories!A1"/>
    <hyperlink ref="PJW21" location="Age_Categories!A1" display="Age_Categories!A1"/>
    <hyperlink ref="PJX21" location="Age_Categories!A1" display="Age_Categories!A1"/>
    <hyperlink ref="PJY21" location="Age_Categories!A1" display="Age_Categories!A1"/>
    <hyperlink ref="PJZ21" location="Age_Categories!A1" display="Age_Categories!A1"/>
    <hyperlink ref="PKA21" location="Age_Categories!A1" display="Age_Categories!A1"/>
    <hyperlink ref="PKB21" location="Age_Categories!A1" display="Age_Categories!A1"/>
    <hyperlink ref="PKC21" location="Age_Categories!A1" display="Age_Categories!A1"/>
    <hyperlink ref="PKD21" location="Age_Categories!A1" display="Age_Categories!A1"/>
    <hyperlink ref="PKE21" location="Age_Categories!A1" display="Age_Categories!A1"/>
    <hyperlink ref="PKF21" location="Age_Categories!A1" display="Age_Categories!A1"/>
    <hyperlink ref="PKG21" location="Age_Categories!A1" display="Age_Categories!A1"/>
    <hyperlink ref="PKH21" location="Age_Categories!A1" display="Age_Categories!A1"/>
    <hyperlink ref="PKI21" location="Age_Categories!A1" display="Age_Categories!A1"/>
    <hyperlink ref="PKJ21" location="Age_Categories!A1" display="Age_Categories!A1"/>
    <hyperlink ref="PKK21" location="Age_Categories!A1" display="Age_Categories!A1"/>
    <hyperlink ref="PKL21" location="Age_Categories!A1" display="Age_Categories!A1"/>
    <hyperlink ref="PKM21" location="Age_Categories!A1" display="Age_Categories!A1"/>
    <hyperlink ref="PKN21" location="Age_Categories!A1" display="Age_Categories!A1"/>
    <hyperlink ref="PKO21" location="Age_Categories!A1" display="Age_Categories!A1"/>
    <hyperlink ref="PKP21" location="Age_Categories!A1" display="Age_Categories!A1"/>
    <hyperlink ref="PKQ21" location="Age_Categories!A1" display="Age_Categories!A1"/>
    <hyperlink ref="PKR21" location="Age_Categories!A1" display="Age_Categories!A1"/>
    <hyperlink ref="PKS21" location="Age_Categories!A1" display="Age_Categories!A1"/>
    <hyperlink ref="PKT21" location="Age_Categories!A1" display="Age_Categories!A1"/>
    <hyperlink ref="PKU21" location="Age_Categories!A1" display="Age_Categories!A1"/>
    <hyperlink ref="PKV21" location="Age_Categories!A1" display="Age_Categories!A1"/>
    <hyperlink ref="PKW21" location="Age_Categories!A1" display="Age_Categories!A1"/>
    <hyperlink ref="PKX21" location="Age_Categories!A1" display="Age_Categories!A1"/>
    <hyperlink ref="PKY21" location="Age_Categories!A1" display="Age_Categories!A1"/>
    <hyperlink ref="PKZ21" location="Age_Categories!A1" display="Age_Categories!A1"/>
    <hyperlink ref="PLA21" location="Age_Categories!A1" display="Age_Categories!A1"/>
    <hyperlink ref="PLB21" location="Age_Categories!A1" display="Age_Categories!A1"/>
    <hyperlink ref="PLC21" location="Age_Categories!A1" display="Age_Categories!A1"/>
    <hyperlink ref="PLD21" location="Age_Categories!A1" display="Age_Categories!A1"/>
    <hyperlink ref="PLE21" location="Age_Categories!A1" display="Age_Categories!A1"/>
    <hyperlink ref="PLF21" location="Age_Categories!A1" display="Age_Categories!A1"/>
    <hyperlink ref="PLG21" location="Age_Categories!A1" display="Age_Categories!A1"/>
    <hyperlink ref="PLH21" location="Age_Categories!A1" display="Age_Categories!A1"/>
    <hyperlink ref="PLI21" location="Age_Categories!A1" display="Age_Categories!A1"/>
    <hyperlink ref="PLJ21" location="Age_Categories!A1" display="Age_Categories!A1"/>
    <hyperlink ref="PLK21" location="Age_Categories!A1" display="Age_Categories!A1"/>
    <hyperlink ref="PLL21" location="Age_Categories!A1" display="Age_Categories!A1"/>
    <hyperlink ref="PLM21" location="Age_Categories!A1" display="Age_Categories!A1"/>
    <hyperlink ref="PLN21" location="Age_Categories!A1" display="Age_Categories!A1"/>
    <hyperlink ref="PLO21" location="Age_Categories!A1" display="Age_Categories!A1"/>
    <hyperlink ref="PLP21" location="Age_Categories!A1" display="Age_Categories!A1"/>
    <hyperlink ref="PLQ21" location="Age_Categories!A1" display="Age_Categories!A1"/>
    <hyperlink ref="PLR21" location="Age_Categories!A1" display="Age_Categories!A1"/>
    <hyperlink ref="PLS21" location="Age_Categories!A1" display="Age_Categories!A1"/>
    <hyperlink ref="PLT21" location="Age_Categories!A1" display="Age_Categories!A1"/>
    <hyperlink ref="PLU21" location="Age_Categories!A1" display="Age_Categories!A1"/>
    <hyperlink ref="PLV21" location="Age_Categories!A1" display="Age_Categories!A1"/>
    <hyperlink ref="PLW21" location="Age_Categories!A1" display="Age_Categories!A1"/>
    <hyperlink ref="PLX21" location="Age_Categories!A1" display="Age_Categories!A1"/>
    <hyperlink ref="PLY21" location="Age_Categories!A1" display="Age_Categories!A1"/>
    <hyperlink ref="PLZ21" location="Age_Categories!A1" display="Age_Categories!A1"/>
    <hyperlink ref="PMA21" location="Age_Categories!A1" display="Age_Categories!A1"/>
    <hyperlink ref="PMB21" location="Age_Categories!A1" display="Age_Categories!A1"/>
    <hyperlink ref="PMC21" location="Age_Categories!A1" display="Age_Categories!A1"/>
    <hyperlink ref="PMD21" location="Age_Categories!A1" display="Age_Categories!A1"/>
    <hyperlink ref="PME21" location="Age_Categories!A1" display="Age_Categories!A1"/>
    <hyperlink ref="PMF21" location="Age_Categories!A1" display="Age_Categories!A1"/>
    <hyperlink ref="PMG21" location="Age_Categories!A1" display="Age_Categories!A1"/>
    <hyperlink ref="PMH21" location="Age_Categories!A1" display="Age_Categories!A1"/>
    <hyperlink ref="PMI21" location="Age_Categories!A1" display="Age_Categories!A1"/>
    <hyperlink ref="PMJ21" location="Age_Categories!A1" display="Age_Categories!A1"/>
    <hyperlink ref="PMK21" location="Age_Categories!A1" display="Age_Categories!A1"/>
    <hyperlink ref="PML21" location="Age_Categories!A1" display="Age_Categories!A1"/>
    <hyperlink ref="PMM21" location="Age_Categories!A1" display="Age_Categories!A1"/>
    <hyperlink ref="PMN21" location="Age_Categories!A1" display="Age_Categories!A1"/>
    <hyperlink ref="PMO21" location="Age_Categories!A1" display="Age_Categories!A1"/>
    <hyperlink ref="PMP21" location="Age_Categories!A1" display="Age_Categories!A1"/>
    <hyperlink ref="PMQ21" location="Age_Categories!A1" display="Age_Categories!A1"/>
    <hyperlink ref="PMR21" location="Age_Categories!A1" display="Age_Categories!A1"/>
    <hyperlink ref="PMS21" location="Age_Categories!A1" display="Age_Categories!A1"/>
    <hyperlink ref="PMT21" location="Age_Categories!A1" display="Age_Categories!A1"/>
    <hyperlink ref="PMU21" location="Age_Categories!A1" display="Age_Categories!A1"/>
    <hyperlink ref="PMV21" location="Age_Categories!A1" display="Age_Categories!A1"/>
    <hyperlink ref="PMW21" location="Age_Categories!A1" display="Age_Categories!A1"/>
    <hyperlink ref="PMX21" location="Age_Categories!A1" display="Age_Categories!A1"/>
    <hyperlink ref="PMY21" location="Age_Categories!A1" display="Age_Categories!A1"/>
    <hyperlink ref="PMZ21" location="Age_Categories!A1" display="Age_Categories!A1"/>
    <hyperlink ref="PNA21" location="Age_Categories!A1" display="Age_Categories!A1"/>
    <hyperlink ref="PNB21" location="Age_Categories!A1" display="Age_Categories!A1"/>
    <hyperlink ref="PNC21" location="Age_Categories!A1" display="Age_Categories!A1"/>
    <hyperlink ref="PND21" location="Age_Categories!A1" display="Age_Categories!A1"/>
    <hyperlink ref="PNE21" location="Age_Categories!A1" display="Age_Categories!A1"/>
    <hyperlink ref="PNF21" location="Age_Categories!A1" display="Age_Categories!A1"/>
    <hyperlink ref="PNG21" location="Age_Categories!A1" display="Age_Categories!A1"/>
    <hyperlink ref="PNH21" location="Age_Categories!A1" display="Age_Categories!A1"/>
    <hyperlink ref="PNI21" location="Age_Categories!A1" display="Age_Categories!A1"/>
    <hyperlink ref="PNJ21" location="Age_Categories!A1" display="Age_Categories!A1"/>
    <hyperlink ref="PNK21" location="Age_Categories!A1" display="Age_Categories!A1"/>
    <hyperlink ref="PNL21" location="Age_Categories!A1" display="Age_Categories!A1"/>
    <hyperlink ref="PNM21" location="Age_Categories!A1" display="Age_Categories!A1"/>
    <hyperlink ref="PNN21" location="Age_Categories!A1" display="Age_Categories!A1"/>
    <hyperlink ref="PNO21" location="Age_Categories!A1" display="Age_Categories!A1"/>
    <hyperlink ref="PNP21" location="Age_Categories!A1" display="Age_Categories!A1"/>
    <hyperlink ref="PNQ21" location="Age_Categories!A1" display="Age_Categories!A1"/>
    <hyperlink ref="PNR21" location="Age_Categories!A1" display="Age_Categories!A1"/>
    <hyperlink ref="PNS21" location="Age_Categories!A1" display="Age_Categories!A1"/>
    <hyperlink ref="PNT21" location="Age_Categories!A1" display="Age_Categories!A1"/>
    <hyperlink ref="PNU21" location="Age_Categories!A1" display="Age_Categories!A1"/>
    <hyperlink ref="PNV21" location="Age_Categories!A1" display="Age_Categories!A1"/>
    <hyperlink ref="PNW21" location="Age_Categories!A1" display="Age_Categories!A1"/>
    <hyperlink ref="PNX21" location="Age_Categories!A1" display="Age_Categories!A1"/>
    <hyperlink ref="PNY21" location="Age_Categories!A1" display="Age_Categories!A1"/>
    <hyperlink ref="PNZ21" location="Age_Categories!A1" display="Age_Categories!A1"/>
    <hyperlink ref="POA21" location="Age_Categories!A1" display="Age_Categories!A1"/>
    <hyperlink ref="POB21" location="Age_Categories!A1" display="Age_Categories!A1"/>
    <hyperlink ref="POC21" location="Age_Categories!A1" display="Age_Categories!A1"/>
    <hyperlink ref="POD21" location="Age_Categories!A1" display="Age_Categories!A1"/>
    <hyperlink ref="POE21" location="Age_Categories!A1" display="Age_Categories!A1"/>
    <hyperlink ref="POF21" location="Age_Categories!A1" display="Age_Categories!A1"/>
    <hyperlink ref="POG21" location="Age_Categories!A1" display="Age_Categories!A1"/>
    <hyperlink ref="POH21" location="Age_Categories!A1" display="Age_Categories!A1"/>
    <hyperlink ref="POI21" location="Age_Categories!A1" display="Age_Categories!A1"/>
    <hyperlink ref="POJ21" location="Age_Categories!A1" display="Age_Categories!A1"/>
    <hyperlink ref="POK21" location="Age_Categories!A1" display="Age_Categories!A1"/>
    <hyperlink ref="POL21" location="Age_Categories!A1" display="Age_Categories!A1"/>
    <hyperlink ref="POM21" location="Age_Categories!A1" display="Age_Categories!A1"/>
    <hyperlink ref="PON21" location="Age_Categories!A1" display="Age_Categories!A1"/>
    <hyperlink ref="POO21" location="Age_Categories!A1" display="Age_Categories!A1"/>
    <hyperlink ref="POP21" location="Age_Categories!A1" display="Age_Categories!A1"/>
    <hyperlink ref="POQ21" location="Age_Categories!A1" display="Age_Categories!A1"/>
    <hyperlink ref="POR21" location="Age_Categories!A1" display="Age_Categories!A1"/>
    <hyperlink ref="POS21" location="Age_Categories!A1" display="Age_Categories!A1"/>
    <hyperlink ref="POT21" location="Age_Categories!A1" display="Age_Categories!A1"/>
    <hyperlink ref="POU21" location="Age_Categories!A1" display="Age_Categories!A1"/>
    <hyperlink ref="POV21" location="Age_Categories!A1" display="Age_Categories!A1"/>
    <hyperlink ref="POW21" location="Age_Categories!A1" display="Age_Categories!A1"/>
    <hyperlink ref="POX21" location="Age_Categories!A1" display="Age_Categories!A1"/>
    <hyperlink ref="POY21" location="Age_Categories!A1" display="Age_Categories!A1"/>
    <hyperlink ref="POZ21" location="Age_Categories!A1" display="Age_Categories!A1"/>
    <hyperlink ref="PPA21" location="Age_Categories!A1" display="Age_Categories!A1"/>
    <hyperlink ref="PPB21" location="Age_Categories!A1" display="Age_Categories!A1"/>
    <hyperlink ref="PPC21" location="Age_Categories!A1" display="Age_Categories!A1"/>
    <hyperlink ref="PPD21" location="Age_Categories!A1" display="Age_Categories!A1"/>
    <hyperlink ref="PPE21" location="Age_Categories!A1" display="Age_Categories!A1"/>
    <hyperlink ref="PPF21" location="Age_Categories!A1" display="Age_Categories!A1"/>
    <hyperlink ref="PPG21" location="Age_Categories!A1" display="Age_Categories!A1"/>
    <hyperlink ref="PPH21" location="Age_Categories!A1" display="Age_Categories!A1"/>
    <hyperlink ref="PPI21" location="Age_Categories!A1" display="Age_Categories!A1"/>
    <hyperlink ref="PPJ21" location="Age_Categories!A1" display="Age_Categories!A1"/>
    <hyperlink ref="PPK21" location="Age_Categories!A1" display="Age_Categories!A1"/>
    <hyperlink ref="PPL21" location="Age_Categories!A1" display="Age_Categories!A1"/>
    <hyperlink ref="PPM21" location="Age_Categories!A1" display="Age_Categories!A1"/>
    <hyperlink ref="PPN21" location="Age_Categories!A1" display="Age_Categories!A1"/>
    <hyperlink ref="PPO21" location="Age_Categories!A1" display="Age_Categories!A1"/>
    <hyperlink ref="PPP21" location="Age_Categories!A1" display="Age_Categories!A1"/>
    <hyperlink ref="PPQ21" location="Age_Categories!A1" display="Age_Categories!A1"/>
    <hyperlink ref="PPR21" location="Age_Categories!A1" display="Age_Categories!A1"/>
    <hyperlink ref="PPS21" location="Age_Categories!A1" display="Age_Categories!A1"/>
    <hyperlink ref="PPT21" location="Age_Categories!A1" display="Age_Categories!A1"/>
    <hyperlink ref="PPU21" location="Age_Categories!A1" display="Age_Categories!A1"/>
    <hyperlink ref="PPV21" location="Age_Categories!A1" display="Age_Categories!A1"/>
    <hyperlink ref="PPW21" location="Age_Categories!A1" display="Age_Categories!A1"/>
    <hyperlink ref="PPX21" location="Age_Categories!A1" display="Age_Categories!A1"/>
    <hyperlink ref="PPY21" location="Age_Categories!A1" display="Age_Categories!A1"/>
    <hyperlink ref="PPZ21" location="Age_Categories!A1" display="Age_Categories!A1"/>
    <hyperlink ref="PQA21" location="Age_Categories!A1" display="Age_Categories!A1"/>
    <hyperlink ref="PQB21" location="Age_Categories!A1" display="Age_Categories!A1"/>
    <hyperlink ref="PQC21" location="Age_Categories!A1" display="Age_Categories!A1"/>
    <hyperlink ref="PQD21" location="Age_Categories!A1" display="Age_Categories!A1"/>
    <hyperlink ref="PQE21" location="Age_Categories!A1" display="Age_Categories!A1"/>
    <hyperlink ref="PQF21" location="Age_Categories!A1" display="Age_Categories!A1"/>
    <hyperlink ref="PQG21" location="Age_Categories!A1" display="Age_Categories!A1"/>
    <hyperlink ref="PQH21" location="Age_Categories!A1" display="Age_Categories!A1"/>
    <hyperlink ref="PQI21" location="Age_Categories!A1" display="Age_Categories!A1"/>
    <hyperlink ref="PQJ21" location="Age_Categories!A1" display="Age_Categories!A1"/>
    <hyperlink ref="PQK21" location="Age_Categories!A1" display="Age_Categories!A1"/>
    <hyperlink ref="PQL21" location="Age_Categories!A1" display="Age_Categories!A1"/>
    <hyperlink ref="PQM21" location="Age_Categories!A1" display="Age_Categories!A1"/>
    <hyperlink ref="PQN21" location="Age_Categories!A1" display="Age_Categories!A1"/>
    <hyperlink ref="PQO21" location="Age_Categories!A1" display="Age_Categories!A1"/>
    <hyperlink ref="PQP21" location="Age_Categories!A1" display="Age_Categories!A1"/>
    <hyperlink ref="PQQ21" location="Age_Categories!A1" display="Age_Categories!A1"/>
    <hyperlink ref="PQR21" location="Age_Categories!A1" display="Age_Categories!A1"/>
    <hyperlink ref="PQS21" location="Age_Categories!A1" display="Age_Categories!A1"/>
    <hyperlink ref="PQT21" location="Age_Categories!A1" display="Age_Categories!A1"/>
    <hyperlink ref="PQU21" location="Age_Categories!A1" display="Age_Categories!A1"/>
    <hyperlink ref="PQV21" location="Age_Categories!A1" display="Age_Categories!A1"/>
    <hyperlink ref="PQW21" location="Age_Categories!A1" display="Age_Categories!A1"/>
    <hyperlink ref="PQX21" location="Age_Categories!A1" display="Age_Categories!A1"/>
    <hyperlink ref="PQY21" location="Age_Categories!A1" display="Age_Categories!A1"/>
    <hyperlink ref="PQZ21" location="Age_Categories!A1" display="Age_Categories!A1"/>
    <hyperlink ref="PRA21" location="Age_Categories!A1" display="Age_Categories!A1"/>
    <hyperlink ref="PRB21" location="Age_Categories!A1" display="Age_Categories!A1"/>
    <hyperlink ref="PRC21" location="Age_Categories!A1" display="Age_Categories!A1"/>
    <hyperlink ref="PRD21" location="Age_Categories!A1" display="Age_Categories!A1"/>
    <hyperlink ref="PRE21" location="Age_Categories!A1" display="Age_Categories!A1"/>
    <hyperlink ref="PRF21" location="Age_Categories!A1" display="Age_Categories!A1"/>
    <hyperlink ref="PRG21" location="Age_Categories!A1" display="Age_Categories!A1"/>
    <hyperlink ref="PRH21" location="Age_Categories!A1" display="Age_Categories!A1"/>
    <hyperlink ref="PRI21" location="Age_Categories!A1" display="Age_Categories!A1"/>
    <hyperlink ref="PRJ21" location="Age_Categories!A1" display="Age_Categories!A1"/>
    <hyperlink ref="PRK21" location="Age_Categories!A1" display="Age_Categories!A1"/>
    <hyperlink ref="PRL21" location="Age_Categories!A1" display="Age_Categories!A1"/>
    <hyperlink ref="PRM21" location="Age_Categories!A1" display="Age_Categories!A1"/>
    <hyperlink ref="PRN21" location="Age_Categories!A1" display="Age_Categories!A1"/>
    <hyperlink ref="PRO21" location="Age_Categories!A1" display="Age_Categories!A1"/>
    <hyperlink ref="PRP21" location="Age_Categories!A1" display="Age_Categories!A1"/>
    <hyperlink ref="PRQ21" location="Age_Categories!A1" display="Age_Categories!A1"/>
    <hyperlink ref="PRR21" location="Age_Categories!A1" display="Age_Categories!A1"/>
    <hyperlink ref="PRS21" location="Age_Categories!A1" display="Age_Categories!A1"/>
    <hyperlink ref="PRT21" location="Age_Categories!A1" display="Age_Categories!A1"/>
    <hyperlink ref="PRU21" location="Age_Categories!A1" display="Age_Categories!A1"/>
    <hyperlink ref="PRV21" location="Age_Categories!A1" display="Age_Categories!A1"/>
    <hyperlink ref="PRW21" location="Age_Categories!A1" display="Age_Categories!A1"/>
    <hyperlink ref="PRX21" location="Age_Categories!A1" display="Age_Categories!A1"/>
    <hyperlink ref="PRY21" location="Age_Categories!A1" display="Age_Categories!A1"/>
    <hyperlink ref="PRZ21" location="Age_Categories!A1" display="Age_Categories!A1"/>
    <hyperlink ref="PSA21" location="Age_Categories!A1" display="Age_Categories!A1"/>
    <hyperlink ref="PSB21" location="Age_Categories!A1" display="Age_Categories!A1"/>
    <hyperlink ref="PSC21" location="Age_Categories!A1" display="Age_Categories!A1"/>
    <hyperlink ref="PSD21" location="Age_Categories!A1" display="Age_Categories!A1"/>
    <hyperlink ref="PSE21" location="Age_Categories!A1" display="Age_Categories!A1"/>
    <hyperlink ref="PSF21" location="Age_Categories!A1" display="Age_Categories!A1"/>
    <hyperlink ref="PSG21" location="Age_Categories!A1" display="Age_Categories!A1"/>
    <hyperlink ref="PSH21" location="Age_Categories!A1" display="Age_Categories!A1"/>
    <hyperlink ref="PSI21" location="Age_Categories!A1" display="Age_Categories!A1"/>
    <hyperlink ref="PSJ21" location="Age_Categories!A1" display="Age_Categories!A1"/>
    <hyperlink ref="PSK21" location="Age_Categories!A1" display="Age_Categories!A1"/>
    <hyperlink ref="PSL21" location="Age_Categories!A1" display="Age_Categories!A1"/>
    <hyperlink ref="PSM21" location="Age_Categories!A1" display="Age_Categories!A1"/>
    <hyperlink ref="PSN21" location="Age_Categories!A1" display="Age_Categories!A1"/>
    <hyperlink ref="PSO21" location="Age_Categories!A1" display="Age_Categories!A1"/>
    <hyperlink ref="PSP21" location="Age_Categories!A1" display="Age_Categories!A1"/>
    <hyperlink ref="PSQ21" location="Age_Categories!A1" display="Age_Categories!A1"/>
    <hyperlink ref="PSR21" location="Age_Categories!A1" display="Age_Categories!A1"/>
    <hyperlink ref="PSS21" location="Age_Categories!A1" display="Age_Categories!A1"/>
    <hyperlink ref="PST21" location="Age_Categories!A1" display="Age_Categories!A1"/>
    <hyperlink ref="PSU21" location="Age_Categories!A1" display="Age_Categories!A1"/>
    <hyperlink ref="PSV21" location="Age_Categories!A1" display="Age_Categories!A1"/>
    <hyperlink ref="PSW21" location="Age_Categories!A1" display="Age_Categories!A1"/>
    <hyperlink ref="PSX21" location="Age_Categories!A1" display="Age_Categories!A1"/>
    <hyperlink ref="PSY21" location="Age_Categories!A1" display="Age_Categories!A1"/>
    <hyperlink ref="PSZ21" location="Age_Categories!A1" display="Age_Categories!A1"/>
    <hyperlink ref="PTA21" location="Age_Categories!A1" display="Age_Categories!A1"/>
    <hyperlink ref="PTB21" location="Age_Categories!A1" display="Age_Categories!A1"/>
    <hyperlink ref="PTC21" location="Age_Categories!A1" display="Age_Categories!A1"/>
    <hyperlink ref="PTD21" location="Age_Categories!A1" display="Age_Categories!A1"/>
    <hyperlink ref="PTE21" location="Age_Categories!A1" display="Age_Categories!A1"/>
    <hyperlink ref="PTF21" location="Age_Categories!A1" display="Age_Categories!A1"/>
    <hyperlink ref="PTG21" location="Age_Categories!A1" display="Age_Categories!A1"/>
    <hyperlink ref="PTH21" location="Age_Categories!A1" display="Age_Categories!A1"/>
    <hyperlink ref="PTI21" location="Age_Categories!A1" display="Age_Categories!A1"/>
    <hyperlink ref="PTJ21" location="Age_Categories!A1" display="Age_Categories!A1"/>
    <hyperlink ref="PTK21" location="Age_Categories!A1" display="Age_Categories!A1"/>
    <hyperlink ref="PTL21" location="Age_Categories!A1" display="Age_Categories!A1"/>
    <hyperlink ref="PTM21" location="Age_Categories!A1" display="Age_Categories!A1"/>
    <hyperlink ref="PTN21" location="Age_Categories!A1" display="Age_Categories!A1"/>
    <hyperlink ref="PTO21" location="Age_Categories!A1" display="Age_Categories!A1"/>
    <hyperlink ref="PTP21" location="Age_Categories!A1" display="Age_Categories!A1"/>
    <hyperlink ref="PTQ21" location="Age_Categories!A1" display="Age_Categories!A1"/>
    <hyperlink ref="PTR21" location="Age_Categories!A1" display="Age_Categories!A1"/>
    <hyperlink ref="PTS21" location="Age_Categories!A1" display="Age_Categories!A1"/>
    <hyperlink ref="PTT21" location="Age_Categories!A1" display="Age_Categories!A1"/>
    <hyperlink ref="PTU21" location="Age_Categories!A1" display="Age_Categories!A1"/>
    <hyperlink ref="PTV21" location="Age_Categories!A1" display="Age_Categories!A1"/>
    <hyperlink ref="PTW21" location="Age_Categories!A1" display="Age_Categories!A1"/>
    <hyperlink ref="PTX21" location="Age_Categories!A1" display="Age_Categories!A1"/>
    <hyperlink ref="PTY21" location="Age_Categories!A1" display="Age_Categories!A1"/>
    <hyperlink ref="PTZ21" location="Age_Categories!A1" display="Age_Categories!A1"/>
    <hyperlink ref="PUA21" location="Age_Categories!A1" display="Age_Categories!A1"/>
    <hyperlink ref="PUB21" location="Age_Categories!A1" display="Age_Categories!A1"/>
    <hyperlink ref="PUC21" location="Age_Categories!A1" display="Age_Categories!A1"/>
    <hyperlink ref="PUD21" location="Age_Categories!A1" display="Age_Categories!A1"/>
    <hyperlink ref="PUE21" location="Age_Categories!A1" display="Age_Categories!A1"/>
    <hyperlink ref="PUF21" location="Age_Categories!A1" display="Age_Categories!A1"/>
    <hyperlink ref="PUG21" location="Age_Categories!A1" display="Age_Categories!A1"/>
    <hyperlink ref="PUH21" location="Age_Categories!A1" display="Age_Categories!A1"/>
    <hyperlink ref="PUI21" location="Age_Categories!A1" display="Age_Categories!A1"/>
    <hyperlink ref="PUJ21" location="Age_Categories!A1" display="Age_Categories!A1"/>
    <hyperlink ref="PUK21" location="Age_Categories!A1" display="Age_Categories!A1"/>
    <hyperlink ref="PUL21" location="Age_Categories!A1" display="Age_Categories!A1"/>
    <hyperlink ref="PUM21" location="Age_Categories!A1" display="Age_Categories!A1"/>
    <hyperlink ref="PUN21" location="Age_Categories!A1" display="Age_Categories!A1"/>
    <hyperlink ref="PUO21" location="Age_Categories!A1" display="Age_Categories!A1"/>
    <hyperlink ref="PUP21" location="Age_Categories!A1" display="Age_Categories!A1"/>
    <hyperlink ref="PUQ21" location="Age_Categories!A1" display="Age_Categories!A1"/>
    <hyperlink ref="PUR21" location="Age_Categories!A1" display="Age_Categories!A1"/>
    <hyperlink ref="PUS21" location="Age_Categories!A1" display="Age_Categories!A1"/>
    <hyperlink ref="PUT21" location="Age_Categories!A1" display="Age_Categories!A1"/>
    <hyperlink ref="PUU21" location="Age_Categories!A1" display="Age_Categories!A1"/>
    <hyperlink ref="PUV21" location="Age_Categories!A1" display="Age_Categories!A1"/>
    <hyperlink ref="PUW21" location="Age_Categories!A1" display="Age_Categories!A1"/>
    <hyperlink ref="PUX21" location="Age_Categories!A1" display="Age_Categories!A1"/>
    <hyperlink ref="PUY21" location="Age_Categories!A1" display="Age_Categories!A1"/>
    <hyperlink ref="PUZ21" location="Age_Categories!A1" display="Age_Categories!A1"/>
    <hyperlink ref="PVA21" location="Age_Categories!A1" display="Age_Categories!A1"/>
    <hyperlink ref="PVB21" location="Age_Categories!A1" display="Age_Categories!A1"/>
    <hyperlink ref="PVC21" location="Age_Categories!A1" display="Age_Categories!A1"/>
    <hyperlink ref="PVD21" location="Age_Categories!A1" display="Age_Categories!A1"/>
    <hyperlink ref="PVE21" location="Age_Categories!A1" display="Age_Categories!A1"/>
    <hyperlink ref="PVF21" location="Age_Categories!A1" display="Age_Categories!A1"/>
    <hyperlink ref="PVG21" location="Age_Categories!A1" display="Age_Categories!A1"/>
    <hyperlink ref="PVH21" location="Age_Categories!A1" display="Age_Categories!A1"/>
    <hyperlink ref="PVI21" location="Age_Categories!A1" display="Age_Categories!A1"/>
    <hyperlink ref="PVJ21" location="Age_Categories!A1" display="Age_Categories!A1"/>
    <hyperlink ref="PVK21" location="Age_Categories!A1" display="Age_Categories!A1"/>
    <hyperlink ref="PVL21" location="Age_Categories!A1" display="Age_Categories!A1"/>
    <hyperlink ref="PVM21" location="Age_Categories!A1" display="Age_Categories!A1"/>
    <hyperlink ref="PVN21" location="Age_Categories!A1" display="Age_Categories!A1"/>
    <hyperlink ref="PVO21" location="Age_Categories!A1" display="Age_Categories!A1"/>
    <hyperlink ref="PVP21" location="Age_Categories!A1" display="Age_Categories!A1"/>
    <hyperlink ref="PVQ21" location="Age_Categories!A1" display="Age_Categories!A1"/>
    <hyperlink ref="PVR21" location="Age_Categories!A1" display="Age_Categories!A1"/>
    <hyperlink ref="PVS21" location="Age_Categories!A1" display="Age_Categories!A1"/>
    <hyperlink ref="PVT21" location="Age_Categories!A1" display="Age_Categories!A1"/>
    <hyperlink ref="PVU21" location="Age_Categories!A1" display="Age_Categories!A1"/>
    <hyperlink ref="PVV21" location="Age_Categories!A1" display="Age_Categories!A1"/>
    <hyperlink ref="PVW21" location="Age_Categories!A1" display="Age_Categories!A1"/>
    <hyperlink ref="PVX21" location="Age_Categories!A1" display="Age_Categories!A1"/>
    <hyperlink ref="PVY21" location="Age_Categories!A1" display="Age_Categories!A1"/>
    <hyperlink ref="PVZ21" location="Age_Categories!A1" display="Age_Categories!A1"/>
    <hyperlink ref="PWA21" location="Age_Categories!A1" display="Age_Categories!A1"/>
    <hyperlink ref="PWB21" location="Age_Categories!A1" display="Age_Categories!A1"/>
    <hyperlink ref="PWC21" location="Age_Categories!A1" display="Age_Categories!A1"/>
    <hyperlink ref="PWD21" location="Age_Categories!A1" display="Age_Categories!A1"/>
    <hyperlink ref="PWE21" location="Age_Categories!A1" display="Age_Categories!A1"/>
    <hyperlink ref="PWF21" location="Age_Categories!A1" display="Age_Categories!A1"/>
    <hyperlink ref="PWG21" location="Age_Categories!A1" display="Age_Categories!A1"/>
    <hyperlink ref="PWH21" location="Age_Categories!A1" display="Age_Categories!A1"/>
    <hyperlink ref="PWI21" location="Age_Categories!A1" display="Age_Categories!A1"/>
    <hyperlink ref="PWJ21" location="Age_Categories!A1" display="Age_Categories!A1"/>
    <hyperlink ref="PWK21" location="Age_Categories!A1" display="Age_Categories!A1"/>
    <hyperlink ref="PWL21" location="Age_Categories!A1" display="Age_Categories!A1"/>
    <hyperlink ref="PWM21" location="Age_Categories!A1" display="Age_Categories!A1"/>
    <hyperlink ref="PWN21" location="Age_Categories!A1" display="Age_Categories!A1"/>
    <hyperlink ref="PWO21" location="Age_Categories!A1" display="Age_Categories!A1"/>
    <hyperlink ref="PWP21" location="Age_Categories!A1" display="Age_Categories!A1"/>
    <hyperlink ref="PWQ21" location="Age_Categories!A1" display="Age_Categories!A1"/>
    <hyperlink ref="PWR21" location="Age_Categories!A1" display="Age_Categories!A1"/>
    <hyperlink ref="PWS21" location="Age_Categories!A1" display="Age_Categories!A1"/>
    <hyperlink ref="PWT21" location="Age_Categories!A1" display="Age_Categories!A1"/>
    <hyperlink ref="PWU21" location="Age_Categories!A1" display="Age_Categories!A1"/>
    <hyperlink ref="PWV21" location="Age_Categories!A1" display="Age_Categories!A1"/>
    <hyperlink ref="PWW21" location="Age_Categories!A1" display="Age_Categories!A1"/>
    <hyperlink ref="PWX21" location="Age_Categories!A1" display="Age_Categories!A1"/>
    <hyperlink ref="PWY21" location="Age_Categories!A1" display="Age_Categories!A1"/>
    <hyperlink ref="PWZ21" location="Age_Categories!A1" display="Age_Categories!A1"/>
    <hyperlink ref="PXA21" location="Age_Categories!A1" display="Age_Categories!A1"/>
    <hyperlink ref="PXB21" location="Age_Categories!A1" display="Age_Categories!A1"/>
    <hyperlink ref="PXC21" location="Age_Categories!A1" display="Age_Categories!A1"/>
    <hyperlink ref="PXD21" location="Age_Categories!A1" display="Age_Categories!A1"/>
    <hyperlink ref="PXE21" location="Age_Categories!A1" display="Age_Categories!A1"/>
    <hyperlink ref="PXF21" location="Age_Categories!A1" display="Age_Categories!A1"/>
    <hyperlink ref="PXG21" location="Age_Categories!A1" display="Age_Categories!A1"/>
    <hyperlink ref="PXH21" location="Age_Categories!A1" display="Age_Categories!A1"/>
    <hyperlink ref="PXI21" location="Age_Categories!A1" display="Age_Categories!A1"/>
    <hyperlink ref="PXJ21" location="Age_Categories!A1" display="Age_Categories!A1"/>
    <hyperlink ref="PXK21" location="Age_Categories!A1" display="Age_Categories!A1"/>
    <hyperlink ref="PXL21" location="Age_Categories!A1" display="Age_Categories!A1"/>
    <hyperlink ref="PXM21" location="Age_Categories!A1" display="Age_Categories!A1"/>
    <hyperlink ref="PXN21" location="Age_Categories!A1" display="Age_Categories!A1"/>
    <hyperlink ref="PXO21" location="Age_Categories!A1" display="Age_Categories!A1"/>
    <hyperlink ref="PXP21" location="Age_Categories!A1" display="Age_Categories!A1"/>
    <hyperlink ref="PXQ21" location="Age_Categories!A1" display="Age_Categories!A1"/>
    <hyperlink ref="PXR21" location="Age_Categories!A1" display="Age_Categories!A1"/>
    <hyperlink ref="PXS21" location="Age_Categories!A1" display="Age_Categories!A1"/>
    <hyperlink ref="PXT21" location="Age_Categories!A1" display="Age_Categories!A1"/>
    <hyperlink ref="PXU21" location="Age_Categories!A1" display="Age_Categories!A1"/>
    <hyperlink ref="PXV21" location="Age_Categories!A1" display="Age_Categories!A1"/>
    <hyperlink ref="PXW21" location="Age_Categories!A1" display="Age_Categories!A1"/>
    <hyperlink ref="PXX21" location="Age_Categories!A1" display="Age_Categories!A1"/>
    <hyperlink ref="PXY21" location="Age_Categories!A1" display="Age_Categories!A1"/>
    <hyperlink ref="PXZ21" location="Age_Categories!A1" display="Age_Categories!A1"/>
    <hyperlink ref="PYA21" location="Age_Categories!A1" display="Age_Categories!A1"/>
    <hyperlink ref="PYB21" location="Age_Categories!A1" display="Age_Categories!A1"/>
    <hyperlink ref="PYC21" location="Age_Categories!A1" display="Age_Categories!A1"/>
    <hyperlink ref="PYD21" location="Age_Categories!A1" display="Age_Categories!A1"/>
    <hyperlink ref="PYE21" location="Age_Categories!A1" display="Age_Categories!A1"/>
    <hyperlink ref="PYF21" location="Age_Categories!A1" display="Age_Categories!A1"/>
    <hyperlink ref="PYG21" location="Age_Categories!A1" display="Age_Categories!A1"/>
    <hyperlink ref="PYH21" location="Age_Categories!A1" display="Age_Categories!A1"/>
    <hyperlink ref="PYI21" location="Age_Categories!A1" display="Age_Categories!A1"/>
    <hyperlink ref="PYJ21" location="Age_Categories!A1" display="Age_Categories!A1"/>
    <hyperlink ref="PYK21" location="Age_Categories!A1" display="Age_Categories!A1"/>
    <hyperlink ref="PYL21" location="Age_Categories!A1" display="Age_Categories!A1"/>
    <hyperlink ref="PYM21" location="Age_Categories!A1" display="Age_Categories!A1"/>
    <hyperlink ref="PYN21" location="Age_Categories!A1" display="Age_Categories!A1"/>
    <hyperlink ref="PYO21" location="Age_Categories!A1" display="Age_Categories!A1"/>
    <hyperlink ref="PYP21" location="Age_Categories!A1" display="Age_Categories!A1"/>
    <hyperlink ref="PYQ21" location="Age_Categories!A1" display="Age_Categories!A1"/>
    <hyperlink ref="PYR21" location="Age_Categories!A1" display="Age_Categories!A1"/>
    <hyperlink ref="PYS21" location="Age_Categories!A1" display="Age_Categories!A1"/>
    <hyperlink ref="PYT21" location="Age_Categories!A1" display="Age_Categories!A1"/>
    <hyperlink ref="PYU21" location="Age_Categories!A1" display="Age_Categories!A1"/>
    <hyperlink ref="PYV21" location="Age_Categories!A1" display="Age_Categories!A1"/>
    <hyperlink ref="PYW21" location="Age_Categories!A1" display="Age_Categories!A1"/>
    <hyperlink ref="PYX21" location="Age_Categories!A1" display="Age_Categories!A1"/>
    <hyperlink ref="PYY21" location="Age_Categories!A1" display="Age_Categories!A1"/>
    <hyperlink ref="PYZ21" location="Age_Categories!A1" display="Age_Categories!A1"/>
    <hyperlink ref="PZA21" location="Age_Categories!A1" display="Age_Categories!A1"/>
    <hyperlink ref="PZB21" location="Age_Categories!A1" display="Age_Categories!A1"/>
    <hyperlink ref="PZC21" location="Age_Categories!A1" display="Age_Categories!A1"/>
    <hyperlink ref="PZD21" location="Age_Categories!A1" display="Age_Categories!A1"/>
    <hyperlink ref="PZE21" location="Age_Categories!A1" display="Age_Categories!A1"/>
    <hyperlink ref="PZF21" location="Age_Categories!A1" display="Age_Categories!A1"/>
    <hyperlink ref="PZG21" location="Age_Categories!A1" display="Age_Categories!A1"/>
    <hyperlink ref="PZH21" location="Age_Categories!A1" display="Age_Categories!A1"/>
    <hyperlink ref="PZI21" location="Age_Categories!A1" display="Age_Categories!A1"/>
    <hyperlink ref="PZJ21" location="Age_Categories!A1" display="Age_Categories!A1"/>
    <hyperlink ref="PZK21" location="Age_Categories!A1" display="Age_Categories!A1"/>
    <hyperlink ref="PZL21" location="Age_Categories!A1" display="Age_Categories!A1"/>
    <hyperlink ref="PZM21" location="Age_Categories!A1" display="Age_Categories!A1"/>
    <hyperlink ref="PZN21" location="Age_Categories!A1" display="Age_Categories!A1"/>
    <hyperlink ref="PZO21" location="Age_Categories!A1" display="Age_Categories!A1"/>
    <hyperlink ref="PZP21" location="Age_Categories!A1" display="Age_Categories!A1"/>
    <hyperlink ref="PZQ21" location="Age_Categories!A1" display="Age_Categories!A1"/>
    <hyperlink ref="PZR21" location="Age_Categories!A1" display="Age_Categories!A1"/>
    <hyperlink ref="PZS21" location="Age_Categories!A1" display="Age_Categories!A1"/>
    <hyperlink ref="PZT21" location="Age_Categories!A1" display="Age_Categories!A1"/>
    <hyperlink ref="PZU21" location="Age_Categories!A1" display="Age_Categories!A1"/>
    <hyperlink ref="PZV21" location="Age_Categories!A1" display="Age_Categories!A1"/>
    <hyperlink ref="PZW21" location="Age_Categories!A1" display="Age_Categories!A1"/>
    <hyperlink ref="PZX21" location="Age_Categories!A1" display="Age_Categories!A1"/>
    <hyperlink ref="PZY21" location="Age_Categories!A1" display="Age_Categories!A1"/>
    <hyperlink ref="PZZ21" location="Age_Categories!A1" display="Age_Categories!A1"/>
    <hyperlink ref="QAA21" location="Age_Categories!A1" display="Age_Categories!A1"/>
    <hyperlink ref="QAB21" location="Age_Categories!A1" display="Age_Categories!A1"/>
    <hyperlink ref="QAC21" location="Age_Categories!A1" display="Age_Categories!A1"/>
    <hyperlink ref="QAD21" location="Age_Categories!A1" display="Age_Categories!A1"/>
    <hyperlink ref="QAE21" location="Age_Categories!A1" display="Age_Categories!A1"/>
    <hyperlink ref="QAF21" location="Age_Categories!A1" display="Age_Categories!A1"/>
    <hyperlink ref="QAG21" location="Age_Categories!A1" display="Age_Categories!A1"/>
    <hyperlink ref="QAH21" location="Age_Categories!A1" display="Age_Categories!A1"/>
    <hyperlink ref="QAI21" location="Age_Categories!A1" display="Age_Categories!A1"/>
    <hyperlink ref="QAJ21" location="Age_Categories!A1" display="Age_Categories!A1"/>
    <hyperlink ref="QAK21" location="Age_Categories!A1" display="Age_Categories!A1"/>
    <hyperlink ref="QAL21" location="Age_Categories!A1" display="Age_Categories!A1"/>
    <hyperlink ref="QAM21" location="Age_Categories!A1" display="Age_Categories!A1"/>
    <hyperlink ref="QAN21" location="Age_Categories!A1" display="Age_Categories!A1"/>
    <hyperlink ref="QAO21" location="Age_Categories!A1" display="Age_Categories!A1"/>
    <hyperlink ref="QAP21" location="Age_Categories!A1" display="Age_Categories!A1"/>
    <hyperlink ref="QAQ21" location="Age_Categories!A1" display="Age_Categories!A1"/>
    <hyperlink ref="QAR21" location="Age_Categories!A1" display="Age_Categories!A1"/>
    <hyperlink ref="QAS21" location="Age_Categories!A1" display="Age_Categories!A1"/>
    <hyperlink ref="QAT21" location="Age_Categories!A1" display="Age_Categories!A1"/>
    <hyperlink ref="QAU21" location="Age_Categories!A1" display="Age_Categories!A1"/>
    <hyperlink ref="QAV21" location="Age_Categories!A1" display="Age_Categories!A1"/>
    <hyperlink ref="QAW21" location="Age_Categories!A1" display="Age_Categories!A1"/>
    <hyperlink ref="QAX21" location="Age_Categories!A1" display="Age_Categories!A1"/>
    <hyperlink ref="QAY21" location="Age_Categories!A1" display="Age_Categories!A1"/>
    <hyperlink ref="QAZ21" location="Age_Categories!A1" display="Age_Categories!A1"/>
    <hyperlink ref="QBA21" location="Age_Categories!A1" display="Age_Categories!A1"/>
    <hyperlink ref="QBB21" location="Age_Categories!A1" display="Age_Categories!A1"/>
    <hyperlink ref="QBC21" location="Age_Categories!A1" display="Age_Categories!A1"/>
    <hyperlink ref="QBD21" location="Age_Categories!A1" display="Age_Categories!A1"/>
    <hyperlink ref="QBE21" location="Age_Categories!A1" display="Age_Categories!A1"/>
    <hyperlink ref="QBF21" location="Age_Categories!A1" display="Age_Categories!A1"/>
    <hyperlink ref="QBG21" location="Age_Categories!A1" display="Age_Categories!A1"/>
    <hyperlink ref="QBH21" location="Age_Categories!A1" display="Age_Categories!A1"/>
    <hyperlink ref="QBI21" location="Age_Categories!A1" display="Age_Categories!A1"/>
    <hyperlink ref="QBJ21" location="Age_Categories!A1" display="Age_Categories!A1"/>
    <hyperlink ref="QBK21" location="Age_Categories!A1" display="Age_Categories!A1"/>
    <hyperlink ref="QBL21" location="Age_Categories!A1" display="Age_Categories!A1"/>
    <hyperlink ref="QBM21" location="Age_Categories!A1" display="Age_Categories!A1"/>
    <hyperlink ref="QBN21" location="Age_Categories!A1" display="Age_Categories!A1"/>
    <hyperlink ref="QBO21" location="Age_Categories!A1" display="Age_Categories!A1"/>
    <hyperlink ref="QBP21" location="Age_Categories!A1" display="Age_Categories!A1"/>
    <hyperlink ref="QBQ21" location="Age_Categories!A1" display="Age_Categories!A1"/>
    <hyperlink ref="QBR21" location="Age_Categories!A1" display="Age_Categories!A1"/>
    <hyperlink ref="QBS21" location="Age_Categories!A1" display="Age_Categories!A1"/>
    <hyperlink ref="QBT21" location="Age_Categories!A1" display="Age_Categories!A1"/>
    <hyperlink ref="QBU21" location="Age_Categories!A1" display="Age_Categories!A1"/>
    <hyperlink ref="QBV21" location="Age_Categories!A1" display="Age_Categories!A1"/>
    <hyperlink ref="QBW21" location="Age_Categories!A1" display="Age_Categories!A1"/>
    <hyperlink ref="QBX21" location="Age_Categories!A1" display="Age_Categories!A1"/>
    <hyperlink ref="QBY21" location="Age_Categories!A1" display="Age_Categories!A1"/>
    <hyperlink ref="QBZ21" location="Age_Categories!A1" display="Age_Categories!A1"/>
    <hyperlink ref="QCA21" location="Age_Categories!A1" display="Age_Categories!A1"/>
    <hyperlink ref="QCB21" location="Age_Categories!A1" display="Age_Categories!A1"/>
    <hyperlink ref="QCC21" location="Age_Categories!A1" display="Age_Categories!A1"/>
    <hyperlink ref="QCD21" location="Age_Categories!A1" display="Age_Categories!A1"/>
    <hyperlink ref="QCE21" location="Age_Categories!A1" display="Age_Categories!A1"/>
    <hyperlink ref="QCF21" location="Age_Categories!A1" display="Age_Categories!A1"/>
    <hyperlink ref="QCG21" location="Age_Categories!A1" display="Age_Categories!A1"/>
    <hyperlink ref="QCH21" location="Age_Categories!A1" display="Age_Categories!A1"/>
    <hyperlink ref="QCI21" location="Age_Categories!A1" display="Age_Categories!A1"/>
    <hyperlink ref="QCJ21" location="Age_Categories!A1" display="Age_Categories!A1"/>
    <hyperlink ref="QCK21" location="Age_Categories!A1" display="Age_Categories!A1"/>
    <hyperlink ref="QCL21" location="Age_Categories!A1" display="Age_Categories!A1"/>
    <hyperlink ref="QCM21" location="Age_Categories!A1" display="Age_Categories!A1"/>
    <hyperlink ref="QCN21" location="Age_Categories!A1" display="Age_Categories!A1"/>
    <hyperlink ref="QCO21" location="Age_Categories!A1" display="Age_Categories!A1"/>
    <hyperlink ref="QCP21" location="Age_Categories!A1" display="Age_Categories!A1"/>
    <hyperlink ref="QCQ21" location="Age_Categories!A1" display="Age_Categories!A1"/>
    <hyperlink ref="QCR21" location="Age_Categories!A1" display="Age_Categories!A1"/>
    <hyperlink ref="QCS21" location="Age_Categories!A1" display="Age_Categories!A1"/>
    <hyperlink ref="QCT21" location="Age_Categories!A1" display="Age_Categories!A1"/>
    <hyperlink ref="QCU21" location="Age_Categories!A1" display="Age_Categories!A1"/>
    <hyperlink ref="QCV21" location="Age_Categories!A1" display="Age_Categories!A1"/>
    <hyperlink ref="QCW21" location="Age_Categories!A1" display="Age_Categories!A1"/>
    <hyperlink ref="QCX21" location="Age_Categories!A1" display="Age_Categories!A1"/>
    <hyperlink ref="QCY21" location="Age_Categories!A1" display="Age_Categories!A1"/>
    <hyperlink ref="QCZ21" location="Age_Categories!A1" display="Age_Categories!A1"/>
    <hyperlink ref="QDA21" location="Age_Categories!A1" display="Age_Categories!A1"/>
    <hyperlink ref="QDB21" location="Age_Categories!A1" display="Age_Categories!A1"/>
    <hyperlink ref="QDC21" location="Age_Categories!A1" display="Age_Categories!A1"/>
    <hyperlink ref="QDD21" location="Age_Categories!A1" display="Age_Categories!A1"/>
    <hyperlink ref="QDE21" location="Age_Categories!A1" display="Age_Categories!A1"/>
    <hyperlink ref="QDF21" location="Age_Categories!A1" display="Age_Categories!A1"/>
    <hyperlink ref="QDG21" location="Age_Categories!A1" display="Age_Categories!A1"/>
    <hyperlink ref="QDH21" location="Age_Categories!A1" display="Age_Categories!A1"/>
    <hyperlink ref="QDI21" location="Age_Categories!A1" display="Age_Categories!A1"/>
    <hyperlink ref="QDJ21" location="Age_Categories!A1" display="Age_Categories!A1"/>
    <hyperlink ref="QDK21" location="Age_Categories!A1" display="Age_Categories!A1"/>
    <hyperlink ref="QDL21" location="Age_Categories!A1" display="Age_Categories!A1"/>
    <hyperlink ref="QDM21" location="Age_Categories!A1" display="Age_Categories!A1"/>
    <hyperlink ref="QDN21" location="Age_Categories!A1" display="Age_Categories!A1"/>
    <hyperlink ref="QDO21" location="Age_Categories!A1" display="Age_Categories!A1"/>
    <hyperlink ref="QDP21" location="Age_Categories!A1" display="Age_Categories!A1"/>
    <hyperlink ref="QDQ21" location="Age_Categories!A1" display="Age_Categories!A1"/>
    <hyperlink ref="QDR21" location="Age_Categories!A1" display="Age_Categories!A1"/>
    <hyperlink ref="QDS21" location="Age_Categories!A1" display="Age_Categories!A1"/>
    <hyperlink ref="QDT21" location="Age_Categories!A1" display="Age_Categories!A1"/>
    <hyperlink ref="QDU21" location="Age_Categories!A1" display="Age_Categories!A1"/>
    <hyperlink ref="QDV21" location="Age_Categories!A1" display="Age_Categories!A1"/>
    <hyperlink ref="QDW21" location="Age_Categories!A1" display="Age_Categories!A1"/>
    <hyperlink ref="QDX21" location="Age_Categories!A1" display="Age_Categories!A1"/>
    <hyperlink ref="QDY21" location="Age_Categories!A1" display="Age_Categories!A1"/>
    <hyperlink ref="QDZ21" location="Age_Categories!A1" display="Age_Categories!A1"/>
    <hyperlink ref="QEA21" location="Age_Categories!A1" display="Age_Categories!A1"/>
    <hyperlink ref="QEB21" location="Age_Categories!A1" display="Age_Categories!A1"/>
    <hyperlink ref="QEC21" location="Age_Categories!A1" display="Age_Categories!A1"/>
    <hyperlink ref="QED21" location="Age_Categories!A1" display="Age_Categories!A1"/>
    <hyperlink ref="QEE21" location="Age_Categories!A1" display="Age_Categories!A1"/>
    <hyperlink ref="QEF21" location="Age_Categories!A1" display="Age_Categories!A1"/>
    <hyperlink ref="QEG21" location="Age_Categories!A1" display="Age_Categories!A1"/>
    <hyperlink ref="QEH21" location="Age_Categories!A1" display="Age_Categories!A1"/>
    <hyperlink ref="QEI21" location="Age_Categories!A1" display="Age_Categories!A1"/>
    <hyperlink ref="QEJ21" location="Age_Categories!A1" display="Age_Categories!A1"/>
    <hyperlink ref="QEK21" location="Age_Categories!A1" display="Age_Categories!A1"/>
    <hyperlink ref="QEL21" location="Age_Categories!A1" display="Age_Categories!A1"/>
    <hyperlink ref="QEM21" location="Age_Categories!A1" display="Age_Categories!A1"/>
    <hyperlink ref="QEN21" location="Age_Categories!A1" display="Age_Categories!A1"/>
    <hyperlink ref="QEO21" location="Age_Categories!A1" display="Age_Categories!A1"/>
    <hyperlink ref="QEP21" location="Age_Categories!A1" display="Age_Categories!A1"/>
    <hyperlink ref="QEQ21" location="Age_Categories!A1" display="Age_Categories!A1"/>
    <hyperlink ref="QER21" location="Age_Categories!A1" display="Age_Categories!A1"/>
    <hyperlink ref="QES21" location="Age_Categories!A1" display="Age_Categories!A1"/>
    <hyperlink ref="QET21" location="Age_Categories!A1" display="Age_Categories!A1"/>
    <hyperlink ref="QEU21" location="Age_Categories!A1" display="Age_Categories!A1"/>
    <hyperlink ref="QEV21" location="Age_Categories!A1" display="Age_Categories!A1"/>
    <hyperlink ref="QEW21" location="Age_Categories!A1" display="Age_Categories!A1"/>
    <hyperlink ref="QEX21" location="Age_Categories!A1" display="Age_Categories!A1"/>
    <hyperlink ref="QEY21" location="Age_Categories!A1" display="Age_Categories!A1"/>
    <hyperlink ref="QEZ21" location="Age_Categories!A1" display="Age_Categories!A1"/>
    <hyperlink ref="QFA21" location="Age_Categories!A1" display="Age_Categories!A1"/>
    <hyperlink ref="QFB21" location="Age_Categories!A1" display="Age_Categories!A1"/>
    <hyperlink ref="QFC21" location="Age_Categories!A1" display="Age_Categories!A1"/>
    <hyperlink ref="QFD21" location="Age_Categories!A1" display="Age_Categories!A1"/>
    <hyperlink ref="QFE21" location="Age_Categories!A1" display="Age_Categories!A1"/>
    <hyperlink ref="QFF21" location="Age_Categories!A1" display="Age_Categories!A1"/>
    <hyperlink ref="QFG21" location="Age_Categories!A1" display="Age_Categories!A1"/>
    <hyperlink ref="QFH21" location="Age_Categories!A1" display="Age_Categories!A1"/>
    <hyperlink ref="QFI21" location="Age_Categories!A1" display="Age_Categories!A1"/>
    <hyperlink ref="QFJ21" location="Age_Categories!A1" display="Age_Categories!A1"/>
    <hyperlink ref="QFK21" location="Age_Categories!A1" display="Age_Categories!A1"/>
    <hyperlink ref="QFL21" location="Age_Categories!A1" display="Age_Categories!A1"/>
    <hyperlink ref="QFM21" location="Age_Categories!A1" display="Age_Categories!A1"/>
    <hyperlink ref="QFN21" location="Age_Categories!A1" display="Age_Categories!A1"/>
    <hyperlink ref="QFO21" location="Age_Categories!A1" display="Age_Categories!A1"/>
    <hyperlink ref="QFP21" location="Age_Categories!A1" display="Age_Categories!A1"/>
    <hyperlink ref="QFQ21" location="Age_Categories!A1" display="Age_Categories!A1"/>
    <hyperlink ref="QFR21" location="Age_Categories!A1" display="Age_Categories!A1"/>
    <hyperlink ref="QFS21" location="Age_Categories!A1" display="Age_Categories!A1"/>
    <hyperlink ref="QFT21" location="Age_Categories!A1" display="Age_Categories!A1"/>
    <hyperlink ref="QFU21" location="Age_Categories!A1" display="Age_Categories!A1"/>
    <hyperlink ref="QFV21" location="Age_Categories!A1" display="Age_Categories!A1"/>
    <hyperlink ref="QFW21" location="Age_Categories!A1" display="Age_Categories!A1"/>
    <hyperlink ref="QFX21" location="Age_Categories!A1" display="Age_Categories!A1"/>
    <hyperlink ref="QFY21" location="Age_Categories!A1" display="Age_Categories!A1"/>
    <hyperlink ref="QFZ21" location="Age_Categories!A1" display="Age_Categories!A1"/>
    <hyperlink ref="QGA21" location="Age_Categories!A1" display="Age_Categories!A1"/>
    <hyperlink ref="QGB21" location="Age_Categories!A1" display="Age_Categories!A1"/>
    <hyperlink ref="QGC21" location="Age_Categories!A1" display="Age_Categories!A1"/>
    <hyperlink ref="QGD21" location="Age_Categories!A1" display="Age_Categories!A1"/>
    <hyperlink ref="QGE21" location="Age_Categories!A1" display="Age_Categories!A1"/>
    <hyperlink ref="QGF21" location="Age_Categories!A1" display="Age_Categories!A1"/>
    <hyperlink ref="QGG21" location="Age_Categories!A1" display="Age_Categories!A1"/>
    <hyperlink ref="QGH21" location="Age_Categories!A1" display="Age_Categories!A1"/>
    <hyperlink ref="QGI21" location="Age_Categories!A1" display="Age_Categories!A1"/>
    <hyperlink ref="QGJ21" location="Age_Categories!A1" display="Age_Categories!A1"/>
    <hyperlink ref="QGK21" location="Age_Categories!A1" display="Age_Categories!A1"/>
    <hyperlink ref="QGL21" location="Age_Categories!A1" display="Age_Categories!A1"/>
    <hyperlink ref="QGM21" location="Age_Categories!A1" display="Age_Categories!A1"/>
    <hyperlink ref="QGN21" location="Age_Categories!A1" display="Age_Categories!A1"/>
    <hyperlink ref="QGO21" location="Age_Categories!A1" display="Age_Categories!A1"/>
    <hyperlink ref="QGP21" location="Age_Categories!A1" display="Age_Categories!A1"/>
    <hyperlink ref="QGQ21" location="Age_Categories!A1" display="Age_Categories!A1"/>
    <hyperlink ref="QGR21" location="Age_Categories!A1" display="Age_Categories!A1"/>
    <hyperlink ref="QGS21" location="Age_Categories!A1" display="Age_Categories!A1"/>
    <hyperlink ref="QGT21" location="Age_Categories!A1" display="Age_Categories!A1"/>
    <hyperlink ref="QGU21" location="Age_Categories!A1" display="Age_Categories!A1"/>
    <hyperlink ref="QGV21" location="Age_Categories!A1" display="Age_Categories!A1"/>
    <hyperlink ref="QGW21" location="Age_Categories!A1" display="Age_Categories!A1"/>
    <hyperlink ref="QGX21" location="Age_Categories!A1" display="Age_Categories!A1"/>
    <hyperlink ref="QGY21" location="Age_Categories!A1" display="Age_Categories!A1"/>
    <hyperlink ref="QGZ21" location="Age_Categories!A1" display="Age_Categories!A1"/>
    <hyperlink ref="QHA21" location="Age_Categories!A1" display="Age_Categories!A1"/>
    <hyperlink ref="QHB21" location="Age_Categories!A1" display="Age_Categories!A1"/>
    <hyperlink ref="QHC21" location="Age_Categories!A1" display="Age_Categories!A1"/>
    <hyperlink ref="QHD21" location="Age_Categories!A1" display="Age_Categories!A1"/>
    <hyperlink ref="QHE21" location="Age_Categories!A1" display="Age_Categories!A1"/>
    <hyperlink ref="QHF21" location="Age_Categories!A1" display="Age_Categories!A1"/>
    <hyperlink ref="QHG21" location="Age_Categories!A1" display="Age_Categories!A1"/>
    <hyperlink ref="QHH21" location="Age_Categories!A1" display="Age_Categories!A1"/>
    <hyperlink ref="QHI21" location="Age_Categories!A1" display="Age_Categories!A1"/>
    <hyperlink ref="QHJ21" location="Age_Categories!A1" display="Age_Categories!A1"/>
    <hyperlink ref="QHK21" location="Age_Categories!A1" display="Age_Categories!A1"/>
    <hyperlink ref="QHL21" location="Age_Categories!A1" display="Age_Categories!A1"/>
    <hyperlink ref="QHM21" location="Age_Categories!A1" display="Age_Categories!A1"/>
    <hyperlink ref="QHN21" location="Age_Categories!A1" display="Age_Categories!A1"/>
    <hyperlink ref="QHO21" location="Age_Categories!A1" display="Age_Categories!A1"/>
    <hyperlink ref="QHP21" location="Age_Categories!A1" display="Age_Categories!A1"/>
    <hyperlink ref="QHQ21" location="Age_Categories!A1" display="Age_Categories!A1"/>
    <hyperlink ref="QHR21" location="Age_Categories!A1" display="Age_Categories!A1"/>
    <hyperlink ref="QHS21" location="Age_Categories!A1" display="Age_Categories!A1"/>
    <hyperlink ref="QHT21" location="Age_Categories!A1" display="Age_Categories!A1"/>
    <hyperlink ref="QHU21" location="Age_Categories!A1" display="Age_Categories!A1"/>
    <hyperlink ref="QHV21" location="Age_Categories!A1" display="Age_Categories!A1"/>
    <hyperlink ref="QHW21" location="Age_Categories!A1" display="Age_Categories!A1"/>
    <hyperlink ref="QHX21" location="Age_Categories!A1" display="Age_Categories!A1"/>
    <hyperlink ref="QHY21" location="Age_Categories!A1" display="Age_Categories!A1"/>
    <hyperlink ref="QHZ21" location="Age_Categories!A1" display="Age_Categories!A1"/>
    <hyperlink ref="QIA21" location="Age_Categories!A1" display="Age_Categories!A1"/>
    <hyperlink ref="QIB21" location="Age_Categories!A1" display="Age_Categories!A1"/>
    <hyperlink ref="QIC21" location="Age_Categories!A1" display="Age_Categories!A1"/>
    <hyperlink ref="QID21" location="Age_Categories!A1" display="Age_Categories!A1"/>
    <hyperlink ref="QIE21" location="Age_Categories!A1" display="Age_Categories!A1"/>
    <hyperlink ref="QIF21" location="Age_Categories!A1" display="Age_Categories!A1"/>
    <hyperlink ref="QIG21" location="Age_Categories!A1" display="Age_Categories!A1"/>
    <hyperlink ref="QIH21" location="Age_Categories!A1" display="Age_Categories!A1"/>
    <hyperlink ref="QII21" location="Age_Categories!A1" display="Age_Categories!A1"/>
    <hyperlink ref="QIJ21" location="Age_Categories!A1" display="Age_Categories!A1"/>
    <hyperlink ref="QIK21" location="Age_Categories!A1" display="Age_Categories!A1"/>
    <hyperlink ref="QIL21" location="Age_Categories!A1" display="Age_Categories!A1"/>
    <hyperlink ref="QIM21" location="Age_Categories!A1" display="Age_Categories!A1"/>
    <hyperlink ref="QIN21" location="Age_Categories!A1" display="Age_Categories!A1"/>
    <hyperlink ref="QIO21" location="Age_Categories!A1" display="Age_Categories!A1"/>
    <hyperlink ref="QIP21" location="Age_Categories!A1" display="Age_Categories!A1"/>
    <hyperlink ref="QIQ21" location="Age_Categories!A1" display="Age_Categories!A1"/>
    <hyperlink ref="QIR21" location="Age_Categories!A1" display="Age_Categories!A1"/>
    <hyperlink ref="QIS21" location="Age_Categories!A1" display="Age_Categories!A1"/>
    <hyperlink ref="QIT21" location="Age_Categories!A1" display="Age_Categories!A1"/>
    <hyperlink ref="QIU21" location="Age_Categories!A1" display="Age_Categories!A1"/>
    <hyperlink ref="QIV21" location="Age_Categories!A1" display="Age_Categories!A1"/>
    <hyperlink ref="QIW21" location="Age_Categories!A1" display="Age_Categories!A1"/>
    <hyperlink ref="QIX21" location="Age_Categories!A1" display="Age_Categories!A1"/>
    <hyperlink ref="QIY21" location="Age_Categories!A1" display="Age_Categories!A1"/>
    <hyperlink ref="QIZ21" location="Age_Categories!A1" display="Age_Categories!A1"/>
    <hyperlink ref="QJA21" location="Age_Categories!A1" display="Age_Categories!A1"/>
    <hyperlink ref="QJB21" location="Age_Categories!A1" display="Age_Categories!A1"/>
    <hyperlink ref="QJC21" location="Age_Categories!A1" display="Age_Categories!A1"/>
    <hyperlink ref="QJD21" location="Age_Categories!A1" display="Age_Categories!A1"/>
    <hyperlink ref="QJE21" location="Age_Categories!A1" display="Age_Categories!A1"/>
    <hyperlink ref="QJF21" location="Age_Categories!A1" display="Age_Categories!A1"/>
    <hyperlink ref="QJG21" location="Age_Categories!A1" display="Age_Categories!A1"/>
    <hyperlink ref="QJH21" location="Age_Categories!A1" display="Age_Categories!A1"/>
    <hyperlink ref="QJI21" location="Age_Categories!A1" display="Age_Categories!A1"/>
    <hyperlink ref="QJJ21" location="Age_Categories!A1" display="Age_Categories!A1"/>
    <hyperlink ref="QJK21" location="Age_Categories!A1" display="Age_Categories!A1"/>
    <hyperlink ref="QJL21" location="Age_Categories!A1" display="Age_Categories!A1"/>
    <hyperlink ref="QJM21" location="Age_Categories!A1" display="Age_Categories!A1"/>
    <hyperlink ref="QJN21" location="Age_Categories!A1" display="Age_Categories!A1"/>
    <hyperlink ref="QJO21" location="Age_Categories!A1" display="Age_Categories!A1"/>
    <hyperlink ref="QJP21" location="Age_Categories!A1" display="Age_Categories!A1"/>
    <hyperlink ref="QJQ21" location="Age_Categories!A1" display="Age_Categories!A1"/>
    <hyperlink ref="QJR21" location="Age_Categories!A1" display="Age_Categories!A1"/>
    <hyperlink ref="QJS21" location="Age_Categories!A1" display="Age_Categories!A1"/>
    <hyperlink ref="QJT21" location="Age_Categories!A1" display="Age_Categories!A1"/>
    <hyperlink ref="QJU21" location="Age_Categories!A1" display="Age_Categories!A1"/>
    <hyperlink ref="QJV21" location="Age_Categories!A1" display="Age_Categories!A1"/>
    <hyperlink ref="QJW21" location="Age_Categories!A1" display="Age_Categories!A1"/>
    <hyperlink ref="QJX21" location="Age_Categories!A1" display="Age_Categories!A1"/>
    <hyperlink ref="QJY21" location="Age_Categories!A1" display="Age_Categories!A1"/>
    <hyperlink ref="QJZ21" location="Age_Categories!A1" display="Age_Categories!A1"/>
    <hyperlink ref="QKA21" location="Age_Categories!A1" display="Age_Categories!A1"/>
    <hyperlink ref="QKB21" location="Age_Categories!A1" display="Age_Categories!A1"/>
    <hyperlink ref="QKC21" location="Age_Categories!A1" display="Age_Categories!A1"/>
    <hyperlink ref="QKD21" location="Age_Categories!A1" display="Age_Categories!A1"/>
    <hyperlink ref="QKE21" location="Age_Categories!A1" display="Age_Categories!A1"/>
    <hyperlink ref="QKF21" location="Age_Categories!A1" display="Age_Categories!A1"/>
    <hyperlink ref="QKG21" location="Age_Categories!A1" display="Age_Categories!A1"/>
    <hyperlink ref="QKH21" location="Age_Categories!A1" display="Age_Categories!A1"/>
    <hyperlink ref="QKI21" location="Age_Categories!A1" display="Age_Categories!A1"/>
    <hyperlink ref="QKJ21" location="Age_Categories!A1" display="Age_Categories!A1"/>
    <hyperlink ref="QKK21" location="Age_Categories!A1" display="Age_Categories!A1"/>
    <hyperlink ref="QKL21" location="Age_Categories!A1" display="Age_Categories!A1"/>
    <hyperlink ref="QKM21" location="Age_Categories!A1" display="Age_Categories!A1"/>
    <hyperlink ref="QKN21" location="Age_Categories!A1" display="Age_Categories!A1"/>
    <hyperlink ref="QKO21" location="Age_Categories!A1" display="Age_Categories!A1"/>
    <hyperlink ref="QKP21" location="Age_Categories!A1" display="Age_Categories!A1"/>
    <hyperlink ref="QKQ21" location="Age_Categories!A1" display="Age_Categories!A1"/>
    <hyperlink ref="QKR21" location="Age_Categories!A1" display="Age_Categories!A1"/>
    <hyperlink ref="QKS21" location="Age_Categories!A1" display="Age_Categories!A1"/>
    <hyperlink ref="QKT21" location="Age_Categories!A1" display="Age_Categories!A1"/>
    <hyperlink ref="QKU21" location="Age_Categories!A1" display="Age_Categories!A1"/>
    <hyperlink ref="QKV21" location="Age_Categories!A1" display="Age_Categories!A1"/>
    <hyperlink ref="QKW21" location="Age_Categories!A1" display="Age_Categories!A1"/>
    <hyperlink ref="QKX21" location="Age_Categories!A1" display="Age_Categories!A1"/>
    <hyperlink ref="QKY21" location="Age_Categories!A1" display="Age_Categories!A1"/>
    <hyperlink ref="QKZ21" location="Age_Categories!A1" display="Age_Categories!A1"/>
    <hyperlink ref="QLA21" location="Age_Categories!A1" display="Age_Categories!A1"/>
    <hyperlink ref="QLB21" location="Age_Categories!A1" display="Age_Categories!A1"/>
    <hyperlink ref="QLC21" location="Age_Categories!A1" display="Age_Categories!A1"/>
    <hyperlink ref="QLD21" location="Age_Categories!A1" display="Age_Categories!A1"/>
    <hyperlink ref="QLE21" location="Age_Categories!A1" display="Age_Categories!A1"/>
    <hyperlink ref="QLF21" location="Age_Categories!A1" display="Age_Categories!A1"/>
    <hyperlink ref="QLG21" location="Age_Categories!A1" display="Age_Categories!A1"/>
    <hyperlink ref="QLH21" location="Age_Categories!A1" display="Age_Categories!A1"/>
    <hyperlink ref="QLI21" location="Age_Categories!A1" display="Age_Categories!A1"/>
    <hyperlink ref="QLJ21" location="Age_Categories!A1" display="Age_Categories!A1"/>
    <hyperlink ref="QLK21" location="Age_Categories!A1" display="Age_Categories!A1"/>
    <hyperlink ref="QLL21" location="Age_Categories!A1" display="Age_Categories!A1"/>
    <hyperlink ref="QLM21" location="Age_Categories!A1" display="Age_Categories!A1"/>
    <hyperlink ref="QLN21" location="Age_Categories!A1" display="Age_Categories!A1"/>
    <hyperlink ref="QLO21" location="Age_Categories!A1" display="Age_Categories!A1"/>
    <hyperlink ref="QLP21" location="Age_Categories!A1" display="Age_Categories!A1"/>
    <hyperlink ref="QLQ21" location="Age_Categories!A1" display="Age_Categories!A1"/>
    <hyperlink ref="QLR21" location="Age_Categories!A1" display="Age_Categories!A1"/>
    <hyperlink ref="QLS21" location="Age_Categories!A1" display="Age_Categories!A1"/>
    <hyperlink ref="QLT21" location="Age_Categories!A1" display="Age_Categories!A1"/>
    <hyperlink ref="QLU21" location="Age_Categories!A1" display="Age_Categories!A1"/>
    <hyperlink ref="QLV21" location="Age_Categories!A1" display="Age_Categories!A1"/>
    <hyperlink ref="QLW21" location="Age_Categories!A1" display="Age_Categories!A1"/>
    <hyperlink ref="QLX21" location="Age_Categories!A1" display="Age_Categories!A1"/>
    <hyperlink ref="QLY21" location="Age_Categories!A1" display="Age_Categories!A1"/>
    <hyperlink ref="QLZ21" location="Age_Categories!A1" display="Age_Categories!A1"/>
    <hyperlink ref="QMA21" location="Age_Categories!A1" display="Age_Categories!A1"/>
    <hyperlink ref="QMB21" location="Age_Categories!A1" display="Age_Categories!A1"/>
    <hyperlink ref="QMC21" location="Age_Categories!A1" display="Age_Categories!A1"/>
    <hyperlink ref="QMD21" location="Age_Categories!A1" display="Age_Categories!A1"/>
    <hyperlink ref="QME21" location="Age_Categories!A1" display="Age_Categories!A1"/>
    <hyperlink ref="QMF21" location="Age_Categories!A1" display="Age_Categories!A1"/>
    <hyperlink ref="QMG21" location="Age_Categories!A1" display="Age_Categories!A1"/>
    <hyperlink ref="QMH21" location="Age_Categories!A1" display="Age_Categories!A1"/>
    <hyperlink ref="QMI21" location="Age_Categories!A1" display="Age_Categories!A1"/>
    <hyperlink ref="QMJ21" location="Age_Categories!A1" display="Age_Categories!A1"/>
    <hyperlink ref="QMK21" location="Age_Categories!A1" display="Age_Categories!A1"/>
    <hyperlink ref="QML21" location="Age_Categories!A1" display="Age_Categories!A1"/>
    <hyperlink ref="QMM21" location="Age_Categories!A1" display="Age_Categories!A1"/>
    <hyperlink ref="QMN21" location="Age_Categories!A1" display="Age_Categories!A1"/>
    <hyperlink ref="QMO21" location="Age_Categories!A1" display="Age_Categories!A1"/>
    <hyperlink ref="QMP21" location="Age_Categories!A1" display="Age_Categories!A1"/>
    <hyperlink ref="QMQ21" location="Age_Categories!A1" display="Age_Categories!A1"/>
    <hyperlink ref="QMR21" location="Age_Categories!A1" display="Age_Categories!A1"/>
    <hyperlink ref="QMS21" location="Age_Categories!A1" display="Age_Categories!A1"/>
    <hyperlink ref="QMT21" location="Age_Categories!A1" display="Age_Categories!A1"/>
    <hyperlink ref="QMU21" location="Age_Categories!A1" display="Age_Categories!A1"/>
    <hyperlink ref="QMV21" location="Age_Categories!A1" display="Age_Categories!A1"/>
    <hyperlink ref="QMW21" location="Age_Categories!A1" display="Age_Categories!A1"/>
    <hyperlink ref="QMX21" location="Age_Categories!A1" display="Age_Categories!A1"/>
    <hyperlink ref="QMY21" location="Age_Categories!A1" display="Age_Categories!A1"/>
    <hyperlink ref="QMZ21" location="Age_Categories!A1" display="Age_Categories!A1"/>
    <hyperlink ref="QNA21" location="Age_Categories!A1" display="Age_Categories!A1"/>
    <hyperlink ref="QNB21" location="Age_Categories!A1" display="Age_Categories!A1"/>
    <hyperlink ref="QNC21" location="Age_Categories!A1" display="Age_Categories!A1"/>
    <hyperlink ref="QND21" location="Age_Categories!A1" display="Age_Categories!A1"/>
    <hyperlink ref="QNE21" location="Age_Categories!A1" display="Age_Categories!A1"/>
    <hyperlink ref="QNF21" location="Age_Categories!A1" display="Age_Categories!A1"/>
    <hyperlink ref="QNG21" location="Age_Categories!A1" display="Age_Categories!A1"/>
    <hyperlink ref="QNH21" location="Age_Categories!A1" display="Age_Categories!A1"/>
    <hyperlink ref="QNI21" location="Age_Categories!A1" display="Age_Categories!A1"/>
    <hyperlink ref="QNJ21" location="Age_Categories!A1" display="Age_Categories!A1"/>
    <hyperlink ref="QNK21" location="Age_Categories!A1" display="Age_Categories!A1"/>
    <hyperlink ref="QNL21" location="Age_Categories!A1" display="Age_Categories!A1"/>
    <hyperlink ref="QNM21" location="Age_Categories!A1" display="Age_Categories!A1"/>
    <hyperlink ref="QNN21" location="Age_Categories!A1" display="Age_Categories!A1"/>
    <hyperlink ref="QNO21" location="Age_Categories!A1" display="Age_Categories!A1"/>
    <hyperlink ref="QNP21" location="Age_Categories!A1" display="Age_Categories!A1"/>
    <hyperlink ref="QNQ21" location="Age_Categories!A1" display="Age_Categories!A1"/>
    <hyperlink ref="QNR21" location="Age_Categories!A1" display="Age_Categories!A1"/>
    <hyperlink ref="QNS21" location="Age_Categories!A1" display="Age_Categories!A1"/>
    <hyperlink ref="QNT21" location="Age_Categories!A1" display="Age_Categories!A1"/>
    <hyperlink ref="QNU21" location="Age_Categories!A1" display="Age_Categories!A1"/>
    <hyperlink ref="QNV21" location="Age_Categories!A1" display="Age_Categories!A1"/>
    <hyperlink ref="QNW21" location="Age_Categories!A1" display="Age_Categories!A1"/>
    <hyperlink ref="QNX21" location="Age_Categories!A1" display="Age_Categories!A1"/>
    <hyperlink ref="QNY21" location="Age_Categories!A1" display="Age_Categories!A1"/>
    <hyperlink ref="QNZ21" location="Age_Categories!A1" display="Age_Categories!A1"/>
    <hyperlink ref="QOA21" location="Age_Categories!A1" display="Age_Categories!A1"/>
    <hyperlink ref="QOB21" location="Age_Categories!A1" display="Age_Categories!A1"/>
    <hyperlink ref="QOC21" location="Age_Categories!A1" display="Age_Categories!A1"/>
    <hyperlink ref="QOD21" location="Age_Categories!A1" display="Age_Categories!A1"/>
    <hyperlink ref="QOE21" location="Age_Categories!A1" display="Age_Categories!A1"/>
    <hyperlink ref="QOF21" location="Age_Categories!A1" display="Age_Categories!A1"/>
    <hyperlink ref="QOG21" location="Age_Categories!A1" display="Age_Categories!A1"/>
    <hyperlink ref="QOH21" location="Age_Categories!A1" display="Age_Categories!A1"/>
    <hyperlink ref="QOI21" location="Age_Categories!A1" display="Age_Categories!A1"/>
    <hyperlink ref="QOJ21" location="Age_Categories!A1" display="Age_Categories!A1"/>
    <hyperlink ref="QOK21" location="Age_Categories!A1" display="Age_Categories!A1"/>
    <hyperlink ref="QOL21" location="Age_Categories!A1" display="Age_Categories!A1"/>
    <hyperlink ref="QOM21" location="Age_Categories!A1" display="Age_Categories!A1"/>
    <hyperlink ref="QON21" location="Age_Categories!A1" display="Age_Categories!A1"/>
    <hyperlink ref="QOO21" location="Age_Categories!A1" display="Age_Categories!A1"/>
    <hyperlink ref="QOP21" location="Age_Categories!A1" display="Age_Categories!A1"/>
    <hyperlink ref="QOQ21" location="Age_Categories!A1" display="Age_Categories!A1"/>
    <hyperlink ref="QOR21" location="Age_Categories!A1" display="Age_Categories!A1"/>
    <hyperlink ref="QOS21" location="Age_Categories!A1" display="Age_Categories!A1"/>
    <hyperlink ref="QOT21" location="Age_Categories!A1" display="Age_Categories!A1"/>
    <hyperlink ref="QOU21" location="Age_Categories!A1" display="Age_Categories!A1"/>
    <hyperlink ref="QOV21" location="Age_Categories!A1" display="Age_Categories!A1"/>
    <hyperlink ref="QOW21" location="Age_Categories!A1" display="Age_Categories!A1"/>
    <hyperlink ref="QOX21" location="Age_Categories!A1" display="Age_Categories!A1"/>
    <hyperlink ref="QOY21" location="Age_Categories!A1" display="Age_Categories!A1"/>
    <hyperlink ref="QOZ21" location="Age_Categories!A1" display="Age_Categories!A1"/>
    <hyperlink ref="QPA21" location="Age_Categories!A1" display="Age_Categories!A1"/>
    <hyperlink ref="QPB21" location="Age_Categories!A1" display="Age_Categories!A1"/>
    <hyperlink ref="QPC21" location="Age_Categories!A1" display="Age_Categories!A1"/>
    <hyperlink ref="QPD21" location="Age_Categories!A1" display="Age_Categories!A1"/>
    <hyperlink ref="QPE21" location="Age_Categories!A1" display="Age_Categories!A1"/>
    <hyperlink ref="QPF21" location="Age_Categories!A1" display="Age_Categories!A1"/>
    <hyperlink ref="QPG21" location="Age_Categories!A1" display="Age_Categories!A1"/>
    <hyperlink ref="QPH21" location="Age_Categories!A1" display="Age_Categories!A1"/>
    <hyperlink ref="QPI21" location="Age_Categories!A1" display="Age_Categories!A1"/>
    <hyperlink ref="QPJ21" location="Age_Categories!A1" display="Age_Categories!A1"/>
    <hyperlink ref="QPK21" location="Age_Categories!A1" display="Age_Categories!A1"/>
    <hyperlink ref="QPL21" location="Age_Categories!A1" display="Age_Categories!A1"/>
    <hyperlink ref="QPM21" location="Age_Categories!A1" display="Age_Categories!A1"/>
    <hyperlink ref="QPN21" location="Age_Categories!A1" display="Age_Categories!A1"/>
    <hyperlink ref="QPO21" location="Age_Categories!A1" display="Age_Categories!A1"/>
    <hyperlink ref="QPP21" location="Age_Categories!A1" display="Age_Categories!A1"/>
    <hyperlink ref="QPQ21" location="Age_Categories!A1" display="Age_Categories!A1"/>
    <hyperlink ref="QPR21" location="Age_Categories!A1" display="Age_Categories!A1"/>
    <hyperlink ref="QPS21" location="Age_Categories!A1" display="Age_Categories!A1"/>
    <hyperlink ref="QPT21" location="Age_Categories!A1" display="Age_Categories!A1"/>
    <hyperlink ref="QPU21" location="Age_Categories!A1" display="Age_Categories!A1"/>
    <hyperlink ref="QPV21" location="Age_Categories!A1" display="Age_Categories!A1"/>
    <hyperlink ref="QPW21" location="Age_Categories!A1" display="Age_Categories!A1"/>
    <hyperlink ref="QPX21" location="Age_Categories!A1" display="Age_Categories!A1"/>
    <hyperlink ref="QPY21" location="Age_Categories!A1" display="Age_Categories!A1"/>
    <hyperlink ref="QPZ21" location="Age_Categories!A1" display="Age_Categories!A1"/>
    <hyperlink ref="QQA21" location="Age_Categories!A1" display="Age_Categories!A1"/>
    <hyperlink ref="QQB21" location="Age_Categories!A1" display="Age_Categories!A1"/>
    <hyperlink ref="QQC21" location="Age_Categories!A1" display="Age_Categories!A1"/>
    <hyperlink ref="QQD21" location="Age_Categories!A1" display="Age_Categories!A1"/>
    <hyperlink ref="QQE21" location="Age_Categories!A1" display="Age_Categories!A1"/>
    <hyperlink ref="QQF21" location="Age_Categories!A1" display="Age_Categories!A1"/>
    <hyperlink ref="QQG21" location="Age_Categories!A1" display="Age_Categories!A1"/>
    <hyperlink ref="QQH21" location="Age_Categories!A1" display="Age_Categories!A1"/>
    <hyperlink ref="QQI21" location="Age_Categories!A1" display="Age_Categories!A1"/>
    <hyperlink ref="QQJ21" location="Age_Categories!A1" display="Age_Categories!A1"/>
    <hyperlink ref="QQK21" location="Age_Categories!A1" display="Age_Categories!A1"/>
    <hyperlink ref="QQL21" location="Age_Categories!A1" display="Age_Categories!A1"/>
    <hyperlink ref="QQM21" location="Age_Categories!A1" display="Age_Categories!A1"/>
    <hyperlink ref="QQN21" location="Age_Categories!A1" display="Age_Categories!A1"/>
    <hyperlink ref="QQO21" location="Age_Categories!A1" display="Age_Categories!A1"/>
    <hyperlink ref="QQP21" location="Age_Categories!A1" display="Age_Categories!A1"/>
    <hyperlink ref="QQQ21" location="Age_Categories!A1" display="Age_Categories!A1"/>
    <hyperlink ref="QQR21" location="Age_Categories!A1" display="Age_Categories!A1"/>
    <hyperlink ref="QQS21" location="Age_Categories!A1" display="Age_Categories!A1"/>
    <hyperlink ref="QQT21" location="Age_Categories!A1" display="Age_Categories!A1"/>
    <hyperlink ref="QQU21" location="Age_Categories!A1" display="Age_Categories!A1"/>
    <hyperlink ref="QQV21" location="Age_Categories!A1" display="Age_Categories!A1"/>
    <hyperlink ref="QQW21" location="Age_Categories!A1" display="Age_Categories!A1"/>
    <hyperlink ref="QQX21" location="Age_Categories!A1" display="Age_Categories!A1"/>
    <hyperlink ref="QQY21" location="Age_Categories!A1" display="Age_Categories!A1"/>
    <hyperlink ref="QQZ21" location="Age_Categories!A1" display="Age_Categories!A1"/>
    <hyperlink ref="QRA21" location="Age_Categories!A1" display="Age_Categories!A1"/>
    <hyperlink ref="QRB21" location="Age_Categories!A1" display="Age_Categories!A1"/>
    <hyperlink ref="QRC21" location="Age_Categories!A1" display="Age_Categories!A1"/>
    <hyperlink ref="QRD21" location="Age_Categories!A1" display="Age_Categories!A1"/>
    <hyperlink ref="QRE21" location="Age_Categories!A1" display="Age_Categories!A1"/>
    <hyperlink ref="QRF21" location="Age_Categories!A1" display="Age_Categories!A1"/>
    <hyperlink ref="QRG21" location="Age_Categories!A1" display="Age_Categories!A1"/>
    <hyperlink ref="QRH21" location="Age_Categories!A1" display="Age_Categories!A1"/>
    <hyperlink ref="QRI21" location="Age_Categories!A1" display="Age_Categories!A1"/>
    <hyperlink ref="QRJ21" location="Age_Categories!A1" display="Age_Categories!A1"/>
    <hyperlink ref="QRK21" location="Age_Categories!A1" display="Age_Categories!A1"/>
    <hyperlink ref="QRL21" location="Age_Categories!A1" display="Age_Categories!A1"/>
    <hyperlink ref="QRM21" location="Age_Categories!A1" display="Age_Categories!A1"/>
    <hyperlink ref="QRN21" location="Age_Categories!A1" display="Age_Categories!A1"/>
    <hyperlink ref="QRO21" location="Age_Categories!A1" display="Age_Categories!A1"/>
    <hyperlink ref="QRP21" location="Age_Categories!A1" display="Age_Categories!A1"/>
    <hyperlink ref="QRQ21" location="Age_Categories!A1" display="Age_Categories!A1"/>
    <hyperlink ref="QRR21" location="Age_Categories!A1" display="Age_Categories!A1"/>
    <hyperlink ref="QRS21" location="Age_Categories!A1" display="Age_Categories!A1"/>
    <hyperlink ref="QRT21" location="Age_Categories!A1" display="Age_Categories!A1"/>
    <hyperlink ref="QRU21" location="Age_Categories!A1" display="Age_Categories!A1"/>
    <hyperlink ref="QRV21" location="Age_Categories!A1" display="Age_Categories!A1"/>
    <hyperlink ref="QRW21" location="Age_Categories!A1" display="Age_Categories!A1"/>
    <hyperlink ref="QRX21" location="Age_Categories!A1" display="Age_Categories!A1"/>
    <hyperlink ref="QRY21" location="Age_Categories!A1" display="Age_Categories!A1"/>
    <hyperlink ref="QRZ21" location="Age_Categories!A1" display="Age_Categories!A1"/>
    <hyperlink ref="QSA21" location="Age_Categories!A1" display="Age_Categories!A1"/>
    <hyperlink ref="QSB21" location="Age_Categories!A1" display="Age_Categories!A1"/>
    <hyperlink ref="QSC21" location="Age_Categories!A1" display="Age_Categories!A1"/>
    <hyperlink ref="QSD21" location="Age_Categories!A1" display="Age_Categories!A1"/>
    <hyperlink ref="QSE21" location="Age_Categories!A1" display="Age_Categories!A1"/>
    <hyperlink ref="QSF21" location="Age_Categories!A1" display="Age_Categories!A1"/>
    <hyperlink ref="QSG21" location="Age_Categories!A1" display="Age_Categories!A1"/>
    <hyperlink ref="QSH21" location="Age_Categories!A1" display="Age_Categories!A1"/>
    <hyperlink ref="QSI21" location="Age_Categories!A1" display="Age_Categories!A1"/>
    <hyperlink ref="QSJ21" location="Age_Categories!A1" display="Age_Categories!A1"/>
    <hyperlink ref="QSK21" location="Age_Categories!A1" display="Age_Categories!A1"/>
    <hyperlink ref="QSL21" location="Age_Categories!A1" display="Age_Categories!A1"/>
    <hyperlink ref="QSM21" location="Age_Categories!A1" display="Age_Categories!A1"/>
    <hyperlink ref="QSN21" location="Age_Categories!A1" display="Age_Categories!A1"/>
    <hyperlink ref="QSO21" location="Age_Categories!A1" display="Age_Categories!A1"/>
    <hyperlink ref="QSP21" location="Age_Categories!A1" display="Age_Categories!A1"/>
    <hyperlink ref="QSQ21" location="Age_Categories!A1" display="Age_Categories!A1"/>
    <hyperlink ref="QSR21" location="Age_Categories!A1" display="Age_Categories!A1"/>
    <hyperlink ref="QSS21" location="Age_Categories!A1" display="Age_Categories!A1"/>
    <hyperlink ref="QST21" location="Age_Categories!A1" display="Age_Categories!A1"/>
    <hyperlink ref="QSU21" location="Age_Categories!A1" display="Age_Categories!A1"/>
    <hyperlink ref="QSV21" location="Age_Categories!A1" display="Age_Categories!A1"/>
    <hyperlink ref="QSW21" location="Age_Categories!A1" display="Age_Categories!A1"/>
    <hyperlink ref="QSX21" location="Age_Categories!A1" display="Age_Categories!A1"/>
    <hyperlink ref="QSY21" location="Age_Categories!A1" display="Age_Categories!A1"/>
    <hyperlink ref="QSZ21" location="Age_Categories!A1" display="Age_Categories!A1"/>
    <hyperlink ref="QTA21" location="Age_Categories!A1" display="Age_Categories!A1"/>
    <hyperlink ref="QTB21" location="Age_Categories!A1" display="Age_Categories!A1"/>
    <hyperlink ref="QTC21" location="Age_Categories!A1" display="Age_Categories!A1"/>
    <hyperlink ref="QTD21" location="Age_Categories!A1" display="Age_Categories!A1"/>
    <hyperlink ref="QTE21" location="Age_Categories!A1" display="Age_Categories!A1"/>
    <hyperlink ref="QTF21" location="Age_Categories!A1" display="Age_Categories!A1"/>
    <hyperlink ref="QTG21" location="Age_Categories!A1" display="Age_Categories!A1"/>
    <hyperlink ref="QTH21" location="Age_Categories!A1" display="Age_Categories!A1"/>
    <hyperlink ref="QTI21" location="Age_Categories!A1" display="Age_Categories!A1"/>
    <hyperlink ref="QTJ21" location="Age_Categories!A1" display="Age_Categories!A1"/>
    <hyperlink ref="QTK21" location="Age_Categories!A1" display="Age_Categories!A1"/>
    <hyperlink ref="QTL21" location="Age_Categories!A1" display="Age_Categories!A1"/>
    <hyperlink ref="QTM21" location="Age_Categories!A1" display="Age_Categories!A1"/>
    <hyperlink ref="QTN21" location="Age_Categories!A1" display="Age_Categories!A1"/>
    <hyperlink ref="QTO21" location="Age_Categories!A1" display="Age_Categories!A1"/>
    <hyperlink ref="QTP21" location="Age_Categories!A1" display="Age_Categories!A1"/>
    <hyperlink ref="QTQ21" location="Age_Categories!A1" display="Age_Categories!A1"/>
    <hyperlink ref="QTR21" location="Age_Categories!A1" display="Age_Categories!A1"/>
    <hyperlink ref="QTS21" location="Age_Categories!A1" display="Age_Categories!A1"/>
    <hyperlink ref="QTT21" location="Age_Categories!A1" display="Age_Categories!A1"/>
    <hyperlink ref="QTU21" location="Age_Categories!A1" display="Age_Categories!A1"/>
    <hyperlink ref="QTV21" location="Age_Categories!A1" display="Age_Categories!A1"/>
    <hyperlink ref="QTW21" location="Age_Categories!A1" display="Age_Categories!A1"/>
    <hyperlink ref="QTX21" location="Age_Categories!A1" display="Age_Categories!A1"/>
    <hyperlink ref="QTY21" location="Age_Categories!A1" display="Age_Categories!A1"/>
    <hyperlink ref="QTZ21" location="Age_Categories!A1" display="Age_Categories!A1"/>
    <hyperlink ref="QUA21" location="Age_Categories!A1" display="Age_Categories!A1"/>
    <hyperlink ref="QUB21" location="Age_Categories!A1" display="Age_Categories!A1"/>
    <hyperlink ref="QUC21" location="Age_Categories!A1" display="Age_Categories!A1"/>
    <hyperlink ref="QUD21" location="Age_Categories!A1" display="Age_Categories!A1"/>
    <hyperlink ref="QUE21" location="Age_Categories!A1" display="Age_Categories!A1"/>
    <hyperlink ref="QUF21" location="Age_Categories!A1" display="Age_Categories!A1"/>
    <hyperlink ref="QUG21" location="Age_Categories!A1" display="Age_Categories!A1"/>
    <hyperlink ref="QUH21" location="Age_Categories!A1" display="Age_Categories!A1"/>
    <hyperlink ref="QUI21" location="Age_Categories!A1" display="Age_Categories!A1"/>
    <hyperlink ref="QUJ21" location="Age_Categories!A1" display="Age_Categories!A1"/>
    <hyperlink ref="QUK21" location="Age_Categories!A1" display="Age_Categories!A1"/>
    <hyperlink ref="QUL21" location="Age_Categories!A1" display="Age_Categories!A1"/>
    <hyperlink ref="QUM21" location="Age_Categories!A1" display="Age_Categories!A1"/>
    <hyperlink ref="QUN21" location="Age_Categories!A1" display="Age_Categories!A1"/>
    <hyperlink ref="QUO21" location="Age_Categories!A1" display="Age_Categories!A1"/>
    <hyperlink ref="QUP21" location="Age_Categories!A1" display="Age_Categories!A1"/>
    <hyperlink ref="QUQ21" location="Age_Categories!A1" display="Age_Categories!A1"/>
    <hyperlink ref="QUR21" location="Age_Categories!A1" display="Age_Categories!A1"/>
    <hyperlink ref="QUS21" location="Age_Categories!A1" display="Age_Categories!A1"/>
    <hyperlink ref="QUT21" location="Age_Categories!A1" display="Age_Categories!A1"/>
    <hyperlink ref="QUU21" location="Age_Categories!A1" display="Age_Categories!A1"/>
    <hyperlink ref="QUV21" location="Age_Categories!A1" display="Age_Categories!A1"/>
    <hyperlink ref="QUW21" location="Age_Categories!A1" display="Age_Categories!A1"/>
    <hyperlink ref="QUX21" location="Age_Categories!A1" display="Age_Categories!A1"/>
    <hyperlink ref="QUY21" location="Age_Categories!A1" display="Age_Categories!A1"/>
    <hyperlink ref="QUZ21" location="Age_Categories!A1" display="Age_Categories!A1"/>
    <hyperlink ref="QVA21" location="Age_Categories!A1" display="Age_Categories!A1"/>
    <hyperlink ref="QVB21" location="Age_Categories!A1" display="Age_Categories!A1"/>
    <hyperlink ref="QVC21" location="Age_Categories!A1" display="Age_Categories!A1"/>
    <hyperlink ref="QVD21" location="Age_Categories!A1" display="Age_Categories!A1"/>
    <hyperlink ref="QVE21" location="Age_Categories!A1" display="Age_Categories!A1"/>
    <hyperlink ref="QVF21" location="Age_Categories!A1" display="Age_Categories!A1"/>
    <hyperlink ref="QVG21" location="Age_Categories!A1" display="Age_Categories!A1"/>
    <hyperlink ref="QVH21" location="Age_Categories!A1" display="Age_Categories!A1"/>
    <hyperlink ref="QVI21" location="Age_Categories!A1" display="Age_Categories!A1"/>
    <hyperlink ref="QVJ21" location="Age_Categories!A1" display="Age_Categories!A1"/>
    <hyperlink ref="QVK21" location="Age_Categories!A1" display="Age_Categories!A1"/>
    <hyperlink ref="QVL21" location="Age_Categories!A1" display="Age_Categories!A1"/>
    <hyperlink ref="QVM21" location="Age_Categories!A1" display="Age_Categories!A1"/>
    <hyperlink ref="QVN21" location="Age_Categories!A1" display="Age_Categories!A1"/>
    <hyperlink ref="QVO21" location="Age_Categories!A1" display="Age_Categories!A1"/>
    <hyperlink ref="QVP21" location="Age_Categories!A1" display="Age_Categories!A1"/>
    <hyperlink ref="QVQ21" location="Age_Categories!A1" display="Age_Categories!A1"/>
    <hyperlink ref="QVR21" location="Age_Categories!A1" display="Age_Categories!A1"/>
    <hyperlink ref="QVS21" location="Age_Categories!A1" display="Age_Categories!A1"/>
    <hyperlink ref="QVT21" location="Age_Categories!A1" display="Age_Categories!A1"/>
    <hyperlink ref="QVU21" location="Age_Categories!A1" display="Age_Categories!A1"/>
    <hyperlink ref="QVV21" location="Age_Categories!A1" display="Age_Categories!A1"/>
    <hyperlink ref="QVW21" location="Age_Categories!A1" display="Age_Categories!A1"/>
    <hyperlink ref="QVX21" location="Age_Categories!A1" display="Age_Categories!A1"/>
    <hyperlink ref="QVY21" location="Age_Categories!A1" display="Age_Categories!A1"/>
    <hyperlink ref="QVZ21" location="Age_Categories!A1" display="Age_Categories!A1"/>
    <hyperlink ref="QWA21" location="Age_Categories!A1" display="Age_Categories!A1"/>
    <hyperlink ref="QWB21" location="Age_Categories!A1" display="Age_Categories!A1"/>
    <hyperlink ref="QWC21" location="Age_Categories!A1" display="Age_Categories!A1"/>
    <hyperlink ref="QWD21" location="Age_Categories!A1" display="Age_Categories!A1"/>
    <hyperlink ref="QWE21" location="Age_Categories!A1" display="Age_Categories!A1"/>
    <hyperlink ref="QWF21" location="Age_Categories!A1" display="Age_Categories!A1"/>
    <hyperlink ref="QWG21" location="Age_Categories!A1" display="Age_Categories!A1"/>
    <hyperlink ref="QWH21" location="Age_Categories!A1" display="Age_Categories!A1"/>
    <hyperlink ref="QWI21" location="Age_Categories!A1" display="Age_Categories!A1"/>
    <hyperlink ref="QWJ21" location="Age_Categories!A1" display="Age_Categories!A1"/>
    <hyperlink ref="QWK21" location="Age_Categories!A1" display="Age_Categories!A1"/>
    <hyperlink ref="QWL21" location="Age_Categories!A1" display="Age_Categories!A1"/>
    <hyperlink ref="QWM21" location="Age_Categories!A1" display="Age_Categories!A1"/>
    <hyperlink ref="QWN21" location="Age_Categories!A1" display="Age_Categories!A1"/>
    <hyperlink ref="QWO21" location="Age_Categories!A1" display="Age_Categories!A1"/>
    <hyperlink ref="QWP21" location="Age_Categories!A1" display="Age_Categories!A1"/>
    <hyperlink ref="QWQ21" location="Age_Categories!A1" display="Age_Categories!A1"/>
    <hyperlink ref="QWR21" location="Age_Categories!A1" display="Age_Categories!A1"/>
    <hyperlink ref="QWS21" location="Age_Categories!A1" display="Age_Categories!A1"/>
    <hyperlink ref="QWT21" location="Age_Categories!A1" display="Age_Categories!A1"/>
    <hyperlink ref="QWU21" location="Age_Categories!A1" display="Age_Categories!A1"/>
    <hyperlink ref="QWV21" location="Age_Categories!A1" display="Age_Categories!A1"/>
    <hyperlink ref="QWW21" location="Age_Categories!A1" display="Age_Categories!A1"/>
    <hyperlink ref="QWX21" location="Age_Categories!A1" display="Age_Categories!A1"/>
    <hyperlink ref="QWY21" location="Age_Categories!A1" display="Age_Categories!A1"/>
    <hyperlink ref="QWZ21" location="Age_Categories!A1" display="Age_Categories!A1"/>
    <hyperlink ref="QXA21" location="Age_Categories!A1" display="Age_Categories!A1"/>
    <hyperlink ref="QXB21" location="Age_Categories!A1" display="Age_Categories!A1"/>
    <hyperlink ref="QXC21" location="Age_Categories!A1" display="Age_Categories!A1"/>
    <hyperlink ref="QXD21" location="Age_Categories!A1" display="Age_Categories!A1"/>
    <hyperlink ref="QXE21" location="Age_Categories!A1" display="Age_Categories!A1"/>
    <hyperlink ref="QXF21" location="Age_Categories!A1" display="Age_Categories!A1"/>
    <hyperlink ref="QXG21" location="Age_Categories!A1" display="Age_Categories!A1"/>
    <hyperlink ref="QXH21" location="Age_Categories!A1" display="Age_Categories!A1"/>
    <hyperlink ref="QXI21" location="Age_Categories!A1" display="Age_Categories!A1"/>
    <hyperlink ref="QXJ21" location="Age_Categories!A1" display="Age_Categories!A1"/>
    <hyperlink ref="QXK21" location="Age_Categories!A1" display="Age_Categories!A1"/>
    <hyperlink ref="QXL21" location="Age_Categories!A1" display="Age_Categories!A1"/>
    <hyperlink ref="QXM21" location="Age_Categories!A1" display="Age_Categories!A1"/>
    <hyperlink ref="QXN21" location="Age_Categories!A1" display="Age_Categories!A1"/>
    <hyperlink ref="QXO21" location="Age_Categories!A1" display="Age_Categories!A1"/>
    <hyperlink ref="QXP21" location="Age_Categories!A1" display="Age_Categories!A1"/>
    <hyperlink ref="QXQ21" location="Age_Categories!A1" display="Age_Categories!A1"/>
    <hyperlink ref="QXR21" location="Age_Categories!A1" display="Age_Categories!A1"/>
    <hyperlink ref="QXS21" location="Age_Categories!A1" display="Age_Categories!A1"/>
    <hyperlink ref="QXT21" location="Age_Categories!A1" display="Age_Categories!A1"/>
    <hyperlink ref="QXU21" location="Age_Categories!A1" display="Age_Categories!A1"/>
    <hyperlink ref="QXV21" location="Age_Categories!A1" display="Age_Categories!A1"/>
    <hyperlink ref="QXW21" location="Age_Categories!A1" display="Age_Categories!A1"/>
    <hyperlink ref="QXX21" location="Age_Categories!A1" display="Age_Categories!A1"/>
    <hyperlink ref="QXY21" location="Age_Categories!A1" display="Age_Categories!A1"/>
    <hyperlink ref="QXZ21" location="Age_Categories!A1" display="Age_Categories!A1"/>
    <hyperlink ref="QYA21" location="Age_Categories!A1" display="Age_Categories!A1"/>
    <hyperlink ref="QYB21" location="Age_Categories!A1" display="Age_Categories!A1"/>
    <hyperlink ref="QYC21" location="Age_Categories!A1" display="Age_Categories!A1"/>
    <hyperlink ref="QYD21" location="Age_Categories!A1" display="Age_Categories!A1"/>
    <hyperlink ref="QYE21" location="Age_Categories!A1" display="Age_Categories!A1"/>
    <hyperlink ref="QYF21" location="Age_Categories!A1" display="Age_Categories!A1"/>
    <hyperlink ref="QYG21" location="Age_Categories!A1" display="Age_Categories!A1"/>
    <hyperlink ref="QYH21" location="Age_Categories!A1" display="Age_Categories!A1"/>
    <hyperlink ref="QYI21" location="Age_Categories!A1" display="Age_Categories!A1"/>
    <hyperlink ref="QYJ21" location="Age_Categories!A1" display="Age_Categories!A1"/>
    <hyperlink ref="QYK21" location="Age_Categories!A1" display="Age_Categories!A1"/>
    <hyperlink ref="QYL21" location="Age_Categories!A1" display="Age_Categories!A1"/>
    <hyperlink ref="QYM21" location="Age_Categories!A1" display="Age_Categories!A1"/>
    <hyperlink ref="QYN21" location="Age_Categories!A1" display="Age_Categories!A1"/>
    <hyperlink ref="QYO21" location="Age_Categories!A1" display="Age_Categories!A1"/>
    <hyperlink ref="QYP21" location="Age_Categories!A1" display="Age_Categories!A1"/>
    <hyperlink ref="QYQ21" location="Age_Categories!A1" display="Age_Categories!A1"/>
    <hyperlink ref="QYR21" location="Age_Categories!A1" display="Age_Categories!A1"/>
    <hyperlink ref="QYS21" location="Age_Categories!A1" display="Age_Categories!A1"/>
    <hyperlink ref="QYT21" location="Age_Categories!A1" display="Age_Categories!A1"/>
    <hyperlink ref="QYU21" location="Age_Categories!A1" display="Age_Categories!A1"/>
    <hyperlink ref="QYV21" location="Age_Categories!A1" display="Age_Categories!A1"/>
    <hyperlink ref="QYW21" location="Age_Categories!A1" display="Age_Categories!A1"/>
    <hyperlink ref="QYX21" location="Age_Categories!A1" display="Age_Categories!A1"/>
    <hyperlink ref="QYY21" location="Age_Categories!A1" display="Age_Categories!A1"/>
    <hyperlink ref="QYZ21" location="Age_Categories!A1" display="Age_Categories!A1"/>
    <hyperlink ref="QZA21" location="Age_Categories!A1" display="Age_Categories!A1"/>
    <hyperlink ref="QZB21" location="Age_Categories!A1" display="Age_Categories!A1"/>
    <hyperlink ref="QZC21" location="Age_Categories!A1" display="Age_Categories!A1"/>
    <hyperlink ref="QZD21" location="Age_Categories!A1" display="Age_Categories!A1"/>
    <hyperlink ref="QZE21" location="Age_Categories!A1" display="Age_Categories!A1"/>
    <hyperlink ref="QZF21" location="Age_Categories!A1" display="Age_Categories!A1"/>
    <hyperlink ref="QZG21" location="Age_Categories!A1" display="Age_Categories!A1"/>
    <hyperlink ref="QZH21" location="Age_Categories!A1" display="Age_Categories!A1"/>
    <hyperlink ref="QZI21" location="Age_Categories!A1" display="Age_Categories!A1"/>
    <hyperlink ref="QZJ21" location="Age_Categories!A1" display="Age_Categories!A1"/>
    <hyperlink ref="QZK21" location="Age_Categories!A1" display="Age_Categories!A1"/>
    <hyperlink ref="QZL21" location="Age_Categories!A1" display="Age_Categories!A1"/>
    <hyperlink ref="QZM21" location="Age_Categories!A1" display="Age_Categories!A1"/>
    <hyperlink ref="QZN21" location="Age_Categories!A1" display="Age_Categories!A1"/>
    <hyperlink ref="QZO21" location="Age_Categories!A1" display="Age_Categories!A1"/>
    <hyperlink ref="QZP21" location="Age_Categories!A1" display="Age_Categories!A1"/>
    <hyperlink ref="QZQ21" location="Age_Categories!A1" display="Age_Categories!A1"/>
    <hyperlink ref="QZR21" location="Age_Categories!A1" display="Age_Categories!A1"/>
    <hyperlink ref="QZS21" location="Age_Categories!A1" display="Age_Categories!A1"/>
    <hyperlink ref="QZT21" location="Age_Categories!A1" display="Age_Categories!A1"/>
    <hyperlink ref="QZU21" location="Age_Categories!A1" display="Age_Categories!A1"/>
    <hyperlink ref="QZV21" location="Age_Categories!A1" display="Age_Categories!A1"/>
    <hyperlink ref="QZW21" location="Age_Categories!A1" display="Age_Categories!A1"/>
    <hyperlink ref="QZX21" location="Age_Categories!A1" display="Age_Categories!A1"/>
    <hyperlink ref="QZY21" location="Age_Categories!A1" display="Age_Categories!A1"/>
    <hyperlink ref="QZZ21" location="Age_Categories!A1" display="Age_Categories!A1"/>
    <hyperlink ref="RAA21" location="Age_Categories!A1" display="Age_Categories!A1"/>
    <hyperlink ref="RAB21" location="Age_Categories!A1" display="Age_Categories!A1"/>
    <hyperlink ref="RAC21" location="Age_Categories!A1" display="Age_Categories!A1"/>
    <hyperlink ref="RAD21" location="Age_Categories!A1" display="Age_Categories!A1"/>
    <hyperlink ref="RAE21" location="Age_Categories!A1" display="Age_Categories!A1"/>
    <hyperlink ref="RAF21" location="Age_Categories!A1" display="Age_Categories!A1"/>
    <hyperlink ref="RAG21" location="Age_Categories!A1" display="Age_Categories!A1"/>
    <hyperlink ref="RAH21" location="Age_Categories!A1" display="Age_Categories!A1"/>
    <hyperlink ref="RAI21" location="Age_Categories!A1" display="Age_Categories!A1"/>
    <hyperlink ref="RAJ21" location="Age_Categories!A1" display="Age_Categories!A1"/>
    <hyperlink ref="RAK21" location="Age_Categories!A1" display="Age_Categories!A1"/>
    <hyperlink ref="RAL21" location="Age_Categories!A1" display="Age_Categories!A1"/>
    <hyperlink ref="RAM21" location="Age_Categories!A1" display="Age_Categories!A1"/>
    <hyperlink ref="RAN21" location="Age_Categories!A1" display="Age_Categories!A1"/>
    <hyperlink ref="RAO21" location="Age_Categories!A1" display="Age_Categories!A1"/>
    <hyperlink ref="RAP21" location="Age_Categories!A1" display="Age_Categories!A1"/>
    <hyperlink ref="RAQ21" location="Age_Categories!A1" display="Age_Categories!A1"/>
    <hyperlink ref="RAR21" location="Age_Categories!A1" display="Age_Categories!A1"/>
    <hyperlink ref="RAS21" location="Age_Categories!A1" display="Age_Categories!A1"/>
    <hyperlink ref="RAT21" location="Age_Categories!A1" display="Age_Categories!A1"/>
    <hyperlink ref="RAU21" location="Age_Categories!A1" display="Age_Categories!A1"/>
    <hyperlink ref="RAV21" location="Age_Categories!A1" display="Age_Categories!A1"/>
    <hyperlink ref="RAW21" location="Age_Categories!A1" display="Age_Categories!A1"/>
    <hyperlink ref="RAX21" location="Age_Categories!A1" display="Age_Categories!A1"/>
    <hyperlink ref="RAY21" location="Age_Categories!A1" display="Age_Categories!A1"/>
    <hyperlink ref="RAZ21" location="Age_Categories!A1" display="Age_Categories!A1"/>
    <hyperlink ref="RBA21" location="Age_Categories!A1" display="Age_Categories!A1"/>
    <hyperlink ref="RBB21" location="Age_Categories!A1" display="Age_Categories!A1"/>
    <hyperlink ref="RBC21" location="Age_Categories!A1" display="Age_Categories!A1"/>
    <hyperlink ref="RBD21" location="Age_Categories!A1" display="Age_Categories!A1"/>
    <hyperlink ref="RBE21" location="Age_Categories!A1" display="Age_Categories!A1"/>
    <hyperlink ref="RBF21" location="Age_Categories!A1" display="Age_Categories!A1"/>
    <hyperlink ref="RBG21" location="Age_Categories!A1" display="Age_Categories!A1"/>
    <hyperlink ref="RBH21" location="Age_Categories!A1" display="Age_Categories!A1"/>
    <hyperlink ref="RBI21" location="Age_Categories!A1" display="Age_Categories!A1"/>
    <hyperlink ref="RBJ21" location="Age_Categories!A1" display="Age_Categories!A1"/>
    <hyperlink ref="RBK21" location="Age_Categories!A1" display="Age_Categories!A1"/>
    <hyperlink ref="RBL21" location="Age_Categories!A1" display="Age_Categories!A1"/>
    <hyperlink ref="RBM21" location="Age_Categories!A1" display="Age_Categories!A1"/>
    <hyperlink ref="RBN21" location="Age_Categories!A1" display="Age_Categories!A1"/>
    <hyperlink ref="RBO21" location="Age_Categories!A1" display="Age_Categories!A1"/>
    <hyperlink ref="RBP21" location="Age_Categories!A1" display="Age_Categories!A1"/>
    <hyperlink ref="RBQ21" location="Age_Categories!A1" display="Age_Categories!A1"/>
    <hyperlink ref="RBR21" location="Age_Categories!A1" display="Age_Categories!A1"/>
    <hyperlink ref="RBS21" location="Age_Categories!A1" display="Age_Categories!A1"/>
    <hyperlink ref="RBT21" location="Age_Categories!A1" display="Age_Categories!A1"/>
    <hyperlink ref="RBU21" location="Age_Categories!A1" display="Age_Categories!A1"/>
    <hyperlink ref="RBV21" location="Age_Categories!A1" display="Age_Categories!A1"/>
    <hyperlink ref="RBW21" location="Age_Categories!A1" display="Age_Categories!A1"/>
    <hyperlink ref="RBX21" location="Age_Categories!A1" display="Age_Categories!A1"/>
    <hyperlink ref="RBY21" location="Age_Categories!A1" display="Age_Categories!A1"/>
    <hyperlink ref="RBZ21" location="Age_Categories!A1" display="Age_Categories!A1"/>
    <hyperlink ref="RCA21" location="Age_Categories!A1" display="Age_Categories!A1"/>
    <hyperlink ref="RCB21" location="Age_Categories!A1" display="Age_Categories!A1"/>
    <hyperlink ref="RCC21" location="Age_Categories!A1" display="Age_Categories!A1"/>
    <hyperlink ref="RCD21" location="Age_Categories!A1" display="Age_Categories!A1"/>
    <hyperlink ref="RCE21" location="Age_Categories!A1" display="Age_Categories!A1"/>
    <hyperlink ref="RCF21" location="Age_Categories!A1" display="Age_Categories!A1"/>
    <hyperlink ref="RCG21" location="Age_Categories!A1" display="Age_Categories!A1"/>
    <hyperlink ref="RCH21" location="Age_Categories!A1" display="Age_Categories!A1"/>
    <hyperlink ref="RCI21" location="Age_Categories!A1" display="Age_Categories!A1"/>
    <hyperlink ref="RCJ21" location="Age_Categories!A1" display="Age_Categories!A1"/>
    <hyperlink ref="RCK21" location="Age_Categories!A1" display="Age_Categories!A1"/>
    <hyperlink ref="RCL21" location="Age_Categories!A1" display="Age_Categories!A1"/>
    <hyperlink ref="RCM21" location="Age_Categories!A1" display="Age_Categories!A1"/>
    <hyperlink ref="RCN21" location="Age_Categories!A1" display="Age_Categories!A1"/>
    <hyperlink ref="RCO21" location="Age_Categories!A1" display="Age_Categories!A1"/>
    <hyperlink ref="RCP21" location="Age_Categories!A1" display="Age_Categories!A1"/>
    <hyperlink ref="RCQ21" location="Age_Categories!A1" display="Age_Categories!A1"/>
    <hyperlink ref="RCR21" location="Age_Categories!A1" display="Age_Categories!A1"/>
    <hyperlink ref="RCS21" location="Age_Categories!A1" display="Age_Categories!A1"/>
    <hyperlink ref="RCT21" location="Age_Categories!A1" display="Age_Categories!A1"/>
    <hyperlink ref="RCU21" location="Age_Categories!A1" display="Age_Categories!A1"/>
    <hyperlink ref="RCV21" location="Age_Categories!A1" display="Age_Categories!A1"/>
    <hyperlink ref="RCW21" location="Age_Categories!A1" display="Age_Categories!A1"/>
    <hyperlink ref="RCX21" location="Age_Categories!A1" display="Age_Categories!A1"/>
    <hyperlink ref="RCY21" location="Age_Categories!A1" display="Age_Categories!A1"/>
    <hyperlink ref="RCZ21" location="Age_Categories!A1" display="Age_Categories!A1"/>
    <hyperlink ref="RDA21" location="Age_Categories!A1" display="Age_Categories!A1"/>
    <hyperlink ref="RDB21" location="Age_Categories!A1" display="Age_Categories!A1"/>
    <hyperlink ref="RDC21" location="Age_Categories!A1" display="Age_Categories!A1"/>
    <hyperlink ref="RDD21" location="Age_Categories!A1" display="Age_Categories!A1"/>
    <hyperlink ref="RDE21" location="Age_Categories!A1" display="Age_Categories!A1"/>
    <hyperlink ref="RDF21" location="Age_Categories!A1" display="Age_Categories!A1"/>
    <hyperlink ref="RDG21" location="Age_Categories!A1" display="Age_Categories!A1"/>
    <hyperlink ref="RDH21" location="Age_Categories!A1" display="Age_Categories!A1"/>
    <hyperlink ref="RDI21" location="Age_Categories!A1" display="Age_Categories!A1"/>
    <hyperlink ref="RDJ21" location="Age_Categories!A1" display="Age_Categories!A1"/>
    <hyperlink ref="RDK21" location="Age_Categories!A1" display="Age_Categories!A1"/>
    <hyperlink ref="RDL21" location="Age_Categories!A1" display="Age_Categories!A1"/>
    <hyperlink ref="RDM21" location="Age_Categories!A1" display="Age_Categories!A1"/>
    <hyperlink ref="RDN21" location="Age_Categories!A1" display="Age_Categories!A1"/>
    <hyperlink ref="RDO21" location="Age_Categories!A1" display="Age_Categories!A1"/>
    <hyperlink ref="RDP21" location="Age_Categories!A1" display="Age_Categories!A1"/>
    <hyperlink ref="RDQ21" location="Age_Categories!A1" display="Age_Categories!A1"/>
    <hyperlink ref="RDR21" location="Age_Categories!A1" display="Age_Categories!A1"/>
    <hyperlink ref="RDS21" location="Age_Categories!A1" display="Age_Categories!A1"/>
    <hyperlink ref="RDT21" location="Age_Categories!A1" display="Age_Categories!A1"/>
    <hyperlink ref="RDU21" location="Age_Categories!A1" display="Age_Categories!A1"/>
    <hyperlink ref="RDV21" location="Age_Categories!A1" display="Age_Categories!A1"/>
    <hyperlink ref="RDW21" location="Age_Categories!A1" display="Age_Categories!A1"/>
    <hyperlink ref="RDX21" location="Age_Categories!A1" display="Age_Categories!A1"/>
    <hyperlink ref="RDY21" location="Age_Categories!A1" display="Age_Categories!A1"/>
    <hyperlink ref="RDZ21" location="Age_Categories!A1" display="Age_Categories!A1"/>
    <hyperlink ref="REA21" location="Age_Categories!A1" display="Age_Categories!A1"/>
    <hyperlink ref="REB21" location="Age_Categories!A1" display="Age_Categories!A1"/>
    <hyperlink ref="REC21" location="Age_Categories!A1" display="Age_Categories!A1"/>
    <hyperlink ref="RED21" location="Age_Categories!A1" display="Age_Categories!A1"/>
    <hyperlink ref="REE21" location="Age_Categories!A1" display="Age_Categories!A1"/>
    <hyperlink ref="REF21" location="Age_Categories!A1" display="Age_Categories!A1"/>
    <hyperlink ref="REG21" location="Age_Categories!A1" display="Age_Categories!A1"/>
    <hyperlink ref="REH21" location="Age_Categories!A1" display="Age_Categories!A1"/>
    <hyperlink ref="REI21" location="Age_Categories!A1" display="Age_Categories!A1"/>
    <hyperlink ref="REJ21" location="Age_Categories!A1" display="Age_Categories!A1"/>
    <hyperlink ref="REK21" location="Age_Categories!A1" display="Age_Categories!A1"/>
    <hyperlink ref="REL21" location="Age_Categories!A1" display="Age_Categories!A1"/>
    <hyperlink ref="REM21" location="Age_Categories!A1" display="Age_Categories!A1"/>
    <hyperlink ref="REN21" location="Age_Categories!A1" display="Age_Categories!A1"/>
    <hyperlink ref="REO21" location="Age_Categories!A1" display="Age_Categories!A1"/>
    <hyperlink ref="REP21" location="Age_Categories!A1" display="Age_Categories!A1"/>
    <hyperlink ref="REQ21" location="Age_Categories!A1" display="Age_Categories!A1"/>
    <hyperlink ref="RER21" location="Age_Categories!A1" display="Age_Categories!A1"/>
    <hyperlink ref="RES21" location="Age_Categories!A1" display="Age_Categories!A1"/>
    <hyperlink ref="RET21" location="Age_Categories!A1" display="Age_Categories!A1"/>
    <hyperlink ref="REU21" location="Age_Categories!A1" display="Age_Categories!A1"/>
    <hyperlink ref="REV21" location="Age_Categories!A1" display="Age_Categories!A1"/>
    <hyperlink ref="REW21" location="Age_Categories!A1" display="Age_Categories!A1"/>
    <hyperlink ref="REX21" location="Age_Categories!A1" display="Age_Categories!A1"/>
    <hyperlink ref="REY21" location="Age_Categories!A1" display="Age_Categories!A1"/>
    <hyperlink ref="REZ21" location="Age_Categories!A1" display="Age_Categories!A1"/>
    <hyperlink ref="RFA21" location="Age_Categories!A1" display="Age_Categories!A1"/>
    <hyperlink ref="RFB21" location="Age_Categories!A1" display="Age_Categories!A1"/>
    <hyperlink ref="RFC21" location="Age_Categories!A1" display="Age_Categories!A1"/>
    <hyperlink ref="RFD21" location="Age_Categories!A1" display="Age_Categories!A1"/>
    <hyperlink ref="RFE21" location="Age_Categories!A1" display="Age_Categories!A1"/>
    <hyperlink ref="RFF21" location="Age_Categories!A1" display="Age_Categories!A1"/>
    <hyperlink ref="RFG21" location="Age_Categories!A1" display="Age_Categories!A1"/>
    <hyperlink ref="RFH21" location="Age_Categories!A1" display="Age_Categories!A1"/>
    <hyperlink ref="RFI21" location="Age_Categories!A1" display="Age_Categories!A1"/>
    <hyperlink ref="RFJ21" location="Age_Categories!A1" display="Age_Categories!A1"/>
    <hyperlink ref="RFK21" location="Age_Categories!A1" display="Age_Categories!A1"/>
    <hyperlink ref="RFL21" location="Age_Categories!A1" display="Age_Categories!A1"/>
    <hyperlink ref="RFM21" location="Age_Categories!A1" display="Age_Categories!A1"/>
    <hyperlink ref="RFN21" location="Age_Categories!A1" display="Age_Categories!A1"/>
    <hyperlink ref="RFO21" location="Age_Categories!A1" display="Age_Categories!A1"/>
    <hyperlink ref="RFP21" location="Age_Categories!A1" display="Age_Categories!A1"/>
    <hyperlink ref="RFQ21" location="Age_Categories!A1" display="Age_Categories!A1"/>
    <hyperlink ref="RFR21" location="Age_Categories!A1" display="Age_Categories!A1"/>
    <hyperlink ref="RFS21" location="Age_Categories!A1" display="Age_Categories!A1"/>
    <hyperlink ref="RFT21" location="Age_Categories!A1" display="Age_Categories!A1"/>
    <hyperlink ref="RFU21" location="Age_Categories!A1" display="Age_Categories!A1"/>
    <hyperlink ref="RFV21" location="Age_Categories!A1" display="Age_Categories!A1"/>
    <hyperlink ref="RFW21" location="Age_Categories!A1" display="Age_Categories!A1"/>
    <hyperlink ref="RFX21" location="Age_Categories!A1" display="Age_Categories!A1"/>
    <hyperlink ref="RFY21" location="Age_Categories!A1" display="Age_Categories!A1"/>
    <hyperlink ref="RFZ21" location="Age_Categories!A1" display="Age_Categories!A1"/>
    <hyperlink ref="RGA21" location="Age_Categories!A1" display="Age_Categories!A1"/>
    <hyperlink ref="RGB21" location="Age_Categories!A1" display="Age_Categories!A1"/>
    <hyperlink ref="RGC21" location="Age_Categories!A1" display="Age_Categories!A1"/>
    <hyperlink ref="RGD21" location="Age_Categories!A1" display="Age_Categories!A1"/>
    <hyperlink ref="RGE21" location="Age_Categories!A1" display="Age_Categories!A1"/>
    <hyperlink ref="RGF21" location="Age_Categories!A1" display="Age_Categories!A1"/>
    <hyperlink ref="RGG21" location="Age_Categories!A1" display="Age_Categories!A1"/>
    <hyperlink ref="RGH21" location="Age_Categories!A1" display="Age_Categories!A1"/>
    <hyperlink ref="RGI21" location="Age_Categories!A1" display="Age_Categories!A1"/>
    <hyperlink ref="RGJ21" location="Age_Categories!A1" display="Age_Categories!A1"/>
    <hyperlink ref="RGK21" location="Age_Categories!A1" display="Age_Categories!A1"/>
    <hyperlink ref="RGL21" location="Age_Categories!A1" display="Age_Categories!A1"/>
    <hyperlink ref="RGM21" location="Age_Categories!A1" display="Age_Categories!A1"/>
    <hyperlink ref="RGN21" location="Age_Categories!A1" display="Age_Categories!A1"/>
    <hyperlink ref="RGO21" location="Age_Categories!A1" display="Age_Categories!A1"/>
    <hyperlink ref="RGP21" location="Age_Categories!A1" display="Age_Categories!A1"/>
    <hyperlink ref="RGQ21" location="Age_Categories!A1" display="Age_Categories!A1"/>
    <hyperlink ref="RGR21" location="Age_Categories!A1" display="Age_Categories!A1"/>
    <hyperlink ref="RGS21" location="Age_Categories!A1" display="Age_Categories!A1"/>
    <hyperlink ref="RGT21" location="Age_Categories!A1" display="Age_Categories!A1"/>
    <hyperlink ref="RGU21" location="Age_Categories!A1" display="Age_Categories!A1"/>
    <hyperlink ref="RGV21" location="Age_Categories!A1" display="Age_Categories!A1"/>
    <hyperlink ref="RGW21" location="Age_Categories!A1" display="Age_Categories!A1"/>
    <hyperlink ref="RGX21" location="Age_Categories!A1" display="Age_Categories!A1"/>
    <hyperlink ref="RGY21" location="Age_Categories!A1" display="Age_Categories!A1"/>
    <hyperlink ref="RGZ21" location="Age_Categories!A1" display="Age_Categories!A1"/>
    <hyperlink ref="RHA21" location="Age_Categories!A1" display="Age_Categories!A1"/>
    <hyperlink ref="RHB21" location="Age_Categories!A1" display="Age_Categories!A1"/>
    <hyperlink ref="RHC21" location="Age_Categories!A1" display="Age_Categories!A1"/>
    <hyperlink ref="RHD21" location="Age_Categories!A1" display="Age_Categories!A1"/>
    <hyperlink ref="RHE21" location="Age_Categories!A1" display="Age_Categories!A1"/>
    <hyperlink ref="RHF21" location="Age_Categories!A1" display="Age_Categories!A1"/>
    <hyperlink ref="RHG21" location="Age_Categories!A1" display="Age_Categories!A1"/>
    <hyperlink ref="RHH21" location="Age_Categories!A1" display="Age_Categories!A1"/>
    <hyperlink ref="RHI21" location="Age_Categories!A1" display="Age_Categories!A1"/>
    <hyperlink ref="RHJ21" location="Age_Categories!A1" display="Age_Categories!A1"/>
    <hyperlink ref="RHK21" location="Age_Categories!A1" display="Age_Categories!A1"/>
    <hyperlink ref="RHL21" location="Age_Categories!A1" display="Age_Categories!A1"/>
    <hyperlink ref="RHM21" location="Age_Categories!A1" display="Age_Categories!A1"/>
    <hyperlink ref="RHN21" location="Age_Categories!A1" display="Age_Categories!A1"/>
    <hyperlink ref="RHO21" location="Age_Categories!A1" display="Age_Categories!A1"/>
    <hyperlink ref="RHP21" location="Age_Categories!A1" display="Age_Categories!A1"/>
    <hyperlink ref="RHQ21" location="Age_Categories!A1" display="Age_Categories!A1"/>
    <hyperlink ref="RHR21" location="Age_Categories!A1" display="Age_Categories!A1"/>
    <hyperlink ref="RHS21" location="Age_Categories!A1" display="Age_Categories!A1"/>
    <hyperlink ref="RHT21" location="Age_Categories!A1" display="Age_Categories!A1"/>
    <hyperlink ref="RHU21" location="Age_Categories!A1" display="Age_Categories!A1"/>
    <hyperlink ref="RHV21" location="Age_Categories!A1" display="Age_Categories!A1"/>
    <hyperlink ref="RHW21" location="Age_Categories!A1" display="Age_Categories!A1"/>
    <hyperlink ref="RHX21" location="Age_Categories!A1" display="Age_Categories!A1"/>
    <hyperlink ref="RHY21" location="Age_Categories!A1" display="Age_Categories!A1"/>
    <hyperlink ref="RHZ21" location="Age_Categories!A1" display="Age_Categories!A1"/>
    <hyperlink ref="RIA21" location="Age_Categories!A1" display="Age_Categories!A1"/>
    <hyperlink ref="RIB21" location="Age_Categories!A1" display="Age_Categories!A1"/>
    <hyperlink ref="RIC21" location="Age_Categories!A1" display="Age_Categories!A1"/>
    <hyperlink ref="RID21" location="Age_Categories!A1" display="Age_Categories!A1"/>
    <hyperlink ref="RIE21" location="Age_Categories!A1" display="Age_Categories!A1"/>
    <hyperlink ref="RIF21" location="Age_Categories!A1" display="Age_Categories!A1"/>
    <hyperlink ref="RIG21" location="Age_Categories!A1" display="Age_Categories!A1"/>
    <hyperlink ref="RIH21" location="Age_Categories!A1" display="Age_Categories!A1"/>
    <hyperlink ref="RII21" location="Age_Categories!A1" display="Age_Categories!A1"/>
    <hyperlink ref="RIJ21" location="Age_Categories!A1" display="Age_Categories!A1"/>
    <hyperlink ref="RIK21" location="Age_Categories!A1" display="Age_Categories!A1"/>
    <hyperlink ref="RIL21" location="Age_Categories!A1" display="Age_Categories!A1"/>
    <hyperlink ref="RIM21" location="Age_Categories!A1" display="Age_Categories!A1"/>
    <hyperlink ref="RIN21" location="Age_Categories!A1" display="Age_Categories!A1"/>
    <hyperlink ref="RIO21" location="Age_Categories!A1" display="Age_Categories!A1"/>
    <hyperlink ref="RIP21" location="Age_Categories!A1" display="Age_Categories!A1"/>
    <hyperlink ref="RIQ21" location="Age_Categories!A1" display="Age_Categories!A1"/>
    <hyperlink ref="RIR21" location="Age_Categories!A1" display="Age_Categories!A1"/>
    <hyperlink ref="RIS21" location="Age_Categories!A1" display="Age_Categories!A1"/>
    <hyperlink ref="RIT21" location="Age_Categories!A1" display="Age_Categories!A1"/>
    <hyperlink ref="RIU21" location="Age_Categories!A1" display="Age_Categories!A1"/>
    <hyperlink ref="RIV21" location="Age_Categories!A1" display="Age_Categories!A1"/>
    <hyperlink ref="RIW21" location="Age_Categories!A1" display="Age_Categories!A1"/>
    <hyperlink ref="RIX21" location="Age_Categories!A1" display="Age_Categories!A1"/>
    <hyperlink ref="RIY21" location="Age_Categories!A1" display="Age_Categories!A1"/>
    <hyperlink ref="RIZ21" location="Age_Categories!A1" display="Age_Categories!A1"/>
    <hyperlink ref="RJA21" location="Age_Categories!A1" display="Age_Categories!A1"/>
    <hyperlink ref="RJB21" location="Age_Categories!A1" display="Age_Categories!A1"/>
    <hyperlink ref="RJC21" location="Age_Categories!A1" display="Age_Categories!A1"/>
    <hyperlink ref="RJD21" location="Age_Categories!A1" display="Age_Categories!A1"/>
    <hyperlink ref="RJE21" location="Age_Categories!A1" display="Age_Categories!A1"/>
    <hyperlink ref="RJF21" location="Age_Categories!A1" display="Age_Categories!A1"/>
    <hyperlink ref="RJG21" location="Age_Categories!A1" display="Age_Categories!A1"/>
    <hyperlink ref="RJH21" location="Age_Categories!A1" display="Age_Categories!A1"/>
    <hyperlink ref="RJI21" location="Age_Categories!A1" display="Age_Categories!A1"/>
    <hyperlink ref="RJJ21" location="Age_Categories!A1" display="Age_Categories!A1"/>
    <hyperlink ref="RJK21" location="Age_Categories!A1" display="Age_Categories!A1"/>
    <hyperlink ref="RJL21" location="Age_Categories!A1" display="Age_Categories!A1"/>
    <hyperlink ref="RJM21" location="Age_Categories!A1" display="Age_Categories!A1"/>
    <hyperlink ref="RJN21" location="Age_Categories!A1" display="Age_Categories!A1"/>
    <hyperlink ref="RJO21" location="Age_Categories!A1" display="Age_Categories!A1"/>
    <hyperlink ref="RJP21" location="Age_Categories!A1" display="Age_Categories!A1"/>
    <hyperlink ref="RJQ21" location="Age_Categories!A1" display="Age_Categories!A1"/>
    <hyperlink ref="RJR21" location="Age_Categories!A1" display="Age_Categories!A1"/>
    <hyperlink ref="RJS21" location="Age_Categories!A1" display="Age_Categories!A1"/>
    <hyperlink ref="RJT21" location="Age_Categories!A1" display="Age_Categories!A1"/>
    <hyperlink ref="RJU21" location="Age_Categories!A1" display="Age_Categories!A1"/>
    <hyperlink ref="RJV21" location="Age_Categories!A1" display="Age_Categories!A1"/>
    <hyperlink ref="RJW21" location="Age_Categories!A1" display="Age_Categories!A1"/>
    <hyperlink ref="RJX21" location="Age_Categories!A1" display="Age_Categories!A1"/>
    <hyperlink ref="RJY21" location="Age_Categories!A1" display="Age_Categories!A1"/>
    <hyperlink ref="RJZ21" location="Age_Categories!A1" display="Age_Categories!A1"/>
    <hyperlink ref="RKA21" location="Age_Categories!A1" display="Age_Categories!A1"/>
    <hyperlink ref="RKB21" location="Age_Categories!A1" display="Age_Categories!A1"/>
    <hyperlink ref="RKC21" location="Age_Categories!A1" display="Age_Categories!A1"/>
    <hyperlink ref="RKD21" location="Age_Categories!A1" display="Age_Categories!A1"/>
    <hyperlink ref="RKE21" location="Age_Categories!A1" display="Age_Categories!A1"/>
    <hyperlink ref="RKF21" location="Age_Categories!A1" display="Age_Categories!A1"/>
    <hyperlink ref="RKG21" location="Age_Categories!A1" display="Age_Categories!A1"/>
    <hyperlink ref="RKH21" location="Age_Categories!A1" display="Age_Categories!A1"/>
    <hyperlink ref="RKI21" location="Age_Categories!A1" display="Age_Categories!A1"/>
    <hyperlink ref="RKJ21" location="Age_Categories!A1" display="Age_Categories!A1"/>
    <hyperlink ref="RKK21" location="Age_Categories!A1" display="Age_Categories!A1"/>
    <hyperlink ref="RKL21" location="Age_Categories!A1" display="Age_Categories!A1"/>
    <hyperlink ref="RKM21" location="Age_Categories!A1" display="Age_Categories!A1"/>
    <hyperlink ref="RKN21" location="Age_Categories!A1" display="Age_Categories!A1"/>
    <hyperlink ref="RKO21" location="Age_Categories!A1" display="Age_Categories!A1"/>
    <hyperlink ref="RKP21" location="Age_Categories!A1" display="Age_Categories!A1"/>
    <hyperlink ref="RKQ21" location="Age_Categories!A1" display="Age_Categories!A1"/>
    <hyperlink ref="RKR21" location="Age_Categories!A1" display="Age_Categories!A1"/>
    <hyperlink ref="RKS21" location="Age_Categories!A1" display="Age_Categories!A1"/>
    <hyperlink ref="RKT21" location="Age_Categories!A1" display="Age_Categories!A1"/>
    <hyperlink ref="RKU21" location="Age_Categories!A1" display="Age_Categories!A1"/>
    <hyperlink ref="RKV21" location="Age_Categories!A1" display="Age_Categories!A1"/>
    <hyperlink ref="RKW21" location="Age_Categories!A1" display="Age_Categories!A1"/>
    <hyperlink ref="RKX21" location="Age_Categories!A1" display="Age_Categories!A1"/>
    <hyperlink ref="RKY21" location="Age_Categories!A1" display="Age_Categories!A1"/>
    <hyperlink ref="RKZ21" location="Age_Categories!A1" display="Age_Categories!A1"/>
    <hyperlink ref="RLA21" location="Age_Categories!A1" display="Age_Categories!A1"/>
    <hyperlink ref="RLB21" location="Age_Categories!A1" display="Age_Categories!A1"/>
    <hyperlink ref="RLC21" location="Age_Categories!A1" display="Age_Categories!A1"/>
    <hyperlink ref="RLD21" location="Age_Categories!A1" display="Age_Categories!A1"/>
    <hyperlink ref="RLE21" location="Age_Categories!A1" display="Age_Categories!A1"/>
    <hyperlink ref="RLF21" location="Age_Categories!A1" display="Age_Categories!A1"/>
    <hyperlink ref="RLG21" location="Age_Categories!A1" display="Age_Categories!A1"/>
    <hyperlink ref="RLH21" location="Age_Categories!A1" display="Age_Categories!A1"/>
    <hyperlink ref="RLI21" location="Age_Categories!A1" display="Age_Categories!A1"/>
    <hyperlink ref="RLJ21" location="Age_Categories!A1" display="Age_Categories!A1"/>
    <hyperlink ref="RLK21" location="Age_Categories!A1" display="Age_Categories!A1"/>
    <hyperlink ref="RLL21" location="Age_Categories!A1" display="Age_Categories!A1"/>
    <hyperlink ref="RLM21" location="Age_Categories!A1" display="Age_Categories!A1"/>
    <hyperlink ref="RLN21" location="Age_Categories!A1" display="Age_Categories!A1"/>
    <hyperlink ref="RLO21" location="Age_Categories!A1" display="Age_Categories!A1"/>
    <hyperlink ref="RLP21" location="Age_Categories!A1" display="Age_Categories!A1"/>
    <hyperlink ref="RLQ21" location="Age_Categories!A1" display="Age_Categories!A1"/>
    <hyperlink ref="RLR21" location="Age_Categories!A1" display="Age_Categories!A1"/>
    <hyperlink ref="RLS21" location="Age_Categories!A1" display="Age_Categories!A1"/>
    <hyperlink ref="RLT21" location="Age_Categories!A1" display="Age_Categories!A1"/>
    <hyperlink ref="RLU21" location="Age_Categories!A1" display="Age_Categories!A1"/>
    <hyperlink ref="RLV21" location="Age_Categories!A1" display="Age_Categories!A1"/>
    <hyperlink ref="RLW21" location="Age_Categories!A1" display="Age_Categories!A1"/>
    <hyperlink ref="RLX21" location="Age_Categories!A1" display="Age_Categories!A1"/>
    <hyperlink ref="RLY21" location="Age_Categories!A1" display="Age_Categories!A1"/>
    <hyperlink ref="RLZ21" location="Age_Categories!A1" display="Age_Categories!A1"/>
    <hyperlink ref="RMA21" location="Age_Categories!A1" display="Age_Categories!A1"/>
    <hyperlink ref="RMB21" location="Age_Categories!A1" display="Age_Categories!A1"/>
    <hyperlink ref="RMC21" location="Age_Categories!A1" display="Age_Categories!A1"/>
    <hyperlink ref="RMD21" location="Age_Categories!A1" display="Age_Categories!A1"/>
    <hyperlink ref="RME21" location="Age_Categories!A1" display="Age_Categories!A1"/>
    <hyperlink ref="RMF21" location="Age_Categories!A1" display="Age_Categories!A1"/>
    <hyperlink ref="RMG21" location="Age_Categories!A1" display="Age_Categories!A1"/>
    <hyperlink ref="RMH21" location="Age_Categories!A1" display="Age_Categories!A1"/>
    <hyperlink ref="RMI21" location="Age_Categories!A1" display="Age_Categories!A1"/>
    <hyperlink ref="RMJ21" location="Age_Categories!A1" display="Age_Categories!A1"/>
    <hyperlink ref="RMK21" location="Age_Categories!A1" display="Age_Categories!A1"/>
    <hyperlink ref="RML21" location="Age_Categories!A1" display="Age_Categories!A1"/>
    <hyperlink ref="RMM21" location="Age_Categories!A1" display="Age_Categories!A1"/>
    <hyperlink ref="RMN21" location="Age_Categories!A1" display="Age_Categories!A1"/>
    <hyperlink ref="RMO21" location="Age_Categories!A1" display="Age_Categories!A1"/>
    <hyperlink ref="RMP21" location="Age_Categories!A1" display="Age_Categories!A1"/>
    <hyperlink ref="RMQ21" location="Age_Categories!A1" display="Age_Categories!A1"/>
    <hyperlink ref="RMR21" location="Age_Categories!A1" display="Age_Categories!A1"/>
    <hyperlink ref="RMS21" location="Age_Categories!A1" display="Age_Categories!A1"/>
    <hyperlink ref="RMT21" location="Age_Categories!A1" display="Age_Categories!A1"/>
    <hyperlink ref="RMU21" location="Age_Categories!A1" display="Age_Categories!A1"/>
    <hyperlink ref="RMV21" location="Age_Categories!A1" display="Age_Categories!A1"/>
    <hyperlink ref="RMW21" location="Age_Categories!A1" display="Age_Categories!A1"/>
    <hyperlink ref="RMX21" location="Age_Categories!A1" display="Age_Categories!A1"/>
    <hyperlink ref="RMY21" location="Age_Categories!A1" display="Age_Categories!A1"/>
    <hyperlink ref="RMZ21" location="Age_Categories!A1" display="Age_Categories!A1"/>
    <hyperlink ref="RNA21" location="Age_Categories!A1" display="Age_Categories!A1"/>
    <hyperlink ref="RNB21" location="Age_Categories!A1" display="Age_Categories!A1"/>
    <hyperlink ref="RNC21" location="Age_Categories!A1" display="Age_Categories!A1"/>
    <hyperlink ref="RND21" location="Age_Categories!A1" display="Age_Categories!A1"/>
    <hyperlink ref="RNE21" location="Age_Categories!A1" display="Age_Categories!A1"/>
    <hyperlink ref="RNF21" location="Age_Categories!A1" display="Age_Categories!A1"/>
    <hyperlink ref="RNG21" location="Age_Categories!A1" display="Age_Categories!A1"/>
    <hyperlink ref="RNH21" location="Age_Categories!A1" display="Age_Categories!A1"/>
    <hyperlink ref="RNI21" location="Age_Categories!A1" display="Age_Categories!A1"/>
    <hyperlink ref="RNJ21" location="Age_Categories!A1" display="Age_Categories!A1"/>
    <hyperlink ref="RNK21" location="Age_Categories!A1" display="Age_Categories!A1"/>
    <hyperlink ref="RNL21" location="Age_Categories!A1" display="Age_Categories!A1"/>
    <hyperlink ref="RNM21" location="Age_Categories!A1" display="Age_Categories!A1"/>
    <hyperlink ref="RNN21" location="Age_Categories!A1" display="Age_Categories!A1"/>
    <hyperlink ref="RNO21" location="Age_Categories!A1" display="Age_Categories!A1"/>
    <hyperlink ref="RNP21" location="Age_Categories!A1" display="Age_Categories!A1"/>
    <hyperlink ref="RNQ21" location="Age_Categories!A1" display="Age_Categories!A1"/>
    <hyperlink ref="RNR21" location="Age_Categories!A1" display="Age_Categories!A1"/>
    <hyperlink ref="RNS21" location="Age_Categories!A1" display="Age_Categories!A1"/>
    <hyperlink ref="RNT21" location="Age_Categories!A1" display="Age_Categories!A1"/>
    <hyperlink ref="RNU21" location="Age_Categories!A1" display="Age_Categories!A1"/>
    <hyperlink ref="RNV21" location="Age_Categories!A1" display="Age_Categories!A1"/>
    <hyperlink ref="RNW21" location="Age_Categories!A1" display="Age_Categories!A1"/>
    <hyperlink ref="RNX21" location="Age_Categories!A1" display="Age_Categories!A1"/>
    <hyperlink ref="RNY21" location="Age_Categories!A1" display="Age_Categories!A1"/>
    <hyperlink ref="RNZ21" location="Age_Categories!A1" display="Age_Categories!A1"/>
    <hyperlink ref="ROA21" location="Age_Categories!A1" display="Age_Categories!A1"/>
    <hyperlink ref="ROB21" location="Age_Categories!A1" display="Age_Categories!A1"/>
    <hyperlink ref="ROC21" location="Age_Categories!A1" display="Age_Categories!A1"/>
    <hyperlink ref="ROD21" location="Age_Categories!A1" display="Age_Categories!A1"/>
    <hyperlink ref="ROE21" location="Age_Categories!A1" display="Age_Categories!A1"/>
    <hyperlink ref="ROF21" location="Age_Categories!A1" display="Age_Categories!A1"/>
    <hyperlink ref="ROG21" location="Age_Categories!A1" display="Age_Categories!A1"/>
    <hyperlink ref="ROH21" location="Age_Categories!A1" display="Age_Categories!A1"/>
    <hyperlink ref="ROI21" location="Age_Categories!A1" display="Age_Categories!A1"/>
    <hyperlink ref="ROJ21" location="Age_Categories!A1" display="Age_Categories!A1"/>
    <hyperlink ref="ROK21" location="Age_Categories!A1" display="Age_Categories!A1"/>
    <hyperlink ref="ROL21" location="Age_Categories!A1" display="Age_Categories!A1"/>
    <hyperlink ref="ROM21" location="Age_Categories!A1" display="Age_Categories!A1"/>
    <hyperlink ref="RON21" location="Age_Categories!A1" display="Age_Categories!A1"/>
    <hyperlink ref="ROO21" location="Age_Categories!A1" display="Age_Categories!A1"/>
    <hyperlink ref="ROP21" location="Age_Categories!A1" display="Age_Categories!A1"/>
    <hyperlink ref="ROQ21" location="Age_Categories!A1" display="Age_Categories!A1"/>
    <hyperlink ref="ROR21" location="Age_Categories!A1" display="Age_Categories!A1"/>
    <hyperlink ref="ROS21" location="Age_Categories!A1" display="Age_Categories!A1"/>
    <hyperlink ref="ROT21" location="Age_Categories!A1" display="Age_Categories!A1"/>
    <hyperlink ref="ROU21" location="Age_Categories!A1" display="Age_Categories!A1"/>
    <hyperlink ref="ROV21" location="Age_Categories!A1" display="Age_Categories!A1"/>
    <hyperlink ref="ROW21" location="Age_Categories!A1" display="Age_Categories!A1"/>
    <hyperlink ref="ROX21" location="Age_Categories!A1" display="Age_Categories!A1"/>
    <hyperlink ref="ROY21" location="Age_Categories!A1" display="Age_Categories!A1"/>
    <hyperlink ref="ROZ21" location="Age_Categories!A1" display="Age_Categories!A1"/>
    <hyperlink ref="RPA21" location="Age_Categories!A1" display="Age_Categories!A1"/>
    <hyperlink ref="RPB21" location="Age_Categories!A1" display="Age_Categories!A1"/>
    <hyperlink ref="RPC21" location="Age_Categories!A1" display="Age_Categories!A1"/>
    <hyperlink ref="RPD21" location="Age_Categories!A1" display="Age_Categories!A1"/>
    <hyperlink ref="RPE21" location="Age_Categories!A1" display="Age_Categories!A1"/>
    <hyperlink ref="RPF21" location="Age_Categories!A1" display="Age_Categories!A1"/>
    <hyperlink ref="RPG21" location="Age_Categories!A1" display="Age_Categories!A1"/>
    <hyperlink ref="RPH21" location="Age_Categories!A1" display="Age_Categories!A1"/>
    <hyperlink ref="RPI21" location="Age_Categories!A1" display="Age_Categories!A1"/>
    <hyperlink ref="RPJ21" location="Age_Categories!A1" display="Age_Categories!A1"/>
    <hyperlink ref="RPK21" location="Age_Categories!A1" display="Age_Categories!A1"/>
    <hyperlink ref="RPL21" location="Age_Categories!A1" display="Age_Categories!A1"/>
    <hyperlink ref="RPM21" location="Age_Categories!A1" display="Age_Categories!A1"/>
    <hyperlink ref="RPN21" location="Age_Categories!A1" display="Age_Categories!A1"/>
    <hyperlink ref="RPO21" location="Age_Categories!A1" display="Age_Categories!A1"/>
    <hyperlink ref="RPP21" location="Age_Categories!A1" display="Age_Categories!A1"/>
    <hyperlink ref="RPQ21" location="Age_Categories!A1" display="Age_Categories!A1"/>
    <hyperlink ref="RPR21" location="Age_Categories!A1" display="Age_Categories!A1"/>
    <hyperlink ref="RPS21" location="Age_Categories!A1" display="Age_Categories!A1"/>
    <hyperlink ref="RPT21" location="Age_Categories!A1" display="Age_Categories!A1"/>
    <hyperlink ref="RPU21" location="Age_Categories!A1" display="Age_Categories!A1"/>
    <hyperlink ref="RPV21" location="Age_Categories!A1" display="Age_Categories!A1"/>
    <hyperlink ref="RPW21" location="Age_Categories!A1" display="Age_Categories!A1"/>
    <hyperlink ref="RPX21" location="Age_Categories!A1" display="Age_Categories!A1"/>
    <hyperlink ref="RPY21" location="Age_Categories!A1" display="Age_Categories!A1"/>
    <hyperlink ref="RPZ21" location="Age_Categories!A1" display="Age_Categories!A1"/>
    <hyperlink ref="RQA21" location="Age_Categories!A1" display="Age_Categories!A1"/>
    <hyperlink ref="RQB21" location="Age_Categories!A1" display="Age_Categories!A1"/>
    <hyperlink ref="RQC21" location="Age_Categories!A1" display="Age_Categories!A1"/>
    <hyperlink ref="RQD21" location="Age_Categories!A1" display="Age_Categories!A1"/>
    <hyperlink ref="RQE21" location="Age_Categories!A1" display="Age_Categories!A1"/>
    <hyperlink ref="RQF21" location="Age_Categories!A1" display="Age_Categories!A1"/>
    <hyperlink ref="RQG21" location="Age_Categories!A1" display="Age_Categories!A1"/>
    <hyperlink ref="RQH21" location="Age_Categories!A1" display="Age_Categories!A1"/>
    <hyperlink ref="RQI21" location="Age_Categories!A1" display="Age_Categories!A1"/>
    <hyperlink ref="RQJ21" location="Age_Categories!A1" display="Age_Categories!A1"/>
    <hyperlink ref="RQK21" location="Age_Categories!A1" display="Age_Categories!A1"/>
    <hyperlink ref="RQL21" location="Age_Categories!A1" display="Age_Categories!A1"/>
    <hyperlink ref="RQM21" location="Age_Categories!A1" display="Age_Categories!A1"/>
    <hyperlink ref="RQN21" location="Age_Categories!A1" display="Age_Categories!A1"/>
    <hyperlink ref="RQO21" location="Age_Categories!A1" display="Age_Categories!A1"/>
    <hyperlink ref="RQP21" location="Age_Categories!A1" display="Age_Categories!A1"/>
    <hyperlink ref="RQQ21" location="Age_Categories!A1" display="Age_Categories!A1"/>
    <hyperlink ref="RQR21" location="Age_Categories!A1" display="Age_Categories!A1"/>
    <hyperlink ref="RQS21" location="Age_Categories!A1" display="Age_Categories!A1"/>
    <hyperlink ref="RQT21" location="Age_Categories!A1" display="Age_Categories!A1"/>
    <hyperlink ref="RQU21" location="Age_Categories!A1" display="Age_Categories!A1"/>
    <hyperlink ref="RQV21" location="Age_Categories!A1" display="Age_Categories!A1"/>
    <hyperlink ref="RQW21" location="Age_Categories!A1" display="Age_Categories!A1"/>
    <hyperlink ref="RQX21" location="Age_Categories!A1" display="Age_Categories!A1"/>
    <hyperlink ref="RQY21" location="Age_Categories!A1" display="Age_Categories!A1"/>
    <hyperlink ref="RQZ21" location="Age_Categories!A1" display="Age_Categories!A1"/>
    <hyperlink ref="RRA21" location="Age_Categories!A1" display="Age_Categories!A1"/>
    <hyperlink ref="RRB21" location="Age_Categories!A1" display="Age_Categories!A1"/>
    <hyperlink ref="RRC21" location="Age_Categories!A1" display="Age_Categories!A1"/>
    <hyperlink ref="RRD21" location="Age_Categories!A1" display="Age_Categories!A1"/>
    <hyperlink ref="RRE21" location="Age_Categories!A1" display="Age_Categories!A1"/>
    <hyperlink ref="RRF21" location="Age_Categories!A1" display="Age_Categories!A1"/>
    <hyperlink ref="RRG21" location="Age_Categories!A1" display="Age_Categories!A1"/>
    <hyperlink ref="RRH21" location="Age_Categories!A1" display="Age_Categories!A1"/>
    <hyperlink ref="RRI21" location="Age_Categories!A1" display="Age_Categories!A1"/>
    <hyperlink ref="RRJ21" location="Age_Categories!A1" display="Age_Categories!A1"/>
    <hyperlink ref="RRK21" location="Age_Categories!A1" display="Age_Categories!A1"/>
    <hyperlink ref="RRL21" location="Age_Categories!A1" display="Age_Categories!A1"/>
    <hyperlink ref="RRM21" location="Age_Categories!A1" display="Age_Categories!A1"/>
    <hyperlink ref="RRN21" location="Age_Categories!A1" display="Age_Categories!A1"/>
    <hyperlink ref="RRO21" location="Age_Categories!A1" display="Age_Categories!A1"/>
    <hyperlink ref="RRP21" location="Age_Categories!A1" display="Age_Categories!A1"/>
    <hyperlink ref="RRQ21" location="Age_Categories!A1" display="Age_Categories!A1"/>
    <hyperlink ref="RRR21" location="Age_Categories!A1" display="Age_Categories!A1"/>
    <hyperlink ref="RRS21" location="Age_Categories!A1" display="Age_Categories!A1"/>
    <hyperlink ref="RRT21" location="Age_Categories!A1" display="Age_Categories!A1"/>
    <hyperlink ref="RRU21" location="Age_Categories!A1" display="Age_Categories!A1"/>
    <hyperlink ref="RRV21" location="Age_Categories!A1" display="Age_Categories!A1"/>
    <hyperlink ref="RRW21" location="Age_Categories!A1" display="Age_Categories!A1"/>
    <hyperlink ref="RRX21" location="Age_Categories!A1" display="Age_Categories!A1"/>
    <hyperlink ref="RRY21" location="Age_Categories!A1" display="Age_Categories!A1"/>
    <hyperlink ref="RRZ21" location="Age_Categories!A1" display="Age_Categories!A1"/>
    <hyperlink ref="RSA21" location="Age_Categories!A1" display="Age_Categories!A1"/>
    <hyperlink ref="RSB21" location="Age_Categories!A1" display="Age_Categories!A1"/>
    <hyperlink ref="RSC21" location="Age_Categories!A1" display="Age_Categories!A1"/>
    <hyperlink ref="RSD21" location="Age_Categories!A1" display="Age_Categories!A1"/>
    <hyperlink ref="RSE21" location="Age_Categories!A1" display="Age_Categories!A1"/>
    <hyperlink ref="RSF21" location="Age_Categories!A1" display="Age_Categories!A1"/>
    <hyperlink ref="RSG21" location="Age_Categories!A1" display="Age_Categories!A1"/>
    <hyperlink ref="RSH21" location="Age_Categories!A1" display="Age_Categories!A1"/>
    <hyperlink ref="RSI21" location="Age_Categories!A1" display="Age_Categories!A1"/>
    <hyperlink ref="RSJ21" location="Age_Categories!A1" display="Age_Categories!A1"/>
    <hyperlink ref="RSK21" location="Age_Categories!A1" display="Age_Categories!A1"/>
    <hyperlink ref="RSL21" location="Age_Categories!A1" display="Age_Categories!A1"/>
    <hyperlink ref="RSM21" location="Age_Categories!A1" display="Age_Categories!A1"/>
    <hyperlink ref="RSN21" location="Age_Categories!A1" display="Age_Categories!A1"/>
    <hyperlink ref="RSO21" location="Age_Categories!A1" display="Age_Categories!A1"/>
    <hyperlink ref="RSP21" location="Age_Categories!A1" display="Age_Categories!A1"/>
    <hyperlink ref="RSQ21" location="Age_Categories!A1" display="Age_Categories!A1"/>
    <hyperlink ref="RSR21" location="Age_Categories!A1" display="Age_Categories!A1"/>
    <hyperlink ref="RSS21" location="Age_Categories!A1" display="Age_Categories!A1"/>
    <hyperlink ref="RST21" location="Age_Categories!A1" display="Age_Categories!A1"/>
    <hyperlink ref="RSU21" location="Age_Categories!A1" display="Age_Categories!A1"/>
    <hyperlink ref="RSV21" location="Age_Categories!A1" display="Age_Categories!A1"/>
    <hyperlink ref="RSW21" location="Age_Categories!A1" display="Age_Categories!A1"/>
    <hyperlink ref="RSX21" location="Age_Categories!A1" display="Age_Categories!A1"/>
    <hyperlink ref="RSY21" location="Age_Categories!A1" display="Age_Categories!A1"/>
    <hyperlink ref="RSZ21" location="Age_Categories!A1" display="Age_Categories!A1"/>
    <hyperlink ref="RTA21" location="Age_Categories!A1" display="Age_Categories!A1"/>
    <hyperlink ref="RTB21" location="Age_Categories!A1" display="Age_Categories!A1"/>
    <hyperlink ref="RTC21" location="Age_Categories!A1" display="Age_Categories!A1"/>
    <hyperlink ref="RTD21" location="Age_Categories!A1" display="Age_Categories!A1"/>
    <hyperlink ref="RTE21" location="Age_Categories!A1" display="Age_Categories!A1"/>
    <hyperlink ref="RTF21" location="Age_Categories!A1" display="Age_Categories!A1"/>
    <hyperlink ref="RTG21" location="Age_Categories!A1" display="Age_Categories!A1"/>
    <hyperlink ref="RTH21" location="Age_Categories!A1" display="Age_Categories!A1"/>
    <hyperlink ref="RTI21" location="Age_Categories!A1" display="Age_Categories!A1"/>
    <hyperlink ref="RTJ21" location="Age_Categories!A1" display="Age_Categories!A1"/>
    <hyperlink ref="RTK21" location="Age_Categories!A1" display="Age_Categories!A1"/>
    <hyperlink ref="RTL21" location="Age_Categories!A1" display="Age_Categories!A1"/>
    <hyperlink ref="RTM21" location="Age_Categories!A1" display="Age_Categories!A1"/>
    <hyperlink ref="RTN21" location="Age_Categories!A1" display="Age_Categories!A1"/>
    <hyperlink ref="RTO21" location="Age_Categories!A1" display="Age_Categories!A1"/>
    <hyperlink ref="RTP21" location="Age_Categories!A1" display="Age_Categories!A1"/>
    <hyperlink ref="RTQ21" location="Age_Categories!A1" display="Age_Categories!A1"/>
    <hyperlink ref="RTR21" location="Age_Categories!A1" display="Age_Categories!A1"/>
    <hyperlink ref="RTS21" location="Age_Categories!A1" display="Age_Categories!A1"/>
    <hyperlink ref="RTT21" location="Age_Categories!A1" display="Age_Categories!A1"/>
    <hyperlink ref="RTU21" location="Age_Categories!A1" display="Age_Categories!A1"/>
    <hyperlink ref="RTV21" location="Age_Categories!A1" display="Age_Categories!A1"/>
    <hyperlink ref="RTW21" location="Age_Categories!A1" display="Age_Categories!A1"/>
    <hyperlink ref="RTX21" location="Age_Categories!A1" display="Age_Categories!A1"/>
    <hyperlink ref="RTY21" location="Age_Categories!A1" display="Age_Categories!A1"/>
    <hyperlink ref="RTZ21" location="Age_Categories!A1" display="Age_Categories!A1"/>
    <hyperlink ref="RUA21" location="Age_Categories!A1" display="Age_Categories!A1"/>
    <hyperlink ref="RUB21" location="Age_Categories!A1" display="Age_Categories!A1"/>
    <hyperlink ref="RUC21" location="Age_Categories!A1" display="Age_Categories!A1"/>
    <hyperlink ref="RUD21" location="Age_Categories!A1" display="Age_Categories!A1"/>
    <hyperlink ref="RUE21" location="Age_Categories!A1" display="Age_Categories!A1"/>
    <hyperlink ref="RUF21" location="Age_Categories!A1" display="Age_Categories!A1"/>
    <hyperlink ref="RUG21" location="Age_Categories!A1" display="Age_Categories!A1"/>
    <hyperlink ref="RUH21" location="Age_Categories!A1" display="Age_Categories!A1"/>
    <hyperlink ref="RUI21" location="Age_Categories!A1" display="Age_Categories!A1"/>
    <hyperlink ref="RUJ21" location="Age_Categories!A1" display="Age_Categories!A1"/>
    <hyperlink ref="RUK21" location="Age_Categories!A1" display="Age_Categories!A1"/>
    <hyperlink ref="RUL21" location="Age_Categories!A1" display="Age_Categories!A1"/>
    <hyperlink ref="RUM21" location="Age_Categories!A1" display="Age_Categories!A1"/>
    <hyperlink ref="RUN21" location="Age_Categories!A1" display="Age_Categories!A1"/>
    <hyperlink ref="RUO21" location="Age_Categories!A1" display="Age_Categories!A1"/>
    <hyperlink ref="RUP21" location="Age_Categories!A1" display="Age_Categories!A1"/>
    <hyperlink ref="RUQ21" location="Age_Categories!A1" display="Age_Categories!A1"/>
    <hyperlink ref="RUR21" location="Age_Categories!A1" display="Age_Categories!A1"/>
    <hyperlink ref="RUS21" location="Age_Categories!A1" display="Age_Categories!A1"/>
    <hyperlink ref="RUT21" location="Age_Categories!A1" display="Age_Categories!A1"/>
    <hyperlink ref="RUU21" location="Age_Categories!A1" display="Age_Categories!A1"/>
    <hyperlink ref="RUV21" location="Age_Categories!A1" display="Age_Categories!A1"/>
    <hyperlink ref="RUW21" location="Age_Categories!A1" display="Age_Categories!A1"/>
    <hyperlink ref="RUX21" location="Age_Categories!A1" display="Age_Categories!A1"/>
    <hyperlink ref="RUY21" location="Age_Categories!A1" display="Age_Categories!A1"/>
    <hyperlink ref="RUZ21" location="Age_Categories!A1" display="Age_Categories!A1"/>
    <hyperlink ref="RVA21" location="Age_Categories!A1" display="Age_Categories!A1"/>
    <hyperlink ref="RVB21" location="Age_Categories!A1" display="Age_Categories!A1"/>
    <hyperlink ref="RVC21" location="Age_Categories!A1" display="Age_Categories!A1"/>
    <hyperlink ref="RVD21" location="Age_Categories!A1" display="Age_Categories!A1"/>
    <hyperlink ref="RVE21" location="Age_Categories!A1" display="Age_Categories!A1"/>
    <hyperlink ref="RVF21" location="Age_Categories!A1" display="Age_Categories!A1"/>
    <hyperlink ref="RVG21" location="Age_Categories!A1" display="Age_Categories!A1"/>
    <hyperlink ref="RVH21" location="Age_Categories!A1" display="Age_Categories!A1"/>
    <hyperlink ref="RVI21" location="Age_Categories!A1" display="Age_Categories!A1"/>
    <hyperlink ref="RVJ21" location="Age_Categories!A1" display="Age_Categories!A1"/>
    <hyperlink ref="RVK21" location="Age_Categories!A1" display="Age_Categories!A1"/>
    <hyperlink ref="RVL21" location="Age_Categories!A1" display="Age_Categories!A1"/>
    <hyperlink ref="RVM21" location="Age_Categories!A1" display="Age_Categories!A1"/>
    <hyperlink ref="RVN21" location="Age_Categories!A1" display="Age_Categories!A1"/>
    <hyperlink ref="RVO21" location="Age_Categories!A1" display="Age_Categories!A1"/>
    <hyperlink ref="RVP21" location="Age_Categories!A1" display="Age_Categories!A1"/>
    <hyperlink ref="RVQ21" location="Age_Categories!A1" display="Age_Categories!A1"/>
    <hyperlink ref="RVR21" location="Age_Categories!A1" display="Age_Categories!A1"/>
    <hyperlink ref="RVS21" location="Age_Categories!A1" display="Age_Categories!A1"/>
    <hyperlink ref="RVT21" location="Age_Categories!A1" display="Age_Categories!A1"/>
    <hyperlink ref="RVU21" location="Age_Categories!A1" display="Age_Categories!A1"/>
    <hyperlink ref="RVV21" location="Age_Categories!A1" display="Age_Categories!A1"/>
    <hyperlink ref="RVW21" location="Age_Categories!A1" display="Age_Categories!A1"/>
    <hyperlink ref="RVX21" location="Age_Categories!A1" display="Age_Categories!A1"/>
    <hyperlink ref="RVY21" location="Age_Categories!A1" display="Age_Categories!A1"/>
    <hyperlink ref="RVZ21" location="Age_Categories!A1" display="Age_Categories!A1"/>
    <hyperlink ref="RWA21" location="Age_Categories!A1" display="Age_Categories!A1"/>
    <hyperlink ref="RWB21" location="Age_Categories!A1" display="Age_Categories!A1"/>
    <hyperlink ref="RWC21" location="Age_Categories!A1" display="Age_Categories!A1"/>
    <hyperlink ref="RWD21" location="Age_Categories!A1" display="Age_Categories!A1"/>
    <hyperlink ref="RWE21" location="Age_Categories!A1" display="Age_Categories!A1"/>
    <hyperlink ref="RWF21" location="Age_Categories!A1" display="Age_Categories!A1"/>
    <hyperlink ref="RWG21" location="Age_Categories!A1" display="Age_Categories!A1"/>
    <hyperlink ref="RWH21" location="Age_Categories!A1" display="Age_Categories!A1"/>
    <hyperlink ref="RWI21" location="Age_Categories!A1" display="Age_Categories!A1"/>
    <hyperlink ref="RWJ21" location="Age_Categories!A1" display="Age_Categories!A1"/>
    <hyperlink ref="RWK21" location="Age_Categories!A1" display="Age_Categories!A1"/>
    <hyperlink ref="RWL21" location="Age_Categories!A1" display="Age_Categories!A1"/>
    <hyperlink ref="RWM21" location="Age_Categories!A1" display="Age_Categories!A1"/>
    <hyperlink ref="RWN21" location="Age_Categories!A1" display="Age_Categories!A1"/>
    <hyperlink ref="RWO21" location="Age_Categories!A1" display="Age_Categories!A1"/>
    <hyperlink ref="RWP21" location="Age_Categories!A1" display="Age_Categories!A1"/>
    <hyperlink ref="RWQ21" location="Age_Categories!A1" display="Age_Categories!A1"/>
    <hyperlink ref="RWR21" location="Age_Categories!A1" display="Age_Categories!A1"/>
    <hyperlink ref="RWS21" location="Age_Categories!A1" display="Age_Categories!A1"/>
    <hyperlink ref="RWT21" location="Age_Categories!A1" display="Age_Categories!A1"/>
    <hyperlink ref="RWU21" location="Age_Categories!A1" display="Age_Categories!A1"/>
    <hyperlink ref="RWV21" location="Age_Categories!A1" display="Age_Categories!A1"/>
    <hyperlink ref="RWW21" location="Age_Categories!A1" display="Age_Categories!A1"/>
    <hyperlink ref="RWX21" location="Age_Categories!A1" display="Age_Categories!A1"/>
    <hyperlink ref="RWY21" location="Age_Categories!A1" display="Age_Categories!A1"/>
    <hyperlink ref="RWZ21" location="Age_Categories!A1" display="Age_Categories!A1"/>
    <hyperlink ref="RXA21" location="Age_Categories!A1" display="Age_Categories!A1"/>
    <hyperlink ref="RXB21" location="Age_Categories!A1" display="Age_Categories!A1"/>
    <hyperlink ref="RXC21" location="Age_Categories!A1" display="Age_Categories!A1"/>
    <hyperlink ref="RXD21" location="Age_Categories!A1" display="Age_Categories!A1"/>
    <hyperlink ref="RXE21" location="Age_Categories!A1" display="Age_Categories!A1"/>
    <hyperlink ref="RXF21" location="Age_Categories!A1" display="Age_Categories!A1"/>
    <hyperlink ref="RXG21" location="Age_Categories!A1" display="Age_Categories!A1"/>
    <hyperlink ref="RXH21" location="Age_Categories!A1" display="Age_Categories!A1"/>
    <hyperlink ref="RXI21" location="Age_Categories!A1" display="Age_Categories!A1"/>
    <hyperlink ref="RXJ21" location="Age_Categories!A1" display="Age_Categories!A1"/>
    <hyperlink ref="RXK21" location="Age_Categories!A1" display="Age_Categories!A1"/>
    <hyperlink ref="RXL21" location="Age_Categories!A1" display="Age_Categories!A1"/>
    <hyperlink ref="RXM21" location="Age_Categories!A1" display="Age_Categories!A1"/>
    <hyperlink ref="RXN21" location="Age_Categories!A1" display="Age_Categories!A1"/>
    <hyperlink ref="RXO21" location="Age_Categories!A1" display="Age_Categories!A1"/>
    <hyperlink ref="RXP21" location="Age_Categories!A1" display="Age_Categories!A1"/>
    <hyperlink ref="RXQ21" location="Age_Categories!A1" display="Age_Categories!A1"/>
    <hyperlink ref="RXR21" location="Age_Categories!A1" display="Age_Categories!A1"/>
    <hyperlink ref="RXS21" location="Age_Categories!A1" display="Age_Categories!A1"/>
    <hyperlink ref="RXT21" location="Age_Categories!A1" display="Age_Categories!A1"/>
    <hyperlink ref="RXU21" location="Age_Categories!A1" display="Age_Categories!A1"/>
    <hyperlink ref="RXV21" location="Age_Categories!A1" display="Age_Categories!A1"/>
    <hyperlink ref="RXW21" location="Age_Categories!A1" display="Age_Categories!A1"/>
    <hyperlink ref="RXX21" location="Age_Categories!A1" display="Age_Categories!A1"/>
    <hyperlink ref="RXY21" location="Age_Categories!A1" display="Age_Categories!A1"/>
    <hyperlink ref="RXZ21" location="Age_Categories!A1" display="Age_Categories!A1"/>
    <hyperlink ref="RYA21" location="Age_Categories!A1" display="Age_Categories!A1"/>
    <hyperlink ref="RYB21" location="Age_Categories!A1" display="Age_Categories!A1"/>
    <hyperlink ref="RYC21" location="Age_Categories!A1" display="Age_Categories!A1"/>
    <hyperlink ref="RYD21" location="Age_Categories!A1" display="Age_Categories!A1"/>
    <hyperlink ref="RYE21" location="Age_Categories!A1" display="Age_Categories!A1"/>
    <hyperlink ref="RYF21" location="Age_Categories!A1" display="Age_Categories!A1"/>
    <hyperlink ref="RYG21" location="Age_Categories!A1" display="Age_Categories!A1"/>
    <hyperlink ref="RYH21" location="Age_Categories!A1" display="Age_Categories!A1"/>
    <hyperlink ref="RYI21" location="Age_Categories!A1" display="Age_Categories!A1"/>
    <hyperlink ref="RYJ21" location="Age_Categories!A1" display="Age_Categories!A1"/>
    <hyperlink ref="RYK21" location="Age_Categories!A1" display="Age_Categories!A1"/>
    <hyperlink ref="RYL21" location="Age_Categories!A1" display="Age_Categories!A1"/>
    <hyperlink ref="RYM21" location="Age_Categories!A1" display="Age_Categories!A1"/>
    <hyperlink ref="RYN21" location="Age_Categories!A1" display="Age_Categories!A1"/>
    <hyperlink ref="RYO21" location="Age_Categories!A1" display="Age_Categories!A1"/>
    <hyperlink ref="RYP21" location="Age_Categories!A1" display="Age_Categories!A1"/>
    <hyperlink ref="RYQ21" location="Age_Categories!A1" display="Age_Categories!A1"/>
    <hyperlink ref="RYR21" location="Age_Categories!A1" display="Age_Categories!A1"/>
    <hyperlink ref="RYS21" location="Age_Categories!A1" display="Age_Categories!A1"/>
    <hyperlink ref="RYT21" location="Age_Categories!A1" display="Age_Categories!A1"/>
    <hyperlink ref="RYU21" location="Age_Categories!A1" display="Age_Categories!A1"/>
    <hyperlink ref="RYV21" location="Age_Categories!A1" display="Age_Categories!A1"/>
    <hyperlink ref="RYW21" location="Age_Categories!A1" display="Age_Categories!A1"/>
    <hyperlink ref="RYX21" location="Age_Categories!A1" display="Age_Categories!A1"/>
    <hyperlink ref="RYY21" location="Age_Categories!A1" display="Age_Categories!A1"/>
    <hyperlink ref="RYZ21" location="Age_Categories!A1" display="Age_Categories!A1"/>
    <hyperlink ref="RZA21" location="Age_Categories!A1" display="Age_Categories!A1"/>
    <hyperlink ref="RZB21" location="Age_Categories!A1" display="Age_Categories!A1"/>
    <hyperlink ref="RZC21" location="Age_Categories!A1" display="Age_Categories!A1"/>
    <hyperlink ref="RZD21" location="Age_Categories!A1" display="Age_Categories!A1"/>
    <hyperlink ref="RZE21" location="Age_Categories!A1" display="Age_Categories!A1"/>
    <hyperlink ref="RZF21" location="Age_Categories!A1" display="Age_Categories!A1"/>
    <hyperlink ref="RZG21" location="Age_Categories!A1" display="Age_Categories!A1"/>
    <hyperlink ref="RZH21" location="Age_Categories!A1" display="Age_Categories!A1"/>
    <hyperlink ref="RZI21" location="Age_Categories!A1" display="Age_Categories!A1"/>
    <hyperlink ref="RZJ21" location="Age_Categories!A1" display="Age_Categories!A1"/>
    <hyperlink ref="RZK21" location="Age_Categories!A1" display="Age_Categories!A1"/>
    <hyperlink ref="RZL21" location="Age_Categories!A1" display="Age_Categories!A1"/>
    <hyperlink ref="RZM21" location="Age_Categories!A1" display="Age_Categories!A1"/>
    <hyperlink ref="RZN21" location="Age_Categories!A1" display="Age_Categories!A1"/>
    <hyperlink ref="RZO21" location="Age_Categories!A1" display="Age_Categories!A1"/>
    <hyperlink ref="RZP21" location="Age_Categories!A1" display="Age_Categories!A1"/>
    <hyperlink ref="RZQ21" location="Age_Categories!A1" display="Age_Categories!A1"/>
    <hyperlink ref="RZR21" location="Age_Categories!A1" display="Age_Categories!A1"/>
    <hyperlink ref="RZS21" location="Age_Categories!A1" display="Age_Categories!A1"/>
    <hyperlink ref="RZT21" location="Age_Categories!A1" display="Age_Categories!A1"/>
    <hyperlink ref="RZU21" location="Age_Categories!A1" display="Age_Categories!A1"/>
    <hyperlink ref="RZV21" location="Age_Categories!A1" display="Age_Categories!A1"/>
    <hyperlink ref="RZW21" location="Age_Categories!A1" display="Age_Categories!A1"/>
    <hyperlink ref="RZX21" location="Age_Categories!A1" display="Age_Categories!A1"/>
    <hyperlink ref="RZY21" location="Age_Categories!A1" display="Age_Categories!A1"/>
    <hyperlink ref="RZZ21" location="Age_Categories!A1" display="Age_Categories!A1"/>
    <hyperlink ref="SAA21" location="Age_Categories!A1" display="Age_Categories!A1"/>
    <hyperlink ref="SAB21" location="Age_Categories!A1" display="Age_Categories!A1"/>
    <hyperlink ref="SAC21" location="Age_Categories!A1" display="Age_Categories!A1"/>
    <hyperlink ref="SAD21" location="Age_Categories!A1" display="Age_Categories!A1"/>
    <hyperlink ref="SAE21" location="Age_Categories!A1" display="Age_Categories!A1"/>
    <hyperlink ref="SAF21" location="Age_Categories!A1" display="Age_Categories!A1"/>
    <hyperlink ref="SAG21" location="Age_Categories!A1" display="Age_Categories!A1"/>
    <hyperlink ref="SAH21" location="Age_Categories!A1" display="Age_Categories!A1"/>
    <hyperlink ref="SAI21" location="Age_Categories!A1" display="Age_Categories!A1"/>
    <hyperlink ref="SAJ21" location="Age_Categories!A1" display="Age_Categories!A1"/>
    <hyperlink ref="SAK21" location="Age_Categories!A1" display="Age_Categories!A1"/>
    <hyperlink ref="SAL21" location="Age_Categories!A1" display="Age_Categories!A1"/>
    <hyperlink ref="SAM21" location="Age_Categories!A1" display="Age_Categories!A1"/>
    <hyperlink ref="SAN21" location="Age_Categories!A1" display="Age_Categories!A1"/>
    <hyperlink ref="SAO21" location="Age_Categories!A1" display="Age_Categories!A1"/>
    <hyperlink ref="SAP21" location="Age_Categories!A1" display="Age_Categories!A1"/>
    <hyperlink ref="SAQ21" location="Age_Categories!A1" display="Age_Categories!A1"/>
    <hyperlink ref="SAR21" location="Age_Categories!A1" display="Age_Categories!A1"/>
    <hyperlink ref="SAS21" location="Age_Categories!A1" display="Age_Categories!A1"/>
    <hyperlink ref="SAT21" location="Age_Categories!A1" display="Age_Categories!A1"/>
    <hyperlink ref="SAU21" location="Age_Categories!A1" display="Age_Categories!A1"/>
    <hyperlink ref="SAV21" location="Age_Categories!A1" display="Age_Categories!A1"/>
    <hyperlink ref="SAW21" location="Age_Categories!A1" display="Age_Categories!A1"/>
    <hyperlink ref="SAX21" location="Age_Categories!A1" display="Age_Categories!A1"/>
    <hyperlink ref="SAY21" location="Age_Categories!A1" display="Age_Categories!A1"/>
    <hyperlink ref="SAZ21" location="Age_Categories!A1" display="Age_Categories!A1"/>
    <hyperlink ref="SBA21" location="Age_Categories!A1" display="Age_Categories!A1"/>
    <hyperlink ref="SBB21" location="Age_Categories!A1" display="Age_Categories!A1"/>
    <hyperlink ref="SBC21" location="Age_Categories!A1" display="Age_Categories!A1"/>
    <hyperlink ref="SBD21" location="Age_Categories!A1" display="Age_Categories!A1"/>
    <hyperlink ref="SBE21" location="Age_Categories!A1" display="Age_Categories!A1"/>
    <hyperlink ref="SBF21" location="Age_Categories!A1" display="Age_Categories!A1"/>
    <hyperlink ref="SBG21" location="Age_Categories!A1" display="Age_Categories!A1"/>
    <hyperlink ref="SBH21" location="Age_Categories!A1" display="Age_Categories!A1"/>
    <hyperlink ref="SBI21" location="Age_Categories!A1" display="Age_Categories!A1"/>
    <hyperlink ref="SBJ21" location="Age_Categories!A1" display="Age_Categories!A1"/>
    <hyperlink ref="SBK21" location="Age_Categories!A1" display="Age_Categories!A1"/>
    <hyperlink ref="SBL21" location="Age_Categories!A1" display="Age_Categories!A1"/>
    <hyperlink ref="SBM21" location="Age_Categories!A1" display="Age_Categories!A1"/>
    <hyperlink ref="SBN21" location="Age_Categories!A1" display="Age_Categories!A1"/>
    <hyperlink ref="SBO21" location="Age_Categories!A1" display="Age_Categories!A1"/>
    <hyperlink ref="SBP21" location="Age_Categories!A1" display="Age_Categories!A1"/>
    <hyperlink ref="SBQ21" location="Age_Categories!A1" display="Age_Categories!A1"/>
    <hyperlink ref="SBR21" location="Age_Categories!A1" display="Age_Categories!A1"/>
    <hyperlink ref="SBS21" location="Age_Categories!A1" display="Age_Categories!A1"/>
    <hyperlink ref="SBT21" location="Age_Categories!A1" display="Age_Categories!A1"/>
    <hyperlink ref="SBU21" location="Age_Categories!A1" display="Age_Categories!A1"/>
    <hyperlink ref="SBV21" location="Age_Categories!A1" display="Age_Categories!A1"/>
    <hyperlink ref="SBW21" location="Age_Categories!A1" display="Age_Categories!A1"/>
    <hyperlink ref="SBX21" location="Age_Categories!A1" display="Age_Categories!A1"/>
    <hyperlink ref="SBY21" location="Age_Categories!A1" display="Age_Categories!A1"/>
    <hyperlink ref="SBZ21" location="Age_Categories!A1" display="Age_Categories!A1"/>
    <hyperlink ref="SCA21" location="Age_Categories!A1" display="Age_Categories!A1"/>
    <hyperlink ref="SCB21" location="Age_Categories!A1" display="Age_Categories!A1"/>
    <hyperlink ref="SCC21" location="Age_Categories!A1" display="Age_Categories!A1"/>
    <hyperlink ref="SCD21" location="Age_Categories!A1" display="Age_Categories!A1"/>
    <hyperlink ref="SCE21" location="Age_Categories!A1" display="Age_Categories!A1"/>
    <hyperlink ref="SCF21" location="Age_Categories!A1" display="Age_Categories!A1"/>
    <hyperlink ref="SCG21" location="Age_Categories!A1" display="Age_Categories!A1"/>
    <hyperlink ref="SCH21" location="Age_Categories!A1" display="Age_Categories!A1"/>
    <hyperlink ref="SCI21" location="Age_Categories!A1" display="Age_Categories!A1"/>
    <hyperlink ref="SCJ21" location="Age_Categories!A1" display="Age_Categories!A1"/>
    <hyperlink ref="SCK21" location="Age_Categories!A1" display="Age_Categories!A1"/>
    <hyperlink ref="SCL21" location="Age_Categories!A1" display="Age_Categories!A1"/>
    <hyperlink ref="SCM21" location="Age_Categories!A1" display="Age_Categories!A1"/>
    <hyperlink ref="SCN21" location="Age_Categories!A1" display="Age_Categories!A1"/>
    <hyperlink ref="SCO21" location="Age_Categories!A1" display="Age_Categories!A1"/>
    <hyperlink ref="SCP21" location="Age_Categories!A1" display="Age_Categories!A1"/>
    <hyperlink ref="SCQ21" location="Age_Categories!A1" display="Age_Categories!A1"/>
    <hyperlink ref="SCR21" location="Age_Categories!A1" display="Age_Categories!A1"/>
    <hyperlink ref="SCS21" location="Age_Categories!A1" display="Age_Categories!A1"/>
    <hyperlink ref="SCT21" location="Age_Categories!A1" display="Age_Categories!A1"/>
    <hyperlink ref="SCU21" location="Age_Categories!A1" display="Age_Categories!A1"/>
    <hyperlink ref="SCV21" location="Age_Categories!A1" display="Age_Categories!A1"/>
    <hyperlink ref="SCW21" location="Age_Categories!A1" display="Age_Categories!A1"/>
    <hyperlink ref="SCX21" location="Age_Categories!A1" display="Age_Categories!A1"/>
    <hyperlink ref="SCY21" location="Age_Categories!A1" display="Age_Categories!A1"/>
    <hyperlink ref="SCZ21" location="Age_Categories!A1" display="Age_Categories!A1"/>
    <hyperlink ref="SDA21" location="Age_Categories!A1" display="Age_Categories!A1"/>
    <hyperlink ref="SDB21" location="Age_Categories!A1" display="Age_Categories!A1"/>
    <hyperlink ref="SDC21" location="Age_Categories!A1" display="Age_Categories!A1"/>
    <hyperlink ref="SDD21" location="Age_Categories!A1" display="Age_Categories!A1"/>
    <hyperlink ref="SDE21" location="Age_Categories!A1" display="Age_Categories!A1"/>
    <hyperlink ref="SDF21" location="Age_Categories!A1" display="Age_Categories!A1"/>
    <hyperlink ref="SDG21" location="Age_Categories!A1" display="Age_Categories!A1"/>
    <hyperlink ref="SDH21" location="Age_Categories!A1" display="Age_Categories!A1"/>
    <hyperlink ref="SDI21" location="Age_Categories!A1" display="Age_Categories!A1"/>
    <hyperlink ref="SDJ21" location="Age_Categories!A1" display="Age_Categories!A1"/>
    <hyperlink ref="SDK21" location="Age_Categories!A1" display="Age_Categories!A1"/>
    <hyperlink ref="SDL21" location="Age_Categories!A1" display="Age_Categories!A1"/>
    <hyperlink ref="SDM21" location="Age_Categories!A1" display="Age_Categories!A1"/>
    <hyperlink ref="SDN21" location="Age_Categories!A1" display="Age_Categories!A1"/>
    <hyperlink ref="SDO21" location="Age_Categories!A1" display="Age_Categories!A1"/>
    <hyperlink ref="SDP21" location="Age_Categories!A1" display="Age_Categories!A1"/>
    <hyperlink ref="SDQ21" location="Age_Categories!A1" display="Age_Categories!A1"/>
    <hyperlink ref="SDR21" location="Age_Categories!A1" display="Age_Categories!A1"/>
    <hyperlink ref="SDS21" location="Age_Categories!A1" display="Age_Categories!A1"/>
    <hyperlink ref="SDT21" location="Age_Categories!A1" display="Age_Categories!A1"/>
    <hyperlink ref="SDU21" location="Age_Categories!A1" display="Age_Categories!A1"/>
    <hyperlink ref="SDV21" location="Age_Categories!A1" display="Age_Categories!A1"/>
    <hyperlink ref="SDW21" location="Age_Categories!A1" display="Age_Categories!A1"/>
    <hyperlink ref="SDX21" location="Age_Categories!A1" display="Age_Categories!A1"/>
    <hyperlink ref="SDY21" location="Age_Categories!A1" display="Age_Categories!A1"/>
    <hyperlink ref="SDZ21" location="Age_Categories!A1" display="Age_Categories!A1"/>
    <hyperlink ref="SEA21" location="Age_Categories!A1" display="Age_Categories!A1"/>
    <hyperlink ref="SEB21" location="Age_Categories!A1" display="Age_Categories!A1"/>
    <hyperlink ref="SEC21" location="Age_Categories!A1" display="Age_Categories!A1"/>
    <hyperlink ref="SED21" location="Age_Categories!A1" display="Age_Categories!A1"/>
    <hyperlink ref="SEE21" location="Age_Categories!A1" display="Age_Categories!A1"/>
    <hyperlink ref="SEF21" location="Age_Categories!A1" display="Age_Categories!A1"/>
    <hyperlink ref="SEG21" location="Age_Categories!A1" display="Age_Categories!A1"/>
    <hyperlink ref="SEH21" location="Age_Categories!A1" display="Age_Categories!A1"/>
    <hyperlink ref="SEI21" location="Age_Categories!A1" display="Age_Categories!A1"/>
    <hyperlink ref="SEJ21" location="Age_Categories!A1" display="Age_Categories!A1"/>
    <hyperlink ref="SEK21" location="Age_Categories!A1" display="Age_Categories!A1"/>
    <hyperlink ref="SEL21" location="Age_Categories!A1" display="Age_Categories!A1"/>
    <hyperlink ref="SEM21" location="Age_Categories!A1" display="Age_Categories!A1"/>
    <hyperlink ref="SEN21" location="Age_Categories!A1" display="Age_Categories!A1"/>
    <hyperlink ref="SEO21" location="Age_Categories!A1" display="Age_Categories!A1"/>
    <hyperlink ref="SEP21" location="Age_Categories!A1" display="Age_Categories!A1"/>
    <hyperlink ref="SEQ21" location="Age_Categories!A1" display="Age_Categories!A1"/>
    <hyperlink ref="SER21" location="Age_Categories!A1" display="Age_Categories!A1"/>
    <hyperlink ref="SES21" location="Age_Categories!A1" display="Age_Categories!A1"/>
    <hyperlink ref="SET21" location="Age_Categories!A1" display="Age_Categories!A1"/>
    <hyperlink ref="SEU21" location="Age_Categories!A1" display="Age_Categories!A1"/>
    <hyperlink ref="SEV21" location="Age_Categories!A1" display="Age_Categories!A1"/>
    <hyperlink ref="SEW21" location="Age_Categories!A1" display="Age_Categories!A1"/>
    <hyperlink ref="SEX21" location="Age_Categories!A1" display="Age_Categories!A1"/>
    <hyperlink ref="SEY21" location="Age_Categories!A1" display="Age_Categories!A1"/>
    <hyperlink ref="SEZ21" location="Age_Categories!A1" display="Age_Categories!A1"/>
    <hyperlink ref="SFA21" location="Age_Categories!A1" display="Age_Categories!A1"/>
    <hyperlink ref="SFB21" location="Age_Categories!A1" display="Age_Categories!A1"/>
    <hyperlink ref="SFC21" location="Age_Categories!A1" display="Age_Categories!A1"/>
    <hyperlink ref="SFD21" location="Age_Categories!A1" display="Age_Categories!A1"/>
    <hyperlink ref="SFE21" location="Age_Categories!A1" display="Age_Categories!A1"/>
    <hyperlink ref="SFF21" location="Age_Categories!A1" display="Age_Categories!A1"/>
    <hyperlink ref="SFG21" location="Age_Categories!A1" display="Age_Categories!A1"/>
    <hyperlink ref="SFH21" location="Age_Categories!A1" display="Age_Categories!A1"/>
    <hyperlink ref="SFI21" location="Age_Categories!A1" display="Age_Categories!A1"/>
    <hyperlink ref="SFJ21" location="Age_Categories!A1" display="Age_Categories!A1"/>
    <hyperlink ref="SFK21" location="Age_Categories!A1" display="Age_Categories!A1"/>
    <hyperlink ref="SFL21" location="Age_Categories!A1" display="Age_Categories!A1"/>
    <hyperlink ref="SFM21" location="Age_Categories!A1" display="Age_Categories!A1"/>
    <hyperlink ref="SFN21" location="Age_Categories!A1" display="Age_Categories!A1"/>
    <hyperlink ref="SFO21" location="Age_Categories!A1" display="Age_Categories!A1"/>
    <hyperlink ref="SFP21" location="Age_Categories!A1" display="Age_Categories!A1"/>
    <hyperlink ref="SFQ21" location="Age_Categories!A1" display="Age_Categories!A1"/>
    <hyperlink ref="SFR21" location="Age_Categories!A1" display="Age_Categories!A1"/>
    <hyperlink ref="SFS21" location="Age_Categories!A1" display="Age_Categories!A1"/>
    <hyperlink ref="SFT21" location="Age_Categories!A1" display="Age_Categories!A1"/>
    <hyperlink ref="SFU21" location="Age_Categories!A1" display="Age_Categories!A1"/>
    <hyperlink ref="SFV21" location="Age_Categories!A1" display="Age_Categories!A1"/>
    <hyperlink ref="SFW21" location="Age_Categories!A1" display="Age_Categories!A1"/>
    <hyperlink ref="SFX21" location="Age_Categories!A1" display="Age_Categories!A1"/>
    <hyperlink ref="SFY21" location="Age_Categories!A1" display="Age_Categories!A1"/>
    <hyperlink ref="SFZ21" location="Age_Categories!A1" display="Age_Categories!A1"/>
    <hyperlink ref="SGA21" location="Age_Categories!A1" display="Age_Categories!A1"/>
    <hyperlink ref="SGB21" location="Age_Categories!A1" display="Age_Categories!A1"/>
    <hyperlink ref="SGC21" location="Age_Categories!A1" display="Age_Categories!A1"/>
    <hyperlink ref="SGD21" location="Age_Categories!A1" display="Age_Categories!A1"/>
    <hyperlink ref="SGE21" location="Age_Categories!A1" display="Age_Categories!A1"/>
    <hyperlink ref="SGF21" location="Age_Categories!A1" display="Age_Categories!A1"/>
    <hyperlink ref="SGG21" location="Age_Categories!A1" display="Age_Categories!A1"/>
    <hyperlink ref="SGH21" location="Age_Categories!A1" display="Age_Categories!A1"/>
    <hyperlink ref="SGI21" location="Age_Categories!A1" display="Age_Categories!A1"/>
    <hyperlink ref="SGJ21" location="Age_Categories!A1" display="Age_Categories!A1"/>
    <hyperlink ref="SGK21" location="Age_Categories!A1" display="Age_Categories!A1"/>
    <hyperlink ref="SGL21" location="Age_Categories!A1" display="Age_Categories!A1"/>
    <hyperlink ref="SGM21" location="Age_Categories!A1" display="Age_Categories!A1"/>
    <hyperlink ref="SGN21" location="Age_Categories!A1" display="Age_Categories!A1"/>
    <hyperlink ref="SGO21" location="Age_Categories!A1" display="Age_Categories!A1"/>
    <hyperlink ref="SGP21" location="Age_Categories!A1" display="Age_Categories!A1"/>
    <hyperlink ref="SGQ21" location="Age_Categories!A1" display="Age_Categories!A1"/>
    <hyperlink ref="SGR21" location="Age_Categories!A1" display="Age_Categories!A1"/>
    <hyperlink ref="SGS21" location="Age_Categories!A1" display="Age_Categories!A1"/>
    <hyperlink ref="SGT21" location="Age_Categories!A1" display="Age_Categories!A1"/>
    <hyperlink ref="SGU21" location="Age_Categories!A1" display="Age_Categories!A1"/>
    <hyperlink ref="SGV21" location="Age_Categories!A1" display="Age_Categories!A1"/>
    <hyperlink ref="SGW21" location="Age_Categories!A1" display="Age_Categories!A1"/>
    <hyperlink ref="SGX21" location="Age_Categories!A1" display="Age_Categories!A1"/>
    <hyperlink ref="SGY21" location="Age_Categories!A1" display="Age_Categories!A1"/>
    <hyperlink ref="SGZ21" location="Age_Categories!A1" display="Age_Categories!A1"/>
    <hyperlink ref="SHA21" location="Age_Categories!A1" display="Age_Categories!A1"/>
    <hyperlink ref="SHB21" location="Age_Categories!A1" display="Age_Categories!A1"/>
    <hyperlink ref="SHC21" location="Age_Categories!A1" display="Age_Categories!A1"/>
    <hyperlink ref="SHD21" location="Age_Categories!A1" display="Age_Categories!A1"/>
    <hyperlink ref="SHE21" location="Age_Categories!A1" display="Age_Categories!A1"/>
    <hyperlink ref="SHF21" location="Age_Categories!A1" display="Age_Categories!A1"/>
    <hyperlink ref="SHG21" location="Age_Categories!A1" display="Age_Categories!A1"/>
    <hyperlink ref="SHH21" location="Age_Categories!A1" display="Age_Categories!A1"/>
    <hyperlink ref="SHI21" location="Age_Categories!A1" display="Age_Categories!A1"/>
    <hyperlink ref="SHJ21" location="Age_Categories!A1" display="Age_Categories!A1"/>
    <hyperlink ref="SHK21" location="Age_Categories!A1" display="Age_Categories!A1"/>
    <hyperlink ref="SHL21" location="Age_Categories!A1" display="Age_Categories!A1"/>
    <hyperlink ref="SHM21" location="Age_Categories!A1" display="Age_Categories!A1"/>
    <hyperlink ref="SHN21" location="Age_Categories!A1" display="Age_Categories!A1"/>
    <hyperlink ref="SHO21" location="Age_Categories!A1" display="Age_Categories!A1"/>
    <hyperlink ref="SHP21" location="Age_Categories!A1" display="Age_Categories!A1"/>
    <hyperlink ref="SHQ21" location="Age_Categories!A1" display="Age_Categories!A1"/>
    <hyperlink ref="SHR21" location="Age_Categories!A1" display="Age_Categories!A1"/>
    <hyperlink ref="SHS21" location="Age_Categories!A1" display="Age_Categories!A1"/>
    <hyperlink ref="SHT21" location="Age_Categories!A1" display="Age_Categories!A1"/>
    <hyperlink ref="SHU21" location="Age_Categories!A1" display="Age_Categories!A1"/>
    <hyperlink ref="SHV21" location="Age_Categories!A1" display="Age_Categories!A1"/>
    <hyperlink ref="SHW21" location="Age_Categories!A1" display="Age_Categories!A1"/>
    <hyperlink ref="SHX21" location="Age_Categories!A1" display="Age_Categories!A1"/>
    <hyperlink ref="SHY21" location="Age_Categories!A1" display="Age_Categories!A1"/>
    <hyperlink ref="SHZ21" location="Age_Categories!A1" display="Age_Categories!A1"/>
    <hyperlink ref="SIA21" location="Age_Categories!A1" display="Age_Categories!A1"/>
    <hyperlink ref="SIB21" location="Age_Categories!A1" display="Age_Categories!A1"/>
    <hyperlink ref="SIC21" location="Age_Categories!A1" display="Age_Categories!A1"/>
    <hyperlink ref="SID21" location="Age_Categories!A1" display="Age_Categories!A1"/>
    <hyperlink ref="SIE21" location="Age_Categories!A1" display="Age_Categories!A1"/>
    <hyperlink ref="SIF21" location="Age_Categories!A1" display="Age_Categories!A1"/>
    <hyperlink ref="SIG21" location="Age_Categories!A1" display="Age_Categories!A1"/>
    <hyperlink ref="SIH21" location="Age_Categories!A1" display="Age_Categories!A1"/>
    <hyperlink ref="SII21" location="Age_Categories!A1" display="Age_Categories!A1"/>
    <hyperlink ref="SIJ21" location="Age_Categories!A1" display="Age_Categories!A1"/>
    <hyperlink ref="SIK21" location="Age_Categories!A1" display="Age_Categories!A1"/>
    <hyperlink ref="SIL21" location="Age_Categories!A1" display="Age_Categories!A1"/>
    <hyperlink ref="SIM21" location="Age_Categories!A1" display="Age_Categories!A1"/>
    <hyperlink ref="SIN21" location="Age_Categories!A1" display="Age_Categories!A1"/>
    <hyperlink ref="SIO21" location="Age_Categories!A1" display="Age_Categories!A1"/>
    <hyperlink ref="SIP21" location="Age_Categories!A1" display="Age_Categories!A1"/>
    <hyperlink ref="SIQ21" location="Age_Categories!A1" display="Age_Categories!A1"/>
    <hyperlink ref="SIR21" location="Age_Categories!A1" display="Age_Categories!A1"/>
    <hyperlink ref="SIS21" location="Age_Categories!A1" display="Age_Categories!A1"/>
    <hyperlink ref="SIT21" location="Age_Categories!A1" display="Age_Categories!A1"/>
    <hyperlink ref="SIU21" location="Age_Categories!A1" display="Age_Categories!A1"/>
    <hyperlink ref="SIV21" location="Age_Categories!A1" display="Age_Categories!A1"/>
    <hyperlink ref="SIW21" location="Age_Categories!A1" display="Age_Categories!A1"/>
    <hyperlink ref="SIX21" location="Age_Categories!A1" display="Age_Categories!A1"/>
    <hyperlink ref="SIY21" location="Age_Categories!A1" display="Age_Categories!A1"/>
    <hyperlink ref="SIZ21" location="Age_Categories!A1" display="Age_Categories!A1"/>
    <hyperlink ref="SJA21" location="Age_Categories!A1" display="Age_Categories!A1"/>
    <hyperlink ref="SJB21" location="Age_Categories!A1" display="Age_Categories!A1"/>
    <hyperlink ref="SJC21" location="Age_Categories!A1" display="Age_Categories!A1"/>
    <hyperlink ref="SJD21" location="Age_Categories!A1" display="Age_Categories!A1"/>
    <hyperlink ref="SJE21" location="Age_Categories!A1" display="Age_Categories!A1"/>
    <hyperlink ref="SJF21" location="Age_Categories!A1" display="Age_Categories!A1"/>
    <hyperlink ref="SJG21" location="Age_Categories!A1" display="Age_Categories!A1"/>
    <hyperlink ref="SJH21" location="Age_Categories!A1" display="Age_Categories!A1"/>
    <hyperlink ref="SJI21" location="Age_Categories!A1" display="Age_Categories!A1"/>
    <hyperlink ref="SJJ21" location="Age_Categories!A1" display="Age_Categories!A1"/>
    <hyperlink ref="SJK21" location="Age_Categories!A1" display="Age_Categories!A1"/>
    <hyperlink ref="SJL21" location="Age_Categories!A1" display="Age_Categories!A1"/>
    <hyperlink ref="SJM21" location="Age_Categories!A1" display="Age_Categories!A1"/>
    <hyperlink ref="SJN21" location="Age_Categories!A1" display="Age_Categories!A1"/>
    <hyperlink ref="SJO21" location="Age_Categories!A1" display="Age_Categories!A1"/>
    <hyperlink ref="SJP21" location="Age_Categories!A1" display="Age_Categories!A1"/>
    <hyperlink ref="SJQ21" location="Age_Categories!A1" display="Age_Categories!A1"/>
    <hyperlink ref="SJR21" location="Age_Categories!A1" display="Age_Categories!A1"/>
    <hyperlink ref="SJS21" location="Age_Categories!A1" display="Age_Categories!A1"/>
    <hyperlink ref="SJT21" location="Age_Categories!A1" display="Age_Categories!A1"/>
    <hyperlink ref="SJU21" location="Age_Categories!A1" display="Age_Categories!A1"/>
    <hyperlink ref="SJV21" location="Age_Categories!A1" display="Age_Categories!A1"/>
    <hyperlink ref="SJW21" location="Age_Categories!A1" display="Age_Categories!A1"/>
    <hyperlink ref="SJX21" location="Age_Categories!A1" display="Age_Categories!A1"/>
    <hyperlink ref="SJY21" location="Age_Categories!A1" display="Age_Categories!A1"/>
    <hyperlink ref="SJZ21" location="Age_Categories!A1" display="Age_Categories!A1"/>
    <hyperlink ref="SKA21" location="Age_Categories!A1" display="Age_Categories!A1"/>
    <hyperlink ref="SKB21" location="Age_Categories!A1" display="Age_Categories!A1"/>
    <hyperlink ref="SKC21" location="Age_Categories!A1" display="Age_Categories!A1"/>
    <hyperlink ref="SKD21" location="Age_Categories!A1" display="Age_Categories!A1"/>
    <hyperlink ref="SKE21" location="Age_Categories!A1" display="Age_Categories!A1"/>
    <hyperlink ref="SKF21" location="Age_Categories!A1" display="Age_Categories!A1"/>
    <hyperlink ref="SKG21" location="Age_Categories!A1" display="Age_Categories!A1"/>
    <hyperlink ref="SKH21" location="Age_Categories!A1" display="Age_Categories!A1"/>
    <hyperlink ref="SKI21" location="Age_Categories!A1" display="Age_Categories!A1"/>
    <hyperlink ref="SKJ21" location="Age_Categories!A1" display="Age_Categories!A1"/>
    <hyperlink ref="SKK21" location="Age_Categories!A1" display="Age_Categories!A1"/>
    <hyperlink ref="SKL21" location="Age_Categories!A1" display="Age_Categories!A1"/>
    <hyperlink ref="SKM21" location="Age_Categories!A1" display="Age_Categories!A1"/>
    <hyperlink ref="SKN21" location="Age_Categories!A1" display="Age_Categories!A1"/>
    <hyperlink ref="SKO21" location="Age_Categories!A1" display="Age_Categories!A1"/>
    <hyperlink ref="SKP21" location="Age_Categories!A1" display="Age_Categories!A1"/>
    <hyperlink ref="SKQ21" location="Age_Categories!A1" display="Age_Categories!A1"/>
    <hyperlink ref="SKR21" location="Age_Categories!A1" display="Age_Categories!A1"/>
    <hyperlink ref="SKS21" location="Age_Categories!A1" display="Age_Categories!A1"/>
    <hyperlink ref="SKT21" location="Age_Categories!A1" display="Age_Categories!A1"/>
    <hyperlink ref="SKU21" location="Age_Categories!A1" display="Age_Categories!A1"/>
    <hyperlink ref="SKV21" location="Age_Categories!A1" display="Age_Categories!A1"/>
    <hyperlink ref="SKW21" location="Age_Categories!A1" display="Age_Categories!A1"/>
    <hyperlink ref="SKX21" location="Age_Categories!A1" display="Age_Categories!A1"/>
    <hyperlink ref="SKY21" location="Age_Categories!A1" display="Age_Categories!A1"/>
    <hyperlink ref="SKZ21" location="Age_Categories!A1" display="Age_Categories!A1"/>
    <hyperlink ref="SLA21" location="Age_Categories!A1" display="Age_Categories!A1"/>
    <hyperlink ref="SLB21" location="Age_Categories!A1" display="Age_Categories!A1"/>
    <hyperlink ref="SLC21" location="Age_Categories!A1" display="Age_Categories!A1"/>
    <hyperlink ref="SLD21" location="Age_Categories!A1" display="Age_Categories!A1"/>
    <hyperlink ref="SLE21" location="Age_Categories!A1" display="Age_Categories!A1"/>
    <hyperlink ref="SLF21" location="Age_Categories!A1" display="Age_Categories!A1"/>
    <hyperlink ref="SLG21" location="Age_Categories!A1" display="Age_Categories!A1"/>
    <hyperlink ref="SLH21" location="Age_Categories!A1" display="Age_Categories!A1"/>
    <hyperlink ref="SLI21" location="Age_Categories!A1" display="Age_Categories!A1"/>
    <hyperlink ref="SLJ21" location="Age_Categories!A1" display="Age_Categories!A1"/>
    <hyperlink ref="SLK21" location="Age_Categories!A1" display="Age_Categories!A1"/>
    <hyperlink ref="SLL21" location="Age_Categories!A1" display="Age_Categories!A1"/>
    <hyperlink ref="SLM21" location="Age_Categories!A1" display="Age_Categories!A1"/>
    <hyperlink ref="SLN21" location="Age_Categories!A1" display="Age_Categories!A1"/>
    <hyperlink ref="SLO21" location="Age_Categories!A1" display="Age_Categories!A1"/>
    <hyperlink ref="SLP21" location="Age_Categories!A1" display="Age_Categories!A1"/>
    <hyperlink ref="SLQ21" location="Age_Categories!A1" display="Age_Categories!A1"/>
    <hyperlink ref="SLR21" location="Age_Categories!A1" display="Age_Categories!A1"/>
    <hyperlink ref="SLS21" location="Age_Categories!A1" display="Age_Categories!A1"/>
    <hyperlink ref="SLT21" location="Age_Categories!A1" display="Age_Categories!A1"/>
    <hyperlink ref="SLU21" location="Age_Categories!A1" display="Age_Categories!A1"/>
    <hyperlink ref="SLV21" location="Age_Categories!A1" display="Age_Categories!A1"/>
    <hyperlink ref="SLW21" location="Age_Categories!A1" display="Age_Categories!A1"/>
    <hyperlink ref="SLX21" location="Age_Categories!A1" display="Age_Categories!A1"/>
    <hyperlink ref="SLY21" location="Age_Categories!A1" display="Age_Categories!A1"/>
    <hyperlink ref="SLZ21" location="Age_Categories!A1" display="Age_Categories!A1"/>
    <hyperlink ref="SMA21" location="Age_Categories!A1" display="Age_Categories!A1"/>
    <hyperlink ref="SMB21" location="Age_Categories!A1" display="Age_Categories!A1"/>
    <hyperlink ref="SMC21" location="Age_Categories!A1" display="Age_Categories!A1"/>
    <hyperlink ref="SMD21" location="Age_Categories!A1" display="Age_Categories!A1"/>
    <hyperlink ref="SME21" location="Age_Categories!A1" display="Age_Categories!A1"/>
    <hyperlink ref="SMF21" location="Age_Categories!A1" display="Age_Categories!A1"/>
    <hyperlink ref="SMG21" location="Age_Categories!A1" display="Age_Categories!A1"/>
    <hyperlink ref="SMH21" location="Age_Categories!A1" display="Age_Categories!A1"/>
    <hyperlink ref="SMI21" location="Age_Categories!A1" display="Age_Categories!A1"/>
    <hyperlink ref="SMJ21" location="Age_Categories!A1" display="Age_Categories!A1"/>
    <hyperlink ref="SMK21" location="Age_Categories!A1" display="Age_Categories!A1"/>
    <hyperlink ref="SML21" location="Age_Categories!A1" display="Age_Categories!A1"/>
    <hyperlink ref="SMM21" location="Age_Categories!A1" display="Age_Categories!A1"/>
    <hyperlink ref="SMN21" location="Age_Categories!A1" display="Age_Categories!A1"/>
    <hyperlink ref="SMO21" location="Age_Categories!A1" display="Age_Categories!A1"/>
    <hyperlink ref="SMP21" location="Age_Categories!A1" display="Age_Categories!A1"/>
    <hyperlink ref="SMQ21" location="Age_Categories!A1" display="Age_Categories!A1"/>
    <hyperlink ref="SMR21" location="Age_Categories!A1" display="Age_Categories!A1"/>
    <hyperlink ref="SMS21" location="Age_Categories!A1" display="Age_Categories!A1"/>
    <hyperlink ref="SMT21" location="Age_Categories!A1" display="Age_Categories!A1"/>
    <hyperlink ref="SMU21" location="Age_Categories!A1" display="Age_Categories!A1"/>
    <hyperlink ref="SMV21" location="Age_Categories!A1" display="Age_Categories!A1"/>
    <hyperlink ref="SMW21" location="Age_Categories!A1" display="Age_Categories!A1"/>
    <hyperlink ref="SMX21" location="Age_Categories!A1" display="Age_Categories!A1"/>
    <hyperlink ref="SMY21" location="Age_Categories!A1" display="Age_Categories!A1"/>
    <hyperlink ref="SMZ21" location="Age_Categories!A1" display="Age_Categories!A1"/>
    <hyperlink ref="SNA21" location="Age_Categories!A1" display="Age_Categories!A1"/>
    <hyperlink ref="SNB21" location="Age_Categories!A1" display="Age_Categories!A1"/>
    <hyperlink ref="SNC21" location="Age_Categories!A1" display="Age_Categories!A1"/>
    <hyperlink ref="SND21" location="Age_Categories!A1" display="Age_Categories!A1"/>
    <hyperlink ref="SNE21" location="Age_Categories!A1" display="Age_Categories!A1"/>
    <hyperlink ref="SNF21" location="Age_Categories!A1" display="Age_Categories!A1"/>
    <hyperlink ref="SNG21" location="Age_Categories!A1" display="Age_Categories!A1"/>
    <hyperlink ref="SNH21" location="Age_Categories!A1" display="Age_Categories!A1"/>
    <hyperlink ref="SNI21" location="Age_Categories!A1" display="Age_Categories!A1"/>
    <hyperlink ref="SNJ21" location="Age_Categories!A1" display="Age_Categories!A1"/>
    <hyperlink ref="SNK21" location="Age_Categories!A1" display="Age_Categories!A1"/>
    <hyperlink ref="SNL21" location="Age_Categories!A1" display="Age_Categories!A1"/>
    <hyperlink ref="SNM21" location="Age_Categories!A1" display="Age_Categories!A1"/>
    <hyperlink ref="SNN21" location="Age_Categories!A1" display="Age_Categories!A1"/>
    <hyperlink ref="SNO21" location="Age_Categories!A1" display="Age_Categories!A1"/>
    <hyperlink ref="SNP21" location="Age_Categories!A1" display="Age_Categories!A1"/>
    <hyperlink ref="SNQ21" location="Age_Categories!A1" display="Age_Categories!A1"/>
    <hyperlink ref="SNR21" location="Age_Categories!A1" display="Age_Categories!A1"/>
    <hyperlink ref="SNS21" location="Age_Categories!A1" display="Age_Categories!A1"/>
    <hyperlink ref="SNT21" location="Age_Categories!A1" display="Age_Categories!A1"/>
    <hyperlink ref="SNU21" location="Age_Categories!A1" display="Age_Categories!A1"/>
    <hyperlink ref="SNV21" location="Age_Categories!A1" display="Age_Categories!A1"/>
    <hyperlink ref="SNW21" location="Age_Categories!A1" display="Age_Categories!A1"/>
    <hyperlink ref="SNX21" location="Age_Categories!A1" display="Age_Categories!A1"/>
    <hyperlink ref="SNY21" location="Age_Categories!A1" display="Age_Categories!A1"/>
    <hyperlink ref="SNZ21" location="Age_Categories!A1" display="Age_Categories!A1"/>
    <hyperlink ref="SOA21" location="Age_Categories!A1" display="Age_Categories!A1"/>
    <hyperlink ref="SOB21" location="Age_Categories!A1" display="Age_Categories!A1"/>
    <hyperlink ref="SOC21" location="Age_Categories!A1" display="Age_Categories!A1"/>
    <hyperlink ref="SOD21" location="Age_Categories!A1" display="Age_Categories!A1"/>
    <hyperlink ref="SOE21" location="Age_Categories!A1" display="Age_Categories!A1"/>
    <hyperlink ref="SOF21" location="Age_Categories!A1" display="Age_Categories!A1"/>
    <hyperlink ref="SOG21" location="Age_Categories!A1" display="Age_Categories!A1"/>
    <hyperlink ref="SOH21" location="Age_Categories!A1" display="Age_Categories!A1"/>
    <hyperlink ref="SOI21" location="Age_Categories!A1" display="Age_Categories!A1"/>
    <hyperlink ref="SOJ21" location="Age_Categories!A1" display="Age_Categories!A1"/>
    <hyperlink ref="SOK21" location="Age_Categories!A1" display="Age_Categories!A1"/>
    <hyperlink ref="SOL21" location="Age_Categories!A1" display="Age_Categories!A1"/>
    <hyperlink ref="SOM21" location="Age_Categories!A1" display="Age_Categories!A1"/>
    <hyperlink ref="SON21" location="Age_Categories!A1" display="Age_Categories!A1"/>
    <hyperlink ref="SOO21" location="Age_Categories!A1" display="Age_Categories!A1"/>
    <hyperlink ref="SOP21" location="Age_Categories!A1" display="Age_Categories!A1"/>
    <hyperlink ref="SOQ21" location="Age_Categories!A1" display="Age_Categories!A1"/>
    <hyperlink ref="SOR21" location="Age_Categories!A1" display="Age_Categories!A1"/>
    <hyperlink ref="SOS21" location="Age_Categories!A1" display="Age_Categories!A1"/>
    <hyperlink ref="SOT21" location="Age_Categories!A1" display="Age_Categories!A1"/>
    <hyperlink ref="SOU21" location="Age_Categories!A1" display="Age_Categories!A1"/>
    <hyperlink ref="SOV21" location="Age_Categories!A1" display="Age_Categories!A1"/>
    <hyperlink ref="SOW21" location="Age_Categories!A1" display="Age_Categories!A1"/>
    <hyperlink ref="SOX21" location="Age_Categories!A1" display="Age_Categories!A1"/>
    <hyperlink ref="SOY21" location="Age_Categories!A1" display="Age_Categories!A1"/>
    <hyperlink ref="SOZ21" location="Age_Categories!A1" display="Age_Categories!A1"/>
    <hyperlink ref="SPA21" location="Age_Categories!A1" display="Age_Categories!A1"/>
    <hyperlink ref="SPB21" location="Age_Categories!A1" display="Age_Categories!A1"/>
    <hyperlink ref="SPC21" location="Age_Categories!A1" display="Age_Categories!A1"/>
    <hyperlink ref="SPD21" location="Age_Categories!A1" display="Age_Categories!A1"/>
    <hyperlink ref="SPE21" location="Age_Categories!A1" display="Age_Categories!A1"/>
    <hyperlink ref="SPF21" location="Age_Categories!A1" display="Age_Categories!A1"/>
    <hyperlink ref="SPG21" location="Age_Categories!A1" display="Age_Categories!A1"/>
    <hyperlink ref="SPH21" location="Age_Categories!A1" display="Age_Categories!A1"/>
    <hyperlink ref="SPI21" location="Age_Categories!A1" display="Age_Categories!A1"/>
    <hyperlink ref="SPJ21" location="Age_Categories!A1" display="Age_Categories!A1"/>
    <hyperlink ref="SPK21" location="Age_Categories!A1" display="Age_Categories!A1"/>
    <hyperlink ref="SPL21" location="Age_Categories!A1" display="Age_Categories!A1"/>
    <hyperlink ref="SPM21" location="Age_Categories!A1" display="Age_Categories!A1"/>
    <hyperlink ref="SPN21" location="Age_Categories!A1" display="Age_Categories!A1"/>
    <hyperlink ref="SPO21" location="Age_Categories!A1" display="Age_Categories!A1"/>
    <hyperlink ref="SPP21" location="Age_Categories!A1" display="Age_Categories!A1"/>
    <hyperlink ref="SPQ21" location="Age_Categories!A1" display="Age_Categories!A1"/>
    <hyperlink ref="SPR21" location="Age_Categories!A1" display="Age_Categories!A1"/>
    <hyperlink ref="SPS21" location="Age_Categories!A1" display="Age_Categories!A1"/>
    <hyperlink ref="SPT21" location="Age_Categories!A1" display="Age_Categories!A1"/>
    <hyperlink ref="SPU21" location="Age_Categories!A1" display="Age_Categories!A1"/>
    <hyperlink ref="SPV21" location="Age_Categories!A1" display="Age_Categories!A1"/>
    <hyperlink ref="SPW21" location="Age_Categories!A1" display="Age_Categories!A1"/>
    <hyperlink ref="SPX21" location="Age_Categories!A1" display="Age_Categories!A1"/>
    <hyperlink ref="SPY21" location="Age_Categories!A1" display="Age_Categories!A1"/>
    <hyperlink ref="SPZ21" location="Age_Categories!A1" display="Age_Categories!A1"/>
    <hyperlink ref="SQA21" location="Age_Categories!A1" display="Age_Categories!A1"/>
    <hyperlink ref="SQB21" location="Age_Categories!A1" display="Age_Categories!A1"/>
    <hyperlink ref="SQC21" location="Age_Categories!A1" display="Age_Categories!A1"/>
    <hyperlink ref="SQD21" location="Age_Categories!A1" display="Age_Categories!A1"/>
    <hyperlink ref="SQE21" location="Age_Categories!A1" display="Age_Categories!A1"/>
    <hyperlink ref="SQF21" location="Age_Categories!A1" display="Age_Categories!A1"/>
    <hyperlink ref="SQG21" location="Age_Categories!A1" display="Age_Categories!A1"/>
    <hyperlink ref="SQH21" location="Age_Categories!A1" display="Age_Categories!A1"/>
    <hyperlink ref="SQI21" location="Age_Categories!A1" display="Age_Categories!A1"/>
    <hyperlink ref="SQJ21" location="Age_Categories!A1" display="Age_Categories!A1"/>
    <hyperlink ref="SQK21" location="Age_Categories!A1" display="Age_Categories!A1"/>
    <hyperlink ref="SQL21" location="Age_Categories!A1" display="Age_Categories!A1"/>
    <hyperlink ref="SQM21" location="Age_Categories!A1" display="Age_Categories!A1"/>
    <hyperlink ref="SQN21" location="Age_Categories!A1" display="Age_Categories!A1"/>
    <hyperlink ref="SQO21" location="Age_Categories!A1" display="Age_Categories!A1"/>
    <hyperlink ref="SQP21" location="Age_Categories!A1" display="Age_Categories!A1"/>
    <hyperlink ref="SQQ21" location="Age_Categories!A1" display="Age_Categories!A1"/>
    <hyperlink ref="SQR21" location="Age_Categories!A1" display="Age_Categories!A1"/>
    <hyperlink ref="SQS21" location="Age_Categories!A1" display="Age_Categories!A1"/>
    <hyperlink ref="SQT21" location="Age_Categories!A1" display="Age_Categories!A1"/>
    <hyperlink ref="SQU21" location="Age_Categories!A1" display="Age_Categories!A1"/>
    <hyperlink ref="SQV21" location="Age_Categories!A1" display="Age_Categories!A1"/>
    <hyperlink ref="SQW21" location="Age_Categories!A1" display="Age_Categories!A1"/>
    <hyperlink ref="SQX21" location="Age_Categories!A1" display="Age_Categories!A1"/>
    <hyperlink ref="SQY21" location="Age_Categories!A1" display="Age_Categories!A1"/>
    <hyperlink ref="SQZ21" location="Age_Categories!A1" display="Age_Categories!A1"/>
    <hyperlink ref="SRA21" location="Age_Categories!A1" display="Age_Categories!A1"/>
    <hyperlink ref="SRB21" location="Age_Categories!A1" display="Age_Categories!A1"/>
    <hyperlink ref="SRC21" location="Age_Categories!A1" display="Age_Categories!A1"/>
    <hyperlink ref="SRD21" location="Age_Categories!A1" display="Age_Categories!A1"/>
    <hyperlink ref="SRE21" location="Age_Categories!A1" display="Age_Categories!A1"/>
    <hyperlink ref="SRF21" location="Age_Categories!A1" display="Age_Categories!A1"/>
    <hyperlink ref="SRG21" location="Age_Categories!A1" display="Age_Categories!A1"/>
    <hyperlink ref="SRH21" location="Age_Categories!A1" display="Age_Categories!A1"/>
    <hyperlink ref="SRI21" location="Age_Categories!A1" display="Age_Categories!A1"/>
    <hyperlink ref="SRJ21" location="Age_Categories!A1" display="Age_Categories!A1"/>
    <hyperlink ref="SRK21" location="Age_Categories!A1" display="Age_Categories!A1"/>
    <hyperlink ref="SRL21" location="Age_Categories!A1" display="Age_Categories!A1"/>
    <hyperlink ref="SRM21" location="Age_Categories!A1" display="Age_Categories!A1"/>
    <hyperlink ref="SRN21" location="Age_Categories!A1" display="Age_Categories!A1"/>
    <hyperlink ref="SRO21" location="Age_Categories!A1" display="Age_Categories!A1"/>
    <hyperlink ref="SRP21" location="Age_Categories!A1" display="Age_Categories!A1"/>
    <hyperlink ref="SRQ21" location="Age_Categories!A1" display="Age_Categories!A1"/>
    <hyperlink ref="SRR21" location="Age_Categories!A1" display="Age_Categories!A1"/>
    <hyperlink ref="SRS21" location="Age_Categories!A1" display="Age_Categories!A1"/>
    <hyperlink ref="SRT21" location="Age_Categories!A1" display="Age_Categories!A1"/>
    <hyperlink ref="SRU21" location="Age_Categories!A1" display="Age_Categories!A1"/>
    <hyperlink ref="SRV21" location="Age_Categories!A1" display="Age_Categories!A1"/>
    <hyperlink ref="SRW21" location="Age_Categories!A1" display="Age_Categories!A1"/>
    <hyperlink ref="SRX21" location="Age_Categories!A1" display="Age_Categories!A1"/>
    <hyperlink ref="SRY21" location="Age_Categories!A1" display="Age_Categories!A1"/>
    <hyperlink ref="SRZ21" location="Age_Categories!A1" display="Age_Categories!A1"/>
    <hyperlink ref="SSA21" location="Age_Categories!A1" display="Age_Categories!A1"/>
    <hyperlink ref="SSB21" location="Age_Categories!A1" display="Age_Categories!A1"/>
    <hyperlink ref="SSC21" location="Age_Categories!A1" display="Age_Categories!A1"/>
    <hyperlink ref="SSD21" location="Age_Categories!A1" display="Age_Categories!A1"/>
    <hyperlink ref="SSE21" location="Age_Categories!A1" display="Age_Categories!A1"/>
    <hyperlink ref="SSF21" location="Age_Categories!A1" display="Age_Categories!A1"/>
    <hyperlink ref="SSG21" location="Age_Categories!A1" display="Age_Categories!A1"/>
    <hyperlink ref="SSH21" location="Age_Categories!A1" display="Age_Categories!A1"/>
    <hyperlink ref="SSI21" location="Age_Categories!A1" display="Age_Categories!A1"/>
    <hyperlink ref="SSJ21" location="Age_Categories!A1" display="Age_Categories!A1"/>
    <hyperlink ref="SSK21" location="Age_Categories!A1" display="Age_Categories!A1"/>
    <hyperlink ref="SSL21" location="Age_Categories!A1" display="Age_Categories!A1"/>
    <hyperlink ref="SSM21" location="Age_Categories!A1" display="Age_Categories!A1"/>
    <hyperlink ref="SSN21" location="Age_Categories!A1" display="Age_Categories!A1"/>
    <hyperlink ref="SSO21" location="Age_Categories!A1" display="Age_Categories!A1"/>
    <hyperlink ref="SSP21" location="Age_Categories!A1" display="Age_Categories!A1"/>
    <hyperlink ref="SSQ21" location="Age_Categories!A1" display="Age_Categories!A1"/>
    <hyperlink ref="SSR21" location="Age_Categories!A1" display="Age_Categories!A1"/>
    <hyperlink ref="SSS21" location="Age_Categories!A1" display="Age_Categories!A1"/>
    <hyperlink ref="SST21" location="Age_Categories!A1" display="Age_Categories!A1"/>
    <hyperlink ref="SSU21" location="Age_Categories!A1" display="Age_Categories!A1"/>
    <hyperlink ref="SSV21" location="Age_Categories!A1" display="Age_Categories!A1"/>
    <hyperlink ref="SSW21" location="Age_Categories!A1" display="Age_Categories!A1"/>
    <hyperlink ref="SSX21" location="Age_Categories!A1" display="Age_Categories!A1"/>
    <hyperlink ref="SSY21" location="Age_Categories!A1" display="Age_Categories!A1"/>
    <hyperlink ref="SSZ21" location="Age_Categories!A1" display="Age_Categories!A1"/>
    <hyperlink ref="STA21" location="Age_Categories!A1" display="Age_Categories!A1"/>
    <hyperlink ref="STB21" location="Age_Categories!A1" display="Age_Categories!A1"/>
    <hyperlink ref="STC21" location="Age_Categories!A1" display="Age_Categories!A1"/>
    <hyperlink ref="STD21" location="Age_Categories!A1" display="Age_Categories!A1"/>
    <hyperlink ref="STE21" location="Age_Categories!A1" display="Age_Categories!A1"/>
    <hyperlink ref="STF21" location="Age_Categories!A1" display="Age_Categories!A1"/>
    <hyperlink ref="STG21" location="Age_Categories!A1" display="Age_Categories!A1"/>
    <hyperlink ref="STH21" location="Age_Categories!A1" display="Age_Categories!A1"/>
    <hyperlink ref="STI21" location="Age_Categories!A1" display="Age_Categories!A1"/>
    <hyperlink ref="STJ21" location="Age_Categories!A1" display="Age_Categories!A1"/>
    <hyperlink ref="STK21" location="Age_Categories!A1" display="Age_Categories!A1"/>
    <hyperlink ref="STL21" location="Age_Categories!A1" display="Age_Categories!A1"/>
    <hyperlink ref="STM21" location="Age_Categories!A1" display="Age_Categories!A1"/>
    <hyperlink ref="STN21" location="Age_Categories!A1" display="Age_Categories!A1"/>
    <hyperlink ref="STO21" location="Age_Categories!A1" display="Age_Categories!A1"/>
    <hyperlink ref="STP21" location="Age_Categories!A1" display="Age_Categories!A1"/>
    <hyperlink ref="STQ21" location="Age_Categories!A1" display="Age_Categories!A1"/>
    <hyperlink ref="STR21" location="Age_Categories!A1" display="Age_Categories!A1"/>
    <hyperlink ref="STS21" location="Age_Categories!A1" display="Age_Categories!A1"/>
    <hyperlink ref="STT21" location="Age_Categories!A1" display="Age_Categories!A1"/>
    <hyperlink ref="STU21" location="Age_Categories!A1" display="Age_Categories!A1"/>
    <hyperlink ref="STV21" location="Age_Categories!A1" display="Age_Categories!A1"/>
    <hyperlink ref="STW21" location="Age_Categories!A1" display="Age_Categories!A1"/>
    <hyperlink ref="STX21" location="Age_Categories!A1" display="Age_Categories!A1"/>
    <hyperlink ref="STY21" location="Age_Categories!A1" display="Age_Categories!A1"/>
    <hyperlink ref="STZ21" location="Age_Categories!A1" display="Age_Categories!A1"/>
    <hyperlink ref="SUA21" location="Age_Categories!A1" display="Age_Categories!A1"/>
    <hyperlink ref="SUB21" location="Age_Categories!A1" display="Age_Categories!A1"/>
    <hyperlink ref="SUC21" location="Age_Categories!A1" display="Age_Categories!A1"/>
    <hyperlink ref="SUD21" location="Age_Categories!A1" display="Age_Categories!A1"/>
    <hyperlink ref="SUE21" location="Age_Categories!A1" display="Age_Categories!A1"/>
    <hyperlink ref="SUF21" location="Age_Categories!A1" display="Age_Categories!A1"/>
    <hyperlink ref="SUG21" location="Age_Categories!A1" display="Age_Categories!A1"/>
    <hyperlink ref="SUH21" location="Age_Categories!A1" display="Age_Categories!A1"/>
    <hyperlink ref="SUI21" location="Age_Categories!A1" display="Age_Categories!A1"/>
    <hyperlink ref="SUJ21" location="Age_Categories!A1" display="Age_Categories!A1"/>
    <hyperlink ref="SUK21" location="Age_Categories!A1" display="Age_Categories!A1"/>
    <hyperlink ref="SUL21" location="Age_Categories!A1" display="Age_Categories!A1"/>
    <hyperlink ref="SUM21" location="Age_Categories!A1" display="Age_Categories!A1"/>
    <hyperlink ref="SUN21" location="Age_Categories!A1" display="Age_Categories!A1"/>
    <hyperlink ref="SUO21" location="Age_Categories!A1" display="Age_Categories!A1"/>
    <hyperlink ref="SUP21" location="Age_Categories!A1" display="Age_Categories!A1"/>
    <hyperlink ref="SUQ21" location="Age_Categories!A1" display="Age_Categories!A1"/>
    <hyperlink ref="SUR21" location="Age_Categories!A1" display="Age_Categories!A1"/>
    <hyperlink ref="SUS21" location="Age_Categories!A1" display="Age_Categories!A1"/>
    <hyperlink ref="SUT21" location="Age_Categories!A1" display="Age_Categories!A1"/>
    <hyperlink ref="SUU21" location="Age_Categories!A1" display="Age_Categories!A1"/>
    <hyperlink ref="SUV21" location="Age_Categories!A1" display="Age_Categories!A1"/>
    <hyperlink ref="SUW21" location="Age_Categories!A1" display="Age_Categories!A1"/>
    <hyperlink ref="SUX21" location="Age_Categories!A1" display="Age_Categories!A1"/>
    <hyperlink ref="SUY21" location="Age_Categories!A1" display="Age_Categories!A1"/>
    <hyperlink ref="SUZ21" location="Age_Categories!A1" display="Age_Categories!A1"/>
    <hyperlink ref="SVA21" location="Age_Categories!A1" display="Age_Categories!A1"/>
    <hyperlink ref="SVB21" location="Age_Categories!A1" display="Age_Categories!A1"/>
    <hyperlink ref="SVC21" location="Age_Categories!A1" display="Age_Categories!A1"/>
    <hyperlink ref="SVD21" location="Age_Categories!A1" display="Age_Categories!A1"/>
    <hyperlink ref="SVE21" location="Age_Categories!A1" display="Age_Categories!A1"/>
    <hyperlink ref="SVF21" location="Age_Categories!A1" display="Age_Categories!A1"/>
    <hyperlink ref="SVG21" location="Age_Categories!A1" display="Age_Categories!A1"/>
    <hyperlink ref="SVH21" location="Age_Categories!A1" display="Age_Categories!A1"/>
    <hyperlink ref="SVI21" location="Age_Categories!A1" display="Age_Categories!A1"/>
    <hyperlink ref="SVJ21" location="Age_Categories!A1" display="Age_Categories!A1"/>
    <hyperlink ref="SVK21" location="Age_Categories!A1" display="Age_Categories!A1"/>
    <hyperlink ref="SVL21" location="Age_Categories!A1" display="Age_Categories!A1"/>
    <hyperlink ref="SVM21" location="Age_Categories!A1" display="Age_Categories!A1"/>
    <hyperlink ref="SVN21" location="Age_Categories!A1" display="Age_Categories!A1"/>
    <hyperlink ref="SVO21" location="Age_Categories!A1" display="Age_Categories!A1"/>
    <hyperlink ref="SVP21" location="Age_Categories!A1" display="Age_Categories!A1"/>
    <hyperlink ref="SVQ21" location="Age_Categories!A1" display="Age_Categories!A1"/>
    <hyperlink ref="SVR21" location="Age_Categories!A1" display="Age_Categories!A1"/>
    <hyperlink ref="SVS21" location="Age_Categories!A1" display="Age_Categories!A1"/>
    <hyperlink ref="SVT21" location="Age_Categories!A1" display="Age_Categories!A1"/>
    <hyperlink ref="SVU21" location="Age_Categories!A1" display="Age_Categories!A1"/>
    <hyperlink ref="SVV21" location="Age_Categories!A1" display="Age_Categories!A1"/>
    <hyperlink ref="SVW21" location="Age_Categories!A1" display="Age_Categories!A1"/>
    <hyperlink ref="SVX21" location="Age_Categories!A1" display="Age_Categories!A1"/>
    <hyperlink ref="SVY21" location="Age_Categories!A1" display="Age_Categories!A1"/>
    <hyperlink ref="SVZ21" location="Age_Categories!A1" display="Age_Categories!A1"/>
    <hyperlink ref="SWA21" location="Age_Categories!A1" display="Age_Categories!A1"/>
    <hyperlink ref="SWB21" location="Age_Categories!A1" display="Age_Categories!A1"/>
    <hyperlink ref="SWC21" location="Age_Categories!A1" display="Age_Categories!A1"/>
    <hyperlink ref="SWD21" location="Age_Categories!A1" display="Age_Categories!A1"/>
    <hyperlink ref="SWE21" location="Age_Categories!A1" display="Age_Categories!A1"/>
    <hyperlink ref="SWF21" location="Age_Categories!A1" display="Age_Categories!A1"/>
    <hyperlink ref="SWG21" location="Age_Categories!A1" display="Age_Categories!A1"/>
    <hyperlink ref="SWH21" location="Age_Categories!A1" display="Age_Categories!A1"/>
    <hyperlink ref="SWI21" location="Age_Categories!A1" display="Age_Categories!A1"/>
    <hyperlink ref="SWJ21" location="Age_Categories!A1" display="Age_Categories!A1"/>
    <hyperlink ref="SWK21" location="Age_Categories!A1" display="Age_Categories!A1"/>
    <hyperlink ref="SWL21" location="Age_Categories!A1" display="Age_Categories!A1"/>
    <hyperlink ref="SWM21" location="Age_Categories!A1" display="Age_Categories!A1"/>
    <hyperlink ref="SWN21" location="Age_Categories!A1" display="Age_Categories!A1"/>
    <hyperlink ref="SWO21" location="Age_Categories!A1" display="Age_Categories!A1"/>
    <hyperlink ref="SWP21" location="Age_Categories!A1" display="Age_Categories!A1"/>
    <hyperlink ref="SWQ21" location="Age_Categories!A1" display="Age_Categories!A1"/>
    <hyperlink ref="SWR21" location="Age_Categories!A1" display="Age_Categories!A1"/>
    <hyperlink ref="SWS21" location="Age_Categories!A1" display="Age_Categories!A1"/>
    <hyperlink ref="SWT21" location="Age_Categories!A1" display="Age_Categories!A1"/>
    <hyperlink ref="SWU21" location="Age_Categories!A1" display="Age_Categories!A1"/>
    <hyperlink ref="SWV21" location="Age_Categories!A1" display="Age_Categories!A1"/>
    <hyperlink ref="SWW21" location="Age_Categories!A1" display="Age_Categories!A1"/>
    <hyperlink ref="SWX21" location="Age_Categories!A1" display="Age_Categories!A1"/>
    <hyperlink ref="SWY21" location="Age_Categories!A1" display="Age_Categories!A1"/>
    <hyperlink ref="SWZ21" location="Age_Categories!A1" display="Age_Categories!A1"/>
    <hyperlink ref="SXA21" location="Age_Categories!A1" display="Age_Categories!A1"/>
    <hyperlink ref="SXB21" location="Age_Categories!A1" display="Age_Categories!A1"/>
    <hyperlink ref="SXC21" location="Age_Categories!A1" display="Age_Categories!A1"/>
    <hyperlink ref="SXD21" location="Age_Categories!A1" display="Age_Categories!A1"/>
    <hyperlink ref="SXE21" location="Age_Categories!A1" display="Age_Categories!A1"/>
    <hyperlink ref="SXF21" location="Age_Categories!A1" display="Age_Categories!A1"/>
    <hyperlink ref="SXG21" location="Age_Categories!A1" display="Age_Categories!A1"/>
    <hyperlink ref="SXH21" location="Age_Categories!A1" display="Age_Categories!A1"/>
    <hyperlink ref="SXI21" location="Age_Categories!A1" display="Age_Categories!A1"/>
    <hyperlink ref="SXJ21" location="Age_Categories!A1" display="Age_Categories!A1"/>
    <hyperlink ref="SXK21" location="Age_Categories!A1" display="Age_Categories!A1"/>
    <hyperlink ref="SXL21" location="Age_Categories!A1" display="Age_Categories!A1"/>
    <hyperlink ref="SXM21" location="Age_Categories!A1" display="Age_Categories!A1"/>
    <hyperlink ref="SXN21" location="Age_Categories!A1" display="Age_Categories!A1"/>
    <hyperlink ref="SXO21" location="Age_Categories!A1" display="Age_Categories!A1"/>
    <hyperlink ref="SXP21" location="Age_Categories!A1" display="Age_Categories!A1"/>
    <hyperlink ref="SXQ21" location="Age_Categories!A1" display="Age_Categories!A1"/>
    <hyperlink ref="SXR21" location="Age_Categories!A1" display="Age_Categories!A1"/>
    <hyperlink ref="SXS21" location="Age_Categories!A1" display="Age_Categories!A1"/>
    <hyperlink ref="SXT21" location="Age_Categories!A1" display="Age_Categories!A1"/>
    <hyperlink ref="SXU21" location="Age_Categories!A1" display="Age_Categories!A1"/>
    <hyperlink ref="SXV21" location="Age_Categories!A1" display="Age_Categories!A1"/>
    <hyperlink ref="SXW21" location="Age_Categories!A1" display="Age_Categories!A1"/>
    <hyperlink ref="SXX21" location="Age_Categories!A1" display="Age_Categories!A1"/>
    <hyperlink ref="SXY21" location="Age_Categories!A1" display="Age_Categories!A1"/>
    <hyperlink ref="SXZ21" location="Age_Categories!A1" display="Age_Categories!A1"/>
    <hyperlink ref="SYA21" location="Age_Categories!A1" display="Age_Categories!A1"/>
    <hyperlink ref="SYB21" location="Age_Categories!A1" display="Age_Categories!A1"/>
    <hyperlink ref="SYC21" location="Age_Categories!A1" display="Age_Categories!A1"/>
    <hyperlink ref="SYD21" location="Age_Categories!A1" display="Age_Categories!A1"/>
    <hyperlink ref="SYE21" location="Age_Categories!A1" display="Age_Categories!A1"/>
    <hyperlink ref="SYF21" location="Age_Categories!A1" display="Age_Categories!A1"/>
    <hyperlink ref="SYG21" location="Age_Categories!A1" display="Age_Categories!A1"/>
    <hyperlink ref="SYH21" location="Age_Categories!A1" display="Age_Categories!A1"/>
    <hyperlink ref="SYI21" location="Age_Categories!A1" display="Age_Categories!A1"/>
    <hyperlink ref="SYJ21" location="Age_Categories!A1" display="Age_Categories!A1"/>
    <hyperlink ref="SYK21" location="Age_Categories!A1" display="Age_Categories!A1"/>
    <hyperlink ref="SYL21" location="Age_Categories!A1" display="Age_Categories!A1"/>
    <hyperlink ref="SYM21" location="Age_Categories!A1" display="Age_Categories!A1"/>
    <hyperlink ref="SYN21" location="Age_Categories!A1" display="Age_Categories!A1"/>
    <hyperlink ref="SYO21" location="Age_Categories!A1" display="Age_Categories!A1"/>
    <hyperlink ref="SYP21" location="Age_Categories!A1" display="Age_Categories!A1"/>
    <hyperlink ref="SYQ21" location="Age_Categories!A1" display="Age_Categories!A1"/>
    <hyperlink ref="SYR21" location="Age_Categories!A1" display="Age_Categories!A1"/>
    <hyperlink ref="SYS21" location="Age_Categories!A1" display="Age_Categories!A1"/>
    <hyperlink ref="SYT21" location="Age_Categories!A1" display="Age_Categories!A1"/>
    <hyperlink ref="SYU21" location="Age_Categories!A1" display="Age_Categories!A1"/>
    <hyperlink ref="SYV21" location="Age_Categories!A1" display="Age_Categories!A1"/>
    <hyperlink ref="SYW21" location="Age_Categories!A1" display="Age_Categories!A1"/>
    <hyperlink ref="SYX21" location="Age_Categories!A1" display="Age_Categories!A1"/>
    <hyperlink ref="SYY21" location="Age_Categories!A1" display="Age_Categories!A1"/>
    <hyperlink ref="SYZ21" location="Age_Categories!A1" display="Age_Categories!A1"/>
    <hyperlink ref="SZA21" location="Age_Categories!A1" display="Age_Categories!A1"/>
    <hyperlink ref="SZB21" location="Age_Categories!A1" display="Age_Categories!A1"/>
    <hyperlink ref="SZC21" location="Age_Categories!A1" display="Age_Categories!A1"/>
    <hyperlink ref="SZD21" location="Age_Categories!A1" display="Age_Categories!A1"/>
    <hyperlink ref="SZE21" location="Age_Categories!A1" display="Age_Categories!A1"/>
    <hyperlink ref="SZF21" location="Age_Categories!A1" display="Age_Categories!A1"/>
    <hyperlink ref="SZG21" location="Age_Categories!A1" display="Age_Categories!A1"/>
    <hyperlink ref="SZH21" location="Age_Categories!A1" display="Age_Categories!A1"/>
    <hyperlink ref="SZI21" location="Age_Categories!A1" display="Age_Categories!A1"/>
    <hyperlink ref="SZJ21" location="Age_Categories!A1" display="Age_Categories!A1"/>
    <hyperlink ref="SZK21" location="Age_Categories!A1" display="Age_Categories!A1"/>
    <hyperlink ref="SZL21" location="Age_Categories!A1" display="Age_Categories!A1"/>
    <hyperlink ref="SZM21" location="Age_Categories!A1" display="Age_Categories!A1"/>
    <hyperlink ref="SZN21" location="Age_Categories!A1" display="Age_Categories!A1"/>
    <hyperlink ref="SZO21" location="Age_Categories!A1" display="Age_Categories!A1"/>
    <hyperlink ref="SZP21" location="Age_Categories!A1" display="Age_Categories!A1"/>
    <hyperlink ref="SZQ21" location="Age_Categories!A1" display="Age_Categories!A1"/>
    <hyperlink ref="SZR21" location="Age_Categories!A1" display="Age_Categories!A1"/>
    <hyperlink ref="SZS21" location="Age_Categories!A1" display="Age_Categories!A1"/>
    <hyperlink ref="SZT21" location="Age_Categories!A1" display="Age_Categories!A1"/>
    <hyperlink ref="SZU21" location="Age_Categories!A1" display="Age_Categories!A1"/>
    <hyperlink ref="SZV21" location="Age_Categories!A1" display="Age_Categories!A1"/>
    <hyperlink ref="SZW21" location="Age_Categories!A1" display="Age_Categories!A1"/>
    <hyperlink ref="SZX21" location="Age_Categories!A1" display="Age_Categories!A1"/>
    <hyperlink ref="SZY21" location="Age_Categories!A1" display="Age_Categories!A1"/>
    <hyperlink ref="SZZ21" location="Age_Categories!A1" display="Age_Categories!A1"/>
    <hyperlink ref="TAA21" location="Age_Categories!A1" display="Age_Categories!A1"/>
    <hyperlink ref="TAB21" location="Age_Categories!A1" display="Age_Categories!A1"/>
    <hyperlink ref="TAC21" location="Age_Categories!A1" display="Age_Categories!A1"/>
    <hyperlink ref="TAD21" location="Age_Categories!A1" display="Age_Categories!A1"/>
    <hyperlink ref="TAE21" location="Age_Categories!A1" display="Age_Categories!A1"/>
    <hyperlink ref="TAF21" location="Age_Categories!A1" display="Age_Categories!A1"/>
    <hyperlink ref="TAG21" location="Age_Categories!A1" display="Age_Categories!A1"/>
    <hyperlink ref="TAH21" location="Age_Categories!A1" display="Age_Categories!A1"/>
    <hyperlink ref="TAI21" location="Age_Categories!A1" display="Age_Categories!A1"/>
    <hyperlink ref="TAJ21" location="Age_Categories!A1" display="Age_Categories!A1"/>
    <hyperlink ref="TAK21" location="Age_Categories!A1" display="Age_Categories!A1"/>
    <hyperlink ref="TAL21" location="Age_Categories!A1" display="Age_Categories!A1"/>
    <hyperlink ref="TAM21" location="Age_Categories!A1" display="Age_Categories!A1"/>
    <hyperlink ref="TAN21" location="Age_Categories!A1" display="Age_Categories!A1"/>
    <hyperlink ref="TAO21" location="Age_Categories!A1" display="Age_Categories!A1"/>
    <hyperlink ref="TAP21" location="Age_Categories!A1" display="Age_Categories!A1"/>
    <hyperlink ref="TAQ21" location="Age_Categories!A1" display="Age_Categories!A1"/>
    <hyperlink ref="TAR21" location="Age_Categories!A1" display="Age_Categories!A1"/>
    <hyperlink ref="TAS21" location="Age_Categories!A1" display="Age_Categories!A1"/>
    <hyperlink ref="TAT21" location="Age_Categories!A1" display="Age_Categories!A1"/>
    <hyperlink ref="TAU21" location="Age_Categories!A1" display="Age_Categories!A1"/>
    <hyperlink ref="TAV21" location="Age_Categories!A1" display="Age_Categories!A1"/>
    <hyperlink ref="TAW21" location="Age_Categories!A1" display="Age_Categories!A1"/>
    <hyperlink ref="TAX21" location="Age_Categories!A1" display="Age_Categories!A1"/>
    <hyperlink ref="TAY21" location="Age_Categories!A1" display="Age_Categories!A1"/>
    <hyperlink ref="TAZ21" location="Age_Categories!A1" display="Age_Categories!A1"/>
    <hyperlink ref="TBA21" location="Age_Categories!A1" display="Age_Categories!A1"/>
    <hyperlink ref="TBB21" location="Age_Categories!A1" display="Age_Categories!A1"/>
    <hyperlink ref="TBC21" location="Age_Categories!A1" display="Age_Categories!A1"/>
    <hyperlink ref="TBD21" location="Age_Categories!A1" display="Age_Categories!A1"/>
    <hyperlink ref="TBE21" location="Age_Categories!A1" display="Age_Categories!A1"/>
    <hyperlink ref="TBF21" location="Age_Categories!A1" display="Age_Categories!A1"/>
    <hyperlink ref="TBG21" location="Age_Categories!A1" display="Age_Categories!A1"/>
    <hyperlink ref="TBH21" location="Age_Categories!A1" display="Age_Categories!A1"/>
    <hyperlink ref="TBI21" location="Age_Categories!A1" display="Age_Categories!A1"/>
    <hyperlink ref="TBJ21" location="Age_Categories!A1" display="Age_Categories!A1"/>
    <hyperlink ref="TBK21" location="Age_Categories!A1" display="Age_Categories!A1"/>
    <hyperlink ref="TBL21" location="Age_Categories!A1" display="Age_Categories!A1"/>
    <hyperlink ref="TBM21" location="Age_Categories!A1" display="Age_Categories!A1"/>
    <hyperlink ref="TBN21" location="Age_Categories!A1" display="Age_Categories!A1"/>
    <hyperlink ref="TBO21" location="Age_Categories!A1" display="Age_Categories!A1"/>
    <hyperlink ref="TBP21" location="Age_Categories!A1" display="Age_Categories!A1"/>
    <hyperlink ref="TBQ21" location="Age_Categories!A1" display="Age_Categories!A1"/>
    <hyperlink ref="TBR21" location="Age_Categories!A1" display="Age_Categories!A1"/>
    <hyperlink ref="TBS21" location="Age_Categories!A1" display="Age_Categories!A1"/>
    <hyperlink ref="TBT21" location="Age_Categories!A1" display="Age_Categories!A1"/>
    <hyperlink ref="TBU21" location="Age_Categories!A1" display="Age_Categories!A1"/>
    <hyperlink ref="TBV21" location="Age_Categories!A1" display="Age_Categories!A1"/>
    <hyperlink ref="TBW21" location="Age_Categories!A1" display="Age_Categories!A1"/>
    <hyperlink ref="TBX21" location="Age_Categories!A1" display="Age_Categories!A1"/>
    <hyperlink ref="TBY21" location="Age_Categories!A1" display="Age_Categories!A1"/>
    <hyperlink ref="TBZ21" location="Age_Categories!A1" display="Age_Categories!A1"/>
    <hyperlink ref="TCA21" location="Age_Categories!A1" display="Age_Categories!A1"/>
    <hyperlink ref="TCB21" location="Age_Categories!A1" display="Age_Categories!A1"/>
    <hyperlink ref="TCC21" location="Age_Categories!A1" display="Age_Categories!A1"/>
    <hyperlink ref="TCD21" location="Age_Categories!A1" display="Age_Categories!A1"/>
    <hyperlink ref="TCE21" location="Age_Categories!A1" display="Age_Categories!A1"/>
    <hyperlink ref="TCF21" location="Age_Categories!A1" display="Age_Categories!A1"/>
    <hyperlink ref="TCG21" location="Age_Categories!A1" display="Age_Categories!A1"/>
    <hyperlink ref="TCH21" location="Age_Categories!A1" display="Age_Categories!A1"/>
    <hyperlink ref="TCI21" location="Age_Categories!A1" display="Age_Categories!A1"/>
    <hyperlink ref="TCJ21" location="Age_Categories!A1" display="Age_Categories!A1"/>
    <hyperlink ref="TCK21" location="Age_Categories!A1" display="Age_Categories!A1"/>
    <hyperlink ref="TCL21" location="Age_Categories!A1" display="Age_Categories!A1"/>
    <hyperlink ref="TCM21" location="Age_Categories!A1" display="Age_Categories!A1"/>
    <hyperlink ref="TCN21" location="Age_Categories!A1" display="Age_Categories!A1"/>
    <hyperlink ref="TCO21" location="Age_Categories!A1" display="Age_Categories!A1"/>
    <hyperlink ref="TCP21" location="Age_Categories!A1" display="Age_Categories!A1"/>
    <hyperlink ref="TCQ21" location="Age_Categories!A1" display="Age_Categories!A1"/>
    <hyperlink ref="TCR21" location="Age_Categories!A1" display="Age_Categories!A1"/>
    <hyperlink ref="TCS21" location="Age_Categories!A1" display="Age_Categories!A1"/>
    <hyperlink ref="TCT21" location="Age_Categories!A1" display="Age_Categories!A1"/>
    <hyperlink ref="TCU21" location="Age_Categories!A1" display="Age_Categories!A1"/>
    <hyperlink ref="TCV21" location="Age_Categories!A1" display="Age_Categories!A1"/>
    <hyperlink ref="TCW21" location="Age_Categories!A1" display="Age_Categories!A1"/>
    <hyperlink ref="TCX21" location="Age_Categories!A1" display="Age_Categories!A1"/>
    <hyperlink ref="TCY21" location="Age_Categories!A1" display="Age_Categories!A1"/>
    <hyperlink ref="TCZ21" location="Age_Categories!A1" display="Age_Categories!A1"/>
    <hyperlink ref="TDA21" location="Age_Categories!A1" display="Age_Categories!A1"/>
    <hyperlink ref="TDB21" location="Age_Categories!A1" display="Age_Categories!A1"/>
    <hyperlink ref="TDC21" location="Age_Categories!A1" display="Age_Categories!A1"/>
    <hyperlink ref="TDD21" location="Age_Categories!A1" display="Age_Categories!A1"/>
    <hyperlink ref="TDE21" location="Age_Categories!A1" display="Age_Categories!A1"/>
    <hyperlink ref="TDF21" location="Age_Categories!A1" display="Age_Categories!A1"/>
    <hyperlink ref="TDG21" location="Age_Categories!A1" display="Age_Categories!A1"/>
    <hyperlink ref="TDH21" location="Age_Categories!A1" display="Age_Categories!A1"/>
    <hyperlink ref="TDI21" location="Age_Categories!A1" display="Age_Categories!A1"/>
    <hyperlink ref="TDJ21" location="Age_Categories!A1" display="Age_Categories!A1"/>
    <hyperlink ref="TDK21" location="Age_Categories!A1" display="Age_Categories!A1"/>
    <hyperlink ref="TDL21" location="Age_Categories!A1" display="Age_Categories!A1"/>
    <hyperlink ref="TDM21" location="Age_Categories!A1" display="Age_Categories!A1"/>
    <hyperlink ref="TDN21" location="Age_Categories!A1" display="Age_Categories!A1"/>
    <hyperlink ref="TDO21" location="Age_Categories!A1" display="Age_Categories!A1"/>
    <hyperlink ref="TDP21" location="Age_Categories!A1" display="Age_Categories!A1"/>
    <hyperlink ref="TDQ21" location="Age_Categories!A1" display="Age_Categories!A1"/>
    <hyperlink ref="TDR21" location="Age_Categories!A1" display="Age_Categories!A1"/>
    <hyperlink ref="TDS21" location="Age_Categories!A1" display="Age_Categories!A1"/>
    <hyperlink ref="TDT21" location="Age_Categories!A1" display="Age_Categories!A1"/>
    <hyperlink ref="TDU21" location="Age_Categories!A1" display="Age_Categories!A1"/>
    <hyperlink ref="TDV21" location="Age_Categories!A1" display="Age_Categories!A1"/>
    <hyperlink ref="TDW21" location="Age_Categories!A1" display="Age_Categories!A1"/>
    <hyperlink ref="TDX21" location="Age_Categories!A1" display="Age_Categories!A1"/>
    <hyperlink ref="TDY21" location="Age_Categories!A1" display="Age_Categories!A1"/>
    <hyperlink ref="TDZ21" location="Age_Categories!A1" display="Age_Categories!A1"/>
    <hyperlink ref="TEA21" location="Age_Categories!A1" display="Age_Categories!A1"/>
    <hyperlink ref="TEB21" location="Age_Categories!A1" display="Age_Categories!A1"/>
    <hyperlink ref="TEC21" location="Age_Categories!A1" display="Age_Categories!A1"/>
    <hyperlink ref="TED21" location="Age_Categories!A1" display="Age_Categories!A1"/>
    <hyperlink ref="TEE21" location="Age_Categories!A1" display="Age_Categories!A1"/>
    <hyperlink ref="TEF21" location="Age_Categories!A1" display="Age_Categories!A1"/>
    <hyperlink ref="TEG21" location="Age_Categories!A1" display="Age_Categories!A1"/>
    <hyperlink ref="TEH21" location="Age_Categories!A1" display="Age_Categories!A1"/>
    <hyperlink ref="TEI21" location="Age_Categories!A1" display="Age_Categories!A1"/>
    <hyperlink ref="TEJ21" location="Age_Categories!A1" display="Age_Categories!A1"/>
    <hyperlink ref="TEK21" location="Age_Categories!A1" display="Age_Categories!A1"/>
    <hyperlink ref="TEL21" location="Age_Categories!A1" display="Age_Categories!A1"/>
    <hyperlink ref="TEM21" location="Age_Categories!A1" display="Age_Categories!A1"/>
    <hyperlink ref="TEN21" location="Age_Categories!A1" display="Age_Categories!A1"/>
    <hyperlink ref="TEO21" location="Age_Categories!A1" display="Age_Categories!A1"/>
    <hyperlink ref="TEP21" location="Age_Categories!A1" display="Age_Categories!A1"/>
    <hyperlink ref="TEQ21" location="Age_Categories!A1" display="Age_Categories!A1"/>
    <hyperlink ref="TER21" location="Age_Categories!A1" display="Age_Categories!A1"/>
    <hyperlink ref="TES21" location="Age_Categories!A1" display="Age_Categories!A1"/>
    <hyperlink ref="TET21" location="Age_Categories!A1" display="Age_Categories!A1"/>
    <hyperlink ref="TEU21" location="Age_Categories!A1" display="Age_Categories!A1"/>
    <hyperlink ref="TEV21" location="Age_Categories!A1" display="Age_Categories!A1"/>
    <hyperlink ref="TEW21" location="Age_Categories!A1" display="Age_Categories!A1"/>
    <hyperlink ref="TEX21" location="Age_Categories!A1" display="Age_Categories!A1"/>
    <hyperlink ref="TEY21" location="Age_Categories!A1" display="Age_Categories!A1"/>
    <hyperlink ref="TEZ21" location="Age_Categories!A1" display="Age_Categories!A1"/>
    <hyperlink ref="TFA21" location="Age_Categories!A1" display="Age_Categories!A1"/>
    <hyperlink ref="TFB21" location="Age_Categories!A1" display="Age_Categories!A1"/>
    <hyperlink ref="TFC21" location="Age_Categories!A1" display="Age_Categories!A1"/>
    <hyperlink ref="TFD21" location="Age_Categories!A1" display="Age_Categories!A1"/>
    <hyperlink ref="TFE21" location="Age_Categories!A1" display="Age_Categories!A1"/>
    <hyperlink ref="TFF21" location="Age_Categories!A1" display="Age_Categories!A1"/>
    <hyperlink ref="TFG21" location="Age_Categories!A1" display="Age_Categories!A1"/>
    <hyperlink ref="TFH21" location="Age_Categories!A1" display="Age_Categories!A1"/>
    <hyperlink ref="TFI21" location="Age_Categories!A1" display="Age_Categories!A1"/>
    <hyperlink ref="TFJ21" location="Age_Categories!A1" display="Age_Categories!A1"/>
    <hyperlink ref="TFK21" location="Age_Categories!A1" display="Age_Categories!A1"/>
    <hyperlink ref="TFL21" location="Age_Categories!A1" display="Age_Categories!A1"/>
    <hyperlink ref="TFM21" location="Age_Categories!A1" display="Age_Categories!A1"/>
    <hyperlink ref="TFN21" location="Age_Categories!A1" display="Age_Categories!A1"/>
    <hyperlink ref="TFO21" location="Age_Categories!A1" display="Age_Categories!A1"/>
    <hyperlink ref="TFP21" location="Age_Categories!A1" display="Age_Categories!A1"/>
    <hyperlink ref="TFQ21" location="Age_Categories!A1" display="Age_Categories!A1"/>
    <hyperlink ref="TFR21" location="Age_Categories!A1" display="Age_Categories!A1"/>
    <hyperlink ref="TFS21" location="Age_Categories!A1" display="Age_Categories!A1"/>
    <hyperlink ref="TFT21" location="Age_Categories!A1" display="Age_Categories!A1"/>
    <hyperlink ref="TFU21" location="Age_Categories!A1" display="Age_Categories!A1"/>
    <hyperlink ref="TFV21" location="Age_Categories!A1" display="Age_Categories!A1"/>
    <hyperlink ref="TFW21" location="Age_Categories!A1" display="Age_Categories!A1"/>
    <hyperlink ref="TFX21" location="Age_Categories!A1" display="Age_Categories!A1"/>
    <hyperlink ref="TFY21" location="Age_Categories!A1" display="Age_Categories!A1"/>
    <hyperlink ref="TFZ21" location="Age_Categories!A1" display="Age_Categories!A1"/>
    <hyperlink ref="TGA21" location="Age_Categories!A1" display="Age_Categories!A1"/>
    <hyperlink ref="TGB21" location="Age_Categories!A1" display="Age_Categories!A1"/>
    <hyperlink ref="TGC21" location="Age_Categories!A1" display="Age_Categories!A1"/>
    <hyperlink ref="TGD21" location="Age_Categories!A1" display="Age_Categories!A1"/>
    <hyperlink ref="TGE21" location="Age_Categories!A1" display="Age_Categories!A1"/>
    <hyperlink ref="TGF21" location="Age_Categories!A1" display="Age_Categories!A1"/>
    <hyperlink ref="TGG21" location="Age_Categories!A1" display="Age_Categories!A1"/>
    <hyperlink ref="TGH21" location="Age_Categories!A1" display="Age_Categories!A1"/>
    <hyperlink ref="TGI21" location="Age_Categories!A1" display="Age_Categories!A1"/>
    <hyperlink ref="TGJ21" location="Age_Categories!A1" display="Age_Categories!A1"/>
    <hyperlink ref="TGK21" location="Age_Categories!A1" display="Age_Categories!A1"/>
    <hyperlink ref="TGL21" location="Age_Categories!A1" display="Age_Categories!A1"/>
    <hyperlink ref="TGM21" location="Age_Categories!A1" display="Age_Categories!A1"/>
    <hyperlink ref="TGN21" location="Age_Categories!A1" display="Age_Categories!A1"/>
    <hyperlink ref="TGO21" location="Age_Categories!A1" display="Age_Categories!A1"/>
    <hyperlink ref="TGP21" location="Age_Categories!A1" display="Age_Categories!A1"/>
    <hyperlink ref="TGQ21" location="Age_Categories!A1" display="Age_Categories!A1"/>
    <hyperlink ref="TGR21" location="Age_Categories!A1" display="Age_Categories!A1"/>
    <hyperlink ref="TGS21" location="Age_Categories!A1" display="Age_Categories!A1"/>
    <hyperlink ref="TGT21" location="Age_Categories!A1" display="Age_Categories!A1"/>
    <hyperlink ref="TGU21" location="Age_Categories!A1" display="Age_Categories!A1"/>
    <hyperlink ref="TGV21" location="Age_Categories!A1" display="Age_Categories!A1"/>
    <hyperlink ref="TGW21" location="Age_Categories!A1" display="Age_Categories!A1"/>
    <hyperlink ref="TGX21" location="Age_Categories!A1" display="Age_Categories!A1"/>
    <hyperlink ref="TGY21" location="Age_Categories!A1" display="Age_Categories!A1"/>
    <hyperlink ref="TGZ21" location="Age_Categories!A1" display="Age_Categories!A1"/>
    <hyperlink ref="THA21" location="Age_Categories!A1" display="Age_Categories!A1"/>
    <hyperlink ref="THB21" location="Age_Categories!A1" display="Age_Categories!A1"/>
    <hyperlink ref="THC21" location="Age_Categories!A1" display="Age_Categories!A1"/>
    <hyperlink ref="THD21" location="Age_Categories!A1" display="Age_Categories!A1"/>
    <hyperlink ref="THE21" location="Age_Categories!A1" display="Age_Categories!A1"/>
    <hyperlink ref="THF21" location="Age_Categories!A1" display="Age_Categories!A1"/>
    <hyperlink ref="THG21" location="Age_Categories!A1" display="Age_Categories!A1"/>
    <hyperlink ref="THH21" location="Age_Categories!A1" display="Age_Categories!A1"/>
    <hyperlink ref="THI21" location="Age_Categories!A1" display="Age_Categories!A1"/>
    <hyperlink ref="THJ21" location="Age_Categories!A1" display="Age_Categories!A1"/>
    <hyperlink ref="THK21" location="Age_Categories!A1" display="Age_Categories!A1"/>
    <hyperlink ref="THL21" location="Age_Categories!A1" display="Age_Categories!A1"/>
    <hyperlink ref="THM21" location="Age_Categories!A1" display="Age_Categories!A1"/>
    <hyperlink ref="THN21" location="Age_Categories!A1" display="Age_Categories!A1"/>
    <hyperlink ref="THO21" location="Age_Categories!A1" display="Age_Categories!A1"/>
    <hyperlink ref="THP21" location="Age_Categories!A1" display="Age_Categories!A1"/>
    <hyperlink ref="THQ21" location="Age_Categories!A1" display="Age_Categories!A1"/>
    <hyperlink ref="THR21" location="Age_Categories!A1" display="Age_Categories!A1"/>
    <hyperlink ref="THS21" location="Age_Categories!A1" display="Age_Categories!A1"/>
    <hyperlink ref="THT21" location="Age_Categories!A1" display="Age_Categories!A1"/>
    <hyperlink ref="THU21" location="Age_Categories!A1" display="Age_Categories!A1"/>
    <hyperlink ref="THV21" location="Age_Categories!A1" display="Age_Categories!A1"/>
    <hyperlink ref="THW21" location="Age_Categories!A1" display="Age_Categories!A1"/>
    <hyperlink ref="THX21" location="Age_Categories!A1" display="Age_Categories!A1"/>
    <hyperlink ref="THY21" location="Age_Categories!A1" display="Age_Categories!A1"/>
    <hyperlink ref="THZ21" location="Age_Categories!A1" display="Age_Categories!A1"/>
    <hyperlink ref="TIA21" location="Age_Categories!A1" display="Age_Categories!A1"/>
    <hyperlink ref="TIB21" location="Age_Categories!A1" display="Age_Categories!A1"/>
    <hyperlink ref="TIC21" location="Age_Categories!A1" display="Age_Categories!A1"/>
    <hyperlink ref="TID21" location="Age_Categories!A1" display="Age_Categories!A1"/>
    <hyperlink ref="TIE21" location="Age_Categories!A1" display="Age_Categories!A1"/>
    <hyperlink ref="TIF21" location="Age_Categories!A1" display="Age_Categories!A1"/>
    <hyperlink ref="TIG21" location="Age_Categories!A1" display="Age_Categories!A1"/>
    <hyperlink ref="TIH21" location="Age_Categories!A1" display="Age_Categories!A1"/>
    <hyperlink ref="TII21" location="Age_Categories!A1" display="Age_Categories!A1"/>
    <hyperlink ref="TIJ21" location="Age_Categories!A1" display="Age_Categories!A1"/>
    <hyperlink ref="TIK21" location="Age_Categories!A1" display="Age_Categories!A1"/>
    <hyperlink ref="TIL21" location="Age_Categories!A1" display="Age_Categories!A1"/>
    <hyperlink ref="TIM21" location="Age_Categories!A1" display="Age_Categories!A1"/>
    <hyperlink ref="TIN21" location="Age_Categories!A1" display="Age_Categories!A1"/>
    <hyperlink ref="TIO21" location="Age_Categories!A1" display="Age_Categories!A1"/>
    <hyperlink ref="TIP21" location="Age_Categories!A1" display="Age_Categories!A1"/>
    <hyperlink ref="TIQ21" location="Age_Categories!A1" display="Age_Categories!A1"/>
    <hyperlink ref="TIR21" location="Age_Categories!A1" display="Age_Categories!A1"/>
    <hyperlink ref="TIS21" location="Age_Categories!A1" display="Age_Categories!A1"/>
    <hyperlink ref="TIT21" location="Age_Categories!A1" display="Age_Categories!A1"/>
    <hyperlink ref="TIU21" location="Age_Categories!A1" display="Age_Categories!A1"/>
    <hyperlink ref="TIV21" location="Age_Categories!A1" display="Age_Categories!A1"/>
    <hyperlink ref="TIW21" location="Age_Categories!A1" display="Age_Categories!A1"/>
    <hyperlink ref="TIX21" location="Age_Categories!A1" display="Age_Categories!A1"/>
    <hyperlink ref="TIY21" location="Age_Categories!A1" display="Age_Categories!A1"/>
    <hyperlink ref="TIZ21" location="Age_Categories!A1" display="Age_Categories!A1"/>
    <hyperlink ref="TJA21" location="Age_Categories!A1" display="Age_Categories!A1"/>
    <hyperlink ref="TJB21" location="Age_Categories!A1" display="Age_Categories!A1"/>
    <hyperlink ref="TJC21" location="Age_Categories!A1" display="Age_Categories!A1"/>
    <hyperlink ref="TJD21" location="Age_Categories!A1" display="Age_Categories!A1"/>
    <hyperlink ref="TJE21" location="Age_Categories!A1" display="Age_Categories!A1"/>
    <hyperlink ref="TJF21" location="Age_Categories!A1" display="Age_Categories!A1"/>
    <hyperlink ref="TJG21" location="Age_Categories!A1" display="Age_Categories!A1"/>
    <hyperlink ref="TJH21" location="Age_Categories!A1" display="Age_Categories!A1"/>
    <hyperlink ref="TJI21" location="Age_Categories!A1" display="Age_Categories!A1"/>
    <hyperlink ref="TJJ21" location="Age_Categories!A1" display="Age_Categories!A1"/>
    <hyperlink ref="TJK21" location="Age_Categories!A1" display="Age_Categories!A1"/>
    <hyperlink ref="TJL21" location="Age_Categories!A1" display="Age_Categories!A1"/>
    <hyperlink ref="TJM21" location="Age_Categories!A1" display="Age_Categories!A1"/>
    <hyperlink ref="TJN21" location="Age_Categories!A1" display="Age_Categories!A1"/>
    <hyperlink ref="TJO21" location="Age_Categories!A1" display="Age_Categories!A1"/>
    <hyperlink ref="TJP21" location="Age_Categories!A1" display="Age_Categories!A1"/>
    <hyperlink ref="TJQ21" location="Age_Categories!A1" display="Age_Categories!A1"/>
    <hyperlink ref="TJR21" location="Age_Categories!A1" display="Age_Categories!A1"/>
    <hyperlink ref="TJS21" location="Age_Categories!A1" display="Age_Categories!A1"/>
    <hyperlink ref="TJT21" location="Age_Categories!A1" display="Age_Categories!A1"/>
    <hyperlink ref="TJU21" location="Age_Categories!A1" display="Age_Categories!A1"/>
    <hyperlink ref="TJV21" location="Age_Categories!A1" display="Age_Categories!A1"/>
    <hyperlink ref="TJW21" location="Age_Categories!A1" display="Age_Categories!A1"/>
    <hyperlink ref="TJX21" location="Age_Categories!A1" display="Age_Categories!A1"/>
    <hyperlink ref="TJY21" location="Age_Categories!A1" display="Age_Categories!A1"/>
    <hyperlink ref="TJZ21" location="Age_Categories!A1" display="Age_Categories!A1"/>
    <hyperlink ref="TKA21" location="Age_Categories!A1" display="Age_Categories!A1"/>
    <hyperlink ref="TKB21" location="Age_Categories!A1" display="Age_Categories!A1"/>
    <hyperlink ref="TKC21" location="Age_Categories!A1" display="Age_Categories!A1"/>
    <hyperlink ref="TKD21" location="Age_Categories!A1" display="Age_Categories!A1"/>
    <hyperlink ref="TKE21" location="Age_Categories!A1" display="Age_Categories!A1"/>
    <hyperlink ref="TKF21" location="Age_Categories!A1" display="Age_Categories!A1"/>
    <hyperlink ref="TKG21" location="Age_Categories!A1" display="Age_Categories!A1"/>
    <hyperlink ref="TKH21" location="Age_Categories!A1" display="Age_Categories!A1"/>
    <hyperlink ref="TKI21" location="Age_Categories!A1" display="Age_Categories!A1"/>
    <hyperlink ref="TKJ21" location="Age_Categories!A1" display="Age_Categories!A1"/>
    <hyperlink ref="TKK21" location="Age_Categories!A1" display="Age_Categories!A1"/>
    <hyperlink ref="TKL21" location="Age_Categories!A1" display="Age_Categories!A1"/>
    <hyperlink ref="TKM21" location="Age_Categories!A1" display="Age_Categories!A1"/>
    <hyperlink ref="TKN21" location="Age_Categories!A1" display="Age_Categories!A1"/>
    <hyperlink ref="TKO21" location="Age_Categories!A1" display="Age_Categories!A1"/>
    <hyperlink ref="TKP21" location="Age_Categories!A1" display="Age_Categories!A1"/>
    <hyperlink ref="TKQ21" location="Age_Categories!A1" display="Age_Categories!A1"/>
    <hyperlink ref="TKR21" location="Age_Categories!A1" display="Age_Categories!A1"/>
    <hyperlink ref="TKS21" location="Age_Categories!A1" display="Age_Categories!A1"/>
    <hyperlink ref="TKT21" location="Age_Categories!A1" display="Age_Categories!A1"/>
    <hyperlink ref="TKU21" location="Age_Categories!A1" display="Age_Categories!A1"/>
    <hyperlink ref="TKV21" location="Age_Categories!A1" display="Age_Categories!A1"/>
    <hyperlink ref="TKW21" location="Age_Categories!A1" display="Age_Categories!A1"/>
    <hyperlink ref="TKX21" location="Age_Categories!A1" display="Age_Categories!A1"/>
    <hyperlink ref="TKY21" location="Age_Categories!A1" display="Age_Categories!A1"/>
    <hyperlink ref="TKZ21" location="Age_Categories!A1" display="Age_Categories!A1"/>
    <hyperlink ref="TLA21" location="Age_Categories!A1" display="Age_Categories!A1"/>
    <hyperlink ref="TLB21" location="Age_Categories!A1" display="Age_Categories!A1"/>
    <hyperlink ref="TLC21" location="Age_Categories!A1" display="Age_Categories!A1"/>
    <hyperlink ref="TLD21" location="Age_Categories!A1" display="Age_Categories!A1"/>
    <hyperlink ref="TLE21" location="Age_Categories!A1" display="Age_Categories!A1"/>
    <hyperlink ref="TLF21" location="Age_Categories!A1" display="Age_Categories!A1"/>
    <hyperlink ref="TLG21" location="Age_Categories!A1" display="Age_Categories!A1"/>
    <hyperlink ref="TLH21" location="Age_Categories!A1" display="Age_Categories!A1"/>
    <hyperlink ref="TLI21" location="Age_Categories!A1" display="Age_Categories!A1"/>
    <hyperlink ref="TLJ21" location="Age_Categories!A1" display="Age_Categories!A1"/>
    <hyperlink ref="TLK21" location="Age_Categories!A1" display="Age_Categories!A1"/>
    <hyperlink ref="TLL21" location="Age_Categories!A1" display="Age_Categories!A1"/>
    <hyperlink ref="TLM21" location="Age_Categories!A1" display="Age_Categories!A1"/>
    <hyperlink ref="TLN21" location="Age_Categories!A1" display="Age_Categories!A1"/>
    <hyperlink ref="TLO21" location="Age_Categories!A1" display="Age_Categories!A1"/>
    <hyperlink ref="TLP21" location="Age_Categories!A1" display="Age_Categories!A1"/>
    <hyperlink ref="TLQ21" location="Age_Categories!A1" display="Age_Categories!A1"/>
    <hyperlink ref="TLR21" location="Age_Categories!A1" display="Age_Categories!A1"/>
    <hyperlink ref="TLS21" location="Age_Categories!A1" display="Age_Categories!A1"/>
    <hyperlink ref="TLT21" location="Age_Categories!A1" display="Age_Categories!A1"/>
    <hyperlink ref="TLU21" location="Age_Categories!A1" display="Age_Categories!A1"/>
    <hyperlink ref="TLV21" location="Age_Categories!A1" display="Age_Categories!A1"/>
    <hyperlink ref="TLW21" location="Age_Categories!A1" display="Age_Categories!A1"/>
    <hyperlink ref="TLX21" location="Age_Categories!A1" display="Age_Categories!A1"/>
    <hyperlink ref="TLY21" location="Age_Categories!A1" display="Age_Categories!A1"/>
    <hyperlink ref="TLZ21" location="Age_Categories!A1" display="Age_Categories!A1"/>
    <hyperlink ref="TMA21" location="Age_Categories!A1" display="Age_Categories!A1"/>
    <hyperlink ref="TMB21" location="Age_Categories!A1" display="Age_Categories!A1"/>
    <hyperlink ref="TMC21" location="Age_Categories!A1" display="Age_Categories!A1"/>
    <hyperlink ref="TMD21" location="Age_Categories!A1" display="Age_Categories!A1"/>
    <hyperlink ref="TME21" location="Age_Categories!A1" display="Age_Categories!A1"/>
    <hyperlink ref="TMF21" location="Age_Categories!A1" display="Age_Categories!A1"/>
    <hyperlink ref="TMG21" location="Age_Categories!A1" display="Age_Categories!A1"/>
    <hyperlink ref="TMH21" location="Age_Categories!A1" display="Age_Categories!A1"/>
    <hyperlink ref="TMI21" location="Age_Categories!A1" display="Age_Categories!A1"/>
    <hyperlink ref="TMJ21" location="Age_Categories!A1" display="Age_Categories!A1"/>
    <hyperlink ref="TMK21" location="Age_Categories!A1" display="Age_Categories!A1"/>
    <hyperlink ref="TML21" location="Age_Categories!A1" display="Age_Categories!A1"/>
    <hyperlink ref="TMM21" location="Age_Categories!A1" display="Age_Categories!A1"/>
    <hyperlink ref="TMN21" location="Age_Categories!A1" display="Age_Categories!A1"/>
    <hyperlink ref="TMO21" location="Age_Categories!A1" display="Age_Categories!A1"/>
    <hyperlink ref="TMP21" location="Age_Categories!A1" display="Age_Categories!A1"/>
    <hyperlink ref="TMQ21" location="Age_Categories!A1" display="Age_Categories!A1"/>
    <hyperlink ref="TMR21" location="Age_Categories!A1" display="Age_Categories!A1"/>
    <hyperlink ref="TMS21" location="Age_Categories!A1" display="Age_Categories!A1"/>
    <hyperlink ref="TMT21" location="Age_Categories!A1" display="Age_Categories!A1"/>
    <hyperlink ref="TMU21" location="Age_Categories!A1" display="Age_Categories!A1"/>
    <hyperlink ref="TMV21" location="Age_Categories!A1" display="Age_Categories!A1"/>
    <hyperlink ref="TMW21" location="Age_Categories!A1" display="Age_Categories!A1"/>
    <hyperlink ref="TMX21" location="Age_Categories!A1" display="Age_Categories!A1"/>
    <hyperlink ref="TMY21" location="Age_Categories!A1" display="Age_Categories!A1"/>
    <hyperlink ref="TMZ21" location="Age_Categories!A1" display="Age_Categories!A1"/>
    <hyperlink ref="TNA21" location="Age_Categories!A1" display="Age_Categories!A1"/>
    <hyperlink ref="TNB21" location="Age_Categories!A1" display="Age_Categories!A1"/>
    <hyperlink ref="TNC21" location="Age_Categories!A1" display="Age_Categories!A1"/>
    <hyperlink ref="TND21" location="Age_Categories!A1" display="Age_Categories!A1"/>
    <hyperlink ref="TNE21" location="Age_Categories!A1" display="Age_Categories!A1"/>
    <hyperlink ref="TNF21" location="Age_Categories!A1" display="Age_Categories!A1"/>
    <hyperlink ref="TNG21" location="Age_Categories!A1" display="Age_Categories!A1"/>
    <hyperlink ref="TNH21" location="Age_Categories!A1" display="Age_Categories!A1"/>
    <hyperlink ref="TNI21" location="Age_Categories!A1" display="Age_Categories!A1"/>
    <hyperlink ref="TNJ21" location="Age_Categories!A1" display="Age_Categories!A1"/>
    <hyperlink ref="TNK21" location="Age_Categories!A1" display="Age_Categories!A1"/>
    <hyperlink ref="TNL21" location="Age_Categories!A1" display="Age_Categories!A1"/>
    <hyperlink ref="TNM21" location="Age_Categories!A1" display="Age_Categories!A1"/>
    <hyperlink ref="TNN21" location="Age_Categories!A1" display="Age_Categories!A1"/>
    <hyperlink ref="TNO21" location="Age_Categories!A1" display="Age_Categories!A1"/>
    <hyperlink ref="TNP21" location="Age_Categories!A1" display="Age_Categories!A1"/>
    <hyperlink ref="TNQ21" location="Age_Categories!A1" display="Age_Categories!A1"/>
    <hyperlink ref="TNR21" location="Age_Categories!A1" display="Age_Categories!A1"/>
    <hyperlink ref="TNS21" location="Age_Categories!A1" display="Age_Categories!A1"/>
    <hyperlink ref="TNT21" location="Age_Categories!A1" display="Age_Categories!A1"/>
    <hyperlink ref="TNU21" location="Age_Categories!A1" display="Age_Categories!A1"/>
    <hyperlink ref="TNV21" location="Age_Categories!A1" display="Age_Categories!A1"/>
    <hyperlink ref="TNW21" location="Age_Categories!A1" display="Age_Categories!A1"/>
    <hyperlink ref="TNX21" location="Age_Categories!A1" display="Age_Categories!A1"/>
    <hyperlink ref="TNY21" location="Age_Categories!A1" display="Age_Categories!A1"/>
    <hyperlink ref="TNZ21" location="Age_Categories!A1" display="Age_Categories!A1"/>
    <hyperlink ref="TOA21" location="Age_Categories!A1" display="Age_Categories!A1"/>
    <hyperlink ref="TOB21" location="Age_Categories!A1" display="Age_Categories!A1"/>
    <hyperlink ref="TOC21" location="Age_Categories!A1" display="Age_Categories!A1"/>
    <hyperlink ref="TOD21" location="Age_Categories!A1" display="Age_Categories!A1"/>
    <hyperlink ref="TOE21" location="Age_Categories!A1" display="Age_Categories!A1"/>
    <hyperlink ref="TOF21" location="Age_Categories!A1" display="Age_Categories!A1"/>
    <hyperlink ref="TOG21" location="Age_Categories!A1" display="Age_Categories!A1"/>
    <hyperlink ref="TOH21" location="Age_Categories!A1" display="Age_Categories!A1"/>
    <hyperlink ref="TOI21" location="Age_Categories!A1" display="Age_Categories!A1"/>
    <hyperlink ref="TOJ21" location="Age_Categories!A1" display="Age_Categories!A1"/>
    <hyperlink ref="TOK21" location="Age_Categories!A1" display="Age_Categories!A1"/>
    <hyperlink ref="TOL21" location="Age_Categories!A1" display="Age_Categories!A1"/>
    <hyperlink ref="TOM21" location="Age_Categories!A1" display="Age_Categories!A1"/>
    <hyperlink ref="TON21" location="Age_Categories!A1" display="Age_Categories!A1"/>
    <hyperlink ref="TOO21" location="Age_Categories!A1" display="Age_Categories!A1"/>
    <hyperlink ref="TOP21" location="Age_Categories!A1" display="Age_Categories!A1"/>
    <hyperlink ref="TOQ21" location="Age_Categories!A1" display="Age_Categories!A1"/>
    <hyperlink ref="TOR21" location="Age_Categories!A1" display="Age_Categories!A1"/>
    <hyperlink ref="TOS21" location="Age_Categories!A1" display="Age_Categories!A1"/>
    <hyperlink ref="TOT21" location="Age_Categories!A1" display="Age_Categories!A1"/>
    <hyperlink ref="TOU21" location="Age_Categories!A1" display="Age_Categories!A1"/>
    <hyperlink ref="TOV21" location="Age_Categories!A1" display="Age_Categories!A1"/>
    <hyperlink ref="TOW21" location="Age_Categories!A1" display="Age_Categories!A1"/>
    <hyperlink ref="TOX21" location="Age_Categories!A1" display="Age_Categories!A1"/>
    <hyperlink ref="TOY21" location="Age_Categories!A1" display="Age_Categories!A1"/>
    <hyperlink ref="TOZ21" location="Age_Categories!A1" display="Age_Categories!A1"/>
    <hyperlink ref="TPA21" location="Age_Categories!A1" display="Age_Categories!A1"/>
    <hyperlink ref="TPB21" location="Age_Categories!A1" display="Age_Categories!A1"/>
    <hyperlink ref="TPC21" location="Age_Categories!A1" display="Age_Categories!A1"/>
    <hyperlink ref="TPD21" location="Age_Categories!A1" display="Age_Categories!A1"/>
    <hyperlink ref="TPE21" location="Age_Categories!A1" display="Age_Categories!A1"/>
    <hyperlink ref="TPF21" location="Age_Categories!A1" display="Age_Categories!A1"/>
    <hyperlink ref="TPG21" location="Age_Categories!A1" display="Age_Categories!A1"/>
    <hyperlink ref="TPH21" location="Age_Categories!A1" display="Age_Categories!A1"/>
    <hyperlink ref="TPI21" location="Age_Categories!A1" display="Age_Categories!A1"/>
    <hyperlink ref="TPJ21" location="Age_Categories!A1" display="Age_Categories!A1"/>
    <hyperlink ref="TPK21" location="Age_Categories!A1" display="Age_Categories!A1"/>
    <hyperlink ref="TPL21" location="Age_Categories!A1" display="Age_Categories!A1"/>
    <hyperlink ref="TPM21" location="Age_Categories!A1" display="Age_Categories!A1"/>
    <hyperlink ref="TPN21" location="Age_Categories!A1" display="Age_Categories!A1"/>
    <hyperlink ref="TPO21" location="Age_Categories!A1" display="Age_Categories!A1"/>
    <hyperlink ref="TPP21" location="Age_Categories!A1" display="Age_Categories!A1"/>
    <hyperlink ref="TPQ21" location="Age_Categories!A1" display="Age_Categories!A1"/>
    <hyperlink ref="TPR21" location="Age_Categories!A1" display="Age_Categories!A1"/>
    <hyperlink ref="TPS21" location="Age_Categories!A1" display="Age_Categories!A1"/>
    <hyperlink ref="TPT21" location="Age_Categories!A1" display="Age_Categories!A1"/>
    <hyperlink ref="TPU21" location="Age_Categories!A1" display="Age_Categories!A1"/>
    <hyperlink ref="TPV21" location="Age_Categories!A1" display="Age_Categories!A1"/>
    <hyperlink ref="TPW21" location="Age_Categories!A1" display="Age_Categories!A1"/>
    <hyperlink ref="TPX21" location="Age_Categories!A1" display="Age_Categories!A1"/>
    <hyperlink ref="TPY21" location="Age_Categories!A1" display="Age_Categories!A1"/>
    <hyperlink ref="TPZ21" location="Age_Categories!A1" display="Age_Categories!A1"/>
    <hyperlink ref="TQA21" location="Age_Categories!A1" display="Age_Categories!A1"/>
    <hyperlink ref="TQB21" location="Age_Categories!A1" display="Age_Categories!A1"/>
    <hyperlink ref="TQC21" location="Age_Categories!A1" display="Age_Categories!A1"/>
    <hyperlink ref="TQD21" location="Age_Categories!A1" display="Age_Categories!A1"/>
    <hyperlink ref="TQE21" location="Age_Categories!A1" display="Age_Categories!A1"/>
    <hyperlink ref="TQF21" location="Age_Categories!A1" display="Age_Categories!A1"/>
    <hyperlink ref="TQG21" location="Age_Categories!A1" display="Age_Categories!A1"/>
    <hyperlink ref="TQH21" location="Age_Categories!A1" display="Age_Categories!A1"/>
    <hyperlink ref="TQI21" location="Age_Categories!A1" display="Age_Categories!A1"/>
    <hyperlink ref="TQJ21" location="Age_Categories!A1" display="Age_Categories!A1"/>
    <hyperlink ref="TQK21" location="Age_Categories!A1" display="Age_Categories!A1"/>
    <hyperlink ref="TQL21" location="Age_Categories!A1" display="Age_Categories!A1"/>
    <hyperlink ref="TQM21" location="Age_Categories!A1" display="Age_Categories!A1"/>
    <hyperlink ref="TQN21" location="Age_Categories!A1" display="Age_Categories!A1"/>
    <hyperlink ref="TQO21" location="Age_Categories!A1" display="Age_Categories!A1"/>
    <hyperlink ref="TQP21" location="Age_Categories!A1" display="Age_Categories!A1"/>
    <hyperlink ref="TQQ21" location="Age_Categories!A1" display="Age_Categories!A1"/>
    <hyperlink ref="TQR21" location="Age_Categories!A1" display="Age_Categories!A1"/>
    <hyperlink ref="TQS21" location="Age_Categories!A1" display="Age_Categories!A1"/>
    <hyperlink ref="TQT21" location="Age_Categories!A1" display="Age_Categories!A1"/>
    <hyperlink ref="TQU21" location="Age_Categories!A1" display="Age_Categories!A1"/>
    <hyperlink ref="TQV21" location="Age_Categories!A1" display="Age_Categories!A1"/>
    <hyperlink ref="TQW21" location="Age_Categories!A1" display="Age_Categories!A1"/>
    <hyperlink ref="TQX21" location="Age_Categories!A1" display="Age_Categories!A1"/>
    <hyperlink ref="TQY21" location="Age_Categories!A1" display="Age_Categories!A1"/>
    <hyperlink ref="TQZ21" location="Age_Categories!A1" display="Age_Categories!A1"/>
    <hyperlink ref="TRA21" location="Age_Categories!A1" display="Age_Categories!A1"/>
    <hyperlink ref="TRB21" location="Age_Categories!A1" display="Age_Categories!A1"/>
    <hyperlink ref="TRC21" location="Age_Categories!A1" display="Age_Categories!A1"/>
    <hyperlink ref="TRD21" location="Age_Categories!A1" display="Age_Categories!A1"/>
    <hyperlink ref="TRE21" location="Age_Categories!A1" display="Age_Categories!A1"/>
    <hyperlink ref="TRF21" location="Age_Categories!A1" display="Age_Categories!A1"/>
    <hyperlink ref="TRG21" location="Age_Categories!A1" display="Age_Categories!A1"/>
    <hyperlink ref="TRH21" location="Age_Categories!A1" display="Age_Categories!A1"/>
    <hyperlink ref="TRI21" location="Age_Categories!A1" display="Age_Categories!A1"/>
    <hyperlink ref="TRJ21" location="Age_Categories!A1" display="Age_Categories!A1"/>
    <hyperlink ref="TRK21" location="Age_Categories!A1" display="Age_Categories!A1"/>
    <hyperlink ref="TRL21" location="Age_Categories!A1" display="Age_Categories!A1"/>
    <hyperlink ref="TRM21" location="Age_Categories!A1" display="Age_Categories!A1"/>
    <hyperlink ref="TRN21" location="Age_Categories!A1" display="Age_Categories!A1"/>
    <hyperlink ref="TRO21" location="Age_Categories!A1" display="Age_Categories!A1"/>
    <hyperlink ref="TRP21" location="Age_Categories!A1" display="Age_Categories!A1"/>
    <hyperlink ref="TRQ21" location="Age_Categories!A1" display="Age_Categories!A1"/>
    <hyperlink ref="TRR21" location="Age_Categories!A1" display="Age_Categories!A1"/>
    <hyperlink ref="TRS21" location="Age_Categories!A1" display="Age_Categories!A1"/>
    <hyperlink ref="TRT21" location="Age_Categories!A1" display="Age_Categories!A1"/>
    <hyperlink ref="TRU21" location="Age_Categories!A1" display="Age_Categories!A1"/>
    <hyperlink ref="TRV21" location="Age_Categories!A1" display="Age_Categories!A1"/>
    <hyperlink ref="TRW21" location="Age_Categories!A1" display="Age_Categories!A1"/>
    <hyperlink ref="TRX21" location="Age_Categories!A1" display="Age_Categories!A1"/>
    <hyperlink ref="TRY21" location="Age_Categories!A1" display="Age_Categories!A1"/>
    <hyperlink ref="TRZ21" location="Age_Categories!A1" display="Age_Categories!A1"/>
    <hyperlink ref="TSA21" location="Age_Categories!A1" display="Age_Categories!A1"/>
    <hyperlink ref="TSB21" location="Age_Categories!A1" display="Age_Categories!A1"/>
    <hyperlink ref="TSC21" location="Age_Categories!A1" display="Age_Categories!A1"/>
    <hyperlink ref="TSD21" location="Age_Categories!A1" display="Age_Categories!A1"/>
    <hyperlink ref="TSE21" location="Age_Categories!A1" display="Age_Categories!A1"/>
    <hyperlink ref="TSF21" location="Age_Categories!A1" display="Age_Categories!A1"/>
    <hyperlink ref="TSG21" location="Age_Categories!A1" display="Age_Categories!A1"/>
    <hyperlink ref="TSH21" location="Age_Categories!A1" display="Age_Categories!A1"/>
    <hyperlink ref="TSI21" location="Age_Categories!A1" display="Age_Categories!A1"/>
    <hyperlink ref="TSJ21" location="Age_Categories!A1" display="Age_Categories!A1"/>
    <hyperlink ref="TSK21" location="Age_Categories!A1" display="Age_Categories!A1"/>
    <hyperlink ref="TSL21" location="Age_Categories!A1" display="Age_Categories!A1"/>
    <hyperlink ref="TSM21" location="Age_Categories!A1" display="Age_Categories!A1"/>
    <hyperlink ref="TSN21" location="Age_Categories!A1" display="Age_Categories!A1"/>
    <hyperlink ref="TSO21" location="Age_Categories!A1" display="Age_Categories!A1"/>
    <hyperlink ref="TSP21" location="Age_Categories!A1" display="Age_Categories!A1"/>
    <hyperlink ref="TSQ21" location="Age_Categories!A1" display="Age_Categories!A1"/>
    <hyperlink ref="TSR21" location="Age_Categories!A1" display="Age_Categories!A1"/>
    <hyperlink ref="TSS21" location="Age_Categories!A1" display="Age_Categories!A1"/>
    <hyperlink ref="TST21" location="Age_Categories!A1" display="Age_Categories!A1"/>
    <hyperlink ref="TSU21" location="Age_Categories!A1" display="Age_Categories!A1"/>
    <hyperlink ref="TSV21" location="Age_Categories!A1" display="Age_Categories!A1"/>
    <hyperlink ref="TSW21" location="Age_Categories!A1" display="Age_Categories!A1"/>
    <hyperlink ref="TSX21" location="Age_Categories!A1" display="Age_Categories!A1"/>
    <hyperlink ref="TSY21" location="Age_Categories!A1" display="Age_Categories!A1"/>
    <hyperlink ref="TSZ21" location="Age_Categories!A1" display="Age_Categories!A1"/>
    <hyperlink ref="TTA21" location="Age_Categories!A1" display="Age_Categories!A1"/>
    <hyperlink ref="TTB21" location="Age_Categories!A1" display="Age_Categories!A1"/>
    <hyperlink ref="TTC21" location="Age_Categories!A1" display="Age_Categories!A1"/>
    <hyperlink ref="TTD21" location="Age_Categories!A1" display="Age_Categories!A1"/>
    <hyperlink ref="TTE21" location="Age_Categories!A1" display="Age_Categories!A1"/>
    <hyperlink ref="TTF21" location="Age_Categories!A1" display="Age_Categories!A1"/>
    <hyperlink ref="TTG21" location="Age_Categories!A1" display="Age_Categories!A1"/>
    <hyperlink ref="TTH21" location="Age_Categories!A1" display="Age_Categories!A1"/>
    <hyperlink ref="TTI21" location="Age_Categories!A1" display="Age_Categories!A1"/>
    <hyperlink ref="TTJ21" location="Age_Categories!A1" display="Age_Categories!A1"/>
    <hyperlink ref="TTK21" location="Age_Categories!A1" display="Age_Categories!A1"/>
    <hyperlink ref="TTL21" location="Age_Categories!A1" display="Age_Categories!A1"/>
    <hyperlink ref="TTM21" location="Age_Categories!A1" display="Age_Categories!A1"/>
    <hyperlink ref="TTN21" location="Age_Categories!A1" display="Age_Categories!A1"/>
    <hyperlink ref="TTO21" location="Age_Categories!A1" display="Age_Categories!A1"/>
    <hyperlink ref="TTP21" location="Age_Categories!A1" display="Age_Categories!A1"/>
    <hyperlink ref="TTQ21" location="Age_Categories!A1" display="Age_Categories!A1"/>
    <hyperlink ref="TTR21" location="Age_Categories!A1" display="Age_Categories!A1"/>
    <hyperlink ref="TTS21" location="Age_Categories!A1" display="Age_Categories!A1"/>
    <hyperlink ref="TTT21" location="Age_Categories!A1" display="Age_Categories!A1"/>
    <hyperlink ref="TTU21" location="Age_Categories!A1" display="Age_Categories!A1"/>
    <hyperlink ref="TTV21" location="Age_Categories!A1" display="Age_Categories!A1"/>
    <hyperlink ref="TTW21" location="Age_Categories!A1" display="Age_Categories!A1"/>
    <hyperlink ref="TTX21" location="Age_Categories!A1" display="Age_Categories!A1"/>
    <hyperlink ref="TTY21" location="Age_Categories!A1" display="Age_Categories!A1"/>
    <hyperlink ref="TTZ21" location="Age_Categories!A1" display="Age_Categories!A1"/>
    <hyperlink ref="TUA21" location="Age_Categories!A1" display="Age_Categories!A1"/>
    <hyperlink ref="TUB21" location="Age_Categories!A1" display="Age_Categories!A1"/>
    <hyperlink ref="TUC21" location="Age_Categories!A1" display="Age_Categories!A1"/>
    <hyperlink ref="TUD21" location="Age_Categories!A1" display="Age_Categories!A1"/>
    <hyperlink ref="TUE21" location="Age_Categories!A1" display="Age_Categories!A1"/>
    <hyperlink ref="TUF21" location="Age_Categories!A1" display="Age_Categories!A1"/>
    <hyperlink ref="TUG21" location="Age_Categories!A1" display="Age_Categories!A1"/>
    <hyperlink ref="TUH21" location="Age_Categories!A1" display="Age_Categories!A1"/>
    <hyperlink ref="TUI21" location="Age_Categories!A1" display="Age_Categories!A1"/>
    <hyperlink ref="TUJ21" location="Age_Categories!A1" display="Age_Categories!A1"/>
    <hyperlink ref="TUK21" location="Age_Categories!A1" display="Age_Categories!A1"/>
    <hyperlink ref="TUL21" location="Age_Categories!A1" display="Age_Categories!A1"/>
    <hyperlink ref="TUM21" location="Age_Categories!A1" display="Age_Categories!A1"/>
    <hyperlink ref="TUN21" location="Age_Categories!A1" display="Age_Categories!A1"/>
    <hyperlink ref="TUO21" location="Age_Categories!A1" display="Age_Categories!A1"/>
    <hyperlink ref="TUP21" location="Age_Categories!A1" display="Age_Categories!A1"/>
    <hyperlink ref="TUQ21" location="Age_Categories!A1" display="Age_Categories!A1"/>
    <hyperlink ref="TUR21" location="Age_Categories!A1" display="Age_Categories!A1"/>
    <hyperlink ref="TUS21" location="Age_Categories!A1" display="Age_Categories!A1"/>
    <hyperlink ref="TUT21" location="Age_Categories!A1" display="Age_Categories!A1"/>
    <hyperlink ref="TUU21" location="Age_Categories!A1" display="Age_Categories!A1"/>
    <hyperlink ref="TUV21" location="Age_Categories!A1" display="Age_Categories!A1"/>
    <hyperlink ref="TUW21" location="Age_Categories!A1" display="Age_Categories!A1"/>
    <hyperlink ref="TUX21" location="Age_Categories!A1" display="Age_Categories!A1"/>
    <hyperlink ref="TUY21" location="Age_Categories!A1" display="Age_Categories!A1"/>
    <hyperlink ref="TUZ21" location="Age_Categories!A1" display="Age_Categories!A1"/>
    <hyperlink ref="TVA21" location="Age_Categories!A1" display="Age_Categories!A1"/>
    <hyperlink ref="TVB21" location="Age_Categories!A1" display="Age_Categories!A1"/>
    <hyperlink ref="TVC21" location="Age_Categories!A1" display="Age_Categories!A1"/>
    <hyperlink ref="TVD21" location="Age_Categories!A1" display="Age_Categories!A1"/>
    <hyperlink ref="TVE21" location="Age_Categories!A1" display="Age_Categories!A1"/>
    <hyperlink ref="TVF21" location="Age_Categories!A1" display="Age_Categories!A1"/>
    <hyperlink ref="TVG21" location="Age_Categories!A1" display="Age_Categories!A1"/>
    <hyperlink ref="TVH21" location="Age_Categories!A1" display="Age_Categories!A1"/>
    <hyperlink ref="TVI21" location="Age_Categories!A1" display="Age_Categories!A1"/>
    <hyperlink ref="TVJ21" location="Age_Categories!A1" display="Age_Categories!A1"/>
    <hyperlink ref="TVK21" location="Age_Categories!A1" display="Age_Categories!A1"/>
    <hyperlink ref="TVL21" location="Age_Categories!A1" display="Age_Categories!A1"/>
    <hyperlink ref="TVM21" location="Age_Categories!A1" display="Age_Categories!A1"/>
    <hyperlink ref="TVN21" location="Age_Categories!A1" display="Age_Categories!A1"/>
    <hyperlink ref="TVO21" location="Age_Categories!A1" display="Age_Categories!A1"/>
    <hyperlink ref="TVP21" location="Age_Categories!A1" display="Age_Categories!A1"/>
    <hyperlink ref="TVQ21" location="Age_Categories!A1" display="Age_Categories!A1"/>
    <hyperlink ref="TVR21" location="Age_Categories!A1" display="Age_Categories!A1"/>
    <hyperlink ref="TVS21" location="Age_Categories!A1" display="Age_Categories!A1"/>
    <hyperlink ref="TVT21" location="Age_Categories!A1" display="Age_Categories!A1"/>
    <hyperlink ref="TVU21" location="Age_Categories!A1" display="Age_Categories!A1"/>
    <hyperlink ref="TVV21" location="Age_Categories!A1" display="Age_Categories!A1"/>
    <hyperlink ref="TVW21" location="Age_Categories!A1" display="Age_Categories!A1"/>
    <hyperlink ref="TVX21" location="Age_Categories!A1" display="Age_Categories!A1"/>
    <hyperlink ref="TVY21" location="Age_Categories!A1" display="Age_Categories!A1"/>
    <hyperlink ref="TVZ21" location="Age_Categories!A1" display="Age_Categories!A1"/>
    <hyperlink ref="TWA21" location="Age_Categories!A1" display="Age_Categories!A1"/>
    <hyperlink ref="TWB21" location="Age_Categories!A1" display="Age_Categories!A1"/>
    <hyperlink ref="TWC21" location="Age_Categories!A1" display="Age_Categories!A1"/>
    <hyperlink ref="TWD21" location="Age_Categories!A1" display="Age_Categories!A1"/>
    <hyperlink ref="TWE21" location="Age_Categories!A1" display="Age_Categories!A1"/>
    <hyperlink ref="TWF21" location="Age_Categories!A1" display="Age_Categories!A1"/>
    <hyperlink ref="TWG21" location="Age_Categories!A1" display="Age_Categories!A1"/>
    <hyperlink ref="TWH21" location="Age_Categories!A1" display="Age_Categories!A1"/>
    <hyperlink ref="TWI21" location="Age_Categories!A1" display="Age_Categories!A1"/>
    <hyperlink ref="TWJ21" location="Age_Categories!A1" display="Age_Categories!A1"/>
    <hyperlink ref="TWK21" location="Age_Categories!A1" display="Age_Categories!A1"/>
    <hyperlink ref="TWL21" location="Age_Categories!A1" display="Age_Categories!A1"/>
    <hyperlink ref="TWM21" location="Age_Categories!A1" display="Age_Categories!A1"/>
    <hyperlink ref="TWN21" location="Age_Categories!A1" display="Age_Categories!A1"/>
    <hyperlink ref="TWO21" location="Age_Categories!A1" display="Age_Categories!A1"/>
    <hyperlink ref="TWP21" location="Age_Categories!A1" display="Age_Categories!A1"/>
    <hyperlink ref="TWQ21" location="Age_Categories!A1" display="Age_Categories!A1"/>
    <hyperlink ref="TWR21" location="Age_Categories!A1" display="Age_Categories!A1"/>
    <hyperlink ref="TWS21" location="Age_Categories!A1" display="Age_Categories!A1"/>
    <hyperlink ref="TWT21" location="Age_Categories!A1" display="Age_Categories!A1"/>
    <hyperlink ref="TWU21" location="Age_Categories!A1" display="Age_Categories!A1"/>
    <hyperlink ref="TWV21" location="Age_Categories!A1" display="Age_Categories!A1"/>
    <hyperlink ref="TWW21" location="Age_Categories!A1" display="Age_Categories!A1"/>
    <hyperlink ref="TWX21" location="Age_Categories!A1" display="Age_Categories!A1"/>
    <hyperlink ref="TWY21" location="Age_Categories!A1" display="Age_Categories!A1"/>
    <hyperlink ref="TWZ21" location="Age_Categories!A1" display="Age_Categories!A1"/>
    <hyperlink ref="TXA21" location="Age_Categories!A1" display="Age_Categories!A1"/>
    <hyperlink ref="TXB21" location="Age_Categories!A1" display="Age_Categories!A1"/>
    <hyperlink ref="TXC21" location="Age_Categories!A1" display="Age_Categories!A1"/>
    <hyperlink ref="TXD21" location="Age_Categories!A1" display="Age_Categories!A1"/>
    <hyperlink ref="TXE21" location="Age_Categories!A1" display="Age_Categories!A1"/>
    <hyperlink ref="TXF21" location="Age_Categories!A1" display="Age_Categories!A1"/>
    <hyperlink ref="TXG21" location="Age_Categories!A1" display="Age_Categories!A1"/>
    <hyperlink ref="TXH21" location="Age_Categories!A1" display="Age_Categories!A1"/>
    <hyperlink ref="TXI21" location="Age_Categories!A1" display="Age_Categories!A1"/>
    <hyperlink ref="TXJ21" location="Age_Categories!A1" display="Age_Categories!A1"/>
    <hyperlink ref="TXK21" location="Age_Categories!A1" display="Age_Categories!A1"/>
    <hyperlink ref="TXL21" location="Age_Categories!A1" display="Age_Categories!A1"/>
    <hyperlink ref="TXM21" location="Age_Categories!A1" display="Age_Categories!A1"/>
    <hyperlink ref="TXN21" location="Age_Categories!A1" display="Age_Categories!A1"/>
    <hyperlink ref="TXO21" location="Age_Categories!A1" display="Age_Categories!A1"/>
    <hyperlink ref="TXP21" location="Age_Categories!A1" display="Age_Categories!A1"/>
    <hyperlink ref="TXQ21" location="Age_Categories!A1" display="Age_Categories!A1"/>
    <hyperlink ref="TXR21" location="Age_Categories!A1" display="Age_Categories!A1"/>
    <hyperlink ref="TXS21" location="Age_Categories!A1" display="Age_Categories!A1"/>
    <hyperlink ref="TXT21" location="Age_Categories!A1" display="Age_Categories!A1"/>
    <hyperlink ref="TXU21" location="Age_Categories!A1" display="Age_Categories!A1"/>
    <hyperlink ref="TXV21" location="Age_Categories!A1" display="Age_Categories!A1"/>
    <hyperlink ref="TXW21" location="Age_Categories!A1" display="Age_Categories!A1"/>
    <hyperlink ref="TXX21" location="Age_Categories!A1" display="Age_Categories!A1"/>
    <hyperlink ref="TXY21" location="Age_Categories!A1" display="Age_Categories!A1"/>
    <hyperlink ref="TXZ21" location="Age_Categories!A1" display="Age_Categories!A1"/>
    <hyperlink ref="TYA21" location="Age_Categories!A1" display="Age_Categories!A1"/>
    <hyperlink ref="TYB21" location="Age_Categories!A1" display="Age_Categories!A1"/>
    <hyperlink ref="TYC21" location="Age_Categories!A1" display="Age_Categories!A1"/>
    <hyperlink ref="TYD21" location="Age_Categories!A1" display="Age_Categories!A1"/>
    <hyperlink ref="TYE21" location="Age_Categories!A1" display="Age_Categories!A1"/>
    <hyperlink ref="TYF21" location="Age_Categories!A1" display="Age_Categories!A1"/>
    <hyperlink ref="TYG21" location="Age_Categories!A1" display="Age_Categories!A1"/>
    <hyperlink ref="TYH21" location="Age_Categories!A1" display="Age_Categories!A1"/>
    <hyperlink ref="TYI21" location="Age_Categories!A1" display="Age_Categories!A1"/>
    <hyperlink ref="TYJ21" location="Age_Categories!A1" display="Age_Categories!A1"/>
    <hyperlink ref="TYK21" location="Age_Categories!A1" display="Age_Categories!A1"/>
    <hyperlink ref="TYL21" location="Age_Categories!A1" display="Age_Categories!A1"/>
    <hyperlink ref="TYM21" location="Age_Categories!A1" display="Age_Categories!A1"/>
    <hyperlink ref="TYN21" location="Age_Categories!A1" display="Age_Categories!A1"/>
    <hyperlink ref="TYO21" location="Age_Categories!A1" display="Age_Categories!A1"/>
    <hyperlink ref="TYP21" location="Age_Categories!A1" display="Age_Categories!A1"/>
    <hyperlink ref="TYQ21" location="Age_Categories!A1" display="Age_Categories!A1"/>
    <hyperlink ref="TYR21" location="Age_Categories!A1" display="Age_Categories!A1"/>
    <hyperlink ref="TYS21" location="Age_Categories!A1" display="Age_Categories!A1"/>
    <hyperlink ref="TYT21" location="Age_Categories!A1" display="Age_Categories!A1"/>
    <hyperlink ref="TYU21" location="Age_Categories!A1" display="Age_Categories!A1"/>
    <hyperlink ref="TYV21" location="Age_Categories!A1" display="Age_Categories!A1"/>
    <hyperlink ref="TYW21" location="Age_Categories!A1" display="Age_Categories!A1"/>
    <hyperlink ref="TYX21" location="Age_Categories!A1" display="Age_Categories!A1"/>
    <hyperlink ref="TYY21" location="Age_Categories!A1" display="Age_Categories!A1"/>
    <hyperlink ref="TYZ21" location="Age_Categories!A1" display="Age_Categories!A1"/>
    <hyperlink ref="TZA21" location="Age_Categories!A1" display="Age_Categories!A1"/>
    <hyperlink ref="TZB21" location="Age_Categories!A1" display="Age_Categories!A1"/>
    <hyperlink ref="TZC21" location="Age_Categories!A1" display="Age_Categories!A1"/>
    <hyperlink ref="TZD21" location="Age_Categories!A1" display="Age_Categories!A1"/>
    <hyperlink ref="TZE21" location="Age_Categories!A1" display="Age_Categories!A1"/>
    <hyperlink ref="TZF21" location="Age_Categories!A1" display="Age_Categories!A1"/>
    <hyperlink ref="TZG21" location="Age_Categories!A1" display="Age_Categories!A1"/>
    <hyperlink ref="TZH21" location="Age_Categories!A1" display="Age_Categories!A1"/>
    <hyperlink ref="TZI21" location="Age_Categories!A1" display="Age_Categories!A1"/>
    <hyperlink ref="TZJ21" location="Age_Categories!A1" display="Age_Categories!A1"/>
    <hyperlink ref="TZK21" location="Age_Categories!A1" display="Age_Categories!A1"/>
    <hyperlink ref="TZL21" location="Age_Categories!A1" display="Age_Categories!A1"/>
    <hyperlink ref="TZM21" location="Age_Categories!A1" display="Age_Categories!A1"/>
    <hyperlink ref="TZN21" location="Age_Categories!A1" display="Age_Categories!A1"/>
    <hyperlink ref="TZO21" location="Age_Categories!A1" display="Age_Categories!A1"/>
    <hyperlink ref="TZP21" location="Age_Categories!A1" display="Age_Categories!A1"/>
    <hyperlink ref="TZQ21" location="Age_Categories!A1" display="Age_Categories!A1"/>
    <hyperlink ref="TZR21" location="Age_Categories!A1" display="Age_Categories!A1"/>
    <hyperlink ref="TZS21" location="Age_Categories!A1" display="Age_Categories!A1"/>
    <hyperlink ref="TZT21" location="Age_Categories!A1" display="Age_Categories!A1"/>
    <hyperlink ref="TZU21" location="Age_Categories!A1" display="Age_Categories!A1"/>
    <hyperlink ref="TZV21" location="Age_Categories!A1" display="Age_Categories!A1"/>
    <hyperlink ref="TZW21" location="Age_Categories!A1" display="Age_Categories!A1"/>
    <hyperlink ref="TZX21" location="Age_Categories!A1" display="Age_Categories!A1"/>
    <hyperlink ref="TZY21" location="Age_Categories!A1" display="Age_Categories!A1"/>
    <hyperlink ref="TZZ21" location="Age_Categories!A1" display="Age_Categories!A1"/>
    <hyperlink ref="UAA21" location="Age_Categories!A1" display="Age_Categories!A1"/>
    <hyperlink ref="UAB21" location="Age_Categories!A1" display="Age_Categories!A1"/>
    <hyperlink ref="UAC21" location="Age_Categories!A1" display="Age_Categories!A1"/>
    <hyperlink ref="UAD21" location="Age_Categories!A1" display="Age_Categories!A1"/>
    <hyperlink ref="UAE21" location="Age_Categories!A1" display="Age_Categories!A1"/>
    <hyperlink ref="UAF21" location="Age_Categories!A1" display="Age_Categories!A1"/>
    <hyperlink ref="UAG21" location="Age_Categories!A1" display="Age_Categories!A1"/>
    <hyperlink ref="UAH21" location="Age_Categories!A1" display="Age_Categories!A1"/>
    <hyperlink ref="UAI21" location="Age_Categories!A1" display="Age_Categories!A1"/>
    <hyperlink ref="UAJ21" location="Age_Categories!A1" display="Age_Categories!A1"/>
    <hyperlink ref="UAK21" location="Age_Categories!A1" display="Age_Categories!A1"/>
    <hyperlink ref="UAL21" location="Age_Categories!A1" display="Age_Categories!A1"/>
    <hyperlink ref="UAM21" location="Age_Categories!A1" display="Age_Categories!A1"/>
    <hyperlink ref="UAN21" location="Age_Categories!A1" display="Age_Categories!A1"/>
    <hyperlink ref="UAO21" location="Age_Categories!A1" display="Age_Categories!A1"/>
    <hyperlink ref="UAP21" location="Age_Categories!A1" display="Age_Categories!A1"/>
    <hyperlink ref="UAQ21" location="Age_Categories!A1" display="Age_Categories!A1"/>
    <hyperlink ref="UAR21" location="Age_Categories!A1" display="Age_Categories!A1"/>
    <hyperlink ref="UAS21" location="Age_Categories!A1" display="Age_Categories!A1"/>
    <hyperlink ref="UAT21" location="Age_Categories!A1" display="Age_Categories!A1"/>
    <hyperlink ref="UAU21" location="Age_Categories!A1" display="Age_Categories!A1"/>
    <hyperlink ref="UAV21" location="Age_Categories!A1" display="Age_Categories!A1"/>
    <hyperlink ref="UAW21" location="Age_Categories!A1" display="Age_Categories!A1"/>
    <hyperlink ref="UAX21" location="Age_Categories!A1" display="Age_Categories!A1"/>
    <hyperlink ref="UAY21" location="Age_Categories!A1" display="Age_Categories!A1"/>
    <hyperlink ref="UAZ21" location="Age_Categories!A1" display="Age_Categories!A1"/>
    <hyperlink ref="UBA21" location="Age_Categories!A1" display="Age_Categories!A1"/>
    <hyperlink ref="UBB21" location="Age_Categories!A1" display="Age_Categories!A1"/>
    <hyperlink ref="UBC21" location="Age_Categories!A1" display="Age_Categories!A1"/>
    <hyperlink ref="UBD21" location="Age_Categories!A1" display="Age_Categories!A1"/>
    <hyperlink ref="UBE21" location="Age_Categories!A1" display="Age_Categories!A1"/>
    <hyperlink ref="UBF21" location="Age_Categories!A1" display="Age_Categories!A1"/>
    <hyperlink ref="UBG21" location="Age_Categories!A1" display="Age_Categories!A1"/>
    <hyperlink ref="UBH21" location="Age_Categories!A1" display="Age_Categories!A1"/>
    <hyperlink ref="UBI21" location="Age_Categories!A1" display="Age_Categories!A1"/>
    <hyperlink ref="UBJ21" location="Age_Categories!A1" display="Age_Categories!A1"/>
    <hyperlink ref="UBK21" location="Age_Categories!A1" display="Age_Categories!A1"/>
    <hyperlink ref="UBL21" location="Age_Categories!A1" display="Age_Categories!A1"/>
    <hyperlink ref="UBM21" location="Age_Categories!A1" display="Age_Categories!A1"/>
    <hyperlink ref="UBN21" location="Age_Categories!A1" display="Age_Categories!A1"/>
    <hyperlink ref="UBO21" location="Age_Categories!A1" display="Age_Categories!A1"/>
    <hyperlink ref="UBP21" location="Age_Categories!A1" display="Age_Categories!A1"/>
    <hyperlink ref="UBQ21" location="Age_Categories!A1" display="Age_Categories!A1"/>
    <hyperlink ref="UBR21" location="Age_Categories!A1" display="Age_Categories!A1"/>
    <hyperlink ref="UBS21" location="Age_Categories!A1" display="Age_Categories!A1"/>
    <hyperlink ref="UBT21" location="Age_Categories!A1" display="Age_Categories!A1"/>
    <hyperlink ref="UBU21" location="Age_Categories!A1" display="Age_Categories!A1"/>
    <hyperlink ref="UBV21" location="Age_Categories!A1" display="Age_Categories!A1"/>
    <hyperlink ref="UBW21" location="Age_Categories!A1" display="Age_Categories!A1"/>
    <hyperlink ref="UBX21" location="Age_Categories!A1" display="Age_Categories!A1"/>
    <hyperlink ref="UBY21" location="Age_Categories!A1" display="Age_Categories!A1"/>
    <hyperlink ref="UBZ21" location="Age_Categories!A1" display="Age_Categories!A1"/>
    <hyperlink ref="UCA21" location="Age_Categories!A1" display="Age_Categories!A1"/>
    <hyperlink ref="UCB21" location="Age_Categories!A1" display="Age_Categories!A1"/>
    <hyperlink ref="UCC21" location="Age_Categories!A1" display="Age_Categories!A1"/>
    <hyperlink ref="UCD21" location="Age_Categories!A1" display="Age_Categories!A1"/>
    <hyperlink ref="UCE21" location="Age_Categories!A1" display="Age_Categories!A1"/>
    <hyperlink ref="UCF21" location="Age_Categories!A1" display="Age_Categories!A1"/>
    <hyperlink ref="UCG21" location="Age_Categories!A1" display="Age_Categories!A1"/>
    <hyperlink ref="UCH21" location="Age_Categories!A1" display="Age_Categories!A1"/>
    <hyperlink ref="UCI21" location="Age_Categories!A1" display="Age_Categories!A1"/>
    <hyperlink ref="UCJ21" location="Age_Categories!A1" display="Age_Categories!A1"/>
    <hyperlink ref="UCK21" location="Age_Categories!A1" display="Age_Categories!A1"/>
    <hyperlink ref="UCL21" location="Age_Categories!A1" display="Age_Categories!A1"/>
    <hyperlink ref="UCM21" location="Age_Categories!A1" display="Age_Categories!A1"/>
    <hyperlink ref="UCN21" location="Age_Categories!A1" display="Age_Categories!A1"/>
    <hyperlink ref="UCO21" location="Age_Categories!A1" display="Age_Categories!A1"/>
    <hyperlink ref="UCP21" location="Age_Categories!A1" display="Age_Categories!A1"/>
    <hyperlink ref="UCQ21" location="Age_Categories!A1" display="Age_Categories!A1"/>
    <hyperlink ref="UCR21" location="Age_Categories!A1" display="Age_Categories!A1"/>
    <hyperlink ref="UCS21" location="Age_Categories!A1" display="Age_Categories!A1"/>
    <hyperlink ref="UCT21" location="Age_Categories!A1" display="Age_Categories!A1"/>
    <hyperlink ref="UCU21" location="Age_Categories!A1" display="Age_Categories!A1"/>
    <hyperlink ref="UCV21" location="Age_Categories!A1" display="Age_Categories!A1"/>
    <hyperlink ref="UCW21" location="Age_Categories!A1" display="Age_Categories!A1"/>
    <hyperlink ref="UCX21" location="Age_Categories!A1" display="Age_Categories!A1"/>
    <hyperlink ref="UCY21" location="Age_Categories!A1" display="Age_Categories!A1"/>
    <hyperlink ref="UCZ21" location="Age_Categories!A1" display="Age_Categories!A1"/>
    <hyperlink ref="UDA21" location="Age_Categories!A1" display="Age_Categories!A1"/>
    <hyperlink ref="UDB21" location="Age_Categories!A1" display="Age_Categories!A1"/>
    <hyperlink ref="UDC21" location="Age_Categories!A1" display="Age_Categories!A1"/>
    <hyperlink ref="UDD21" location="Age_Categories!A1" display="Age_Categories!A1"/>
    <hyperlink ref="UDE21" location="Age_Categories!A1" display="Age_Categories!A1"/>
    <hyperlink ref="UDF21" location="Age_Categories!A1" display="Age_Categories!A1"/>
    <hyperlink ref="UDG21" location="Age_Categories!A1" display="Age_Categories!A1"/>
    <hyperlink ref="UDH21" location="Age_Categories!A1" display="Age_Categories!A1"/>
    <hyperlink ref="UDI21" location="Age_Categories!A1" display="Age_Categories!A1"/>
    <hyperlink ref="UDJ21" location="Age_Categories!A1" display="Age_Categories!A1"/>
    <hyperlink ref="UDK21" location="Age_Categories!A1" display="Age_Categories!A1"/>
    <hyperlink ref="UDL21" location="Age_Categories!A1" display="Age_Categories!A1"/>
    <hyperlink ref="UDM21" location="Age_Categories!A1" display="Age_Categories!A1"/>
    <hyperlink ref="UDN21" location="Age_Categories!A1" display="Age_Categories!A1"/>
    <hyperlink ref="UDO21" location="Age_Categories!A1" display="Age_Categories!A1"/>
    <hyperlink ref="UDP21" location="Age_Categories!A1" display="Age_Categories!A1"/>
    <hyperlink ref="UDQ21" location="Age_Categories!A1" display="Age_Categories!A1"/>
    <hyperlink ref="UDR21" location="Age_Categories!A1" display="Age_Categories!A1"/>
    <hyperlink ref="UDS21" location="Age_Categories!A1" display="Age_Categories!A1"/>
    <hyperlink ref="UDT21" location="Age_Categories!A1" display="Age_Categories!A1"/>
    <hyperlink ref="UDU21" location="Age_Categories!A1" display="Age_Categories!A1"/>
    <hyperlink ref="UDV21" location="Age_Categories!A1" display="Age_Categories!A1"/>
    <hyperlink ref="UDW21" location="Age_Categories!A1" display="Age_Categories!A1"/>
    <hyperlink ref="UDX21" location="Age_Categories!A1" display="Age_Categories!A1"/>
    <hyperlink ref="UDY21" location="Age_Categories!A1" display="Age_Categories!A1"/>
    <hyperlink ref="UDZ21" location="Age_Categories!A1" display="Age_Categories!A1"/>
    <hyperlink ref="UEA21" location="Age_Categories!A1" display="Age_Categories!A1"/>
    <hyperlink ref="UEB21" location="Age_Categories!A1" display="Age_Categories!A1"/>
    <hyperlink ref="UEC21" location="Age_Categories!A1" display="Age_Categories!A1"/>
    <hyperlink ref="UED21" location="Age_Categories!A1" display="Age_Categories!A1"/>
    <hyperlink ref="UEE21" location="Age_Categories!A1" display="Age_Categories!A1"/>
    <hyperlink ref="UEF21" location="Age_Categories!A1" display="Age_Categories!A1"/>
    <hyperlink ref="UEG21" location="Age_Categories!A1" display="Age_Categories!A1"/>
    <hyperlink ref="UEH21" location="Age_Categories!A1" display="Age_Categories!A1"/>
    <hyperlink ref="UEI21" location="Age_Categories!A1" display="Age_Categories!A1"/>
    <hyperlink ref="UEJ21" location="Age_Categories!A1" display="Age_Categories!A1"/>
    <hyperlink ref="UEK21" location="Age_Categories!A1" display="Age_Categories!A1"/>
    <hyperlink ref="UEL21" location="Age_Categories!A1" display="Age_Categories!A1"/>
    <hyperlink ref="UEM21" location="Age_Categories!A1" display="Age_Categories!A1"/>
    <hyperlink ref="UEN21" location="Age_Categories!A1" display="Age_Categories!A1"/>
    <hyperlink ref="UEO21" location="Age_Categories!A1" display="Age_Categories!A1"/>
    <hyperlink ref="UEP21" location="Age_Categories!A1" display="Age_Categories!A1"/>
    <hyperlink ref="UEQ21" location="Age_Categories!A1" display="Age_Categories!A1"/>
    <hyperlink ref="UER21" location="Age_Categories!A1" display="Age_Categories!A1"/>
    <hyperlink ref="UES21" location="Age_Categories!A1" display="Age_Categories!A1"/>
    <hyperlink ref="UET21" location="Age_Categories!A1" display="Age_Categories!A1"/>
    <hyperlink ref="UEU21" location="Age_Categories!A1" display="Age_Categories!A1"/>
    <hyperlink ref="UEV21" location="Age_Categories!A1" display="Age_Categories!A1"/>
    <hyperlink ref="UEW21" location="Age_Categories!A1" display="Age_Categories!A1"/>
    <hyperlink ref="UEX21" location="Age_Categories!A1" display="Age_Categories!A1"/>
    <hyperlink ref="UEY21" location="Age_Categories!A1" display="Age_Categories!A1"/>
    <hyperlink ref="UEZ21" location="Age_Categories!A1" display="Age_Categories!A1"/>
    <hyperlink ref="UFA21" location="Age_Categories!A1" display="Age_Categories!A1"/>
    <hyperlink ref="UFB21" location="Age_Categories!A1" display="Age_Categories!A1"/>
    <hyperlink ref="UFC21" location="Age_Categories!A1" display="Age_Categories!A1"/>
    <hyperlink ref="UFD21" location="Age_Categories!A1" display="Age_Categories!A1"/>
    <hyperlink ref="UFE21" location="Age_Categories!A1" display="Age_Categories!A1"/>
    <hyperlink ref="UFF21" location="Age_Categories!A1" display="Age_Categories!A1"/>
    <hyperlink ref="UFG21" location="Age_Categories!A1" display="Age_Categories!A1"/>
    <hyperlink ref="UFH21" location="Age_Categories!A1" display="Age_Categories!A1"/>
    <hyperlink ref="UFI21" location="Age_Categories!A1" display="Age_Categories!A1"/>
    <hyperlink ref="UFJ21" location="Age_Categories!A1" display="Age_Categories!A1"/>
    <hyperlink ref="UFK21" location="Age_Categories!A1" display="Age_Categories!A1"/>
    <hyperlink ref="UFL21" location="Age_Categories!A1" display="Age_Categories!A1"/>
    <hyperlink ref="UFM21" location="Age_Categories!A1" display="Age_Categories!A1"/>
    <hyperlink ref="UFN21" location="Age_Categories!A1" display="Age_Categories!A1"/>
    <hyperlink ref="UFO21" location="Age_Categories!A1" display="Age_Categories!A1"/>
    <hyperlink ref="UFP21" location="Age_Categories!A1" display="Age_Categories!A1"/>
    <hyperlink ref="UFQ21" location="Age_Categories!A1" display="Age_Categories!A1"/>
    <hyperlink ref="UFR21" location="Age_Categories!A1" display="Age_Categories!A1"/>
    <hyperlink ref="UFS21" location="Age_Categories!A1" display="Age_Categories!A1"/>
    <hyperlink ref="UFT21" location="Age_Categories!A1" display="Age_Categories!A1"/>
    <hyperlink ref="UFU21" location="Age_Categories!A1" display="Age_Categories!A1"/>
    <hyperlink ref="UFV21" location="Age_Categories!A1" display="Age_Categories!A1"/>
    <hyperlink ref="UFW21" location="Age_Categories!A1" display="Age_Categories!A1"/>
    <hyperlink ref="UFX21" location="Age_Categories!A1" display="Age_Categories!A1"/>
    <hyperlink ref="UFY21" location="Age_Categories!A1" display="Age_Categories!A1"/>
    <hyperlink ref="UFZ21" location="Age_Categories!A1" display="Age_Categories!A1"/>
    <hyperlink ref="UGA21" location="Age_Categories!A1" display="Age_Categories!A1"/>
    <hyperlink ref="UGB21" location="Age_Categories!A1" display="Age_Categories!A1"/>
    <hyperlink ref="UGC21" location="Age_Categories!A1" display="Age_Categories!A1"/>
    <hyperlink ref="UGD21" location="Age_Categories!A1" display="Age_Categories!A1"/>
    <hyperlink ref="UGE21" location="Age_Categories!A1" display="Age_Categories!A1"/>
    <hyperlink ref="UGF21" location="Age_Categories!A1" display="Age_Categories!A1"/>
    <hyperlink ref="UGG21" location="Age_Categories!A1" display="Age_Categories!A1"/>
    <hyperlink ref="UGH21" location="Age_Categories!A1" display="Age_Categories!A1"/>
    <hyperlink ref="UGI21" location="Age_Categories!A1" display="Age_Categories!A1"/>
    <hyperlink ref="UGJ21" location="Age_Categories!A1" display="Age_Categories!A1"/>
    <hyperlink ref="UGK21" location="Age_Categories!A1" display="Age_Categories!A1"/>
    <hyperlink ref="UGL21" location="Age_Categories!A1" display="Age_Categories!A1"/>
    <hyperlink ref="UGM21" location="Age_Categories!A1" display="Age_Categories!A1"/>
    <hyperlink ref="UGN21" location="Age_Categories!A1" display="Age_Categories!A1"/>
    <hyperlink ref="UGO21" location="Age_Categories!A1" display="Age_Categories!A1"/>
    <hyperlink ref="UGP21" location="Age_Categories!A1" display="Age_Categories!A1"/>
    <hyperlink ref="UGQ21" location="Age_Categories!A1" display="Age_Categories!A1"/>
    <hyperlink ref="UGR21" location="Age_Categories!A1" display="Age_Categories!A1"/>
    <hyperlink ref="UGS21" location="Age_Categories!A1" display="Age_Categories!A1"/>
    <hyperlink ref="UGT21" location="Age_Categories!A1" display="Age_Categories!A1"/>
    <hyperlink ref="UGU21" location="Age_Categories!A1" display="Age_Categories!A1"/>
    <hyperlink ref="UGV21" location="Age_Categories!A1" display="Age_Categories!A1"/>
    <hyperlink ref="UGW21" location="Age_Categories!A1" display="Age_Categories!A1"/>
    <hyperlink ref="UGX21" location="Age_Categories!A1" display="Age_Categories!A1"/>
    <hyperlink ref="UGY21" location="Age_Categories!A1" display="Age_Categories!A1"/>
    <hyperlink ref="UGZ21" location="Age_Categories!A1" display="Age_Categories!A1"/>
    <hyperlink ref="UHA21" location="Age_Categories!A1" display="Age_Categories!A1"/>
    <hyperlink ref="UHB21" location="Age_Categories!A1" display="Age_Categories!A1"/>
    <hyperlink ref="UHC21" location="Age_Categories!A1" display="Age_Categories!A1"/>
    <hyperlink ref="UHD21" location="Age_Categories!A1" display="Age_Categories!A1"/>
    <hyperlink ref="UHE21" location="Age_Categories!A1" display="Age_Categories!A1"/>
    <hyperlink ref="UHF21" location="Age_Categories!A1" display="Age_Categories!A1"/>
    <hyperlink ref="UHG21" location="Age_Categories!A1" display="Age_Categories!A1"/>
    <hyperlink ref="UHH21" location="Age_Categories!A1" display="Age_Categories!A1"/>
    <hyperlink ref="UHI21" location="Age_Categories!A1" display="Age_Categories!A1"/>
    <hyperlink ref="UHJ21" location="Age_Categories!A1" display="Age_Categories!A1"/>
    <hyperlink ref="UHK21" location="Age_Categories!A1" display="Age_Categories!A1"/>
    <hyperlink ref="UHL21" location="Age_Categories!A1" display="Age_Categories!A1"/>
    <hyperlink ref="UHM21" location="Age_Categories!A1" display="Age_Categories!A1"/>
    <hyperlink ref="UHN21" location="Age_Categories!A1" display="Age_Categories!A1"/>
    <hyperlink ref="UHO21" location="Age_Categories!A1" display="Age_Categories!A1"/>
    <hyperlink ref="UHP21" location="Age_Categories!A1" display="Age_Categories!A1"/>
    <hyperlink ref="UHQ21" location="Age_Categories!A1" display="Age_Categories!A1"/>
    <hyperlink ref="UHR21" location="Age_Categories!A1" display="Age_Categories!A1"/>
    <hyperlink ref="UHS21" location="Age_Categories!A1" display="Age_Categories!A1"/>
    <hyperlink ref="UHT21" location="Age_Categories!A1" display="Age_Categories!A1"/>
    <hyperlink ref="UHU21" location="Age_Categories!A1" display="Age_Categories!A1"/>
    <hyperlink ref="UHV21" location="Age_Categories!A1" display="Age_Categories!A1"/>
    <hyperlink ref="UHW21" location="Age_Categories!A1" display="Age_Categories!A1"/>
    <hyperlink ref="UHX21" location="Age_Categories!A1" display="Age_Categories!A1"/>
    <hyperlink ref="UHY21" location="Age_Categories!A1" display="Age_Categories!A1"/>
    <hyperlink ref="UHZ21" location="Age_Categories!A1" display="Age_Categories!A1"/>
    <hyperlink ref="UIA21" location="Age_Categories!A1" display="Age_Categories!A1"/>
    <hyperlink ref="UIB21" location="Age_Categories!A1" display="Age_Categories!A1"/>
    <hyperlink ref="UIC21" location="Age_Categories!A1" display="Age_Categories!A1"/>
    <hyperlink ref="UID21" location="Age_Categories!A1" display="Age_Categories!A1"/>
    <hyperlink ref="UIE21" location="Age_Categories!A1" display="Age_Categories!A1"/>
    <hyperlink ref="UIF21" location="Age_Categories!A1" display="Age_Categories!A1"/>
    <hyperlink ref="UIG21" location="Age_Categories!A1" display="Age_Categories!A1"/>
    <hyperlink ref="UIH21" location="Age_Categories!A1" display="Age_Categories!A1"/>
    <hyperlink ref="UII21" location="Age_Categories!A1" display="Age_Categories!A1"/>
    <hyperlink ref="UIJ21" location="Age_Categories!A1" display="Age_Categories!A1"/>
    <hyperlink ref="UIK21" location="Age_Categories!A1" display="Age_Categories!A1"/>
    <hyperlink ref="UIL21" location="Age_Categories!A1" display="Age_Categories!A1"/>
    <hyperlink ref="UIM21" location="Age_Categories!A1" display="Age_Categories!A1"/>
    <hyperlink ref="UIN21" location="Age_Categories!A1" display="Age_Categories!A1"/>
    <hyperlink ref="UIO21" location="Age_Categories!A1" display="Age_Categories!A1"/>
    <hyperlink ref="UIP21" location="Age_Categories!A1" display="Age_Categories!A1"/>
    <hyperlink ref="UIQ21" location="Age_Categories!A1" display="Age_Categories!A1"/>
    <hyperlink ref="UIR21" location="Age_Categories!A1" display="Age_Categories!A1"/>
    <hyperlink ref="UIS21" location="Age_Categories!A1" display="Age_Categories!A1"/>
    <hyperlink ref="UIT21" location="Age_Categories!A1" display="Age_Categories!A1"/>
    <hyperlink ref="UIU21" location="Age_Categories!A1" display="Age_Categories!A1"/>
    <hyperlink ref="UIV21" location="Age_Categories!A1" display="Age_Categories!A1"/>
    <hyperlink ref="UIW21" location="Age_Categories!A1" display="Age_Categories!A1"/>
    <hyperlink ref="UIX21" location="Age_Categories!A1" display="Age_Categories!A1"/>
    <hyperlink ref="UIY21" location="Age_Categories!A1" display="Age_Categories!A1"/>
    <hyperlink ref="UIZ21" location="Age_Categories!A1" display="Age_Categories!A1"/>
    <hyperlink ref="UJA21" location="Age_Categories!A1" display="Age_Categories!A1"/>
    <hyperlink ref="UJB21" location="Age_Categories!A1" display="Age_Categories!A1"/>
    <hyperlink ref="UJC21" location="Age_Categories!A1" display="Age_Categories!A1"/>
    <hyperlink ref="UJD21" location="Age_Categories!A1" display="Age_Categories!A1"/>
    <hyperlink ref="UJE21" location="Age_Categories!A1" display="Age_Categories!A1"/>
    <hyperlink ref="UJF21" location="Age_Categories!A1" display="Age_Categories!A1"/>
    <hyperlink ref="UJG21" location="Age_Categories!A1" display="Age_Categories!A1"/>
    <hyperlink ref="UJH21" location="Age_Categories!A1" display="Age_Categories!A1"/>
    <hyperlink ref="UJI21" location="Age_Categories!A1" display="Age_Categories!A1"/>
    <hyperlink ref="UJJ21" location="Age_Categories!A1" display="Age_Categories!A1"/>
    <hyperlink ref="UJK21" location="Age_Categories!A1" display="Age_Categories!A1"/>
    <hyperlink ref="UJL21" location="Age_Categories!A1" display="Age_Categories!A1"/>
    <hyperlink ref="UJM21" location="Age_Categories!A1" display="Age_Categories!A1"/>
    <hyperlink ref="UJN21" location="Age_Categories!A1" display="Age_Categories!A1"/>
    <hyperlink ref="UJO21" location="Age_Categories!A1" display="Age_Categories!A1"/>
    <hyperlink ref="UJP21" location="Age_Categories!A1" display="Age_Categories!A1"/>
    <hyperlink ref="UJQ21" location="Age_Categories!A1" display="Age_Categories!A1"/>
    <hyperlink ref="UJR21" location="Age_Categories!A1" display="Age_Categories!A1"/>
    <hyperlink ref="UJS21" location="Age_Categories!A1" display="Age_Categories!A1"/>
    <hyperlink ref="UJT21" location="Age_Categories!A1" display="Age_Categories!A1"/>
    <hyperlink ref="UJU21" location="Age_Categories!A1" display="Age_Categories!A1"/>
    <hyperlink ref="UJV21" location="Age_Categories!A1" display="Age_Categories!A1"/>
    <hyperlink ref="UJW21" location="Age_Categories!A1" display="Age_Categories!A1"/>
    <hyperlink ref="UJX21" location="Age_Categories!A1" display="Age_Categories!A1"/>
    <hyperlink ref="UJY21" location="Age_Categories!A1" display="Age_Categories!A1"/>
    <hyperlink ref="UJZ21" location="Age_Categories!A1" display="Age_Categories!A1"/>
    <hyperlink ref="UKA21" location="Age_Categories!A1" display="Age_Categories!A1"/>
    <hyperlink ref="UKB21" location="Age_Categories!A1" display="Age_Categories!A1"/>
    <hyperlink ref="UKC21" location="Age_Categories!A1" display="Age_Categories!A1"/>
    <hyperlink ref="UKD21" location="Age_Categories!A1" display="Age_Categories!A1"/>
    <hyperlink ref="UKE21" location="Age_Categories!A1" display="Age_Categories!A1"/>
    <hyperlink ref="UKF21" location="Age_Categories!A1" display="Age_Categories!A1"/>
    <hyperlink ref="UKG21" location="Age_Categories!A1" display="Age_Categories!A1"/>
    <hyperlink ref="UKH21" location="Age_Categories!A1" display="Age_Categories!A1"/>
    <hyperlink ref="UKI21" location="Age_Categories!A1" display="Age_Categories!A1"/>
    <hyperlink ref="UKJ21" location="Age_Categories!A1" display="Age_Categories!A1"/>
    <hyperlink ref="UKK21" location="Age_Categories!A1" display="Age_Categories!A1"/>
    <hyperlink ref="UKL21" location="Age_Categories!A1" display="Age_Categories!A1"/>
    <hyperlink ref="UKM21" location="Age_Categories!A1" display="Age_Categories!A1"/>
    <hyperlink ref="UKN21" location="Age_Categories!A1" display="Age_Categories!A1"/>
    <hyperlink ref="UKO21" location="Age_Categories!A1" display="Age_Categories!A1"/>
    <hyperlink ref="UKP21" location="Age_Categories!A1" display="Age_Categories!A1"/>
    <hyperlink ref="UKQ21" location="Age_Categories!A1" display="Age_Categories!A1"/>
    <hyperlink ref="UKR21" location="Age_Categories!A1" display="Age_Categories!A1"/>
    <hyperlink ref="UKS21" location="Age_Categories!A1" display="Age_Categories!A1"/>
    <hyperlink ref="UKT21" location="Age_Categories!A1" display="Age_Categories!A1"/>
    <hyperlink ref="UKU21" location="Age_Categories!A1" display="Age_Categories!A1"/>
    <hyperlink ref="UKV21" location="Age_Categories!A1" display="Age_Categories!A1"/>
    <hyperlink ref="UKW21" location="Age_Categories!A1" display="Age_Categories!A1"/>
    <hyperlink ref="UKX21" location="Age_Categories!A1" display="Age_Categories!A1"/>
    <hyperlink ref="UKY21" location="Age_Categories!A1" display="Age_Categories!A1"/>
    <hyperlink ref="UKZ21" location="Age_Categories!A1" display="Age_Categories!A1"/>
    <hyperlink ref="ULA21" location="Age_Categories!A1" display="Age_Categories!A1"/>
    <hyperlink ref="ULB21" location="Age_Categories!A1" display="Age_Categories!A1"/>
    <hyperlink ref="ULC21" location="Age_Categories!A1" display="Age_Categories!A1"/>
    <hyperlink ref="ULD21" location="Age_Categories!A1" display="Age_Categories!A1"/>
    <hyperlink ref="ULE21" location="Age_Categories!A1" display="Age_Categories!A1"/>
    <hyperlink ref="ULF21" location="Age_Categories!A1" display="Age_Categories!A1"/>
    <hyperlink ref="ULG21" location="Age_Categories!A1" display="Age_Categories!A1"/>
    <hyperlink ref="ULH21" location="Age_Categories!A1" display="Age_Categories!A1"/>
    <hyperlink ref="ULI21" location="Age_Categories!A1" display="Age_Categories!A1"/>
    <hyperlink ref="ULJ21" location="Age_Categories!A1" display="Age_Categories!A1"/>
    <hyperlink ref="ULK21" location="Age_Categories!A1" display="Age_Categories!A1"/>
    <hyperlink ref="ULL21" location="Age_Categories!A1" display="Age_Categories!A1"/>
    <hyperlink ref="ULM21" location="Age_Categories!A1" display="Age_Categories!A1"/>
    <hyperlink ref="ULN21" location="Age_Categories!A1" display="Age_Categories!A1"/>
    <hyperlink ref="ULO21" location="Age_Categories!A1" display="Age_Categories!A1"/>
    <hyperlink ref="ULP21" location="Age_Categories!A1" display="Age_Categories!A1"/>
    <hyperlink ref="ULQ21" location="Age_Categories!A1" display="Age_Categories!A1"/>
    <hyperlink ref="ULR21" location="Age_Categories!A1" display="Age_Categories!A1"/>
    <hyperlink ref="ULS21" location="Age_Categories!A1" display="Age_Categories!A1"/>
    <hyperlink ref="ULT21" location="Age_Categories!A1" display="Age_Categories!A1"/>
    <hyperlink ref="ULU21" location="Age_Categories!A1" display="Age_Categories!A1"/>
    <hyperlink ref="ULV21" location="Age_Categories!A1" display="Age_Categories!A1"/>
    <hyperlink ref="ULW21" location="Age_Categories!A1" display="Age_Categories!A1"/>
    <hyperlink ref="ULX21" location="Age_Categories!A1" display="Age_Categories!A1"/>
    <hyperlink ref="ULY21" location="Age_Categories!A1" display="Age_Categories!A1"/>
    <hyperlink ref="ULZ21" location="Age_Categories!A1" display="Age_Categories!A1"/>
    <hyperlink ref="UMA21" location="Age_Categories!A1" display="Age_Categories!A1"/>
    <hyperlink ref="UMB21" location="Age_Categories!A1" display="Age_Categories!A1"/>
    <hyperlink ref="UMC21" location="Age_Categories!A1" display="Age_Categories!A1"/>
    <hyperlink ref="UMD21" location="Age_Categories!A1" display="Age_Categories!A1"/>
    <hyperlink ref="UME21" location="Age_Categories!A1" display="Age_Categories!A1"/>
    <hyperlink ref="UMF21" location="Age_Categories!A1" display="Age_Categories!A1"/>
    <hyperlink ref="UMG21" location="Age_Categories!A1" display="Age_Categories!A1"/>
    <hyperlink ref="UMH21" location="Age_Categories!A1" display="Age_Categories!A1"/>
    <hyperlink ref="UMI21" location="Age_Categories!A1" display="Age_Categories!A1"/>
    <hyperlink ref="UMJ21" location="Age_Categories!A1" display="Age_Categories!A1"/>
    <hyperlink ref="UMK21" location="Age_Categories!A1" display="Age_Categories!A1"/>
    <hyperlink ref="UML21" location="Age_Categories!A1" display="Age_Categories!A1"/>
    <hyperlink ref="UMM21" location="Age_Categories!A1" display="Age_Categories!A1"/>
    <hyperlink ref="UMN21" location="Age_Categories!A1" display="Age_Categories!A1"/>
    <hyperlink ref="UMO21" location="Age_Categories!A1" display="Age_Categories!A1"/>
    <hyperlink ref="UMP21" location="Age_Categories!A1" display="Age_Categories!A1"/>
    <hyperlink ref="UMQ21" location="Age_Categories!A1" display="Age_Categories!A1"/>
    <hyperlink ref="UMR21" location="Age_Categories!A1" display="Age_Categories!A1"/>
    <hyperlink ref="UMS21" location="Age_Categories!A1" display="Age_Categories!A1"/>
    <hyperlink ref="UMT21" location="Age_Categories!A1" display="Age_Categories!A1"/>
    <hyperlink ref="UMU21" location="Age_Categories!A1" display="Age_Categories!A1"/>
    <hyperlink ref="UMV21" location="Age_Categories!A1" display="Age_Categories!A1"/>
    <hyperlink ref="UMW21" location="Age_Categories!A1" display="Age_Categories!A1"/>
    <hyperlink ref="UMX21" location="Age_Categories!A1" display="Age_Categories!A1"/>
    <hyperlink ref="UMY21" location="Age_Categories!A1" display="Age_Categories!A1"/>
    <hyperlink ref="UMZ21" location="Age_Categories!A1" display="Age_Categories!A1"/>
    <hyperlink ref="UNA21" location="Age_Categories!A1" display="Age_Categories!A1"/>
    <hyperlink ref="UNB21" location="Age_Categories!A1" display="Age_Categories!A1"/>
    <hyperlink ref="UNC21" location="Age_Categories!A1" display="Age_Categories!A1"/>
    <hyperlink ref="UND21" location="Age_Categories!A1" display="Age_Categories!A1"/>
    <hyperlink ref="UNE21" location="Age_Categories!A1" display="Age_Categories!A1"/>
    <hyperlink ref="UNF21" location="Age_Categories!A1" display="Age_Categories!A1"/>
    <hyperlink ref="UNG21" location="Age_Categories!A1" display="Age_Categories!A1"/>
    <hyperlink ref="UNH21" location="Age_Categories!A1" display="Age_Categories!A1"/>
    <hyperlink ref="UNI21" location="Age_Categories!A1" display="Age_Categories!A1"/>
    <hyperlink ref="UNJ21" location="Age_Categories!A1" display="Age_Categories!A1"/>
    <hyperlink ref="UNK21" location="Age_Categories!A1" display="Age_Categories!A1"/>
    <hyperlink ref="UNL21" location="Age_Categories!A1" display="Age_Categories!A1"/>
    <hyperlink ref="UNM21" location="Age_Categories!A1" display="Age_Categories!A1"/>
    <hyperlink ref="UNN21" location="Age_Categories!A1" display="Age_Categories!A1"/>
    <hyperlink ref="UNO21" location="Age_Categories!A1" display="Age_Categories!A1"/>
    <hyperlink ref="UNP21" location="Age_Categories!A1" display="Age_Categories!A1"/>
    <hyperlink ref="UNQ21" location="Age_Categories!A1" display="Age_Categories!A1"/>
    <hyperlink ref="UNR21" location="Age_Categories!A1" display="Age_Categories!A1"/>
    <hyperlink ref="UNS21" location="Age_Categories!A1" display="Age_Categories!A1"/>
    <hyperlink ref="UNT21" location="Age_Categories!A1" display="Age_Categories!A1"/>
    <hyperlink ref="UNU21" location="Age_Categories!A1" display="Age_Categories!A1"/>
    <hyperlink ref="UNV21" location="Age_Categories!A1" display="Age_Categories!A1"/>
    <hyperlink ref="UNW21" location="Age_Categories!A1" display="Age_Categories!A1"/>
    <hyperlink ref="UNX21" location="Age_Categories!A1" display="Age_Categories!A1"/>
    <hyperlink ref="UNY21" location="Age_Categories!A1" display="Age_Categories!A1"/>
    <hyperlink ref="UNZ21" location="Age_Categories!A1" display="Age_Categories!A1"/>
    <hyperlink ref="UOA21" location="Age_Categories!A1" display="Age_Categories!A1"/>
    <hyperlink ref="UOB21" location="Age_Categories!A1" display="Age_Categories!A1"/>
    <hyperlink ref="UOC21" location="Age_Categories!A1" display="Age_Categories!A1"/>
    <hyperlink ref="UOD21" location="Age_Categories!A1" display="Age_Categories!A1"/>
    <hyperlink ref="UOE21" location="Age_Categories!A1" display="Age_Categories!A1"/>
    <hyperlink ref="UOF21" location="Age_Categories!A1" display="Age_Categories!A1"/>
    <hyperlink ref="UOG21" location="Age_Categories!A1" display="Age_Categories!A1"/>
    <hyperlink ref="UOH21" location="Age_Categories!A1" display="Age_Categories!A1"/>
    <hyperlink ref="UOI21" location="Age_Categories!A1" display="Age_Categories!A1"/>
    <hyperlink ref="UOJ21" location="Age_Categories!A1" display="Age_Categories!A1"/>
    <hyperlink ref="UOK21" location="Age_Categories!A1" display="Age_Categories!A1"/>
    <hyperlink ref="UOL21" location="Age_Categories!A1" display="Age_Categories!A1"/>
    <hyperlink ref="UOM21" location="Age_Categories!A1" display="Age_Categories!A1"/>
    <hyperlink ref="UON21" location="Age_Categories!A1" display="Age_Categories!A1"/>
    <hyperlink ref="UOO21" location="Age_Categories!A1" display="Age_Categories!A1"/>
    <hyperlink ref="UOP21" location="Age_Categories!A1" display="Age_Categories!A1"/>
    <hyperlink ref="UOQ21" location="Age_Categories!A1" display="Age_Categories!A1"/>
    <hyperlink ref="UOR21" location="Age_Categories!A1" display="Age_Categories!A1"/>
    <hyperlink ref="UOS21" location="Age_Categories!A1" display="Age_Categories!A1"/>
    <hyperlink ref="UOT21" location="Age_Categories!A1" display="Age_Categories!A1"/>
    <hyperlink ref="UOU21" location="Age_Categories!A1" display="Age_Categories!A1"/>
    <hyperlink ref="UOV21" location="Age_Categories!A1" display="Age_Categories!A1"/>
    <hyperlink ref="UOW21" location="Age_Categories!A1" display="Age_Categories!A1"/>
    <hyperlink ref="UOX21" location="Age_Categories!A1" display="Age_Categories!A1"/>
    <hyperlink ref="UOY21" location="Age_Categories!A1" display="Age_Categories!A1"/>
    <hyperlink ref="UOZ21" location="Age_Categories!A1" display="Age_Categories!A1"/>
    <hyperlink ref="UPA21" location="Age_Categories!A1" display="Age_Categories!A1"/>
    <hyperlink ref="UPB21" location="Age_Categories!A1" display="Age_Categories!A1"/>
    <hyperlink ref="UPC21" location="Age_Categories!A1" display="Age_Categories!A1"/>
    <hyperlink ref="UPD21" location="Age_Categories!A1" display="Age_Categories!A1"/>
    <hyperlink ref="UPE21" location="Age_Categories!A1" display="Age_Categories!A1"/>
    <hyperlink ref="UPF21" location="Age_Categories!A1" display="Age_Categories!A1"/>
    <hyperlink ref="UPG21" location="Age_Categories!A1" display="Age_Categories!A1"/>
    <hyperlink ref="UPH21" location="Age_Categories!A1" display="Age_Categories!A1"/>
    <hyperlink ref="UPI21" location="Age_Categories!A1" display="Age_Categories!A1"/>
    <hyperlink ref="UPJ21" location="Age_Categories!A1" display="Age_Categories!A1"/>
    <hyperlink ref="UPK21" location="Age_Categories!A1" display="Age_Categories!A1"/>
    <hyperlink ref="UPL21" location="Age_Categories!A1" display="Age_Categories!A1"/>
    <hyperlink ref="UPM21" location="Age_Categories!A1" display="Age_Categories!A1"/>
    <hyperlink ref="UPN21" location="Age_Categories!A1" display="Age_Categories!A1"/>
    <hyperlink ref="UPO21" location="Age_Categories!A1" display="Age_Categories!A1"/>
    <hyperlink ref="UPP21" location="Age_Categories!A1" display="Age_Categories!A1"/>
    <hyperlink ref="UPQ21" location="Age_Categories!A1" display="Age_Categories!A1"/>
    <hyperlink ref="UPR21" location="Age_Categories!A1" display="Age_Categories!A1"/>
    <hyperlink ref="UPS21" location="Age_Categories!A1" display="Age_Categories!A1"/>
    <hyperlink ref="UPT21" location="Age_Categories!A1" display="Age_Categories!A1"/>
    <hyperlink ref="UPU21" location="Age_Categories!A1" display="Age_Categories!A1"/>
    <hyperlink ref="UPV21" location="Age_Categories!A1" display="Age_Categories!A1"/>
    <hyperlink ref="UPW21" location="Age_Categories!A1" display="Age_Categories!A1"/>
    <hyperlink ref="UPX21" location="Age_Categories!A1" display="Age_Categories!A1"/>
    <hyperlink ref="UPY21" location="Age_Categories!A1" display="Age_Categories!A1"/>
    <hyperlink ref="UPZ21" location="Age_Categories!A1" display="Age_Categories!A1"/>
    <hyperlink ref="UQA21" location="Age_Categories!A1" display="Age_Categories!A1"/>
    <hyperlink ref="UQB21" location="Age_Categories!A1" display="Age_Categories!A1"/>
    <hyperlink ref="UQC21" location="Age_Categories!A1" display="Age_Categories!A1"/>
    <hyperlink ref="UQD21" location="Age_Categories!A1" display="Age_Categories!A1"/>
    <hyperlink ref="UQE21" location="Age_Categories!A1" display="Age_Categories!A1"/>
    <hyperlink ref="UQF21" location="Age_Categories!A1" display="Age_Categories!A1"/>
    <hyperlink ref="UQG21" location="Age_Categories!A1" display="Age_Categories!A1"/>
    <hyperlink ref="UQH21" location="Age_Categories!A1" display="Age_Categories!A1"/>
    <hyperlink ref="UQI21" location="Age_Categories!A1" display="Age_Categories!A1"/>
    <hyperlink ref="UQJ21" location="Age_Categories!A1" display="Age_Categories!A1"/>
    <hyperlink ref="UQK21" location="Age_Categories!A1" display="Age_Categories!A1"/>
    <hyperlink ref="UQL21" location="Age_Categories!A1" display="Age_Categories!A1"/>
    <hyperlink ref="UQM21" location="Age_Categories!A1" display="Age_Categories!A1"/>
    <hyperlink ref="UQN21" location="Age_Categories!A1" display="Age_Categories!A1"/>
    <hyperlink ref="UQO21" location="Age_Categories!A1" display="Age_Categories!A1"/>
    <hyperlink ref="UQP21" location="Age_Categories!A1" display="Age_Categories!A1"/>
    <hyperlink ref="UQQ21" location="Age_Categories!A1" display="Age_Categories!A1"/>
    <hyperlink ref="UQR21" location="Age_Categories!A1" display="Age_Categories!A1"/>
    <hyperlink ref="UQS21" location="Age_Categories!A1" display="Age_Categories!A1"/>
    <hyperlink ref="UQT21" location="Age_Categories!A1" display="Age_Categories!A1"/>
    <hyperlink ref="UQU21" location="Age_Categories!A1" display="Age_Categories!A1"/>
    <hyperlink ref="UQV21" location="Age_Categories!A1" display="Age_Categories!A1"/>
    <hyperlink ref="UQW21" location="Age_Categories!A1" display="Age_Categories!A1"/>
    <hyperlink ref="UQX21" location="Age_Categories!A1" display="Age_Categories!A1"/>
    <hyperlink ref="UQY21" location="Age_Categories!A1" display="Age_Categories!A1"/>
    <hyperlink ref="UQZ21" location="Age_Categories!A1" display="Age_Categories!A1"/>
    <hyperlink ref="URA21" location="Age_Categories!A1" display="Age_Categories!A1"/>
    <hyperlink ref="URB21" location="Age_Categories!A1" display="Age_Categories!A1"/>
    <hyperlink ref="URC21" location="Age_Categories!A1" display="Age_Categories!A1"/>
    <hyperlink ref="URD21" location="Age_Categories!A1" display="Age_Categories!A1"/>
    <hyperlink ref="URE21" location="Age_Categories!A1" display="Age_Categories!A1"/>
    <hyperlink ref="URF21" location="Age_Categories!A1" display="Age_Categories!A1"/>
    <hyperlink ref="URG21" location="Age_Categories!A1" display="Age_Categories!A1"/>
    <hyperlink ref="URH21" location="Age_Categories!A1" display="Age_Categories!A1"/>
    <hyperlink ref="URI21" location="Age_Categories!A1" display="Age_Categories!A1"/>
    <hyperlink ref="URJ21" location="Age_Categories!A1" display="Age_Categories!A1"/>
    <hyperlink ref="URK21" location="Age_Categories!A1" display="Age_Categories!A1"/>
    <hyperlink ref="URL21" location="Age_Categories!A1" display="Age_Categories!A1"/>
    <hyperlink ref="URM21" location="Age_Categories!A1" display="Age_Categories!A1"/>
    <hyperlink ref="URN21" location="Age_Categories!A1" display="Age_Categories!A1"/>
    <hyperlink ref="URO21" location="Age_Categories!A1" display="Age_Categories!A1"/>
    <hyperlink ref="URP21" location="Age_Categories!A1" display="Age_Categories!A1"/>
    <hyperlink ref="URQ21" location="Age_Categories!A1" display="Age_Categories!A1"/>
    <hyperlink ref="URR21" location="Age_Categories!A1" display="Age_Categories!A1"/>
    <hyperlink ref="URS21" location="Age_Categories!A1" display="Age_Categories!A1"/>
    <hyperlink ref="URT21" location="Age_Categories!A1" display="Age_Categories!A1"/>
    <hyperlink ref="URU21" location="Age_Categories!A1" display="Age_Categories!A1"/>
    <hyperlink ref="URV21" location="Age_Categories!A1" display="Age_Categories!A1"/>
    <hyperlink ref="URW21" location="Age_Categories!A1" display="Age_Categories!A1"/>
    <hyperlink ref="URX21" location="Age_Categories!A1" display="Age_Categories!A1"/>
    <hyperlink ref="URY21" location="Age_Categories!A1" display="Age_Categories!A1"/>
    <hyperlink ref="URZ21" location="Age_Categories!A1" display="Age_Categories!A1"/>
    <hyperlink ref="USA21" location="Age_Categories!A1" display="Age_Categories!A1"/>
    <hyperlink ref="USB21" location="Age_Categories!A1" display="Age_Categories!A1"/>
    <hyperlink ref="USC21" location="Age_Categories!A1" display="Age_Categories!A1"/>
    <hyperlink ref="USD21" location="Age_Categories!A1" display="Age_Categories!A1"/>
    <hyperlink ref="USE21" location="Age_Categories!A1" display="Age_Categories!A1"/>
    <hyperlink ref="USF21" location="Age_Categories!A1" display="Age_Categories!A1"/>
    <hyperlink ref="USG21" location="Age_Categories!A1" display="Age_Categories!A1"/>
    <hyperlink ref="USH21" location="Age_Categories!A1" display="Age_Categories!A1"/>
    <hyperlink ref="USI21" location="Age_Categories!A1" display="Age_Categories!A1"/>
    <hyperlink ref="USJ21" location="Age_Categories!A1" display="Age_Categories!A1"/>
    <hyperlink ref="USK21" location="Age_Categories!A1" display="Age_Categories!A1"/>
    <hyperlink ref="USL21" location="Age_Categories!A1" display="Age_Categories!A1"/>
    <hyperlink ref="USM21" location="Age_Categories!A1" display="Age_Categories!A1"/>
    <hyperlink ref="USN21" location="Age_Categories!A1" display="Age_Categories!A1"/>
    <hyperlink ref="USO21" location="Age_Categories!A1" display="Age_Categories!A1"/>
    <hyperlink ref="USP21" location="Age_Categories!A1" display="Age_Categories!A1"/>
    <hyperlink ref="USQ21" location="Age_Categories!A1" display="Age_Categories!A1"/>
    <hyperlink ref="USR21" location="Age_Categories!A1" display="Age_Categories!A1"/>
    <hyperlink ref="USS21" location="Age_Categories!A1" display="Age_Categories!A1"/>
    <hyperlink ref="UST21" location="Age_Categories!A1" display="Age_Categories!A1"/>
    <hyperlink ref="USU21" location="Age_Categories!A1" display="Age_Categories!A1"/>
    <hyperlink ref="USV21" location="Age_Categories!A1" display="Age_Categories!A1"/>
    <hyperlink ref="USW21" location="Age_Categories!A1" display="Age_Categories!A1"/>
    <hyperlink ref="USX21" location="Age_Categories!A1" display="Age_Categories!A1"/>
    <hyperlink ref="USY21" location="Age_Categories!A1" display="Age_Categories!A1"/>
    <hyperlink ref="USZ21" location="Age_Categories!A1" display="Age_Categories!A1"/>
    <hyperlink ref="UTA21" location="Age_Categories!A1" display="Age_Categories!A1"/>
    <hyperlink ref="UTB21" location="Age_Categories!A1" display="Age_Categories!A1"/>
    <hyperlink ref="UTC21" location="Age_Categories!A1" display="Age_Categories!A1"/>
    <hyperlink ref="UTD21" location="Age_Categories!A1" display="Age_Categories!A1"/>
    <hyperlink ref="UTE21" location="Age_Categories!A1" display="Age_Categories!A1"/>
    <hyperlink ref="UTF21" location="Age_Categories!A1" display="Age_Categories!A1"/>
    <hyperlink ref="UTG21" location="Age_Categories!A1" display="Age_Categories!A1"/>
    <hyperlink ref="UTH21" location="Age_Categories!A1" display="Age_Categories!A1"/>
    <hyperlink ref="UTI21" location="Age_Categories!A1" display="Age_Categories!A1"/>
    <hyperlink ref="UTJ21" location="Age_Categories!A1" display="Age_Categories!A1"/>
    <hyperlink ref="UTK21" location="Age_Categories!A1" display="Age_Categories!A1"/>
    <hyperlink ref="UTL21" location="Age_Categories!A1" display="Age_Categories!A1"/>
    <hyperlink ref="UTM21" location="Age_Categories!A1" display="Age_Categories!A1"/>
    <hyperlink ref="UTN21" location="Age_Categories!A1" display="Age_Categories!A1"/>
    <hyperlink ref="UTO21" location="Age_Categories!A1" display="Age_Categories!A1"/>
    <hyperlink ref="UTP21" location="Age_Categories!A1" display="Age_Categories!A1"/>
    <hyperlink ref="UTQ21" location="Age_Categories!A1" display="Age_Categories!A1"/>
    <hyperlink ref="UTR21" location="Age_Categories!A1" display="Age_Categories!A1"/>
    <hyperlink ref="UTS21" location="Age_Categories!A1" display="Age_Categories!A1"/>
    <hyperlink ref="UTT21" location="Age_Categories!A1" display="Age_Categories!A1"/>
    <hyperlink ref="UTU21" location="Age_Categories!A1" display="Age_Categories!A1"/>
    <hyperlink ref="UTV21" location="Age_Categories!A1" display="Age_Categories!A1"/>
    <hyperlink ref="UTW21" location="Age_Categories!A1" display="Age_Categories!A1"/>
    <hyperlink ref="UTX21" location="Age_Categories!A1" display="Age_Categories!A1"/>
    <hyperlink ref="UTY21" location="Age_Categories!A1" display="Age_Categories!A1"/>
    <hyperlink ref="UTZ21" location="Age_Categories!A1" display="Age_Categories!A1"/>
    <hyperlink ref="UUA21" location="Age_Categories!A1" display="Age_Categories!A1"/>
    <hyperlink ref="UUB21" location="Age_Categories!A1" display="Age_Categories!A1"/>
    <hyperlink ref="UUC21" location="Age_Categories!A1" display="Age_Categories!A1"/>
    <hyperlink ref="UUD21" location="Age_Categories!A1" display="Age_Categories!A1"/>
    <hyperlink ref="UUE21" location="Age_Categories!A1" display="Age_Categories!A1"/>
    <hyperlink ref="UUF21" location="Age_Categories!A1" display="Age_Categories!A1"/>
    <hyperlink ref="UUG21" location="Age_Categories!A1" display="Age_Categories!A1"/>
    <hyperlink ref="UUH21" location="Age_Categories!A1" display="Age_Categories!A1"/>
    <hyperlink ref="UUI21" location="Age_Categories!A1" display="Age_Categories!A1"/>
    <hyperlink ref="UUJ21" location="Age_Categories!A1" display="Age_Categories!A1"/>
    <hyperlink ref="UUK21" location="Age_Categories!A1" display="Age_Categories!A1"/>
    <hyperlink ref="UUL21" location="Age_Categories!A1" display="Age_Categories!A1"/>
    <hyperlink ref="UUM21" location="Age_Categories!A1" display="Age_Categories!A1"/>
    <hyperlink ref="UUN21" location="Age_Categories!A1" display="Age_Categories!A1"/>
    <hyperlink ref="UUO21" location="Age_Categories!A1" display="Age_Categories!A1"/>
    <hyperlink ref="UUP21" location="Age_Categories!A1" display="Age_Categories!A1"/>
    <hyperlink ref="UUQ21" location="Age_Categories!A1" display="Age_Categories!A1"/>
    <hyperlink ref="UUR21" location="Age_Categories!A1" display="Age_Categories!A1"/>
    <hyperlink ref="UUS21" location="Age_Categories!A1" display="Age_Categories!A1"/>
    <hyperlink ref="UUT21" location="Age_Categories!A1" display="Age_Categories!A1"/>
    <hyperlink ref="UUU21" location="Age_Categories!A1" display="Age_Categories!A1"/>
    <hyperlink ref="UUV21" location="Age_Categories!A1" display="Age_Categories!A1"/>
    <hyperlink ref="UUW21" location="Age_Categories!A1" display="Age_Categories!A1"/>
    <hyperlink ref="UUX21" location="Age_Categories!A1" display="Age_Categories!A1"/>
    <hyperlink ref="UUY21" location="Age_Categories!A1" display="Age_Categories!A1"/>
    <hyperlink ref="UUZ21" location="Age_Categories!A1" display="Age_Categories!A1"/>
    <hyperlink ref="UVA21" location="Age_Categories!A1" display="Age_Categories!A1"/>
    <hyperlink ref="UVB21" location="Age_Categories!A1" display="Age_Categories!A1"/>
    <hyperlink ref="UVC21" location="Age_Categories!A1" display="Age_Categories!A1"/>
    <hyperlink ref="UVD21" location="Age_Categories!A1" display="Age_Categories!A1"/>
    <hyperlink ref="UVE21" location="Age_Categories!A1" display="Age_Categories!A1"/>
    <hyperlink ref="UVF21" location="Age_Categories!A1" display="Age_Categories!A1"/>
    <hyperlink ref="UVG21" location="Age_Categories!A1" display="Age_Categories!A1"/>
    <hyperlink ref="UVH21" location="Age_Categories!A1" display="Age_Categories!A1"/>
    <hyperlink ref="UVI21" location="Age_Categories!A1" display="Age_Categories!A1"/>
    <hyperlink ref="UVJ21" location="Age_Categories!A1" display="Age_Categories!A1"/>
    <hyperlink ref="UVK21" location="Age_Categories!A1" display="Age_Categories!A1"/>
    <hyperlink ref="UVL21" location="Age_Categories!A1" display="Age_Categories!A1"/>
    <hyperlink ref="UVM21" location="Age_Categories!A1" display="Age_Categories!A1"/>
    <hyperlink ref="UVN21" location="Age_Categories!A1" display="Age_Categories!A1"/>
    <hyperlink ref="UVO21" location="Age_Categories!A1" display="Age_Categories!A1"/>
    <hyperlink ref="UVP21" location="Age_Categories!A1" display="Age_Categories!A1"/>
    <hyperlink ref="UVQ21" location="Age_Categories!A1" display="Age_Categories!A1"/>
    <hyperlink ref="UVR21" location="Age_Categories!A1" display="Age_Categories!A1"/>
    <hyperlink ref="UVS21" location="Age_Categories!A1" display="Age_Categories!A1"/>
    <hyperlink ref="UVT21" location="Age_Categories!A1" display="Age_Categories!A1"/>
    <hyperlink ref="UVU21" location="Age_Categories!A1" display="Age_Categories!A1"/>
    <hyperlink ref="UVV21" location="Age_Categories!A1" display="Age_Categories!A1"/>
    <hyperlink ref="UVW21" location="Age_Categories!A1" display="Age_Categories!A1"/>
    <hyperlink ref="UVX21" location="Age_Categories!A1" display="Age_Categories!A1"/>
    <hyperlink ref="UVY21" location="Age_Categories!A1" display="Age_Categories!A1"/>
    <hyperlink ref="UVZ21" location="Age_Categories!A1" display="Age_Categories!A1"/>
    <hyperlink ref="UWA21" location="Age_Categories!A1" display="Age_Categories!A1"/>
    <hyperlink ref="UWB21" location="Age_Categories!A1" display="Age_Categories!A1"/>
    <hyperlink ref="UWC21" location="Age_Categories!A1" display="Age_Categories!A1"/>
    <hyperlink ref="UWD21" location="Age_Categories!A1" display="Age_Categories!A1"/>
    <hyperlink ref="UWE21" location="Age_Categories!A1" display="Age_Categories!A1"/>
    <hyperlink ref="UWF21" location="Age_Categories!A1" display="Age_Categories!A1"/>
    <hyperlink ref="UWG21" location="Age_Categories!A1" display="Age_Categories!A1"/>
    <hyperlink ref="UWH21" location="Age_Categories!A1" display="Age_Categories!A1"/>
    <hyperlink ref="UWI21" location="Age_Categories!A1" display="Age_Categories!A1"/>
    <hyperlink ref="UWJ21" location="Age_Categories!A1" display="Age_Categories!A1"/>
    <hyperlink ref="UWK21" location="Age_Categories!A1" display="Age_Categories!A1"/>
    <hyperlink ref="UWL21" location="Age_Categories!A1" display="Age_Categories!A1"/>
    <hyperlink ref="UWM21" location="Age_Categories!A1" display="Age_Categories!A1"/>
    <hyperlink ref="UWN21" location="Age_Categories!A1" display="Age_Categories!A1"/>
    <hyperlink ref="UWO21" location="Age_Categories!A1" display="Age_Categories!A1"/>
    <hyperlink ref="UWP21" location="Age_Categories!A1" display="Age_Categories!A1"/>
    <hyperlink ref="UWQ21" location="Age_Categories!A1" display="Age_Categories!A1"/>
    <hyperlink ref="UWR21" location="Age_Categories!A1" display="Age_Categories!A1"/>
    <hyperlink ref="UWS21" location="Age_Categories!A1" display="Age_Categories!A1"/>
    <hyperlink ref="UWT21" location="Age_Categories!A1" display="Age_Categories!A1"/>
    <hyperlink ref="UWU21" location="Age_Categories!A1" display="Age_Categories!A1"/>
    <hyperlink ref="UWV21" location="Age_Categories!A1" display="Age_Categories!A1"/>
    <hyperlink ref="UWW21" location="Age_Categories!A1" display="Age_Categories!A1"/>
    <hyperlink ref="UWX21" location="Age_Categories!A1" display="Age_Categories!A1"/>
    <hyperlink ref="UWY21" location="Age_Categories!A1" display="Age_Categories!A1"/>
    <hyperlink ref="UWZ21" location="Age_Categories!A1" display="Age_Categories!A1"/>
    <hyperlink ref="UXA21" location="Age_Categories!A1" display="Age_Categories!A1"/>
    <hyperlink ref="UXB21" location="Age_Categories!A1" display="Age_Categories!A1"/>
    <hyperlink ref="UXC21" location="Age_Categories!A1" display="Age_Categories!A1"/>
    <hyperlink ref="UXD21" location="Age_Categories!A1" display="Age_Categories!A1"/>
    <hyperlink ref="UXE21" location="Age_Categories!A1" display="Age_Categories!A1"/>
    <hyperlink ref="UXF21" location="Age_Categories!A1" display="Age_Categories!A1"/>
    <hyperlink ref="UXG21" location="Age_Categories!A1" display="Age_Categories!A1"/>
    <hyperlink ref="UXH21" location="Age_Categories!A1" display="Age_Categories!A1"/>
    <hyperlink ref="UXI21" location="Age_Categories!A1" display="Age_Categories!A1"/>
    <hyperlink ref="UXJ21" location="Age_Categories!A1" display="Age_Categories!A1"/>
    <hyperlink ref="UXK21" location="Age_Categories!A1" display="Age_Categories!A1"/>
    <hyperlink ref="UXL21" location="Age_Categories!A1" display="Age_Categories!A1"/>
    <hyperlink ref="UXM21" location="Age_Categories!A1" display="Age_Categories!A1"/>
    <hyperlink ref="UXN21" location="Age_Categories!A1" display="Age_Categories!A1"/>
    <hyperlink ref="UXO21" location="Age_Categories!A1" display="Age_Categories!A1"/>
    <hyperlink ref="UXP21" location="Age_Categories!A1" display="Age_Categories!A1"/>
    <hyperlink ref="UXQ21" location="Age_Categories!A1" display="Age_Categories!A1"/>
    <hyperlink ref="UXR21" location="Age_Categories!A1" display="Age_Categories!A1"/>
    <hyperlink ref="UXS21" location="Age_Categories!A1" display="Age_Categories!A1"/>
    <hyperlink ref="UXT21" location="Age_Categories!A1" display="Age_Categories!A1"/>
    <hyperlink ref="UXU21" location="Age_Categories!A1" display="Age_Categories!A1"/>
    <hyperlink ref="UXV21" location="Age_Categories!A1" display="Age_Categories!A1"/>
    <hyperlink ref="UXW21" location="Age_Categories!A1" display="Age_Categories!A1"/>
    <hyperlink ref="UXX21" location="Age_Categories!A1" display="Age_Categories!A1"/>
    <hyperlink ref="UXY21" location="Age_Categories!A1" display="Age_Categories!A1"/>
    <hyperlink ref="UXZ21" location="Age_Categories!A1" display="Age_Categories!A1"/>
    <hyperlink ref="UYA21" location="Age_Categories!A1" display="Age_Categories!A1"/>
    <hyperlink ref="UYB21" location="Age_Categories!A1" display="Age_Categories!A1"/>
    <hyperlink ref="UYC21" location="Age_Categories!A1" display="Age_Categories!A1"/>
    <hyperlink ref="UYD21" location="Age_Categories!A1" display="Age_Categories!A1"/>
    <hyperlink ref="UYE21" location="Age_Categories!A1" display="Age_Categories!A1"/>
    <hyperlink ref="UYF21" location="Age_Categories!A1" display="Age_Categories!A1"/>
    <hyperlink ref="UYG21" location="Age_Categories!A1" display="Age_Categories!A1"/>
    <hyperlink ref="UYH21" location="Age_Categories!A1" display="Age_Categories!A1"/>
    <hyperlink ref="UYI21" location="Age_Categories!A1" display="Age_Categories!A1"/>
    <hyperlink ref="UYJ21" location="Age_Categories!A1" display="Age_Categories!A1"/>
    <hyperlink ref="UYK21" location="Age_Categories!A1" display="Age_Categories!A1"/>
    <hyperlink ref="UYL21" location="Age_Categories!A1" display="Age_Categories!A1"/>
    <hyperlink ref="UYM21" location="Age_Categories!A1" display="Age_Categories!A1"/>
    <hyperlink ref="UYN21" location="Age_Categories!A1" display="Age_Categories!A1"/>
    <hyperlink ref="UYO21" location="Age_Categories!A1" display="Age_Categories!A1"/>
    <hyperlink ref="UYP21" location="Age_Categories!A1" display="Age_Categories!A1"/>
    <hyperlink ref="UYQ21" location="Age_Categories!A1" display="Age_Categories!A1"/>
    <hyperlink ref="UYR21" location="Age_Categories!A1" display="Age_Categories!A1"/>
    <hyperlink ref="UYS21" location="Age_Categories!A1" display="Age_Categories!A1"/>
    <hyperlink ref="UYT21" location="Age_Categories!A1" display="Age_Categories!A1"/>
    <hyperlink ref="UYU21" location="Age_Categories!A1" display="Age_Categories!A1"/>
    <hyperlink ref="UYV21" location="Age_Categories!A1" display="Age_Categories!A1"/>
    <hyperlink ref="UYW21" location="Age_Categories!A1" display="Age_Categories!A1"/>
    <hyperlink ref="UYX21" location="Age_Categories!A1" display="Age_Categories!A1"/>
    <hyperlink ref="UYY21" location="Age_Categories!A1" display="Age_Categories!A1"/>
    <hyperlink ref="UYZ21" location="Age_Categories!A1" display="Age_Categories!A1"/>
    <hyperlink ref="UZA21" location="Age_Categories!A1" display="Age_Categories!A1"/>
    <hyperlink ref="UZB21" location="Age_Categories!A1" display="Age_Categories!A1"/>
    <hyperlink ref="UZC21" location="Age_Categories!A1" display="Age_Categories!A1"/>
    <hyperlink ref="UZD21" location="Age_Categories!A1" display="Age_Categories!A1"/>
    <hyperlink ref="UZE21" location="Age_Categories!A1" display="Age_Categories!A1"/>
    <hyperlink ref="UZF21" location="Age_Categories!A1" display="Age_Categories!A1"/>
    <hyperlink ref="UZG21" location="Age_Categories!A1" display="Age_Categories!A1"/>
    <hyperlink ref="UZH21" location="Age_Categories!A1" display="Age_Categories!A1"/>
    <hyperlink ref="UZI21" location="Age_Categories!A1" display="Age_Categories!A1"/>
    <hyperlink ref="UZJ21" location="Age_Categories!A1" display="Age_Categories!A1"/>
    <hyperlink ref="UZK21" location="Age_Categories!A1" display="Age_Categories!A1"/>
    <hyperlink ref="UZL21" location="Age_Categories!A1" display="Age_Categories!A1"/>
    <hyperlink ref="UZM21" location="Age_Categories!A1" display="Age_Categories!A1"/>
    <hyperlink ref="UZN21" location="Age_Categories!A1" display="Age_Categories!A1"/>
    <hyperlink ref="UZO21" location="Age_Categories!A1" display="Age_Categories!A1"/>
    <hyperlink ref="UZP21" location="Age_Categories!A1" display="Age_Categories!A1"/>
    <hyperlink ref="UZQ21" location="Age_Categories!A1" display="Age_Categories!A1"/>
    <hyperlink ref="UZR21" location="Age_Categories!A1" display="Age_Categories!A1"/>
    <hyperlink ref="UZS21" location="Age_Categories!A1" display="Age_Categories!A1"/>
    <hyperlink ref="UZT21" location="Age_Categories!A1" display="Age_Categories!A1"/>
    <hyperlink ref="UZU21" location="Age_Categories!A1" display="Age_Categories!A1"/>
    <hyperlink ref="UZV21" location="Age_Categories!A1" display="Age_Categories!A1"/>
    <hyperlink ref="UZW21" location="Age_Categories!A1" display="Age_Categories!A1"/>
    <hyperlink ref="UZX21" location="Age_Categories!A1" display="Age_Categories!A1"/>
    <hyperlink ref="UZY21" location="Age_Categories!A1" display="Age_Categories!A1"/>
    <hyperlink ref="UZZ21" location="Age_Categories!A1" display="Age_Categories!A1"/>
    <hyperlink ref="VAA21" location="Age_Categories!A1" display="Age_Categories!A1"/>
    <hyperlink ref="VAB21" location="Age_Categories!A1" display="Age_Categories!A1"/>
    <hyperlink ref="VAC21" location="Age_Categories!A1" display="Age_Categories!A1"/>
    <hyperlink ref="VAD21" location="Age_Categories!A1" display="Age_Categories!A1"/>
    <hyperlink ref="VAE21" location="Age_Categories!A1" display="Age_Categories!A1"/>
    <hyperlink ref="VAF21" location="Age_Categories!A1" display="Age_Categories!A1"/>
    <hyperlink ref="VAG21" location="Age_Categories!A1" display="Age_Categories!A1"/>
    <hyperlink ref="VAH21" location="Age_Categories!A1" display="Age_Categories!A1"/>
    <hyperlink ref="VAI21" location="Age_Categories!A1" display="Age_Categories!A1"/>
    <hyperlink ref="VAJ21" location="Age_Categories!A1" display="Age_Categories!A1"/>
    <hyperlink ref="VAK21" location="Age_Categories!A1" display="Age_Categories!A1"/>
    <hyperlink ref="VAL21" location="Age_Categories!A1" display="Age_Categories!A1"/>
    <hyperlink ref="VAM21" location="Age_Categories!A1" display="Age_Categories!A1"/>
    <hyperlink ref="VAN21" location="Age_Categories!A1" display="Age_Categories!A1"/>
    <hyperlink ref="VAO21" location="Age_Categories!A1" display="Age_Categories!A1"/>
    <hyperlink ref="VAP21" location="Age_Categories!A1" display="Age_Categories!A1"/>
    <hyperlink ref="VAQ21" location="Age_Categories!A1" display="Age_Categories!A1"/>
    <hyperlink ref="VAR21" location="Age_Categories!A1" display="Age_Categories!A1"/>
    <hyperlink ref="VAS21" location="Age_Categories!A1" display="Age_Categories!A1"/>
    <hyperlink ref="VAT21" location="Age_Categories!A1" display="Age_Categories!A1"/>
    <hyperlink ref="VAU21" location="Age_Categories!A1" display="Age_Categories!A1"/>
    <hyperlink ref="VAV21" location="Age_Categories!A1" display="Age_Categories!A1"/>
    <hyperlink ref="VAW21" location="Age_Categories!A1" display="Age_Categories!A1"/>
    <hyperlink ref="VAX21" location="Age_Categories!A1" display="Age_Categories!A1"/>
    <hyperlink ref="VAY21" location="Age_Categories!A1" display="Age_Categories!A1"/>
    <hyperlink ref="VAZ21" location="Age_Categories!A1" display="Age_Categories!A1"/>
    <hyperlink ref="VBA21" location="Age_Categories!A1" display="Age_Categories!A1"/>
    <hyperlink ref="VBB21" location="Age_Categories!A1" display="Age_Categories!A1"/>
    <hyperlink ref="VBC21" location="Age_Categories!A1" display="Age_Categories!A1"/>
    <hyperlink ref="VBD21" location="Age_Categories!A1" display="Age_Categories!A1"/>
    <hyperlink ref="VBE21" location="Age_Categories!A1" display="Age_Categories!A1"/>
    <hyperlink ref="VBF21" location="Age_Categories!A1" display="Age_Categories!A1"/>
    <hyperlink ref="VBG21" location="Age_Categories!A1" display="Age_Categories!A1"/>
    <hyperlink ref="VBH21" location="Age_Categories!A1" display="Age_Categories!A1"/>
    <hyperlink ref="VBI21" location="Age_Categories!A1" display="Age_Categories!A1"/>
    <hyperlink ref="VBJ21" location="Age_Categories!A1" display="Age_Categories!A1"/>
    <hyperlink ref="VBK21" location="Age_Categories!A1" display="Age_Categories!A1"/>
    <hyperlink ref="VBL21" location="Age_Categories!A1" display="Age_Categories!A1"/>
    <hyperlink ref="VBM21" location="Age_Categories!A1" display="Age_Categories!A1"/>
    <hyperlink ref="VBN21" location="Age_Categories!A1" display="Age_Categories!A1"/>
    <hyperlink ref="VBO21" location="Age_Categories!A1" display="Age_Categories!A1"/>
    <hyperlink ref="VBP21" location="Age_Categories!A1" display="Age_Categories!A1"/>
    <hyperlink ref="VBQ21" location="Age_Categories!A1" display="Age_Categories!A1"/>
    <hyperlink ref="VBR21" location="Age_Categories!A1" display="Age_Categories!A1"/>
    <hyperlink ref="VBS21" location="Age_Categories!A1" display="Age_Categories!A1"/>
    <hyperlink ref="VBT21" location="Age_Categories!A1" display="Age_Categories!A1"/>
    <hyperlink ref="VBU21" location="Age_Categories!A1" display="Age_Categories!A1"/>
    <hyperlink ref="VBV21" location="Age_Categories!A1" display="Age_Categories!A1"/>
    <hyperlink ref="VBW21" location="Age_Categories!A1" display="Age_Categories!A1"/>
    <hyperlink ref="VBX21" location="Age_Categories!A1" display="Age_Categories!A1"/>
    <hyperlink ref="VBY21" location="Age_Categories!A1" display="Age_Categories!A1"/>
    <hyperlink ref="VBZ21" location="Age_Categories!A1" display="Age_Categories!A1"/>
    <hyperlink ref="VCA21" location="Age_Categories!A1" display="Age_Categories!A1"/>
    <hyperlink ref="VCB21" location="Age_Categories!A1" display="Age_Categories!A1"/>
    <hyperlink ref="VCC21" location="Age_Categories!A1" display="Age_Categories!A1"/>
    <hyperlink ref="VCD21" location="Age_Categories!A1" display="Age_Categories!A1"/>
    <hyperlink ref="VCE21" location="Age_Categories!A1" display="Age_Categories!A1"/>
    <hyperlink ref="VCF21" location="Age_Categories!A1" display="Age_Categories!A1"/>
    <hyperlink ref="VCG21" location="Age_Categories!A1" display="Age_Categories!A1"/>
    <hyperlink ref="VCH21" location="Age_Categories!A1" display="Age_Categories!A1"/>
    <hyperlink ref="VCI21" location="Age_Categories!A1" display="Age_Categories!A1"/>
    <hyperlink ref="VCJ21" location="Age_Categories!A1" display="Age_Categories!A1"/>
    <hyperlink ref="VCK21" location="Age_Categories!A1" display="Age_Categories!A1"/>
    <hyperlink ref="VCL21" location="Age_Categories!A1" display="Age_Categories!A1"/>
    <hyperlink ref="VCM21" location="Age_Categories!A1" display="Age_Categories!A1"/>
    <hyperlink ref="VCN21" location="Age_Categories!A1" display="Age_Categories!A1"/>
    <hyperlink ref="VCO21" location="Age_Categories!A1" display="Age_Categories!A1"/>
    <hyperlink ref="VCP21" location="Age_Categories!A1" display="Age_Categories!A1"/>
    <hyperlink ref="VCQ21" location="Age_Categories!A1" display="Age_Categories!A1"/>
    <hyperlink ref="VCR21" location="Age_Categories!A1" display="Age_Categories!A1"/>
    <hyperlink ref="VCS21" location="Age_Categories!A1" display="Age_Categories!A1"/>
    <hyperlink ref="VCT21" location="Age_Categories!A1" display="Age_Categories!A1"/>
    <hyperlink ref="VCU21" location="Age_Categories!A1" display="Age_Categories!A1"/>
    <hyperlink ref="VCV21" location="Age_Categories!A1" display="Age_Categories!A1"/>
    <hyperlink ref="VCW21" location="Age_Categories!A1" display="Age_Categories!A1"/>
    <hyperlink ref="VCX21" location="Age_Categories!A1" display="Age_Categories!A1"/>
    <hyperlink ref="VCY21" location="Age_Categories!A1" display="Age_Categories!A1"/>
    <hyperlink ref="VCZ21" location="Age_Categories!A1" display="Age_Categories!A1"/>
    <hyperlink ref="VDA21" location="Age_Categories!A1" display="Age_Categories!A1"/>
    <hyperlink ref="VDB21" location="Age_Categories!A1" display="Age_Categories!A1"/>
    <hyperlink ref="VDC21" location="Age_Categories!A1" display="Age_Categories!A1"/>
    <hyperlink ref="VDD21" location="Age_Categories!A1" display="Age_Categories!A1"/>
    <hyperlink ref="VDE21" location="Age_Categories!A1" display="Age_Categories!A1"/>
    <hyperlink ref="VDF21" location="Age_Categories!A1" display="Age_Categories!A1"/>
    <hyperlink ref="VDG21" location="Age_Categories!A1" display="Age_Categories!A1"/>
    <hyperlink ref="VDH21" location="Age_Categories!A1" display="Age_Categories!A1"/>
    <hyperlink ref="VDI21" location="Age_Categories!A1" display="Age_Categories!A1"/>
    <hyperlink ref="VDJ21" location="Age_Categories!A1" display="Age_Categories!A1"/>
    <hyperlink ref="VDK21" location="Age_Categories!A1" display="Age_Categories!A1"/>
    <hyperlink ref="VDL21" location="Age_Categories!A1" display="Age_Categories!A1"/>
    <hyperlink ref="VDM21" location="Age_Categories!A1" display="Age_Categories!A1"/>
    <hyperlink ref="VDN21" location="Age_Categories!A1" display="Age_Categories!A1"/>
    <hyperlink ref="VDO21" location="Age_Categories!A1" display="Age_Categories!A1"/>
    <hyperlink ref="VDP21" location="Age_Categories!A1" display="Age_Categories!A1"/>
    <hyperlink ref="VDQ21" location="Age_Categories!A1" display="Age_Categories!A1"/>
    <hyperlink ref="VDR21" location="Age_Categories!A1" display="Age_Categories!A1"/>
    <hyperlink ref="VDS21" location="Age_Categories!A1" display="Age_Categories!A1"/>
    <hyperlink ref="VDT21" location="Age_Categories!A1" display="Age_Categories!A1"/>
    <hyperlink ref="VDU21" location="Age_Categories!A1" display="Age_Categories!A1"/>
    <hyperlink ref="VDV21" location="Age_Categories!A1" display="Age_Categories!A1"/>
    <hyperlink ref="VDW21" location="Age_Categories!A1" display="Age_Categories!A1"/>
    <hyperlink ref="VDX21" location="Age_Categories!A1" display="Age_Categories!A1"/>
    <hyperlink ref="VDY21" location="Age_Categories!A1" display="Age_Categories!A1"/>
    <hyperlink ref="VDZ21" location="Age_Categories!A1" display="Age_Categories!A1"/>
    <hyperlink ref="VEA21" location="Age_Categories!A1" display="Age_Categories!A1"/>
    <hyperlink ref="VEB21" location="Age_Categories!A1" display="Age_Categories!A1"/>
    <hyperlink ref="VEC21" location="Age_Categories!A1" display="Age_Categories!A1"/>
    <hyperlink ref="VED21" location="Age_Categories!A1" display="Age_Categories!A1"/>
    <hyperlink ref="VEE21" location="Age_Categories!A1" display="Age_Categories!A1"/>
    <hyperlink ref="VEF21" location="Age_Categories!A1" display="Age_Categories!A1"/>
    <hyperlink ref="VEG21" location="Age_Categories!A1" display="Age_Categories!A1"/>
    <hyperlink ref="VEH21" location="Age_Categories!A1" display="Age_Categories!A1"/>
    <hyperlink ref="VEI21" location="Age_Categories!A1" display="Age_Categories!A1"/>
    <hyperlink ref="VEJ21" location="Age_Categories!A1" display="Age_Categories!A1"/>
    <hyperlink ref="VEK21" location="Age_Categories!A1" display="Age_Categories!A1"/>
    <hyperlink ref="VEL21" location="Age_Categories!A1" display="Age_Categories!A1"/>
    <hyperlink ref="VEM21" location="Age_Categories!A1" display="Age_Categories!A1"/>
    <hyperlink ref="VEN21" location="Age_Categories!A1" display="Age_Categories!A1"/>
    <hyperlink ref="VEO21" location="Age_Categories!A1" display="Age_Categories!A1"/>
    <hyperlink ref="VEP21" location="Age_Categories!A1" display="Age_Categories!A1"/>
    <hyperlink ref="VEQ21" location="Age_Categories!A1" display="Age_Categories!A1"/>
    <hyperlink ref="VER21" location="Age_Categories!A1" display="Age_Categories!A1"/>
    <hyperlink ref="VES21" location="Age_Categories!A1" display="Age_Categories!A1"/>
    <hyperlink ref="VET21" location="Age_Categories!A1" display="Age_Categories!A1"/>
    <hyperlink ref="VEU21" location="Age_Categories!A1" display="Age_Categories!A1"/>
    <hyperlink ref="VEV21" location="Age_Categories!A1" display="Age_Categories!A1"/>
    <hyperlink ref="VEW21" location="Age_Categories!A1" display="Age_Categories!A1"/>
    <hyperlink ref="VEX21" location="Age_Categories!A1" display="Age_Categories!A1"/>
    <hyperlink ref="VEY21" location="Age_Categories!A1" display="Age_Categories!A1"/>
    <hyperlink ref="VEZ21" location="Age_Categories!A1" display="Age_Categories!A1"/>
    <hyperlink ref="VFA21" location="Age_Categories!A1" display="Age_Categories!A1"/>
    <hyperlink ref="VFB21" location="Age_Categories!A1" display="Age_Categories!A1"/>
    <hyperlink ref="VFC21" location="Age_Categories!A1" display="Age_Categories!A1"/>
    <hyperlink ref="VFD21" location="Age_Categories!A1" display="Age_Categories!A1"/>
    <hyperlink ref="VFE21" location="Age_Categories!A1" display="Age_Categories!A1"/>
    <hyperlink ref="VFF21" location="Age_Categories!A1" display="Age_Categories!A1"/>
    <hyperlink ref="VFG21" location="Age_Categories!A1" display="Age_Categories!A1"/>
    <hyperlink ref="VFH21" location="Age_Categories!A1" display="Age_Categories!A1"/>
    <hyperlink ref="VFI21" location="Age_Categories!A1" display="Age_Categories!A1"/>
    <hyperlink ref="VFJ21" location="Age_Categories!A1" display="Age_Categories!A1"/>
    <hyperlink ref="VFK21" location="Age_Categories!A1" display="Age_Categories!A1"/>
    <hyperlink ref="VFL21" location="Age_Categories!A1" display="Age_Categories!A1"/>
    <hyperlink ref="VFM21" location="Age_Categories!A1" display="Age_Categories!A1"/>
    <hyperlink ref="VFN21" location="Age_Categories!A1" display="Age_Categories!A1"/>
    <hyperlink ref="VFO21" location="Age_Categories!A1" display="Age_Categories!A1"/>
    <hyperlink ref="VFP21" location="Age_Categories!A1" display="Age_Categories!A1"/>
    <hyperlink ref="VFQ21" location="Age_Categories!A1" display="Age_Categories!A1"/>
    <hyperlink ref="VFR21" location="Age_Categories!A1" display="Age_Categories!A1"/>
    <hyperlink ref="VFS21" location="Age_Categories!A1" display="Age_Categories!A1"/>
    <hyperlink ref="VFT21" location="Age_Categories!A1" display="Age_Categories!A1"/>
    <hyperlink ref="VFU21" location="Age_Categories!A1" display="Age_Categories!A1"/>
    <hyperlink ref="VFV21" location="Age_Categories!A1" display="Age_Categories!A1"/>
    <hyperlink ref="VFW21" location="Age_Categories!A1" display="Age_Categories!A1"/>
    <hyperlink ref="VFX21" location="Age_Categories!A1" display="Age_Categories!A1"/>
    <hyperlink ref="VFY21" location="Age_Categories!A1" display="Age_Categories!A1"/>
    <hyperlink ref="VFZ21" location="Age_Categories!A1" display="Age_Categories!A1"/>
    <hyperlink ref="VGA21" location="Age_Categories!A1" display="Age_Categories!A1"/>
    <hyperlink ref="VGB21" location="Age_Categories!A1" display="Age_Categories!A1"/>
    <hyperlink ref="VGC21" location="Age_Categories!A1" display="Age_Categories!A1"/>
    <hyperlink ref="VGD21" location="Age_Categories!A1" display="Age_Categories!A1"/>
    <hyperlink ref="VGE21" location="Age_Categories!A1" display="Age_Categories!A1"/>
    <hyperlink ref="VGF21" location="Age_Categories!A1" display="Age_Categories!A1"/>
    <hyperlink ref="VGG21" location="Age_Categories!A1" display="Age_Categories!A1"/>
    <hyperlink ref="VGH21" location="Age_Categories!A1" display="Age_Categories!A1"/>
    <hyperlink ref="VGI21" location="Age_Categories!A1" display="Age_Categories!A1"/>
    <hyperlink ref="VGJ21" location="Age_Categories!A1" display="Age_Categories!A1"/>
    <hyperlink ref="VGK21" location="Age_Categories!A1" display="Age_Categories!A1"/>
    <hyperlink ref="VGL21" location="Age_Categories!A1" display="Age_Categories!A1"/>
    <hyperlink ref="VGM21" location="Age_Categories!A1" display="Age_Categories!A1"/>
    <hyperlink ref="VGN21" location="Age_Categories!A1" display="Age_Categories!A1"/>
    <hyperlink ref="VGO21" location="Age_Categories!A1" display="Age_Categories!A1"/>
    <hyperlink ref="VGP21" location="Age_Categories!A1" display="Age_Categories!A1"/>
    <hyperlink ref="VGQ21" location="Age_Categories!A1" display="Age_Categories!A1"/>
    <hyperlink ref="VGR21" location="Age_Categories!A1" display="Age_Categories!A1"/>
    <hyperlink ref="VGS21" location="Age_Categories!A1" display="Age_Categories!A1"/>
    <hyperlink ref="VGT21" location="Age_Categories!A1" display="Age_Categories!A1"/>
    <hyperlink ref="VGU21" location="Age_Categories!A1" display="Age_Categories!A1"/>
    <hyperlink ref="VGV21" location="Age_Categories!A1" display="Age_Categories!A1"/>
    <hyperlink ref="VGW21" location="Age_Categories!A1" display="Age_Categories!A1"/>
    <hyperlink ref="VGX21" location="Age_Categories!A1" display="Age_Categories!A1"/>
    <hyperlink ref="VGY21" location="Age_Categories!A1" display="Age_Categories!A1"/>
    <hyperlink ref="VGZ21" location="Age_Categories!A1" display="Age_Categories!A1"/>
    <hyperlink ref="VHA21" location="Age_Categories!A1" display="Age_Categories!A1"/>
    <hyperlink ref="VHB21" location="Age_Categories!A1" display="Age_Categories!A1"/>
    <hyperlink ref="VHC21" location="Age_Categories!A1" display="Age_Categories!A1"/>
    <hyperlink ref="VHD21" location="Age_Categories!A1" display="Age_Categories!A1"/>
    <hyperlink ref="VHE21" location="Age_Categories!A1" display="Age_Categories!A1"/>
    <hyperlink ref="VHF21" location="Age_Categories!A1" display="Age_Categories!A1"/>
    <hyperlink ref="VHG21" location="Age_Categories!A1" display="Age_Categories!A1"/>
    <hyperlink ref="VHH21" location="Age_Categories!A1" display="Age_Categories!A1"/>
    <hyperlink ref="VHI21" location="Age_Categories!A1" display="Age_Categories!A1"/>
    <hyperlink ref="VHJ21" location="Age_Categories!A1" display="Age_Categories!A1"/>
    <hyperlink ref="VHK21" location="Age_Categories!A1" display="Age_Categories!A1"/>
    <hyperlink ref="VHL21" location="Age_Categories!A1" display="Age_Categories!A1"/>
    <hyperlink ref="VHM21" location="Age_Categories!A1" display="Age_Categories!A1"/>
    <hyperlink ref="VHN21" location="Age_Categories!A1" display="Age_Categories!A1"/>
    <hyperlink ref="VHO21" location="Age_Categories!A1" display="Age_Categories!A1"/>
    <hyperlink ref="VHP21" location="Age_Categories!A1" display="Age_Categories!A1"/>
    <hyperlink ref="VHQ21" location="Age_Categories!A1" display="Age_Categories!A1"/>
    <hyperlink ref="VHR21" location="Age_Categories!A1" display="Age_Categories!A1"/>
    <hyperlink ref="VHS21" location="Age_Categories!A1" display="Age_Categories!A1"/>
    <hyperlink ref="VHT21" location="Age_Categories!A1" display="Age_Categories!A1"/>
    <hyperlink ref="VHU21" location="Age_Categories!A1" display="Age_Categories!A1"/>
    <hyperlink ref="VHV21" location="Age_Categories!A1" display="Age_Categories!A1"/>
    <hyperlink ref="VHW21" location="Age_Categories!A1" display="Age_Categories!A1"/>
    <hyperlink ref="VHX21" location="Age_Categories!A1" display="Age_Categories!A1"/>
    <hyperlink ref="VHY21" location="Age_Categories!A1" display="Age_Categories!A1"/>
    <hyperlink ref="VHZ21" location="Age_Categories!A1" display="Age_Categories!A1"/>
    <hyperlink ref="VIA21" location="Age_Categories!A1" display="Age_Categories!A1"/>
    <hyperlink ref="VIB21" location="Age_Categories!A1" display="Age_Categories!A1"/>
    <hyperlink ref="VIC21" location="Age_Categories!A1" display="Age_Categories!A1"/>
    <hyperlink ref="VID21" location="Age_Categories!A1" display="Age_Categories!A1"/>
    <hyperlink ref="VIE21" location="Age_Categories!A1" display="Age_Categories!A1"/>
    <hyperlink ref="VIF21" location="Age_Categories!A1" display="Age_Categories!A1"/>
    <hyperlink ref="VIG21" location="Age_Categories!A1" display="Age_Categories!A1"/>
    <hyperlink ref="VIH21" location="Age_Categories!A1" display="Age_Categories!A1"/>
    <hyperlink ref="VII21" location="Age_Categories!A1" display="Age_Categories!A1"/>
    <hyperlink ref="VIJ21" location="Age_Categories!A1" display="Age_Categories!A1"/>
    <hyperlink ref="VIK21" location="Age_Categories!A1" display="Age_Categories!A1"/>
    <hyperlink ref="VIL21" location="Age_Categories!A1" display="Age_Categories!A1"/>
    <hyperlink ref="VIM21" location="Age_Categories!A1" display="Age_Categories!A1"/>
    <hyperlink ref="VIN21" location="Age_Categories!A1" display="Age_Categories!A1"/>
    <hyperlink ref="VIO21" location="Age_Categories!A1" display="Age_Categories!A1"/>
    <hyperlink ref="VIP21" location="Age_Categories!A1" display="Age_Categories!A1"/>
    <hyperlink ref="VIQ21" location="Age_Categories!A1" display="Age_Categories!A1"/>
    <hyperlink ref="VIR21" location="Age_Categories!A1" display="Age_Categories!A1"/>
    <hyperlink ref="VIS21" location="Age_Categories!A1" display="Age_Categories!A1"/>
    <hyperlink ref="VIT21" location="Age_Categories!A1" display="Age_Categories!A1"/>
    <hyperlink ref="VIU21" location="Age_Categories!A1" display="Age_Categories!A1"/>
    <hyperlink ref="VIV21" location="Age_Categories!A1" display="Age_Categories!A1"/>
    <hyperlink ref="VIW21" location="Age_Categories!A1" display="Age_Categories!A1"/>
    <hyperlink ref="VIX21" location="Age_Categories!A1" display="Age_Categories!A1"/>
    <hyperlink ref="VIY21" location="Age_Categories!A1" display="Age_Categories!A1"/>
    <hyperlink ref="VIZ21" location="Age_Categories!A1" display="Age_Categories!A1"/>
    <hyperlink ref="VJA21" location="Age_Categories!A1" display="Age_Categories!A1"/>
    <hyperlink ref="VJB21" location="Age_Categories!A1" display="Age_Categories!A1"/>
    <hyperlink ref="VJC21" location="Age_Categories!A1" display="Age_Categories!A1"/>
    <hyperlink ref="VJD21" location="Age_Categories!A1" display="Age_Categories!A1"/>
    <hyperlink ref="VJE21" location="Age_Categories!A1" display="Age_Categories!A1"/>
    <hyperlink ref="VJF21" location="Age_Categories!A1" display="Age_Categories!A1"/>
    <hyperlink ref="VJG21" location="Age_Categories!A1" display="Age_Categories!A1"/>
    <hyperlink ref="VJH21" location="Age_Categories!A1" display="Age_Categories!A1"/>
    <hyperlink ref="VJI21" location="Age_Categories!A1" display="Age_Categories!A1"/>
    <hyperlink ref="VJJ21" location="Age_Categories!A1" display="Age_Categories!A1"/>
    <hyperlink ref="VJK21" location="Age_Categories!A1" display="Age_Categories!A1"/>
    <hyperlink ref="VJL21" location="Age_Categories!A1" display="Age_Categories!A1"/>
    <hyperlink ref="VJM21" location="Age_Categories!A1" display="Age_Categories!A1"/>
    <hyperlink ref="VJN21" location="Age_Categories!A1" display="Age_Categories!A1"/>
    <hyperlink ref="VJO21" location="Age_Categories!A1" display="Age_Categories!A1"/>
    <hyperlink ref="VJP21" location="Age_Categories!A1" display="Age_Categories!A1"/>
    <hyperlink ref="VJQ21" location="Age_Categories!A1" display="Age_Categories!A1"/>
    <hyperlink ref="VJR21" location="Age_Categories!A1" display="Age_Categories!A1"/>
    <hyperlink ref="VJS21" location="Age_Categories!A1" display="Age_Categories!A1"/>
    <hyperlink ref="VJT21" location="Age_Categories!A1" display="Age_Categories!A1"/>
    <hyperlink ref="VJU21" location="Age_Categories!A1" display="Age_Categories!A1"/>
    <hyperlink ref="VJV21" location="Age_Categories!A1" display="Age_Categories!A1"/>
    <hyperlink ref="VJW21" location="Age_Categories!A1" display="Age_Categories!A1"/>
    <hyperlink ref="VJX21" location="Age_Categories!A1" display="Age_Categories!A1"/>
    <hyperlink ref="VJY21" location="Age_Categories!A1" display="Age_Categories!A1"/>
    <hyperlink ref="VJZ21" location="Age_Categories!A1" display="Age_Categories!A1"/>
    <hyperlink ref="VKA21" location="Age_Categories!A1" display="Age_Categories!A1"/>
    <hyperlink ref="VKB21" location="Age_Categories!A1" display="Age_Categories!A1"/>
    <hyperlink ref="VKC21" location="Age_Categories!A1" display="Age_Categories!A1"/>
    <hyperlink ref="VKD21" location="Age_Categories!A1" display="Age_Categories!A1"/>
    <hyperlink ref="VKE21" location="Age_Categories!A1" display="Age_Categories!A1"/>
    <hyperlink ref="VKF21" location="Age_Categories!A1" display="Age_Categories!A1"/>
    <hyperlink ref="VKG21" location="Age_Categories!A1" display="Age_Categories!A1"/>
    <hyperlink ref="VKH21" location="Age_Categories!A1" display="Age_Categories!A1"/>
    <hyperlink ref="VKI21" location="Age_Categories!A1" display="Age_Categories!A1"/>
    <hyperlink ref="VKJ21" location="Age_Categories!A1" display="Age_Categories!A1"/>
    <hyperlink ref="VKK21" location="Age_Categories!A1" display="Age_Categories!A1"/>
    <hyperlink ref="VKL21" location="Age_Categories!A1" display="Age_Categories!A1"/>
    <hyperlink ref="VKM21" location="Age_Categories!A1" display="Age_Categories!A1"/>
    <hyperlink ref="VKN21" location="Age_Categories!A1" display="Age_Categories!A1"/>
    <hyperlink ref="VKO21" location="Age_Categories!A1" display="Age_Categories!A1"/>
    <hyperlink ref="VKP21" location="Age_Categories!A1" display="Age_Categories!A1"/>
    <hyperlink ref="VKQ21" location="Age_Categories!A1" display="Age_Categories!A1"/>
    <hyperlink ref="VKR21" location="Age_Categories!A1" display="Age_Categories!A1"/>
    <hyperlink ref="VKS21" location="Age_Categories!A1" display="Age_Categories!A1"/>
    <hyperlink ref="VKT21" location="Age_Categories!A1" display="Age_Categories!A1"/>
    <hyperlink ref="VKU21" location="Age_Categories!A1" display="Age_Categories!A1"/>
    <hyperlink ref="VKV21" location="Age_Categories!A1" display="Age_Categories!A1"/>
    <hyperlink ref="VKW21" location="Age_Categories!A1" display="Age_Categories!A1"/>
    <hyperlink ref="VKX21" location="Age_Categories!A1" display="Age_Categories!A1"/>
    <hyperlink ref="VKY21" location="Age_Categories!A1" display="Age_Categories!A1"/>
    <hyperlink ref="VKZ21" location="Age_Categories!A1" display="Age_Categories!A1"/>
    <hyperlink ref="VLA21" location="Age_Categories!A1" display="Age_Categories!A1"/>
    <hyperlink ref="VLB21" location="Age_Categories!A1" display="Age_Categories!A1"/>
    <hyperlink ref="VLC21" location="Age_Categories!A1" display="Age_Categories!A1"/>
    <hyperlink ref="VLD21" location="Age_Categories!A1" display="Age_Categories!A1"/>
    <hyperlink ref="VLE21" location="Age_Categories!A1" display="Age_Categories!A1"/>
    <hyperlink ref="VLF21" location="Age_Categories!A1" display="Age_Categories!A1"/>
    <hyperlink ref="VLG21" location="Age_Categories!A1" display="Age_Categories!A1"/>
    <hyperlink ref="VLH21" location="Age_Categories!A1" display="Age_Categories!A1"/>
    <hyperlink ref="VLI21" location="Age_Categories!A1" display="Age_Categories!A1"/>
    <hyperlink ref="VLJ21" location="Age_Categories!A1" display="Age_Categories!A1"/>
    <hyperlink ref="VLK21" location="Age_Categories!A1" display="Age_Categories!A1"/>
    <hyperlink ref="VLL21" location="Age_Categories!A1" display="Age_Categories!A1"/>
    <hyperlink ref="VLM21" location="Age_Categories!A1" display="Age_Categories!A1"/>
    <hyperlink ref="VLN21" location="Age_Categories!A1" display="Age_Categories!A1"/>
    <hyperlink ref="VLO21" location="Age_Categories!A1" display="Age_Categories!A1"/>
    <hyperlink ref="VLP21" location="Age_Categories!A1" display="Age_Categories!A1"/>
    <hyperlink ref="VLQ21" location="Age_Categories!A1" display="Age_Categories!A1"/>
    <hyperlink ref="VLR21" location="Age_Categories!A1" display="Age_Categories!A1"/>
    <hyperlink ref="VLS21" location="Age_Categories!A1" display="Age_Categories!A1"/>
    <hyperlink ref="VLT21" location="Age_Categories!A1" display="Age_Categories!A1"/>
    <hyperlink ref="VLU21" location="Age_Categories!A1" display="Age_Categories!A1"/>
    <hyperlink ref="VLV21" location="Age_Categories!A1" display="Age_Categories!A1"/>
    <hyperlink ref="VLW21" location="Age_Categories!A1" display="Age_Categories!A1"/>
    <hyperlink ref="VLX21" location="Age_Categories!A1" display="Age_Categories!A1"/>
    <hyperlink ref="VLY21" location="Age_Categories!A1" display="Age_Categories!A1"/>
    <hyperlink ref="VLZ21" location="Age_Categories!A1" display="Age_Categories!A1"/>
    <hyperlink ref="VMA21" location="Age_Categories!A1" display="Age_Categories!A1"/>
    <hyperlink ref="VMB21" location="Age_Categories!A1" display="Age_Categories!A1"/>
    <hyperlink ref="VMC21" location="Age_Categories!A1" display="Age_Categories!A1"/>
    <hyperlink ref="VMD21" location="Age_Categories!A1" display="Age_Categories!A1"/>
    <hyperlink ref="VME21" location="Age_Categories!A1" display="Age_Categories!A1"/>
    <hyperlink ref="VMF21" location="Age_Categories!A1" display="Age_Categories!A1"/>
    <hyperlink ref="VMG21" location="Age_Categories!A1" display="Age_Categories!A1"/>
    <hyperlink ref="VMH21" location="Age_Categories!A1" display="Age_Categories!A1"/>
    <hyperlink ref="VMI21" location="Age_Categories!A1" display="Age_Categories!A1"/>
    <hyperlink ref="VMJ21" location="Age_Categories!A1" display="Age_Categories!A1"/>
    <hyperlink ref="VMK21" location="Age_Categories!A1" display="Age_Categories!A1"/>
    <hyperlink ref="VML21" location="Age_Categories!A1" display="Age_Categories!A1"/>
    <hyperlink ref="VMM21" location="Age_Categories!A1" display="Age_Categories!A1"/>
    <hyperlink ref="VMN21" location="Age_Categories!A1" display="Age_Categories!A1"/>
    <hyperlink ref="VMO21" location="Age_Categories!A1" display="Age_Categories!A1"/>
    <hyperlink ref="VMP21" location="Age_Categories!A1" display="Age_Categories!A1"/>
    <hyperlink ref="VMQ21" location="Age_Categories!A1" display="Age_Categories!A1"/>
    <hyperlink ref="VMR21" location="Age_Categories!A1" display="Age_Categories!A1"/>
    <hyperlink ref="VMS21" location="Age_Categories!A1" display="Age_Categories!A1"/>
    <hyperlink ref="VMT21" location="Age_Categories!A1" display="Age_Categories!A1"/>
    <hyperlink ref="VMU21" location="Age_Categories!A1" display="Age_Categories!A1"/>
    <hyperlink ref="VMV21" location="Age_Categories!A1" display="Age_Categories!A1"/>
    <hyperlink ref="VMW21" location="Age_Categories!A1" display="Age_Categories!A1"/>
    <hyperlink ref="VMX21" location="Age_Categories!A1" display="Age_Categories!A1"/>
    <hyperlink ref="VMY21" location="Age_Categories!A1" display="Age_Categories!A1"/>
    <hyperlink ref="VMZ21" location="Age_Categories!A1" display="Age_Categories!A1"/>
    <hyperlink ref="VNA21" location="Age_Categories!A1" display="Age_Categories!A1"/>
    <hyperlink ref="VNB21" location="Age_Categories!A1" display="Age_Categories!A1"/>
    <hyperlink ref="VNC21" location="Age_Categories!A1" display="Age_Categories!A1"/>
    <hyperlink ref="VND21" location="Age_Categories!A1" display="Age_Categories!A1"/>
    <hyperlink ref="VNE21" location="Age_Categories!A1" display="Age_Categories!A1"/>
    <hyperlink ref="VNF21" location="Age_Categories!A1" display="Age_Categories!A1"/>
    <hyperlink ref="VNG21" location="Age_Categories!A1" display="Age_Categories!A1"/>
    <hyperlink ref="VNH21" location="Age_Categories!A1" display="Age_Categories!A1"/>
    <hyperlink ref="VNI21" location="Age_Categories!A1" display="Age_Categories!A1"/>
    <hyperlink ref="VNJ21" location="Age_Categories!A1" display="Age_Categories!A1"/>
    <hyperlink ref="VNK21" location="Age_Categories!A1" display="Age_Categories!A1"/>
    <hyperlink ref="VNL21" location="Age_Categories!A1" display="Age_Categories!A1"/>
    <hyperlink ref="VNM21" location="Age_Categories!A1" display="Age_Categories!A1"/>
    <hyperlink ref="VNN21" location="Age_Categories!A1" display="Age_Categories!A1"/>
    <hyperlink ref="VNO21" location="Age_Categories!A1" display="Age_Categories!A1"/>
    <hyperlink ref="VNP21" location="Age_Categories!A1" display="Age_Categories!A1"/>
    <hyperlink ref="VNQ21" location="Age_Categories!A1" display="Age_Categories!A1"/>
    <hyperlink ref="VNR21" location="Age_Categories!A1" display="Age_Categories!A1"/>
    <hyperlink ref="VNS21" location="Age_Categories!A1" display="Age_Categories!A1"/>
    <hyperlink ref="VNT21" location="Age_Categories!A1" display="Age_Categories!A1"/>
    <hyperlink ref="VNU21" location="Age_Categories!A1" display="Age_Categories!A1"/>
    <hyperlink ref="VNV21" location="Age_Categories!A1" display="Age_Categories!A1"/>
    <hyperlink ref="VNW21" location="Age_Categories!A1" display="Age_Categories!A1"/>
    <hyperlink ref="VNX21" location="Age_Categories!A1" display="Age_Categories!A1"/>
    <hyperlink ref="VNY21" location="Age_Categories!A1" display="Age_Categories!A1"/>
    <hyperlink ref="VNZ21" location="Age_Categories!A1" display="Age_Categories!A1"/>
    <hyperlink ref="VOA21" location="Age_Categories!A1" display="Age_Categories!A1"/>
    <hyperlink ref="VOB21" location="Age_Categories!A1" display="Age_Categories!A1"/>
    <hyperlink ref="VOC21" location="Age_Categories!A1" display="Age_Categories!A1"/>
    <hyperlink ref="VOD21" location="Age_Categories!A1" display="Age_Categories!A1"/>
    <hyperlink ref="VOE21" location="Age_Categories!A1" display="Age_Categories!A1"/>
    <hyperlink ref="VOF21" location="Age_Categories!A1" display="Age_Categories!A1"/>
    <hyperlink ref="VOG21" location="Age_Categories!A1" display="Age_Categories!A1"/>
    <hyperlink ref="VOH21" location="Age_Categories!A1" display="Age_Categories!A1"/>
    <hyperlink ref="VOI21" location="Age_Categories!A1" display="Age_Categories!A1"/>
    <hyperlink ref="VOJ21" location="Age_Categories!A1" display="Age_Categories!A1"/>
    <hyperlink ref="VOK21" location="Age_Categories!A1" display="Age_Categories!A1"/>
    <hyperlink ref="VOL21" location="Age_Categories!A1" display="Age_Categories!A1"/>
    <hyperlink ref="VOM21" location="Age_Categories!A1" display="Age_Categories!A1"/>
    <hyperlink ref="VON21" location="Age_Categories!A1" display="Age_Categories!A1"/>
    <hyperlink ref="VOO21" location="Age_Categories!A1" display="Age_Categories!A1"/>
    <hyperlink ref="VOP21" location="Age_Categories!A1" display="Age_Categories!A1"/>
    <hyperlink ref="VOQ21" location="Age_Categories!A1" display="Age_Categories!A1"/>
    <hyperlink ref="VOR21" location="Age_Categories!A1" display="Age_Categories!A1"/>
    <hyperlink ref="VOS21" location="Age_Categories!A1" display="Age_Categories!A1"/>
    <hyperlink ref="VOT21" location="Age_Categories!A1" display="Age_Categories!A1"/>
    <hyperlink ref="VOU21" location="Age_Categories!A1" display="Age_Categories!A1"/>
    <hyperlink ref="VOV21" location="Age_Categories!A1" display="Age_Categories!A1"/>
    <hyperlink ref="VOW21" location="Age_Categories!A1" display="Age_Categories!A1"/>
    <hyperlink ref="VOX21" location="Age_Categories!A1" display="Age_Categories!A1"/>
    <hyperlink ref="VOY21" location="Age_Categories!A1" display="Age_Categories!A1"/>
    <hyperlink ref="VOZ21" location="Age_Categories!A1" display="Age_Categories!A1"/>
    <hyperlink ref="VPA21" location="Age_Categories!A1" display="Age_Categories!A1"/>
    <hyperlink ref="VPB21" location="Age_Categories!A1" display="Age_Categories!A1"/>
    <hyperlink ref="VPC21" location="Age_Categories!A1" display="Age_Categories!A1"/>
    <hyperlink ref="VPD21" location="Age_Categories!A1" display="Age_Categories!A1"/>
    <hyperlink ref="VPE21" location="Age_Categories!A1" display="Age_Categories!A1"/>
    <hyperlink ref="VPF21" location="Age_Categories!A1" display="Age_Categories!A1"/>
    <hyperlink ref="VPG21" location="Age_Categories!A1" display="Age_Categories!A1"/>
    <hyperlink ref="VPH21" location="Age_Categories!A1" display="Age_Categories!A1"/>
    <hyperlink ref="VPI21" location="Age_Categories!A1" display="Age_Categories!A1"/>
    <hyperlink ref="VPJ21" location="Age_Categories!A1" display="Age_Categories!A1"/>
    <hyperlink ref="VPK21" location="Age_Categories!A1" display="Age_Categories!A1"/>
    <hyperlink ref="VPL21" location="Age_Categories!A1" display="Age_Categories!A1"/>
    <hyperlink ref="VPM21" location="Age_Categories!A1" display="Age_Categories!A1"/>
    <hyperlink ref="VPN21" location="Age_Categories!A1" display="Age_Categories!A1"/>
    <hyperlink ref="VPO21" location="Age_Categories!A1" display="Age_Categories!A1"/>
    <hyperlink ref="VPP21" location="Age_Categories!A1" display="Age_Categories!A1"/>
    <hyperlink ref="VPQ21" location="Age_Categories!A1" display="Age_Categories!A1"/>
    <hyperlink ref="VPR21" location="Age_Categories!A1" display="Age_Categories!A1"/>
    <hyperlink ref="VPS21" location="Age_Categories!A1" display="Age_Categories!A1"/>
    <hyperlink ref="VPT21" location="Age_Categories!A1" display="Age_Categories!A1"/>
    <hyperlink ref="VPU21" location="Age_Categories!A1" display="Age_Categories!A1"/>
    <hyperlink ref="VPV21" location="Age_Categories!A1" display="Age_Categories!A1"/>
    <hyperlink ref="VPW21" location="Age_Categories!A1" display="Age_Categories!A1"/>
    <hyperlink ref="VPX21" location="Age_Categories!A1" display="Age_Categories!A1"/>
    <hyperlink ref="VPY21" location="Age_Categories!A1" display="Age_Categories!A1"/>
    <hyperlink ref="VPZ21" location="Age_Categories!A1" display="Age_Categories!A1"/>
    <hyperlink ref="VQA21" location="Age_Categories!A1" display="Age_Categories!A1"/>
    <hyperlink ref="VQB21" location="Age_Categories!A1" display="Age_Categories!A1"/>
    <hyperlink ref="VQC21" location="Age_Categories!A1" display="Age_Categories!A1"/>
    <hyperlink ref="VQD21" location="Age_Categories!A1" display="Age_Categories!A1"/>
    <hyperlink ref="VQE21" location="Age_Categories!A1" display="Age_Categories!A1"/>
    <hyperlink ref="VQF21" location="Age_Categories!A1" display="Age_Categories!A1"/>
    <hyperlink ref="VQG21" location="Age_Categories!A1" display="Age_Categories!A1"/>
    <hyperlink ref="VQH21" location="Age_Categories!A1" display="Age_Categories!A1"/>
    <hyperlink ref="VQI21" location="Age_Categories!A1" display="Age_Categories!A1"/>
    <hyperlink ref="VQJ21" location="Age_Categories!A1" display="Age_Categories!A1"/>
    <hyperlink ref="VQK21" location="Age_Categories!A1" display="Age_Categories!A1"/>
    <hyperlink ref="VQL21" location="Age_Categories!A1" display="Age_Categories!A1"/>
    <hyperlink ref="VQM21" location="Age_Categories!A1" display="Age_Categories!A1"/>
    <hyperlink ref="VQN21" location="Age_Categories!A1" display="Age_Categories!A1"/>
    <hyperlink ref="VQO21" location="Age_Categories!A1" display="Age_Categories!A1"/>
    <hyperlink ref="VQP21" location="Age_Categories!A1" display="Age_Categories!A1"/>
    <hyperlink ref="VQQ21" location="Age_Categories!A1" display="Age_Categories!A1"/>
    <hyperlink ref="VQR21" location="Age_Categories!A1" display="Age_Categories!A1"/>
    <hyperlink ref="VQS21" location="Age_Categories!A1" display="Age_Categories!A1"/>
    <hyperlink ref="VQT21" location="Age_Categories!A1" display="Age_Categories!A1"/>
    <hyperlink ref="VQU21" location="Age_Categories!A1" display="Age_Categories!A1"/>
    <hyperlink ref="VQV21" location="Age_Categories!A1" display="Age_Categories!A1"/>
    <hyperlink ref="VQW21" location="Age_Categories!A1" display="Age_Categories!A1"/>
    <hyperlink ref="VQX21" location="Age_Categories!A1" display="Age_Categories!A1"/>
    <hyperlink ref="VQY21" location="Age_Categories!A1" display="Age_Categories!A1"/>
    <hyperlink ref="VQZ21" location="Age_Categories!A1" display="Age_Categories!A1"/>
    <hyperlink ref="VRA21" location="Age_Categories!A1" display="Age_Categories!A1"/>
    <hyperlink ref="VRB21" location="Age_Categories!A1" display="Age_Categories!A1"/>
    <hyperlink ref="VRC21" location="Age_Categories!A1" display="Age_Categories!A1"/>
    <hyperlink ref="VRD21" location="Age_Categories!A1" display="Age_Categories!A1"/>
    <hyperlink ref="VRE21" location="Age_Categories!A1" display="Age_Categories!A1"/>
    <hyperlink ref="VRF21" location="Age_Categories!A1" display="Age_Categories!A1"/>
    <hyperlink ref="VRG21" location="Age_Categories!A1" display="Age_Categories!A1"/>
    <hyperlink ref="VRH21" location="Age_Categories!A1" display="Age_Categories!A1"/>
    <hyperlink ref="VRI21" location="Age_Categories!A1" display="Age_Categories!A1"/>
    <hyperlink ref="VRJ21" location="Age_Categories!A1" display="Age_Categories!A1"/>
    <hyperlink ref="VRK21" location="Age_Categories!A1" display="Age_Categories!A1"/>
    <hyperlink ref="VRL21" location="Age_Categories!A1" display="Age_Categories!A1"/>
    <hyperlink ref="VRM21" location="Age_Categories!A1" display="Age_Categories!A1"/>
    <hyperlink ref="VRN21" location="Age_Categories!A1" display="Age_Categories!A1"/>
    <hyperlink ref="VRO21" location="Age_Categories!A1" display="Age_Categories!A1"/>
    <hyperlink ref="VRP21" location="Age_Categories!A1" display="Age_Categories!A1"/>
    <hyperlink ref="VRQ21" location="Age_Categories!A1" display="Age_Categories!A1"/>
    <hyperlink ref="VRR21" location="Age_Categories!A1" display="Age_Categories!A1"/>
    <hyperlink ref="VRS21" location="Age_Categories!A1" display="Age_Categories!A1"/>
    <hyperlink ref="VRT21" location="Age_Categories!A1" display="Age_Categories!A1"/>
    <hyperlink ref="VRU21" location="Age_Categories!A1" display="Age_Categories!A1"/>
    <hyperlink ref="VRV21" location="Age_Categories!A1" display="Age_Categories!A1"/>
    <hyperlink ref="VRW21" location="Age_Categories!A1" display="Age_Categories!A1"/>
    <hyperlink ref="VRX21" location="Age_Categories!A1" display="Age_Categories!A1"/>
    <hyperlink ref="VRY21" location="Age_Categories!A1" display="Age_Categories!A1"/>
    <hyperlink ref="VRZ21" location="Age_Categories!A1" display="Age_Categories!A1"/>
    <hyperlink ref="VSA21" location="Age_Categories!A1" display="Age_Categories!A1"/>
    <hyperlink ref="VSB21" location="Age_Categories!A1" display="Age_Categories!A1"/>
    <hyperlink ref="VSC21" location="Age_Categories!A1" display="Age_Categories!A1"/>
    <hyperlink ref="VSD21" location="Age_Categories!A1" display="Age_Categories!A1"/>
    <hyperlink ref="VSE21" location="Age_Categories!A1" display="Age_Categories!A1"/>
    <hyperlink ref="VSF21" location="Age_Categories!A1" display="Age_Categories!A1"/>
    <hyperlink ref="VSG21" location="Age_Categories!A1" display="Age_Categories!A1"/>
    <hyperlink ref="VSH21" location="Age_Categories!A1" display="Age_Categories!A1"/>
    <hyperlink ref="VSI21" location="Age_Categories!A1" display="Age_Categories!A1"/>
    <hyperlink ref="VSJ21" location="Age_Categories!A1" display="Age_Categories!A1"/>
    <hyperlink ref="VSK21" location="Age_Categories!A1" display="Age_Categories!A1"/>
    <hyperlink ref="VSL21" location="Age_Categories!A1" display="Age_Categories!A1"/>
    <hyperlink ref="VSM21" location="Age_Categories!A1" display="Age_Categories!A1"/>
    <hyperlink ref="VSN21" location="Age_Categories!A1" display="Age_Categories!A1"/>
    <hyperlink ref="VSO21" location="Age_Categories!A1" display="Age_Categories!A1"/>
    <hyperlink ref="VSP21" location="Age_Categories!A1" display="Age_Categories!A1"/>
    <hyperlink ref="VSQ21" location="Age_Categories!A1" display="Age_Categories!A1"/>
    <hyperlink ref="VSR21" location="Age_Categories!A1" display="Age_Categories!A1"/>
    <hyperlink ref="VSS21" location="Age_Categories!A1" display="Age_Categories!A1"/>
    <hyperlink ref="VST21" location="Age_Categories!A1" display="Age_Categories!A1"/>
    <hyperlink ref="VSU21" location="Age_Categories!A1" display="Age_Categories!A1"/>
    <hyperlink ref="VSV21" location="Age_Categories!A1" display="Age_Categories!A1"/>
    <hyperlink ref="VSW21" location="Age_Categories!A1" display="Age_Categories!A1"/>
    <hyperlink ref="VSX21" location="Age_Categories!A1" display="Age_Categories!A1"/>
    <hyperlink ref="VSY21" location="Age_Categories!A1" display="Age_Categories!A1"/>
    <hyperlink ref="VSZ21" location="Age_Categories!A1" display="Age_Categories!A1"/>
    <hyperlink ref="VTA21" location="Age_Categories!A1" display="Age_Categories!A1"/>
    <hyperlink ref="VTB21" location="Age_Categories!A1" display="Age_Categories!A1"/>
    <hyperlink ref="VTC21" location="Age_Categories!A1" display="Age_Categories!A1"/>
    <hyperlink ref="VTD21" location="Age_Categories!A1" display="Age_Categories!A1"/>
    <hyperlink ref="VTE21" location="Age_Categories!A1" display="Age_Categories!A1"/>
    <hyperlink ref="VTF21" location="Age_Categories!A1" display="Age_Categories!A1"/>
    <hyperlink ref="VTG21" location="Age_Categories!A1" display="Age_Categories!A1"/>
    <hyperlink ref="VTH21" location="Age_Categories!A1" display="Age_Categories!A1"/>
    <hyperlink ref="VTI21" location="Age_Categories!A1" display="Age_Categories!A1"/>
    <hyperlink ref="VTJ21" location="Age_Categories!A1" display="Age_Categories!A1"/>
    <hyperlink ref="VTK21" location="Age_Categories!A1" display="Age_Categories!A1"/>
    <hyperlink ref="VTL21" location="Age_Categories!A1" display="Age_Categories!A1"/>
    <hyperlink ref="VTM21" location="Age_Categories!A1" display="Age_Categories!A1"/>
    <hyperlink ref="VTN21" location="Age_Categories!A1" display="Age_Categories!A1"/>
    <hyperlink ref="VTO21" location="Age_Categories!A1" display="Age_Categories!A1"/>
    <hyperlink ref="VTP21" location="Age_Categories!A1" display="Age_Categories!A1"/>
    <hyperlink ref="VTQ21" location="Age_Categories!A1" display="Age_Categories!A1"/>
    <hyperlink ref="VTR21" location="Age_Categories!A1" display="Age_Categories!A1"/>
    <hyperlink ref="VTS21" location="Age_Categories!A1" display="Age_Categories!A1"/>
    <hyperlink ref="VTT21" location="Age_Categories!A1" display="Age_Categories!A1"/>
    <hyperlink ref="VTU21" location="Age_Categories!A1" display="Age_Categories!A1"/>
    <hyperlink ref="VTV21" location="Age_Categories!A1" display="Age_Categories!A1"/>
    <hyperlink ref="VTW21" location="Age_Categories!A1" display="Age_Categories!A1"/>
    <hyperlink ref="VTX21" location="Age_Categories!A1" display="Age_Categories!A1"/>
    <hyperlink ref="VTY21" location="Age_Categories!A1" display="Age_Categories!A1"/>
    <hyperlink ref="VTZ21" location="Age_Categories!A1" display="Age_Categories!A1"/>
    <hyperlink ref="VUA21" location="Age_Categories!A1" display="Age_Categories!A1"/>
    <hyperlink ref="VUB21" location="Age_Categories!A1" display="Age_Categories!A1"/>
    <hyperlink ref="VUC21" location="Age_Categories!A1" display="Age_Categories!A1"/>
    <hyperlink ref="VUD21" location="Age_Categories!A1" display="Age_Categories!A1"/>
    <hyperlink ref="VUE21" location="Age_Categories!A1" display="Age_Categories!A1"/>
    <hyperlink ref="VUF21" location="Age_Categories!A1" display="Age_Categories!A1"/>
    <hyperlink ref="VUG21" location="Age_Categories!A1" display="Age_Categories!A1"/>
    <hyperlink ref="VUH21" location="Age_Categories!A1" display="Age_Categories!A1"/>
    <hyperlink ref="VUI21" location="Age_Categories!A1" display="Age_Categories!A1"/>
    <hyperlink ref="VUJ21" location="Age_Categories!A1" display="Age_Categories!A1"/>
    <hyperlink ref="VUK21" location="Age_Categories!A1" display="Age_Categories!A1"/>
    <hyperlink ref="VUL21" location="Age_Categories!A1" display="Age_Categories!A1"/>
    <hyperlink ref="VUM21" location="Age_Categories!A1" display="Age_Categories!A1"/>
    <hyperlink ref="VUN21" location="Age_Categories!A1" display="Age_Categories!A1"/>
    <hyperlink ref="VUO21" location="Age_Categories!A1" display="Age_Categories!A1"/>
    <hyperlink ref="VUP21" location="Age_Categories!A1" display="Age_Categories!A1"/>
    <hyperlink ref="VUQ21" location="Age_Categories!A1" display="Age_Categories!A1"/>
    <hyperlink ref="VUR21" location="Age_Categories!A1" display="Age_Categories!A1"/>
    <hyperlink ref="VUS21" location="Age_Categories!A1" display="Age_Categories!A1"/>
    <hyperlink ref="VUT21" location="Age_Categories!A1" display="Age_Categories!A1"/>
    <hyperlink ref="VUU21" location="Age_Categories!A1" display="Age_Categories!A1"/>
    <hyperlink ref="VUV21" location="Age_Categories!A1" display="Age_Categories!A1"/>
    <hyperlink ref="VUW21" location="Age_Categories!A1" display="Age_Categories!A1"/>
    <hyperlink ref="VUX21" location="Age_Categories!A1" display="Age_Categories!A1"/>
    <hyperlink ref="VUY21" location="Age_Categories!A1" display="Age_Categories!A1"/>
    <hyperlink ref="VUZ21" location="Age_Categories!A1" display="Age_Categories!A1"/>
    <hyperlink ref="VVA21" location="Age_Categories!A1" display="Age_Categories!A1"/>
    <hyperlink ref="VVB21" location="Age_Categories!A1" display="Age_Categories!A1"/>
    <hyperlink ref="VVC21" location="Age_Categories!A1" display="Age_Categories!A1"/>
    <hyperlink ref="VVD21" location="Age_Categories!A1" display="Age_Categories!A1"/>
    <hyperlink ref="VVE21" location="Age_Categories!A1" display="Age_Categories!A1"/>
    <hyperlink ref="VVF21" location="Age_Categories!A1" display="Age_Categories!A1"/>
    <hyperlink ref="VVG21" location="Age_Categories!A1" display="Age_Categories!A1"/>
    <hyperlink ref="VVH21" location="Age_Categories!A1" display="Age_Categories!A1"/>
    <hyperlink ref="VVI21" location="Age_Categories!A1" display="Age_Categories!A1"/>
    <hyperlink ref="VVJ21" location="Age_Categories!A1" display="Age_Categories!A1"/>
    <hyperlink ref="VVK21" location="Age_Categories!A1" display="Age_Categories!A1"/>
    <hyperlink ref="VVL21" location="Age_Categories!A1" display="Age_Categories!A1"/>
    <hyperlink ref="VVM21" location="Age_Categories!A1" display="Age_Categories!A1"/>
    <hyperlink ref="VVN21" location="Age_Categories!A1" display="Age_Categories!A1"/>
    <hyperlink ref="VVO21" location="Age_Categories!A1" display="Age_Categories!A1"/>
    <hyperlink ref="VVP21" location="Age_Categories!A1" display="Age_Categories!A1"/>
    <hyperlink ref="VVQ21" location="Age_Categories!A1" display="Age_Categories!A1"/>
    <hyperlink ref="VVR21" location="Age_Categories!A1" display="Age_Categories!A1"/>
    <hyperlink ref="VVS21" location="Age_Categories!A1" display="Age_Categories!A1"/>
    <hyperlink ref="VVT21" location="Age_Categories!A1" display="Age_Categories!A1"/>
    <hyperlink ref="VVU21" location="Age_Categories!A1" display="Age_Categories!A1"/>
    <hyperlink ref="VVV21" location="Age_Categories!A1" display="Age_Categories!A1"/>
    <hyperlink ref="VVW21" location="Age_Categories!A1" display="Age_Categories!A1"/>
    <hyperlink ref="VVX21" location="Age_Categories!A1" display="Age_Categories!A1"/>
    <hyperlink ref="VVY21" location="Age_Categories!A1" display="Age_Categories!A1"/>
    <hyperlink ref="VVZ21" location="Age_Categories!A1" display="Age_Categories!A1"/>
    <hyperlink ref="VWA21" location="Age_Categories!A1" display="Age_Categories!A1"/>
    <hyperlink ref="VWB21" location="Age_Categories!A1" display="Age_Categories!A1"/>
    <hyperlink ref="VWC21" location="Age_Categories!A1" display="Age_Categories!A1"/>
    <hyperlink ref="VWD21" location="Age_Categories!A1" display="Age_Categories!A1"/>
    <hyperlink ref="VWE21" location="Age_Categories!A1" display="Age_Categories!A1"/>
    <hyperlink ref="VWF21" location="Age_Categories!A1" display="Age_Categories!A1"/>
    <hyperlink ref="VWG21" location="Age_Categories!A1" display="Age_Categories!A1"/>
    <hyperlink ref="VWH21" location="Age_Categories!A1" display="Age_Categories!A1"/>
    <hyperlink ref="VWI21" location="Age_Categories!A1" display="Age_Categories!A1"/>
    <hyperlink ref="VWJ21" location="Age_Categories!A1" display="Age_Categories!A1"/>
    <hyperlink ref="VWK21" location="Age_Categories!A1" display="Age_Categories!A1"/>
    <hyperlink ref="VWL21" location="Age_Categories!A1" display="Age_Categories!A1"/>
    <hyperlink ref="VWM21" location="Age_Categories!A1" display="Age_Categories!A1"/>
    <hyperlink ref="VWN21" location="Age_Categories!A1" display="Age_Categories!A1"/>
    <hyperlink ref="VWO21" location="Age_Categories!A1" display="Age_Categories!A1"/>
    <hyperlink ref="VWP21" location="Age_Categories!A1" display="Age_Categories!A1"/>
    <hyperlink ref="VWQ21" location="Age_Categories!A1" display="Age_Categories!A1"/>
    <hyperlink ref="VWR21" location="Age_Categories!A1" display="Age_Categories!A1"/>
    <hyperlink ref="VWS21" location="Age_Categories!A1" display="Age_Categories!A1"/>
    <hyperlink ref="VWT21" location="Age_Categories!A1" display="Age_Categories!A1"/>
    <hyperlink ref="VWU21" location="Age_Categories!A1" display="Age_Categories!A1"/>
    <hyperlink ref="VWV21" location="Age_Categories!A1" display="Age_Categories!A1"/>
    <hyperlink ref="VWW21" location="Age_Categories!A1" display="Age_Categories!A1"/>
    <hyperlink ref="VWX21" location="Age_Categories!A1" display="Age_Categories!A1"/>
    <hyperlink ref="VWY21" location="Age_Categories!A1" display="Age_Categories!A1"/>
    <hyperlink ref="VWZ21" location="Age_Categories!A1" display="Age_Categories!A1"/>
    <hyperlink ref="VXA21" location="Age_Categories!A1" display="Age_Categories!A1"/>
    <hyperlink ref="VXB21" location="Age_Categories!A1" display="Age_Categories!A1"/>
    <hyperlink ref="VXC21" location="Age_Categories!A1" display="Age_Categories!A1"/>
    <hyperlink ref="VXD21" location="Age_Categories!A1" display="Age_Categories!A1"/>
    <hyperlink ref="VXE21" location="Age_Categories!A1" display="Age_Categories!A1"/>
    <hyperlink ref="VXF21" location="Age_Categories!A1" display="Age_Categories!A1"/>
    <hyperlink ref="VXG21" location="Age_Categories!A1" display="Age_Categories!A1"/>
    <hyperlink ref="VXH21" location="Age_Categories!A1" display="Age_Categories!A1"/>
    <hyperlink ref="VXI21" location="Age_Categories!A1" display="Age_Categories!A1"/>
    <hyperlink ref="VXJ21" location="Age_Categories!A1" display="Age_Categories!A1"/>
    <hyperlink ref="VXK21" location="Age_Categories!A1" display="Age_Categories!A1"/>
    <hyperlink ref="VXL21" location="Age_Categories!A1" display="Age_Categories!A1"/>
    <hyperlink ref="VXM21" location="Age_Categories!A1" display="Age_Categories!A1"/>
    <hyperlink ref="VXN21" location="Age_Categories!A1" display="Age_Categories!A1"/>
    <hyperlink ref="VXO21" location="Age_Categories!A1" display="Age_Categories!A1"/>
    <hyperlink ref="VXP21" location="Age_Categories!A1" display="Age_Categories!A1"/>
    <hyperlink ref="VXQ21" location="Age_Categories!A1" display="Age_Categories!A1"/>
    <hyperlink ref="VXR21" location="Age_Categories!A1" display="Age_Categories!A1"/>
    <hyperlink ref="VXS21" location="Age_Categories!A1" display="Age_Categories!A1"/>
    <hyperlink ref="VXT21" location="Age_Categories!A1" display="Age_Categories!A1"/>
    <hyperlink ref="VXU21" location="Age_Categories!A1" display="Age_Categories!A1"/>
    <hyperlink ref="VXV21" location="Age_Categories!A1" display="Age_Categories!A1"/>
    <hyperlink ref="VXW21" location="Age_Categories!A1" display="Age_Categories!A1"/>
    <hyperlink ref="VXX21" location="Age_Categories!A1" display="Age_Categories!A1"/>
    <hyperlink ref="VXY21" location="Age_Categories!A1" display="Age_Categories!A1"/>
    <hyperlink ref="VXZ21" location="Age_Categories!A1" display="Age_Categories!A1"/>
    <hyperlink ref="VYA21" location="Age_Categories!A1" display="Age_Categories!A1"/>
    <hyperlink ref="VYB21" location="Age_Categories!A1" display="Age_Categories!A1"/>
    <hyperlink ref="VYC21" location="Age_Categories!A1" display="Age_Categories!A1"/>
    <hyperlink ref="VYD21" location="Age_Categories!A1" display="Age_Categories!A1"/>
    <hyperlink ref="VYE21" location="Age_Categories!A1" display="Age_Categories!A1"/>
    <hyperlink ref="VYF21" location="Age_Categories!A1" display="Age_Categories!A1"/>
    <hyperlink ref="VYG21" location="Age_Categories!A1" display="Age_Categories!A1"/>
    <hyperlink ref="VYH21" location="Age_Categories!A1" display="Age_Categories!A1"/>
    <hyperlink ref="VYI21" location="Age_Categories!A1" display="Age_Categories!A1"/>
    <hyperlink ref="VYJ21" location="Age_Categories!A1" display="Age_Categories!A1"/>
    <hyperlink ref="VYK21" location="Age_Categories!A1" display="Age_Categories!A1"/>
    <hyperlink ref="VYL21" location="Age_Categories!A1" display="Age_Categories!A1"/>
    <hyperlink ref="VYM21" location="Age_Categories!A1" display="Age_Categories!A1"/>
    <hyperlink ref="VYN21" location="Age_Categories!A1" display="Age_Categories!A1"/>
    <hyperlink ref="VYO21" location="Age_Categories!A1" display="Age_Categories!A1"/>
    <hyperlink ref="VYP21" location="Age_Categories!A1" display="Age_Categories!A1"/>
    <hyperlink ref="VYQ21" location="Age_Categories!A1" display="Age_Categories!A1"/>
    <hyperlink ref="VYR21" location="Age_Categories!A1" display="Age_Categories!A1"/>
    <hyperlink ref="VYS21" location="Age_Categories!A1" display="Age_Categories!A1"/>
    <hyperlink ref="VYT21" location="Age_Categories!A1" display="Age_Categories!A1"/>
    <hyperlink ref="VYU21" location="Age_Categories!A1" display="Age_Categories!A1"/>
    <hyperlink ref="VYV21" location="Age_Categories!A1" display="Age_Categories!A1"/>
    <hyperlink ref="VYW21" location="Age_Categories!A1" display="Age_Categories!A1"/>
    <hyperlink ref="VYX21" location="Age_Categories!A1" display="Age_Categories!A1"/>
    <hyperlink ref="VYY21" location="Age_Categories!A1" display="Age_Categories!A1"/>
    <hyperlink ref="VYZ21" location="Age_Categories!A1" display="Age_Categories!A1"/>
    <hyperlink ref="VZA21" location="Age_Categories!A1" display="Age_Categories!A1"/>
    <hyperlink ref="VZB21" location="Age_Categories!A1" display="Age_Categories!A1"/>
    <hyperlink ref="VZC21" location="Age_Categories!A1" display="Age_Categories!A1"/>
    <hyperlink ref="VZD21" location="Age_Categories!A1" display="Age_Categories!A1"/>
    <hyperlink ref="VZE21" location="Age_Categories!A1" display="Age_Categories!A1"/>
    <hyperlink ref="VZF21" location="Age_Categories!A1" display="Age_Categories!A1"/>
    <hyperlink ref="VZG21" location="Age_Categories!A1" display="Age_Categories!A1"/>
    <hyperlink ref="VZH21" location="Age_Categories!A1" display="Age_Categories!A1"/>
    <hyperlink ref="VZI21" location="Age_Categories!A1" display="Age_Categories!A1"/>
    <hyperlink ref="VZJ21" location="Age_Categories!A1" display="Age_Categories!A1"/>
    <hyperlink ref="VZK21" location="Age_Categories!A1" display="Age_Categories!A1"/>
    <hyperlink ref="VZL21" location="Age_Categories!A1" display="Age_Categories!A1"/>
    <hyperlink ref="VZM21" location="Age_Categories!A1" display="Age_Categories!A1"/>
    <hyperlink ref="VZN21" location="Age_Categories!A1" display="Age_Categories!A1"/>
    <hyperlink ref="VZO21" location="Age_Categories!A1" display="Age_Categories!A1"/>
    <hyperlink ref="VZP21" location="Age_Categories!A1" display="Age_Categories!A1"/>
    <hyperlink ref="VZQ21" location="Age_Categories!A1" display="Age_Categories!A1"/>
    <hyperlink ref="VZR21" location="Age_Categories!A1" display="Age_Categories!A1"/>
    <hyperlink ref="VZS21" location="Age_Categories!A1" display="Age_Categories!A1"/>
    <hyperlink ref="VZT21" location="Age_Categories!A1" display="Age_Categories!A1"/>
    <hyperlink ref="VZU21" location="Age_Categories!A1" display="Age_Categories!A1"/>
    <hyperlink ref="VZV21" location="Age_Categories!A1" display="Age_Categories!A1"/>
    <hyperlink ref="VZW21" location="Age_Categories!A1" display="Age_Categories!A1"/>
    <hyperlink ref="VZX21" location="Age_Categories!A1" display="Age_Categories!A1"/>
    <hyperlink ref="VZY21" location="Age_Categories!A1" display="Age_Categories!A1"/>
    <hyperlink ref="VZZ21" location="Age_Categories!A1" display="Age_Categories!A1"/>
    <hyperlink ref="WAA21" location="Age_Categories!A1" display="Age_Categories!A1"/>
    <hyperlink ref="WAB21" location="Age_Categories!A1" display="Age_Categories!A1"/>
    <hyperlink ref="WAC21" location="Age_Categories!A1" display="Age_Categories!A1"/>
    <hyperlink ref="WAD21" location="Age_Categories!A1" display="Age_Categories!A1"/>
    <hyperlink ref="WAE21" location="Age_Categories!A1" display="Age_Categories!A1"/>
    <hyperlink ref="WAF21" location="Age_Categories!A1" display="Age_Categories!A1"/>
    <hyperlink ref="WAG21" location="Age_Categories!A1" display="Age_Categories!A1"/>
    <hyperlink ref="WAH21" location="Age_Categories!A1" display="Age_Categories!A1"/>
    <hyperlink ref="WAI21" location="Age_Categories!A1" display="Age_Categories!A1"/>
    <hyperlink ref="WAJ21" location="Age_Categories!A1" display="Age_Categories!A1"/>
    <hyperlink ref="WAK21" location="Age_Categories!A1" display="Age_Categories!A1"/>
    <hyperlink ref="WAL21" location="Age_Categories!A1" display="Age_Categories!A1"/>
    <hyperlink ref="WAM21" location="Age_Categories!A1" display="Age_Categories!A1"/>
    <hyperlink ref="WAN21" location="Age_Categories!A1" display="Age_Categories!A1"/>
    <hyperlink ref="WAO21" location="Age_Categories!A1" display="Age_Categories!A1"/>
    <hyperlink ref="WAP21" location="Age_Categories!A1" display="Age_Categories!A1"/>
    <hyperlink ref="WAQ21" location="Age_Categories!A1" display="Age_Categories!A1"/>
    <hyperlink ref="WAR21" location="Age_Categories!A1" display="Age_Categories!A1"/>
    <hyperlink ref="WAS21" location="Age_Categories!A1" display="Age_Categories!A1"/>
    <hyperlink ref="WAT21" location="Age_Categories!A1" display="Age_Categories!A1"/>
    <hyperlink ref="WAU21" location="Age_Categories!A1" display="Age_Categories!A1"/>
    <hyperlink ref="WAV21" location="Age_Categories!A1" display="Age_Categories!A1"/>
    <hyperlink ref="WAW21" location="Age_Categories!A1" display="Age_Categories!A1"/>
    <hyperlink ref="WAX21" location="Age_Categories!A1" display="Age_Categories!A1"/>
    <hyperlink ref="WAY21" location="Age_Categories!A1" display="Age_Categories!A1"/>
    <hyperlink ref="WAZ21" location="Age_Categories!A1" display="Age_Categories!A1"/>
    <hyperlink ref="WBA21" location="Age_Categories!A1" display="Age_Categories!A1"/>
    <hyperlink ref="WBB21" location="Age_Categories!A1" display="Age_Categories!A1"/>
    <hyperlink ref="WBC21" location="Age_Categories!A1" display="Age_Categories!A1"/>
    <hyperlink ref="WBD21" location="Age_Categories!A1" display="Age_Categories!A1"/>
    <hyperlink ref="WBE21" location="Age_Categories!A1" display="Age_Categories!A1"/>
    <hyperlink ref="WBF21" location="Age_Categories!A1" display="Age_Categories!A1"/>
    <hyperlink ref="WBG21" location="Age_Categories!A1" display="Age_Categories!A1"/>
    <hyperlink ref="WBH21" location="Age_Categories!A1" display="Age_Categories!A1"/>
    <hyperlink ref="WBI21" location="Age_Categories!A1" display="Age_Categories!A1"/>
    <hyperlink ref="WBJ21" location="Age_Categories!A1" display="Age_Categories!A1"/>
    <hyperlink ref="WBK21" location="Age_Categories!A1" display="Age_Categories!A1"/>
    <hyperlink ref="WBL21" location="Age_Categories!A1" display="Age_Categories!A1"/>
    <hyperlink ref="WBM21" location="Age_Categories!A1" display="Age_Categories!A1"/>
    <hyperlink ref="WBN21" location="Age_Categories!A1" display="Age_Categories!A1"/>
    <hyperlink ref="WBO21" location="Age_Categories!A1" display="Age_Categories!A1"/>
    <hyperlink ref="WBP21" location="Age_Categories!A1" display="Age_Categories!A1"/>
    <hyperlink ref="WBQ21" location="Age_Categories!A1" display="Age_Categories!A1"/>
    <hyperlink ref="WBR21" location="Age_Categories!A1" display="Age_Categories!A1"/>
    <hyperlink ref="WBS21" location="Age_Categories!A1" display="Age_Categories!A1"/>
    <hyperlink ref="WBT21" location="Age_Categories!A1" display="Age_Categories!A1"/>
    <hyperlink ref="WBU21" location="Age_Categories!A1" display="Age_Categories!A1"/>
    <hyperlink ref="WBV21" location="Age_Categories!A1" display="Age_Categories!A1"/>
    <hyperlink ref="WBW21" location="Age_Categories!A1" display="Age_Categories!A1"/>
    <hyperlink ref="WBX21" location="Age_Categories!A1" display="Age_Categories!A1"/>
    <hyperlink ref="WBY21" location="Age_Categories!A1" display="Age_Categories!A1"/>
    <hyperlink ref="WBZ21" location="Age_Categories!A1" display="Age_Categories!A1"/>
    <hyperlink ref="WCA21" location="Age_Categories!A1" display="Age_Categories!A1"/>
    <hyperlink ref="WCB21" location="Age_Categories!A1" display="Age_Categories!A1"/>
    <hyperlink ref="WCC21" location="Age_Categories!A1" display="Age_Categories!A1"/>
    <hyperlink ref="WCD21" location="Age_Categories!A1" display="Age_Categories!A1"/>
    <hyperlink ref="WCE21" location="Age_Categories!A1" display="Age_Categories!A1"/>
    <hyperlink ref="WCF21" location="Age_Categories!A1" display="Age_Categories!A1"/>
    <hyperlink ref="WCG21" location="Age_Categories!A1" display="Age_Categories!A1"/>
    <hyperlink ref="WCH21" location="Age_Categories!A1" display="Age_Categories!A1"/>
    <hyperlink ref="WCI21" location="Age_Categories!A1" display="Age_Categories!A1"/>
    <hyperlink ref="WCJ21" location="Age_Categories!A1" display="Age_Categories!A1"/>
    <hyperlink ref="WCK21" location="Age_Categories!A1" display="Age_Categories!A1"/>
    <hyperlink ref="WCL21" location="Age_Categories!A1" display="Age_Categories!A1"/>
    <hyperlink ref="WCM21" location="Age_Categories!A1" display="Age_Categories!A1"/>
    <hyperlink ref="WCN21" location="Age_Categories!A1" display="Age_Categories!A1"/>
    <hyperlink ref="WCO21" location="Age_Categories!A1" display="Age_Categories!A1"/>
    <hyperlink ref="WCP21" location="Age_Categories!A1" display="Age_Categories!A1"/>
    <hyperlink ref="WCQ21" location="Age_Categories!A1" display="Age_Categories!A1"/>
    <hyperlink ref="WCR21" location="Age_Categories!A1" display="Age_Categories!A1"/>
    <hyperlink ref="WCS21" location="Age_Categories!A1" display="Age_Categories!A1"/>
    <hyperlink ref="WCT21" location="Age_Categories!A1" display="Age_Categories!A1"/>
    <hyperlink ref="WCU21" location="Age_Categories!A1" display="Age_Categories!A1"/>
    <hyperlink ref="WCV21" location="Age_Categories!A1" display="Age_Categories!A1"/>
    <hyperlink ref="WCW21" location="Age_Categories!A1" display="Age_Categories!A1"/>
    <hyperlink ref="WCX21" location="Age_Categories!A1" display="Age_Categories!A1"/>
    <hyperlink ref="WCY21" location="Age_Categories!A1" display="Age_Categories!A1"/>
    <hyperlink ref="WCZ21" location="Age_Categories!A1" display="Age_Categories!A1"/>
    <hyperlink ref="WDA21" location="Age_Categories!A1" display="Age_Categories!A1"/>
    <hyperlink ref="WDB21" location="Age_Categories!A1" display="Age_Categories!A1"/>
    <hyperlink ref="WDC21" location="Age_Categories!A1" display="Age_Categories!A1"/>
    <hyperlink ref="WDD21" location="Age_Categories!A1" display="Age_Categories!A1"/>
    <hyperlink ref="WDE21" location="Age_Categories!A1" display="Age_Categories!A1"/>
    <hyperlink ref="WDF21" location="Age_Categories!A1" display="Age_Categories!A1"/>
    <hyperlink ref="WDG21" location="Age_Categories!A1" display="Age_Categories!A1"/>
    <hyperlink ref="WDH21" location="Age_Categories!A1" display="Age_Categories!A1"/>
    <hyperlink ref="WDI21" location="Age_Categories!A1" display="Age_Categories!A1"/>
    <hyperlink ref="WDJ21" location="Age_Categories!A1" display="Age_Categories!A1"/>
    <hyperlink ref="WDK21" location="Age_Categories!A1" display="Age_Categories!A1"/>
    <hyperlink ref="WDL21" location="Age_Categories!A1" display="Age_Categories!A1"/>
    <hyperlink ref="WDM21" location="Age_Categories!A1" display="Age_Categories!A1"/>
    <hyperlink ref="WDN21" location="Age_Categories!A1" display="Age_Categories!A1"/>
    <hyperlink ref="WDO21" location="Age_Categories!A1" display="Age_Categories!A1"/>
    <hyperlink ref="WDP21" location="Age_Categories!A1" display="Age_Categories!A1"/>
    <hyperlink ref="WDQ21" location="Age_Categories!A1" display="Age_Categories!A1"/>
    <hyperlink ref="WDR21" location="Age_Categories!A1" display="Age_Categories!A1"/>
    <hyperlink ref="WDS21" location="Age_Categories!A1" display="Age_Categories!A1"/>
    <hyperlink ref="WDT21" location="Age_Categories!A1" display="Age_Categories!A1"/>
    <hyperlink ref="WDU21" location="Age_Categories!A1" display="Age_Categories!A1"/>
    <hyperlink ref="WDV21" location="Age_Categories!A1" display="Age_Categories!A1"/>
    <hyperlink ref="WDW21" location="Age_Categories!A1" display="Age_Categories!A1"/>
    <hyperlink ref="WDX21" location="Age_Categories!A1" display="Age_Categories!A1"/>
    <hyperlink ref="WDY21" location="Age_Categories!A1" display="Age_Categories!A1"/>
    <hyperlink ref="WDZ21" location="Age_Categories!A1" display="Age_Categories!A1"/>
    <hyperlink ref="WEA21" location="Age_Categories!A1" display="Age_Categories!A1"/>
    <hyperlink ref="WEB21" location="Age_Categories!A1" display="Age_Categories!A1"/>
    <hyperlink ref="WEC21" location="Age_Categories!A1" display="Age_Categories!A1"/>
    <hyperlink ref="WED21" location="Age_Categories!A1" display="Age_Categories!A1"/>
    <hyperlink ref="WEE21" location="Age_Categories!A1" display="Age_Categories!A1"/>
    <hyperlink ref="WEF21" location="Age_Categories!A1" display="Age_Categories!A1"/>
    <hyperlink ref="WEG21" location="Age_Categories!A1" display="Age_Categories!A1"/>
    <hyperlink ref="WEH21" location="Age_Categories!A1" display="Age_Categories!A1"/>
    <hyperlink ref="WEI21" location="Age_Categories!A1" display="Age_Categories!A1"/>
    <hyperlink ref="WEJ21" location="Age_Categories!A1" display="Age_Categories!A1"/>
    <hyperlink ref="WEK21" location="Age_Categories!A1" display="Age_Categories!A1"/>
    <hyperlink ref="WEL21" location="Age_Categories!A1" display="Age_Categories!A1"/>
    <hyperlink ref="WEM21" location="Age_Categories!A1" display="Age_Categories!A1"/>
    <hyperlink ref="WEN21" location="Age_Categories!A1" display="Age_Categories!A1"/>
    <hyperlink ref="WEO21" location="Age_Categories!A1" display="Age_Categories!A1"/>
    <hyperlink ref="WEP21" location="Age_Categories!A1" display="Age_Categories!A1"/>
    <hyperlink ref="WEQ21" location="Age_Categories!A1" display="Age_Categories!A1"/>
    <hyperlink ref="WER21" location="Age_Categories!A1" display="Age_Categories!A1"/>
    <hyperlink ref="WES21" location="Age_Categories!A1" display="Age_Categories!A1"/>
    <hyperlink ref="WET21" location="Age_Categories!A1" display="Age_Categories!A1"/>
    <hyperlink ref="WEU21" location="Age_Categories!A1" display="Age_Categories!A1"/>
    <hyperlink ref="WEV21" location="Age_Categories!A1" display="Age_Categories!A1"/>
    <hyperlink ref="WEW21" location="Age_Categories!A1" display="Age_Categories!A1"/>
    <hyperlink ref="WEX21" location="Age_Categories!A1" display="Age_Categories!A1"/>
    <hyperlink ref="WEY21" location="Age_Categories!A1" display="Age_Categories!A1"/>
    <hyperlink ref="WEZ21" location="Age_Categories!A1" display="Age_Categories!A1"/>
    <hyperlink ref="WFA21" location="Age_Categories!A1" display="Age_Categories!A1"/>
    <hyperlink ref="WFB21" location="Age_Categories!A1" display="Age_Categories!A1"/>
    <hyperlink ref="WFC21" location="Age_Categories!A1" display="Age_Categories!A1"/>
    <hyperlink ref="WFD21" location="Age_Categories!A1" display="Age_Categories!A1"/>
    <hyperlink ref="WFE21" location="Age_Categories!A1" display="Age_Categories!A1"/>
    <hyperlink ref="WFF21" location="Age_Categories!A1" display="Age_Categories!A1"/>
    <hyperlink ref="WFG21" location="Age_Categories!A1" display="Age_Categories!A1"/>
    <hyperlink ref="WFH21" location="Age_Categories!A1" display="Age_Categories!A1"/>
    <hyperlink ref="WFI21" location="Age_Categories!A1" display="Age_Categories!A1"/>
    <hyperlink ref="WFJ21" location="Age_Categories!A1" display="Age_Categories!A1"/>
    <hyperlink ref="WFK21" location="Age_Categories!A1" display="Age_Categories!A1"/>
    <hyperlink ref="WFL21" location="Age_Categories!A1" display="Age_Categories!A1"/>
    <hyperlink ref="WFM21" location="Age_Categories!A1" display="Age_Categories!A1"/>
    <hyperlink ref="WFN21" location="Age_Categories!A1" display="Age_Categories!A1"/>
    <hyperlink ref="WFO21" location="Age_Categories!A1" display="Age_Categories!A1"/>
    <hyperlink ref="WFP21" location="Age_Categories!A1" display="Age_Categories!A1"/>
    <hyperlink ref="WFQ21" location="Age_Categories!A1" display="Age_Categories!A1"/>
    <hyperlink ref="WFR21" location="Age_Categories!A1" display="Age_Categories!A1"/>
    <hyperlink ref="WFS21" location="Age_Categories!A1" display="Age_Categories!A1"/>
    <hyperlink ref="WFT21" location="Age_Categories!A1" display="Age_Categories!A1"/>
    <hyperlink ref="WFU21" location="Age_Categories!A1" display="Age_Categories!A1"/>
    <hyperlink ref="WFV21" location="Age_Categories!A1" display="Age_Categories!A1"/>
    <hyperlink ref="WFW21" location="Age_Categories!A1" display="Age_Categories!A1"/>
    <hyperlink ref="WFX21" location="Age_Categories!A1" display="Age_Categories!A1"/>
    <hyperlink ref="WFY21" location="Age_Categories!A1" display="Age_Categories!A1"/>
    <hyperlink ref="WFZ21" location="Age_Categories!A1" display="Age_Categories!A1"/>
    <hyperlink ref="WGA21" location="Age_Categories!A1" display="Age_Categories!A1"/>
    <hyperlink ref="WGB21" location="Age_Categories!A1" display="Age_Categories!A1"/>
    <hyperlink ref="WGC21" location="Age_Categories!A1" display="Age_Categories!A1"/>
    <hyperlink ref="WGD21" location="Age_Categories!A1" display="Age_Categories!A1"/>
    <hyperlink ref="WGE21" location="Age_Categories!A1" display="Age_Categories!A1"/>
    <hyperlink ref="WGF21" location="Age_Categories!A1" display="Age_Categories!A1"/>
    <hyperlink ref="WGG21" location="Age_Categories!A1" display="Age_Categories!A1"/>
    <hyperlink ref="WGH21" location="Age_Categories!A1" display="Age_Categories!A1"/>
    <hyperlink ref="WGI21" location="Age_Categories!A1" display="Age_Categories!A1"/>
    <hyperlink ref="WGJ21" location="Age_Categories!A1" display="Age_Categories!A1"/>
    <hyperlink ref="WGK21" location="Age_Categories!A1" display="Age_Categories!A1"/>
    <hyperlink ref="WGL21" location="Age_Categories!A1" display="Age_Categories!A1"/>
    <hyperlink ref="WGM21" location="Age_Categories!A1" display="Age_Categories!A1"/>
    <hyperlink ref="WGN21" location="Age_Categories!A1" display="Age_Categories!A1"/>
    <hyperlink ref="WGO21" location="Age_Categories!A1" display="Age_Categories!A1"/>
    <hyperlink ref="WGP21" location="Age_Categories!A1" display="Age_Categories!A1"/>
    <hyperlink ref="WGQ21" location="Age_Categories!A1" display="Age_Categories!A1"/>
    <hyperlink ref="WGR21" location="Age_Categories!A1" display="Age_Categories!A1"/>
    <hyperlink ref="WGS21" location="Age_Categories!A1" display="Age_Categories!A1"/>
    <hyperlink ref="WGT21" location="Age_Categories!A1" display="Age_Categories!A1"/>
    <hyperlink ref="WGU21" location="Age_Categories!A1" display="Age_Categories!A1"/>
    <hyperlink ref="WGV21" location="Age_Categories!A1" display="Age_Categories!A1"/>
    <hyperlink ref="WGW21" location="Age_Categories!A1" display="Age_Categories!A1"/>
    <hyperlink ref="WGX21" location="Age_Categories!A1" display="Age_Categories!A1"/>
    <hyperlink ref="WGY21" location="Age_Categories!A1" display="Age_Categories!A1"/>
    <hyperlink ref="WGZ21" location="Age_Categories!A1" display="Age_Categories!A1"/>
    <hyperlink ref="WHA21" location="Age_Categories!A1" display="Age_Categories!A1"/>
    <hyperlink ref="WHB21" location="Age_Categories!A1" display="Age_Categories!A1"/>
    <hyperlink ref="WHC21" location="Age_Categories!A1" display="Age_Categories!A1"/>
    <hyperlink ref="WHD21" location="Age_Categories!A1" display="Age_Categories!A1"/>
    <hyperlink ref="WHE21" location="Age_Categories!A1" display="Age_Categories!A1"/>
    <hyperlink ref="WHF21" location="Age_Categories!A1" display="Age_Categories!A1"/>
    <hyperlink ref="WHG21" location="Age_Categories!A1" display="Age_Categories!A1"/>
    <hyperlink ref="WHH21" location="Age_Categories!A1" display="Age_Categories!A1"/>
    <hyperlink ref="WHI21" location="Age_Categories!A1" display="Age_Categories!A1"/>
    <hyperlink ref="WHJ21" location="Age_Categories!A1" display="Age_Categories!A1"/>
    <hyperlink ref="WHK21" location="Age_Categories!A1" display="Age_Categories!A1"/>
    <hyperlink ref="WHL21" location="Age_Categories!A1" display="Age_Categories!A1"/>
    <hyperlink ref="WHM21" location="Age_Categories!A1" display="Age_Categories!A1"/>
    <hyperlink ref="WHN21" location="Age_Categories!A1" display="Age_Categories!A1"/>
    <hyperlink ref="WHO21" location="Age_Categories!A1" display="Age_Categories!A1"/>
    <hyperlink ref="WHP21" location="Age_Categories!A1" display="Age_Categories!A1"/>
    <hyperlink ref="WHQ21" location="Age_Categories!A1" display="Age_Categories!A1"/>
    <hyperlink ref="WHR21" location="Age_Categories!A1" display="Age_Categories!A1"/>
    <hyperlink ref="WHS21" location="Age_Categories!A1" display="Age_Categories!A1"/>
    <hyperlink ref="WHT21" location="Age_Categories!A1" display="Age_Categories!A1"/>
    <hyperlink ref="WHU21" location="Age_Categories!A1" display="Age_Categories!A1"/>
    <hyperlink ref="WHV21" location="Age_Categories!A1" display="Age_Categories!A1"/>
    <hyperlink ref="WHW21" location="Age_Categories!A1" display="Age_Categories!A1"/>
    <hyperlink ref="WHX21" location="Age_Categories!A1" display="Age_Categories!A1"/>
    <hyperlink ref="WHY21" location="Age_Categories!A1" display="Age_Categories!A1"/>
    <hyperlink ref="WHZ21" location="Age_Categories!A1" display="Age_Categories!A1"/>
    <hyperlink ref="WIA21" location="Age_Categories!A1" display="Age_Categories!A1"/>
    <hyperlink ref="WIB21" location="Age_Categories!A1" display="Age_Categories!A1"/>
    <hyperlink ref="WIC21" location="Age_Categories!A1" display="Age_Categories!A1"/>
    <hyperlink ref="WID21" location="Age_Categories!A1" display="Age_Categories!A1"/>
    <hyperlink ref="WIE21" location="Age_Categories!A1" display="Age_Categories!A1"/>
    <hyperlink ref="WIF21" location="Age_Categories!A1" display="Age_Categories!A1"/>
    <hyperlink ref="WIG21" location="Age_Categories!A1" display="Age_Categories!A1"/>
    <hyperlink ref="WIH21" location="Age_Categories!A1" display="Age_Categories!A1"/>
    <hyperlink ref="WII21" location="Age_Categories!A1" display="Age_Categories!A1"/>
    <hyperlink ref="WIJ21" location="Age_Categories!A1" display="Age_Categories!A1"/>
    <hyperlink ref="WIK21" location="Age_Categories!A1" display="Age_Categories!A1"/>
    <hyperlink ref="WIL21" location="Age_Categories!A1" display="Age_Categories!A1"/>
    <hyperlink ref="WIM21" location="Age_Categories!A1" display="Age_Categories!A1"/>
    <hyperlink ref="WIN21" location="Age_Categories!A1" display="Age_Categories!A1"/>
    <hyperlink ref="WIO21" location="Age_Categories!A1" display="Age_Categories!A1"/>
    <hyperlink ref="WIP21" location="Age_Categories!A1" display="Age_Categories!A1"/>
    <hyperlink ref="WIQ21" location="Age_Categories!A1" display="Age_Categories!A1"/>
    <hyperlink ref="WIR21" location="Age_Categories!A1" display="Age_Categories!A1"/>
    <hyperlink ref="WIS21" location="Age_Categories!A1" display="Age_Categories!A1"/>
    <hyperlink ref="WIT21" location="Age_Categories!A1" display="Age_Categories!A1"/>
    <hyperlink ref="WIU21" location="Age_Categories!A1" display="Age_Categories!A1"/>
    <hyperlink ref="WIV21" location="Age_Categories!A1" display="Age_Categories!A1"/>
    <hyperlink ref="WIW21" location="Age_Categories!A1" display="Age_Categories!A1"/>
    <hyperlink ref="WIX21" location="Age_Categories!A1" display="Age_Categories!A1"/>
    <hyperlink ref="WIY21" location="Age_Categories!A1" display="Age_Categories!A1"/>
    <hyperlink ref="WIZ21" location="Age_Categories!A1" display="Age_Categories!A1"/>
    <hyperlink ref="WJA21" location="Age_Categories!A1" display="Age_Categories!A1"/>
    <hyperlink ref="WJB21" location="Age_Categories!A1" display="Age_Categories!A1"/>
    <hyperlink ref="WJC21" location="Age_Categories!A1" display="Age_Categories!A1"/>
    <hyperlink ref="WJD21" location="Age_Categories!A1" display="Age_Categories!A1"/>
    <hyperlink ref="WJE21" location="Age_Categories!A1" display="Age_Categories!A1"/>
    <hyperlink ref="WJF21" location="Age_Categories!A1" display="Age_Categories!A1"/>
    <hyperlink ref="WJG21" location="Age_Categories!A1" display="Age_Categories!A1"/>
    <hyperlink ref="WJH21" location="Age_Categories!A1" display="Age_Categories!A1"/>
    <hyperlink ref="WJI21" location="Age_Categories!A1" display="Age_Categories!A1"/>
    <hyperlink ref="WJJ21" location="Age_Categories!A1" display="Age_Categories!A1"/>
    <hyperlink ref="WJK21" location="Age_Categories!A1" display="Age_Categories!A1"/>
    <hyperlink ref="WJL21" location="Age_Categories!A1" display="Age_Categories!A1"/>
    <hyperlink ref="WJM21" location="Age_Categories!A1" display="Age_Categories!A1"/>
    <hyperlink ref="WJN21" location="Age_Categories!A1" display="Age_Categories!A1"/>
    <hyperlink ref="WJO21" location="Age_Categories!A1" display="Age_Categories!A1"/>
    <hyperlink ref="WJP21" location="Age_Categories!A1" display="Age_Categories!A1"/>
    <hyperlink ref="WJQ21" location="Age_Categories!A1" display="Age_Categories!A1"/>
    <hyperlink ref="WJR21" location="Age_Categories!A1" display="Age_Categories!A1"/>
    <hyperlink ref="WJS21" location="Age_Categories!A1" display="Age_Categories!A1"/>
    <hyperlink ref="WJT21" location="Age_Categories!A1" display="Age_Categories!A1"/>
    <hyperlink ref="WJU21" location="Age_Categories!A1" display="Age_Categories!A1"/>
    <hyperlink ref="WJV21" location="Age_Categories!A1" display="Age_Categories!A1"/>
    <hyperlink ref="WJW21" location="Age_Categories!A1" display="Age_Categories!A1"/>
    <hyperlink ref="WJX21" location="Age_Categories!A1" display="Age_Categories!A1"/>
    <hyperlink ref="WJY21" location="Age_Categories!A1" display="Age_Categories!A1"/>
    <hyperlink ref="WJZ21" location="Age_Categories!A1" display="Age_Categories!A1"/>
    <hyperlink ref="WKA21" location="Age_Categories!A1" display="Age_Categories!A1"/>
    <hyperlink ref="WKB21" location="Age_Categories!A1" display="Age_Categories!A1"/>
    <hyperlink ref="WKC21" location="Age_Categories!A1" display="Age_Categories!A1"/>
    <hyperlink ref="WKD21" location="Age_Categories!A1" display="Age_Categories!A1"/>
    <hyperlink ref="WKE21" location="Age_Categories!A1" display="Age_Categories!A1"/>
    <hyperlink ref="WKF21" location="Age_Categories!A1" display="Age_Categories!A1"/>
    <hyperlink ref="WKG21" location="Age_Categories!A1" display="Age_Categories!A1"/>
    <hyperlink ref="WKH21" location="Age_Categories!A1" display="Age_Categories!A1"/>
    <hyperlink ref="WKI21" location="Age_Categories!A1" display="Age_Categories!A1"/>
    <hyperlink ref="WKJ21" location="Age_Categories!A1" display="Age_Categories!A1"/>
    <hyperlink ref="WKK21" location="Age_Categories!A1" display="Age_Categories!A1"/>
    <hyperlink ref="WKL21" location="Age_Categories!A1" display="Age_Categories!A1"/>
    <hyperlink ref="WKM21" location="Age_Categories!A1" display="Age_Categories!A1"/>
    <hyperlink ref="WKN21" location="Age_Categories!A1" display="Age_Categories!A1"/>
    <hyperlink ref="WKO21" location="Age_Categories!A1" display="Age_Categories!A1"/>
    <hyperlink ref="WKP21" location="Age_Categories!A1" display="Age_Categories!A1"/>
    <hyperlink ref="WKQ21" location="Age_Categories!A1" display="Age_Categories!A1"/>
    <hyperlink ref="WKR21" location="Age_Categories!A1" display="Age_Categories!A1"/>
    <hyperlink ref="WKS21" location="Age_Categories!A1" display="Age_Categories!A1"/>
    <hyperlink ref="WKT21" location="Age_Categories!A1" display="Age_Categories!A1"/>
    <hyperlink ref="WKU21" location="Age_Categories!A1" display="Age_Categories!A1"/>
    <hyperlink ref="WKV21" location="Age_Categories!A1" display="Age_Categories!A1"/>
    <hyperlink ref="WKW21" location="Age_Categories!A1" display="Age_Categories!A1"/>
    <hyperlink ref="WKX21" location="Age_Categories!A1" display="Age_Categories!A1"/>
    <hyperlink ref="WKY21" location="Age_Categories!A1" display="Age_Categories!A1"/>
    <hyperlink ref="WKZ21" location="Age_Categories!A1" display="Age_Categories!A1"/>
    <hyperlink ref="WLA21" location="Age_Categories!A1" display="Age_Categories!A1"/>
    <hyperlink ref="WLB21" location="Age_Categories!A1" display="Age_Categories!A1"/>
    <hyperlink ref="WLC21" location="Age_Categories!A1" display="Age_Categories!A1"/>
    <hyperlink ref="WLD21" location="Age_Categories!A1" display="Age_Categories!A1"/>
    <hyperlink ref="WLE21" location="Age_Categories!A1" display="Age_Categories!A1"/>
    <hyperlink ref="WLF21" location="Age_Categories!A1" display="Age_Categories!A1"/>
    <hyperlink ref="WLG21" location="Age_Categories!A1" display="Age_Categories!A1"/>
    <hyperlink ref="WLH21" location="Age_Categories!A1" display="Age_Categories!A1"/>
    <hyperlink ref="WLI21" location="Age_Categories!A1" display="Age_Categories!A1"/>
    <hyperlink ref="WLJ21" location="Age_Categories!A1" display="Age_Categories!A1"/>
    <hyperlink ref="WLK21" location="Age_Categories!A1" display="Age_Categories!A1"/>
    <hyperlink ref="WLL21" location="Age_Categories!A1" display="Age_Categories!A1"/>
    <hyperlink ref="WLM21" location="Age_Categories!A1" display="Age_Categories!A1"/>
    <hyperlink ref="WLN21" location="Age_Categories!A1" display="Age_Categories!A1"/>
    <hyperlink ref="WLO21" location="Age_Categories!A1" display="Age_Categories!A1"/>
    <hyperlink ref="WLP21" location="Age_Categories!A1" display="Age_Categories!A1"/>
    <hyperlink ref="WLQ21" location="Age_Categories!A1" display="Age_Categories!A1"/>
    <hyperlink ref="WLR21" location="Age_Categories!A1" display="Age_Categories!A1"/>
    <hyperlink ref="WLS21" location="Age_Categories!A1" display="Age_Categories!A1"/>
    <hyperlink ref="WLT21" location="Age_Categories!A1" display="Age_Categories!A1"/>
    <hyperlink ref="WLU21" location="Age_Categories!A1" display="Age_Categories!A1"/>
    <hyperlink ref="WLV21" location="Age_Categories!A1" display="Age_Categories!A1"/>
    <hyperlink ref="WLW21" location="Age_Categories!A1" display="Age_Categories!A1"/>
    <hyperlink ref="WLX21" location="Age_Categories!A1" display="Age_Categories!A1"/>
    <hyperlink ref="WLY21" location="Age_Categories!A1" display="Age_Categories!A1"/>
    <hyperlink ref="WLZ21" location="Age_Categories!A1" display="Age_Categories!A1"/>
    <hyperlink ref="WMA21" location="Age_Categories!A1" display="Age_Categories!A1"/>
    <hyperlink ref="WMB21" location="Age_Categories!A1" display="Age_Categories!A1"/>
    <hyperlink ref="WMC21" location="Age_Categories!A1" display="Age_Categories!A1"/>
    <hyperlink ref="WMD21" location="Age_Categories!A1" display="Age_Categories!A1"/>
    <hyperlink ref="WME21" location="Age_Categories!A1" display="Age_Categories!A1"/>
    <hyperlink ref="WMF21" location="Age_Categories!A1" display="Age_Categories!A1"/>
    <hyperlink ref="WMG21" location="Age_Categories!A1" display="Age_Categories!A1"/>
    <hyperlink ref="WMH21" location="Age_Categories!A1" display="Age_Categories!A1"/>
    <hyperlink ref="WMI21" location="Age_Categories!A1" display="Age_Categories!A1"/>
    <hyperlink ref="WMJ21" location="Age_Categories!A1" display="Age_Categories!A1"/>
    <hyperlink ref="WMK21" location="Age_Categories!A1" display="Age_Categories!A1"/>
    <hyperlink ref="WML21" location="Age_Categories!A1" display="Age_Categories!A1"/>
    <hyperlink ref="WMM21" location="Age_Categories!A1" display="Age_Categories!A1"/>
    <hyperlink ref="WMN21" location="Age_Categories!A1" display="Age_Categories!A1"/>
    <hyperlink ref="WMO21" location="Age_Categories!A1" display="Age_Categories!A1"/>
    <hyperlink ref="WMP21" location="Age_Categories!A1" display="Age_Categories!A1"/>
    <hyperlink ref="WMQ21" location="Age_Categories!A1" display="Age_Categories!A1"/>
    <hyperlink ref="WMR21" location="Age_Categories!A1" display="Age_Categories!A1"/>
    <hyperlink ref="WMS21" location="Age_Categories!A1" display="Age_Categories!A1"/>
    <hyperlink ref="WMT21" location="Age_Categories!A1" display="Age_Categories!A1"/>
    <hyperlink ref="WMU21" location="Age_Categories!A1" display="Age_Categories!A1"/>
    <hyperlink ref="WMV21" location="Age_Categories!A1" display="Age_Categories!A1"/>
    <hyperlink ref="WMW21" location="Age_Categories!A1" display="Age_Categories!A1"/>
    <hyperlink ref="WMX21" location="Age_Categories!A1" display="Age_Categories!A1"/>
    <hyperlink ref="WMY21" location="Age_Categories!A1" display="Age_Categories!A1"/>
    <hyperlink ref="WMZ21" location="Age_Categories!A1" display="Age_Categories!A1"/>
    <hyperlink ref="WNA21" location="Age_Categories!A1" display="Age_Categories!A1"/>
    <hyperlink ref="WNB21" location="Age_Categories!A1" display="Age_Categories!A1"/>
    <hyperlink ref="WNC21" location="Age_Categories!A1" display="Age_Categories!A1"/>
    <hyperlink ref="WND21" location="Age_Categories!A1" display="Age_Categories!A1"/>
    <hyperlink ref="WNE21" location="Age_Categories!A1" display="Age_Categories!A1"/>
    <hyperlink ref="WNF21" location="Age_Categories!A1" display="Age_Categories!A1"/>
    <hyperlink ref="WNG21" location="Age_Categories!A1" display="Age_Categories!A1"/>
    <hyperlink ref="WNH21" location="Age_Categories!A1" display="Age_Categories!A1"/>
    <hyperlink ref="WNI21" location="Age_Categories!A1" display="Age_Categories!A1"/>
    <hyperlink ref="WNJ21" location="Age_Categories!A1" display="Age_Categories!A1"/>
    <hyperlink ref="WNK21" location="Age_Categories!A1" display="Age_Categories!A1"/>
    <hyperlink ref="WNL21" location="Age_Categories!A1" display="Age_Categories!A1"/>
    <hyperlink ref="WNM21" location="Age_Categories!A1" display="Age_Categories!A1"/>
    <hyperlink ref="WNN21" location="Age_Categories!A1" display="Age_Categories!A1"/>
    <hyperlink ref="WNO21" location="Age_Categories!A1" display="Age_Categories!A1"/>
    <hyperlink ref="WNP21" location="Age_Categories!A1" display="Age_Categories!A1"/>
    <hyperlink ref="WNQ21" location="Age_Categories!A1" display="Age_Categories!A1"/>
    <hyperlink ref="WNR21" location="Age_Categories!A1" display="Age_Categories!A1"/>
    <hyperlink ref="WNS21" location="Age_Categories!A1" display="Age_Categories!A1"/>
    <hyperlink ref="WNT21" location="Age_Categories!A1" display="Age_Categories!A1"/>
    <hyperlink ref="WNU21" location="Age_Categories!A1" display="Age_Categories!A1"/>
    <hyperlink ref="WNV21" location="Age_Categories!A1" display="Age_Categories!A1"/>
    <hyperlink ref="WNW21" location="Age_Categories!A1" display="Age_Categories!A1"/>
    <hyperlink ref="WNX21" location="Age_Categories!A1" display="Age_Categories!A1"/>
    <hyperlink ref="WNY21" location="Age_Categories!A1" display="Age_Categories!A1"/>
    <hyperlink ref="WNZ21" location="Age_Categories!A1" display="Age_Categories!A1"/>
    <hyperlink ref="WOA21" location="Age_Categories!A1" display="Age_Categories!A1"/>
    <hyperlink ref="WOB21" location="Age_Categories!A1" display="Age_Categories!A1"/>
    <hyperlink ref="WOC21" location="Age_Categories!A1" display="Age_Categories!A1"/>
    <hyperlink ref="WOD21" location="Age_Categories!A1" display="Age_Categories!A1"/>
    <hyperlink ref="WOE21" location="Age_Categories!A1" display="Age_Categories!A1"/>
    <hyperlink ref="WOF21" location="Age_Categories!A1" display="Age_Categories!A1"/>
    <hyperlink ref="WOG21" location="Age_Categories!A1" display="Age_Categories!A1"/>
    <hyperlink ref="WOH21" location="Age_Categories!A1" display="Age_Categories!A1"/>
    <hyperlink ref="WOI21" location="Age_Categories!A1" display="Age_Categories!A1"/>
    <hyperlink ref="WOJ21" location="Age_Categories!A1" display="Age_Categories!A1"/>
    <hyperlink ref="WOK21" location="Age_Categories!A1" display="Age_Categories!A1"/>
    <hyperlink ref="WOL21" location="Age_Categories!A1" display="Age_Categories!A1"/>
    <hyperlink ref="WOM21" location="Age_Categories!A1" display="Age_Categories!A1"/>
    <hyperlink ref="WON21" location="Age_Categories!A1" display="Age_Categories!A1"/>
    <hyperlink ref="WOO21" location="Age_Categories!A1" display="Age_Categories!A1"/>
    <hyperlink ref="WOP21" location="Age_Categories!A1" display="Age_Categories!A1"/>
    <hyperlink ref="WOQ21" location="Age_Categories!A1" display="Age_Categories!A1"/>
    <hyperlink ref="WOR21" location="Age_Categories!A1" display="Age_Categories!A1"/>
    <hyperlink ref="WOS21" location="Age_Categories!A1" display="Age_Categories!A1"/>
    <hyperlink ref="WOT21" location="Age_Categories!A1" display="Age_Categories!A1"/>
    <hyperlink ref="WOU21" location="Age_Categories!A1" display="Age_Categories!A1"/>
    <hyperlink ref="WOV21" location="Age_Categories!A1" display="Age_Categories!A1"/>
    <hyperlink ref="WOW21" location="Age_Categories!A1" display="Age_Categories!A1"/>
    <hyperlink ref="WOX21" location="Age_Categories!A1" display="Age_Categories!A1"/>
    <hyperlink ref="WOY21" location="Age_Categories!A1" display="Age_Categories!A1"/>
    <hyperlink ref="WOZ21" location="Age_Categories!A1" display="Age_Categories!A1"/>
    <hyperlink ref="WPA21" location="Age_Categories!A1" display="Age_Categories!A1"/>
    <hyperlink ref="WPB21" location="Age_Categories!A1" display="Age_Categories!A1"/>
    <hyperlink ref="WPC21" location="Age_Categories!A1" display="Age_Categories!A1"/>
    <hyperlink ref="WPD21" location="Age_Categories!A1" display="Age_Categories!A1"/>
    <hyperlink ref="WPE21" location="Age_Categories!A1" display="Age_Categories!A1"/>
    <hyperlink ref="WPF21" location="Age_Categories!A1" display="Age_Categories!A1"/>
    <hyperlink ref="WPG21" location="Age_Categories!A1" display="Age_Categories!A1"/>
    <hyperlink ref="WPH21" location="Age_Categories!A1" display="Age_Categories!A1"/>
    <hyperlink ref="WPI21" location="Age_Categories!A1" display="Age_Categories!A1"/>
    <hyperlink ref="WPJ21" location="Age_Categories!A1" display="Age_Categories!A1"/>
    <hyperlink ref="WPK21" location="Age_Categories!A1" display="Age_Categories!A1"/>
    <hyperlink ref="WPL21" location="Age_Categories!A1" display="Age_Categories!A1"/>
    <hyperlink ref="WPM21" location="Age_Categories!A1" display="Age_Categories!A1"/>
    <hyperlink ref="WPN21" location="Age_Categories!A1" display="Age_Categories!A1"/>
    <hyperlink ref="WPO21" location="Age_Categories!A1" display="Age_Categories!A1"/>
    <hyperlink ref="WPP21" location="Age_Categories!A1" display="Age_Categories!A1"/>
    <hyperlink ref="WPQ21" location="Age_Categories!A1" display="Age_Categories!A1"/>
    <hyperlink ref="WPR21" location="Age_Categories!A1" display="Age_Categories!A1"/>
    <hyperlink ref="WPS21" location="Age_Categories!A1" display="Age_Categories!A1"/>
    <hyperlink ref="WPT21" location="Age_Categories!A1" display="Age_Categories!A1"/>
    <hyperlink ref="WPU21" location="Age_Categories!A1" display="Age_Categories!A1"/>
    <hyperlink ref="WPV21" location="Age_Categories!A1" display="Age_Categories!A1"/>
    <hyperlink ref="WPW21" location="Age_Categories!A1" display="Age_Categories!A1"/>
    <hyperlink ref="WPX21" location="Age_Categories!A1" display="Age_Categories!A1"/>
    <hyperlink ref="WPY21" location="Age_Categories!A1" display="Age_Categories!A1"/>
    <hyperlink ref="WPZ21" location="Age_Categories!A1" display="Age_Categories!A1"/>
    <hyperlink ref="WQA21" location="Age_Categories!A1" display="Age_Categories!A1"/>
    <hyperlink ref="WQB21" location="Age_Categories!A1" display="Age_Categories!A1"/>
    <hyperlink ref="WQC21" location="Age_Categories!A1" display="Age_Categories!A1"/>
    <hyperlink ref="WQD21" location="Age_Categories!A1" display="Age_Categories!A1"/>
    <hyperlink ref="WQE21" location="Age_Categories!A1" display="Age_Categories!A1"/>
    <hyperlink ref="WQF21" location="Age_Categories!A1" display="Age_Categories!A1"/>
    <hyperlink ref="WQG21" location="Age_Categories!A1" display="Age_Categories!A1"/>
    <hyperlink ref="WQH21" location="Age_Categories!A1" display="Age_Categories!A1"/>
    <hyperlink ref="WQI21" location="Age_Categories!A1" display="Age_Categories!A1"/>
    <hyperlink ref="WQJ21" location="Age_Categories!A1" display="Age_Categories!A1"/>
    <hyperlink ref="WQK21" location="Age_Categories!A1" display="Age_Categories!A1"/>
    <hyperlink ref="WQL21" location="Age_Categories!A1" display="Age_Categories!A1"/>
    <hyperlink ref="WQM21" location="Age_Categories!A1" display="Age_Categories!A1"/>
    <hyperlink ref="WQN21" location="Age_Categories!A1" display="Age_Categories!A1"/>
    <hyperlink ref="WQO21" location="Age_Categories!A1" display="Age_Categories!A1"/>
    <hyperlink ref="WQP21" location="Age_Categories!A1" display="Age_Categories!A1"/>
    <hyperlink ref="WQQ21" location="Age_Categories!A1" display="Age_Categories!A1"/>
    <hyperlink ref="WQR21" location="Age_Categories!A1" display="Age_Categories!A1"/>
    <hyperlink ref="WQS21" location="Age_Categories!A1" display="Age_Categories!A1"/>
    <hyperlink ref="WQT21" location="Age_Categories!A1" display="Age_Categories!A1"/>
    <hyperlink ref="WQU21" location="Age_Categories!A1" display="Age_Categories!A1"/>
    <hyperlink ref="WQV21" location="Age_Categories!A1" display="Age_Categories!A1"/>
    <hyperlink ref="WQW21" location="Age_Categories!A1" display="Age_Categories!A1"/>
    <hyperlink ref="WQX21" location="Age_Categories!A1" display="Age_Categories!A1"/>
    <hyperlink ref="WQY21" location="Age_Categories!A1" display="Age_Categories!A1"/>
    <hyperlink ref="WQZ21" location="Age_Categories!A1" display="Age_Categories!A1"/>
    <hyperlink ref="WRA21" location="Age_Categories!A1" display="Age_Categories!A1"/>
    <hyperlink ref="WRB21" location="Age_Categories!A1" display="Age_Categories!A1"/>
    <hyperlink ref="WRC21" location="Age_Categories!A1" display="Age_Categories!A1"/>
    <hyperlink ref="WRD21" location="Age_Categories!A1" display="Age_Categories!A1"/>
    <hyperlink ref="WRE21" location="Age_Categories!A1" display="Age_Categories!A1"/>
    <hyperlink ref="WRF21" location="Age_Categories!A1" display="Age_Categories!A1"/>
    <hyperlink ref="WRG21" location="Age_Categories!A1" display="Age_Categories!A1"/>
    <hyperlink ref="WRH21" location="Age_Categories!A1" display="Age_Categories!A1"/>
    <hyperlink ref="WRI21" location="Age_Categories!A1" display="Age_Categories!A1"/>
    <hyperlink ref="WRJ21" location="Age_Categories!A1" display="Age_Categories!A1"/>
    <hyperlink ref="WRK21" location="Age_Categories!A1" display="Age_Categories!A1"/>
    <hyperlink ref="WRL21" location="Age_Categories!A1" display="Age_Categories!A1"/>
    <hyperlink ref="WRM21" location="Age_Categories!A1" display="Age_Categories!A1"/>
    <hyperlink ref="WRN21" location="Age_Categories!A1" display="Age_Categories!A1"/>
    <hyperlink ref="WRO21" location="Age_Categories!A1" display="Age_Categories!A1"/>
    <hyperlink ref="WRP21" location="Age_Categories!A1" display="Age_Categories!A1"/>
    <hyperlink ref="WRQ21" location="Age_Categories!A1" display="Age_Categories!A1"/>
    <hyperlink ref="WRR21" location="Age_Categories!A1" display="Age_Categories!A1"/>
    <hyperlink ref="WRS21" location="Age_Categories!A1" display="Age_Categories!A1"/>
    <hyperlink ref="WRT21" location="Age_Categories!A1" display="Age_Categories!A1"/>
    <hyperlink ref="WRU21" location="Age_Categories!A1" display="Age_Categories!A1"/>
    <hyperlink ref="WRV21" location="Age_Categories!A1" display="Age_Categories!A1"/>
    <hyperlink ref="WRW21" location="Age_Categories!A1" display="Age_Categories!A1"/>
    <hyperlink ref="WRX21" location="Age_Categories!A1" display="Age_Categories!A1"/>
    <hyperlink ref="WRY21" location="Age_Categories!A1" display="Age_Categories!A1"/>
    <hyperlink ref="WRZ21" location="Age_Categories!A1" display="Age_Categories!A1"/>
    <hyperlink ref="WSA21" location="Age_Categories!A1" display="Age_Categories!A1"/>
    <hyperlink ref="WSB21" location="Age_Categories!A1" display="Age_Categories!A1"/>
    <hyperlink ref="WSC21" location="Age_Categories!A1" display="Age_Categories!A1"/>
    <hyperlink ref="WSD21" location="Age_Categories!A1" display="Age_Categories!A1"/>
    <hyperlink ref="WSE21" location="Age_Categories!A1" display="Age_Categories!A1"/>
    <hyperlink ref="WSF21" location="Age_Categories!A1" display="Age_Categories!A1"/>
    <hyperlink ref="WSG21" location="Age_Categories!A1" display="Age_Categories!A1"/>
    <hyperlink ref="WSH21" location="Age_Categories!A1" display="Age_Categories!A1"/>
    <hyperlink ref="WSI21" location="Age_Categories!A1" display="Age_Categories!A1"/>
    <hyperlink ref="WSJ21" location="Age_Categories!A1" display="Age_Categories!A1"/>
    <hyperlink ref="WSK21" location="Age_Categories!A1" display="Age_Categories!A1"/>
    <hyperlink ref="WSL21" location="Age_Categories!A1" display="Age_Categories!A1"/>
    <hyperlink ref="WSM21" location="Age_Categories!A1" display="Age_Categories!A1"/>
    <hyperlink ref="WSN21" location="Age_Categories!A1" display="Age_Categories!A1"/>
    <hyperlink ref="WSO21" location="Age_Categories!A1" display="Age_Categories!A1"/>
    <hyperlink ref="WSP21" location="Age_Categories!A1" display="Age_Categories!A1"/>
    <hyperlink ref="WSQ21" location="Age_Categories!A1" display="Age_Categories!A1"/>
    <hyperlink ref="WSR21" location="Age_Categories!A1" display="Age_Categories!A1"/>
    <hyperlink ref="WSS21" location="Age_Categories!A1" display="Age_Categories!A1"/>
    <hyperlink ref="WST21" location="Age_Categories!A1" display="Age_Categories!A1"/>
    <hyperlink ref="WSU21" location="Age_Categories!A1" display="Age_Categories!A1"/>
    <hyperlink ref="WSV21" location="Age_Categories!A1" display="Age_Categories!A1"/>
    <hyperlink ref="WSW21" location="Age_Categories!A1" display="Age_Categories!A1"/>
    <hyperlink ref="WSX21" location="Age_Categories!A1" display="Age_Categories!A1"/>
    <hyperlink ref="WSY21" location="Age_Categories!A1" display="Age_Categories!A1"/>
    <hyperlink ref="WSZ21" location="Age_Categories!A1" display="Age_Categories!A1"/>
    <hyperlink ref="WTA21" location="Age_Categories!A1" display="Age_Categories!A1"/>
    <hyperlink ref="WTB21" location="Age_Categories!A1" display="Age_Categories!A1"/>
    <hyperlink ref="WTC21" location="Age_Categories!A1" display="Age_Categories!A1"/>
    <hyperlink ref="WTD21" location="Age_Categories!A1" display="Age_Categories!A1"/>
    <hyperlink ref="WTE21" location="Age_Categories!A1" display="Age_Categories!A1"/>
    <hyperlink ref="WTF21" location="Age_Categories!A1" display="Age_Categories!A1"/>
    <hyperlink ref="WTG21" location="Age_Categories!A1" display="Age_Categories!A1"/>
    <hyperlink ref="WTH21" location="Age_Categories!A1" display="Age_Categories!A1"/>
    <hyperlink ref="WTI21" location="Age_Categories!A1" display="Age_Categories!A1"/>
    <hyperlink ref="WTJ21" location="Age_Categories!A1" display="Age_Categories!A1"/>
    <hyperlink ref="WTK21" location="Age_Categories!A1" display="Age_Categories!A1"/>
    <hyperlink ref="WTL21" location="Age_Categories!A1" display="Age_Categories!A1"/>
    <hyperlink ref="WTM21" location="Age_Categories!A1" display="Age_Categories!A1"/>
    <hyperlink ref="WTN21" location="Age_Categories!A1" display="Age_Categories!A1"/>
    <hyperlink ref="WTO21" location="Age_Categories!A1" display="Age_Categories!A1"/>
    <hyperlink ref="WTP21" location="Age_Categories!A1" display="Age_Categories!A1"/>
    <hyperlink ref="WTQ21" location="Age_Categories!A1" display="Age_Categories!A1"/>
    <hyperlink ref="WTR21" location="Age_Categories!A1" display="Age_Categories!A1"/>
    <hyperlink ref="WTS21" location="Age_Categories!A1" display="Age_Categories!A1"/>
    <hyperlink ref="WTT21" location="Age_Categories!A1" display="Age_Categories!A1"/>
    <hyperlink ref="WTU21" location="Age_Categories!A1" display="Age_Categories!A1"/>
    <hyperlink ref="WTV21" location="Age_Categories!A1" display="Age_Categories!A1"/>
    <hyperlink ref="WTW21" location="Age_Categories!A1" display="Age_Categories!A1"/>
    <hyperlink ref="WTX21" location="Age_Categories!A1" display="Age_Categories!A1"/>
    <hyperlink ref="WTY21" location="Age_Categories!A1" display="Age_Categories!A1"/>
    <hyperlink ref="WTZ21" location="Age_Categories!A1" display="Age_Categories!A1"/>
    <hyperlink ref="WUA21" location="Age_Categories!A1" display="Age_Categories!A1"/>
    <hyperlink ref="WUB21" location="Age_Categories!A1" display="Age_Categories!A1"/>
    <hyperlink ref="WUC21" location="Age_Categories!A1" display="Age_Categories!A1"/>
    <hyperlink ref="WUD21" location="Age_Categories!A1" display="Age_Categories!A1"/>
    <hyperlink ref="WUE21" location="Age_Categories!A1" display="Age_Categories!A1"/>
    <hyperlink ref="WUF21" location="Age_Categories!A1" display="Age_Categories!A1"/>
    <hyperlink ref="WUG21" location="Age_Categories!A1" display="Age_Categories!A1"/>
    <hyperlink ref="WUH21" location="Age_Categories!A1" display="Age_Categories!A1"/>
    <hyperlink ref="WUI21" location="Age_Categories!A1" display="Age_Categories!A1"/>
    <hyperlink ref="WUJ21" location="Age_Categories!A1" display="Age_Categories!A1"/>
    <hyperlink ref="WUK21" location="Age_Categories!A1" display="Age_Categories!A1"/>
    <hyperlink ref="WUL21" location="Age_Categories!A1" display="Age_Categories!A1"/>
    <hyperlink ref="WUM21" location="Age_Categories!A1" display="Age_Categories!A1"/>
    <hyperlink ref="WUN21" location="Age_Categories!A1" display="Age_Categories!A1"/>
    <hyperlink ref="WUO21" location="Age_Categories!A1" display="Age_Categories!A1"/>
    <hyperlink ref="WUP21" location="Age_Categories!A1" display="Age_Categories!A1"/>
    <hyperlink ref="WUQ21" location="Age_Categories!A1" display="Age_Categories!A1"/>
    <hyperlink ref="WUR21" location="Age_Categories!A1" display="Age_Categories!A1"/>
    <hyperlink ref="WUS21" location="Age_Categories!A1" display="Age_Categories!A1"/>
    <hyperlink ref="WUT21" location="Age_Categories!A1" display="Age_Categories!A1"/>
    <hyperlink ref="WUU21" location="Age_Categories!A1" display="Age_Categories!A1"/>
    <hyperlink ref="WUV21" location="Age_Categories!A1" display="Age_Categories!A1"/>
    <hyperlink ref="WUW21" location="Age_Categories!A1" display="Age_Categories!A1"/>
    <hyperlink ref="WUX21" location="Age_Categories!A1" display="Age_Categories!A1"/>
    <hyperlink ref="WUY21" location="Age_Categories!A1" display="Age_Categories!A1"/>
    <hyperlink ref="WUZ21" location="Age_Categories!A1" display="Age_Categories!A1"/>
    <hyperlink ref="WVA21" location="Age_Categories!A1" display="Age_Categories!A1"/>
    <hyperlink ref="WVB21" location="Age_Categories!A1" display="Age_Categories!A1"/>
    <hyperlink ref="WVC21" location="Age_Categories!A1" display="Age_Categories!A1"/>
    <hyperlink ref="WVD21" location="Age_Categories!A1" display="Age_Categories!A1"/>
    <hyperlink ref="WVE21" location="Age_Categories!A1" display="Age_Categories!A1"/>
    <hyperlink ref="WVF21" location="Age_Categories!A1" display="Age_Categories!A1"/>
    <hyperlink ref="WVG21" location="Age_Categories!A1" display="Age_Categories!A1"/>
    <hyperlink ref="WVH21" location="Age_Categories!A1" display="Age_Categories!A1"/>
    <hyperlink ref="WVI21" location="Age_Categories!A1" display="Age_Categories!A1"/>
    <hyperlink ref="WVJ21" location="Age_Categories!A1" display="Age_Categories!A1"/>
    <hyperlink ref="WVK21" location="Age_Categories!A1" display="Age_Categories!A1"/>
    <hyperlink ref="WVL21" location="Age_Categories!A1" display="Age_Categories!A1"/>
    <hyperlink ref="WVM21" location="Age_Categories!A1" display="Age_Categories!A1"/>
    <hyperlink ref="WVN21" location="Age_Categories!A1" display="Age_Categories!A1"/>
    <hyperlink ref="WVO21" location="Age_Categories!A1" display="Age_Categories!A1"/>
    <hyperlink ref="WVP21" location="Age_Categories!A1" display="Age_Categories!A1"/>
    <hyperlink ref="WVQ21" location="Age_Categories!A1" display="Age_Categories!A1"/>
    <hyperlink ref="WVR21" location="Age_Categories!A1" display="Age_Categories!A1"/>
    <hyperlink ref="WVS21" location="Age_Categories!A1" display="Age_Categories!A1"/>
    <hyperlink ref="WVT21" location="Age_Categories!A1" display="Age_Categories!A1"/>
    <hyperlink ref="WVU21" location="Age_Categories!A1" display="Age_Categories!A1"/>
    <hyperlink ref="WVV21" location="Age_Categories!A1" display="Age_Categories!A1"/>
    <hyperlink ref="WVW21" location="Age_Categories!A1" display="Age_Categories!A1"/>
    <hyperlink ref="WVX21" location="Age_Categories!A1" display="Age_Categories!A1"/>
    <hyperlink ref="WVY21" location="Age_Categories!A1" display="Age_Categories!A1"/>
    <hyperlink ref="WVZ21" location="Age_Categories!A1" display="Age_Categories!A1"/>
    <hyperlink ref="WWA21" location="Age_Categories!A1" display="Age_Categories!A1"/>
    <hyperlink ref="WWB21" location="Age_Categories!A1" display="Age_Categories!A1"/>
    <hyperlink ref="WWC21" location="Age_Categories!A1" display="Age_Categories!A1"/>
    <hyperlink ref="WWD21" location="Age_Categories!A1" display="Age_Categories!A1"/>
    <hyperlink ref="WWE21" location="Age_Categories!A1" display="Age_Categories!A1"/>
    <hyperlink ref="WWF21" location="Age_Categories!A1" display="Age_Categories!A1"/>
    <hyperlink ref="WWG21" location="Age_Categories!A1" display="Age_Categories!A1"/>
    <hyperlink ref="WWH21" location="Age_Categories!A1" display="Age_Categories!A1"/>
    <hyperlink ref="WWI21" location="Age_Categories!A1" display="Age_Categories!A1"/>
    <hyperlink ref="WWJ21" location="Age_Categories!A1" display="Age_Categories!A1"/>
    <hyperlink ref="WWK21" location="Age_Categories!A1" display="Age_Categories!A1"/>
    <hyperlink ref="WWL21" location="Age_Categories!A1" display="Age_Categories!A1"/>
    <hyperlink ref="WWM21" location="Age_Categories!A1" display="Age_Categories!A1"/>
    <hyperlink ref="WWN21" location="Age_Categories!A1" display="Age_Categories!A1"/>
    <hyperlink ref="WWO21" location="Age_Categories!A1" display="Age_Categories!A1"/>
    <hyperlink ref="WWP21" location="Age_Categories!A1" display="Age_Categories!A1"/>
    <hyperlink ref="WWQ21" location="Age_Categories!A1" display="Age_Categories!A1"/>
    <hyperlink ref="WWR21" location="Age_Categories!A1" display="Age_Categories!A1"/>
    <hyperlink ref="WWS21" location="Age_Categories!A1" display="Age_Categories!A1"/>
    <hyperlink ref="WWT21" location="Age_Categories!A1" display="Age_Categories!A1"/>
    <hyperlink ref="WWU21" location="Age_Categories!A1" display="Age_Categories!A1"/>
    <hyperlink ref="WWV21" location="Age_Categories!A1" display="Age_Categories!A1"/>
    <hyperlink ref="WWW21" location="Age_Categories!A1" display="Age_Categories!A1"/>
    <hyperlink ref="WWX21" location="Age_Categories!A1" display="Age_Categories!A1"/>
    <hyperlink ref="WWY21" location="Age_Categories!A1" display="Age_Categories!A1"/>
    <hyperlink ref="WWZ21" location="Age_Categories!A1" display="Age_Categories!A1"/>
    <hyperlink ref="WXA21" location="Age_Categories!A1" display="Age_Categories!A1"/>
    <hyperlink ref="WXB21" location="Age_Categories!A1" display="Age_Categories!A1"/>
    <hyperlink ref="WXC21" location="Age_Categories!A1" display="Age_Categories!A1"/>
    <hyperlink ref="WXD21" location="Age_Categories!A1" display="Age_Categories!A1"/>
    <hyperlink ref="WXE21" location="Age_Categories!A1" display="Age_Categories!A1"/>
    <hyperlink ref="WXF21" location="Age_Categories!A1" display="Age_Categories!A1"/>
    <hyperlink ref="WXG21" location="Age_Categories!A1" display="Age_Categories!A1"/>
    <hyperlink ref="WXH21" location="Age_Categories!A1" display="Age_Categories!A1"/>
    <hyperlink ref="WXI21" location="Age_Categories!A1" display="Age_Categories!A1"/>
    <hyperlink ref="WXJ21" location="Age_Categories!A1" display="Age_Categories!A1"/>
    <hyperlink ref="WXK21" location="Age_Categories!A1" display="Age_Categories!A1"/>
    <hyperlink ref="WXL21" location="Age_Categories!A1" display="Age_Categories!A1"/>
    <hyperlink ref="WXM21" location="Age_Categories!A1" display="Age_Categories!A1"/>
    <hyperlink ref="WXN21" location="Age_Categories!A1" display="Age_Categories!A1"/>
    <hyperlink ref="WXO21" location="Age_Categories!A1" display="Age_Categories!A1"/>
    <hyperlink ref="WXP21" location="Age_Categories!A1" display="Age_Categories!A1"/>
    <hyperlink ref="WXQ21" location="Age_Categories!A1" display="Age_Categories!A1"/>
    <hyperlink ref="WXR21" location="Age_Categories!A1" display="Age_Categories!A1"/>
    <hyperlink ref="WXS21" location="Age_Categories!A1" display="Age_Categories!A1"/>
    <hyperlink ref="WXT21" location="Age_Categories!A1" display="Age_Categories!A1"/>
    <hyperlink ref="WXU21" location="Age_Categories!A1" display="Age_Categories!A1"/>
    <hyperlink ref="WXV21" location="Age_Categories!A1" display="Age_Categories!A1"/>
    <hyperlink ref="WXW21" location="Age_Categories!A1" display="Age_Categories!A1"/>
    <hyperlink ref="WXX21" location="Age_Categories!A1" display="Age_Categories!A1"/>
    <hyperlink ref="WXY21" location="Age_Categories!A1" display="Age_Categories!A1"/>
    <hyperlink ref="WXZ21" location="Age_Categories!A1" display="Age_Categories!A1"/>
    <hyperlink ref="WYA21" location="Age_Categories!A1" display="Age_Categories!A1"/>
    <hyperlink ref="WYB21" location="Age_Categories!A1" display="Age_Categories!A1"/>
    <hyperlink ref="WYC21" location="Age_Categories!A1" display="Age_Categories!A1"/>
    <hyperlink ref="WYD21" location="Age_Categories!A1" display="Age_Categories!A1"/>
    <hyperlink ref="WYE21" location="Age_Categories!A1" display="Age_Categories!A1"/>
    <hyperlink ref="WYF21" location="Age_Categories!A1" display="Age_Categories!A1"/>
    <hyperlink ref="WYG21" location="Age_Categories!A1" display="Age_Categories!A1"/>
    <hyperlink ref="WYH21" location="Age_Categories!A1" display="Age_Categories!A1"/>
    <hyperlink ref="WYI21" location="Age_Categories!A1" display="Age_Categories!A1"/>
    <hyperlink ref="WYJ21" location="Age_Categories!A1" display="Age_Categories!A1"/>
    <hyperlink ref="WYK21" location="Age_Categories!A1" display="Age_Categories!A1"/>
    <hyperlink ref="WYL21" location="Age_Categories!A1" display="Age_Categories!A1"/>
    <hyperlink ref="WYM21" location="Age_Categories!A1" display="Age_Categories!A1"/>
    <hyperlink ref="WYN21" location="Age_Categories!A1" display="Age_Categories!A1"/>
    <hyperlink ref="WYO21" location="Age_Categories!A1" display="Age_Categories!A1"/>
    <hyperlink ref="WYP21" location="Age_Categories!A1" display="Age_Categories!A1"/>
    <hyperlink ref="WYQ21" location="Age_Categories!A1" display="Age_Categories!A1"/>
    <hyperlink ref="WYR21" location="Age_Categories!A1" display="Age_Categories!A1"/>
    <hyperlink ref="WYS21" location="Age_Categories!A1" display="Age_Categories!A1"/>
    <hyperlink ref="WYT21" location="Age_Categories!A1" display="Age_Categories!A1"/>
    <hyperlink ref="WYU21" location="Age_Categories!A1" display="Age_Categories!A1"/>
    <hyperlink ref="WYV21" location="Age_Categories!A1" display="Age_Categories!A1"/>
    <hyperlink ref="WYW21" location="Age_Categories!A1" display="Age_Categories!A1"/>
    <hyperlink ref="WYX21" location="Age_Categories!A1" display="Age_Categories!A1"/>
    <hyperlink ref="WYY21" location="Age_Categories!A1" display="Age_Categories!A1"/>
    <hyperlink ref="WYZ21" location="Age_Categories!A1" display="Age_Categories!A1"/>
    <hyperlink ref="WZA21" location="Age_Categories!A1" display="Age_Categories!A1"/>
    <hyperlink ref="WZB21" location="Age_Categories!A1" display="Age_Categories!A1"/>
    <hyperlink ref="WZC21" location="Age_Categories!A1" display="Age_Categories!A1"/>
    <hyperlink ref="WZD21" location="Age_Categories!A1" display="Age_Categories!A1"/>
    <hyperlink ref="WZE21" location="Age_Categories!A1" display="Age_Categories!A1"/>
    <hyperlink ref="WZF21" location="Age_Categories!A1" display="Age_Categories!A1"/>
    <hyperlink ref="WZG21" location="Age_Categories!A1" display="Age_Categories!A1"/>
    <hyperlink ref="WZH21" location="Age_Categories!A1" display="Age_Categories!A1"/>
    <hyperlink ref="WZI21" location="Age_Categories!A1" display="Age_Categories!A1"/>
    <hyperlink ref="WZJ21" location="Age_Categories!A1" display="Age_Categories!A1"/>
    <hyperlink ref="WZK21" location="Age_Categories!A1" display="Age_Categories!A1"/>
    <hyperlink ref="WZL21" location="Age_Categories!A1" display="Age_Categories!A1"/>
    <hyperlink ref="WZM21" location="Age_Categories!A1" display="Age_Categories!A1"/>
    <hyperlink ref="WZN21" location="Age_Categories!A1" display="Age_Categories!A1"/>
    <hyperlink ref="WZO21" location="Age_Categories!A1" display="Age_Categories!A1"/>
    <hyperlink ref="WZP21" location="Age_Categories!A1" display="Age_Categories!A1"/>
    <hyperlink ref="WZQ21" location="Age_Categories!A1" display="Age_Categories!A1"/>
    <hyperlink ref="WZR21" location="Age_Categories!A1" display="Age_Categories!A1"/>
    <hyperlink ref="WZS21" location="Age_Categories!A1" display="Age_Categories!A1"/>
    <hyperlink ref="WZT21" location="Age_Categories!A1" display="Age_Categories!A1"/>
    <hyperlink ref="WZU21" location="Age_Categories!A1" display="Age_Categories!A1"/>
    <hyperlink ref="WZV21" location="Age_Categories!A1" display="Age_Categories!A1"/>
    <hyperlink ref="WZW21" location="Age_Categories!A1" display="Age_Categories!A1"/>
    <hyperlink ref="WZX21" location="Age_Categories!A1" display="Age_Categories!A1"/>
    <hyperlink ref="WZY21" location="Age_Categories!A1" display="Age_Categories!A1"/>
    <hyperlink ref="WZZ21" location="Age_Categories!A1" display="Age_Categories!A1"/>
    <hyperlink ref="XAA21" location="Age_Categories!A1" display="Age_Categories!A1"/>
    <hyperlink ref="XAB21" location="Age_Categories!A1" display="Age_Categories!A1"/>
    <hyperlink ref="XAC21" location="Age_Categories!A1" display="Age_Categories!A1"/>
    <hyperlink ref="XAD21" location="Age_Categories!A1" display="Age_Categories!A1"/>
    <hyperlink ref="XAE21" location="Age_Categories!A1" display="Age_Categories!A1"/>
    <hyperlink ref="XAF21" location="Age_Categories!A1" display="Age_Categories!A1"/>
    <hyperlink ref="XAG21" location="Age_Categories!A1" display="Age_Categories!A1"/>
    <hyperlink ref="XAH21" location="Age_Categories!A1" display="Age_Categories!A1"/>
    <hyperlink ref="XAI21" location="Age_Categories!A1" display="Age_Categories!A1"/>
    <hyperlink ref="XAJ21" location="Age_Categories!A1" display="Age_Categories!A1"/>
    <hyperlink ref="XAK21" location="Age_Categories!A1" display="Age_Categories!A1"/>
    <hyperlink ref="XAL21" location="Age_Categories!A1" display="Age_Categories!A1"/>
    <hyperlink ref="XAM21" location="Age_Categories!A1" display="Age_Categories!A1"/>
    <hyperlink ref="XAN21" location="Age_Categories!A1" display="Age_Categories!A1"/>
    <hyperlink ref="XAO21" location="Age_Categories!A1" display="Age_Categories!A1"/>
    <hyperlink ref="XAP21" location="Age_Categories!A1" display="Age_Categories!A1"/>
    <hyperlink ref="XAQ21" location="Age_Categories!A1" display="Age_Categories!A1"/>
    <hyperlink ref="XAR21" location="Age_Categories!A1" display="Age_Categories!A1"/>
    <hyperlink ref="XAS21" location="Age_Categories!A1" display="Age_Categories!A1"/>
    <hyperlink ref="XAT21" location="Age_Categories!A1" display="Age_Categories!A1"/>
    <hyperlink ref="XAU21" location="Age_Categories!A1" display="Age_Categories!A1"/>
    <hyperlink ref="XAV21" location="Age_Categories!A1" display="Age_Categories!A1"/>
    <hyperlink ref="XAW21" location="Age_Categories!A1" display="Age_Categories!A1"/>
    <hyperlink ref="XAX21" location="Age_Categories!A1" display="Age_Categories!A1"/>
    <hyperlink ref="XAY21" location="Age_Categories!A1" display="Age_Categories!A1"/>
    <hyperlink ref="XAZ21" location="Age_Categories!A1" display="Age_Categories!A1"/>
    <hyperlink ref="XBA21" location="Age_Categories!A1" display="Age_Categories!A1"/>
    <hyperlink ref="XBB21" location="Age_Categories!A1" display="Age_Categories!A1"/>
    <hyperlink ref="XBC21" location="Age_Categories!A1" display="Age_Categories!A1"/>
    <hyperlink ref="XBD21" location="Age_Categories!A1" display="Age_Categories!A1"/>
    <hyperlink ref="XBE21" location="Age_Categories!A1" display="Age_Categories!A1"/>
    <hyperlink ref="XBF21" location="Age_Categories!A1" display="Age_Categories!A1"/>
    <hyperlink ref="XBG21" location="Age_Categories!A1" display="Age_Categories!A1"/>
    <hyperlink ref="XBH21" location="Age_Categories!A1" display="Age_Categories!A1"/>
    <hyperlink ref="XBI21" location="Age_Categories!A1" display="Age_Categories!A1"/>
    <hyperlink ref="XBJ21" location="Age_Categories!A1" display="Age_Categories!A1"/>
    <hyperlink ref="XBK21" location="Age_Categories!A1" display="Age_Categories!A1"/>
    <hyperlink ref="XBL21" location="Age_Categories!A1" display="Age_Categories!A1"/>
    <hyperlink ref="XBM21" location="Age_Categories!A1" display="Age_Categories!A1"/>
    <hyperlink ref="XBN21" location="Age_Categories!A1" display="Age_Categories!A1"/>
    <hyperlink ref="XBO21" location="Age_Categories!A1" display="Age_Categories!A1"/>
    <hyperlink ref="XBP21" location="Age_Categories!A1" display="Age_Categories!A1"/>
    <hyperlink ref="XBQ21" location="Age_Categories!A1" display="Age_Categories!A1"/>
    <hyperlink ref="XBR21" location="Age_Categories!A1" display="Age_Categories!A1"/>
    <hyperlink ref="XBS21" location="Age_Categories!A1" display="Age_Categories!A1"/>
    <hyperlink ref="XBT21" location="Age_Categories!A1" display="Age_Categories!A1"/>
    <hyperlink ref="XBU21" location="Age_Categories!A1" display="Age_Categories!A1"/>
    <hyperlink ref="XBV21" location="Age_Categories!A1" display="Age_Categories!A1"/>
    <hyperlink ref="XBW21" location="Age_Categories!A1" display="Age_Categories!A1"/>
    <hyperlink ref="XBX21" location="Age_Categories!A1" display="Age_Categories!A1"/>
    <hyperlink ref="XBY21" location="Age_Categories!A1" display="Age_Categories!A1"/>
    <hyperlink ref="XBZ21" location="Age_Categories!A1" display="Age_Categories!A1"/>
    <hyperlink ref="XCA21" location="Age_Categories!A1" display="Age_Categories!A1"/>
    <hyperlink ref="XCB21" location="Age_Categories!A1" display="Age_Categories!A1"/>
    <hyperlink ref="XCC21" location="Age_Categories!A1" display="Age_Categories!A1"/>
    <hyperlink ref="XCD21" location="Age_Categories!A1" display="Age_Categories!A1"/>
    <hyperlink ref="XCE21" location="Age_Categories!A1" display="Age_Categories!A1"/>
    <hyperlink ref="XCF21" location="Age_Categories!A1" display="Age_Categories!A1"/>
    <hyperlink ref="XCG21" location="Age_Categories!A1" display="Age_Categories!A1"/>
    <hyperlink ref="XCH21" location="Age_Categories!A1" display="Age_Categories!A1"/>
    <hyperlink ref="XCI21" location="Age_Categories!A1" display="Age_Categories!A1"/>
    <hyperlink ref="XCJ21" location="Age_Categories!A1" display="Age_Categories!A1"/>
    <hyperlink ref="XCK21" location="Age_Categories!A1" display="Age_Categories!A1"/>
    <hyperlink ref="XCL21" location="Age_Categories!A1" display="Age_Categories!A1"/>
    <hyperlink ref="XCM21" location="Age_Categories!A1" display="Age_Categories!A1"/>
    <hyperlink ref="XCN21" location="Age_Categories!A1" display="Age_Categories!A1"/>
    <hyperlink ref="XCO21" location="Age_Categories!A1" display="Age_Categories!A1"/>
    <hyperlink ref="XCP21" location="Age_Categories!A1" display="Age_Categories!A1"/>
    <hyperlink ref="XCQ21" location="Age_Categories!A1" display="Age_Categories!A1"/>
    <hyperlink ref="XCR21" location="Age_Categories!A1" display="Age_Categories!A1"/>
    <hyperlink ref="XCS21" location="Age_Categories!A1" display="Age_Categories!A1"/>
    <hyperlink ref="XCT21" location="Age_Categories!A1" display="Age_Categories!A1"/>
    <hyperlink ref="XCU21" location="Age_Categories!A1" display="Age_Categories!A1"/>
    <hyperlink ref="XCV21" location="Age_Categories!A1" display="Age_Categories!A1"/>
    <hyperlink ref="XCW21" location="Age_Categories!A1" display="Age_Categories!A1"/>
    <hyperlink ref="XCX21" location="Age_Categories!A1" display="Age_Categories!A1"/>
    <hyperlink ref="XCY21" location="Age_Categories!A1" display="Age_Categories!A1"/>
    <hyperlink ref="XCZ21" location="Age_Categories!A1" display="Age_Categories!A1"/>
    <hyperlink ref="XDA21" location="Age_Categories!A1" display="Age_Categories!A1"/>
    <hyperlink ref="XDB21" location="Age_Categories!A1" display="Age_Categories!A1"/>
    <hyperlink ref="XDC21" location="Age_Categories!A1" display="Age_Categories!A1"/>
    <hyperlink ref="XDD21" location="Age_Categories!A1" display="Age_Categories!A1"/>
    <hyperlink ref="XDE21" location="Age_Categories!A1" display="Age_Categories!A1"/>
    <hyperlink ref="XDF21" location="Age_Categories!A1" display="Age_Categories!A1"/>
    <hyperlink ref="XDG21" location="Age_Categories!A1" display="Age_Categories!A1"/>
    <hyperlink ref="XDH21" location="Age_Categories!A1" display="Age_Categories!A1"/>
    <hyperlink ref="XDI21" location="Age_Categories!A1" display="Age_Categories!A1"/>
    <hyperlink ref="XDJ21" location="Age_Categories!A1" display="Age_Categories!A1"/>
    <hyperlink ref="XDK21" location="Age_Categories!A1" display="Age_Categories!A1"/>
    <hyperlink ref="XDL21" location="Age_Categories!A1" display="Age_Categories!A1"/>
    <hyperlink ref="XDM21" location="Age_Categories!A1" display="Age_Categories!A1"/>
    <hyperlink ref="XDN21" location="Age_Categories!A1" display="Age_Categories!A1"/>
    <hyperlink ref="XDO21" location="Age_Categories!A1" display="Age_Categories!A1"/>
    <hyperlink ref="XDP21" location="Age_Categories!A1" display="Age_Categories!A1"/>
    <hyperlink ref="XDQ21" location="Age_Categories!A1" display="Age_Categories!A1"/>
    <hyperlink ref="XDR21" location="Age_Categories!A1" display="Age_Categories!A1"/>
    <hyperlink ref="XDS21" location="Age_Categories!A1" display="Age_Categories!A1"/>
    <hyperlink ref="XDT21" location="Age_Categories!A1" display="Age_Categories!A1"/>
    <hyperlink ref="XDU21" location="Age_Categories!A1" display="Age_Categories!A1"/>
    <hyperlink ref="XDV21" location="Age_Categories!A1" display="Age_Categories!A1"/>
    <hyperlink ref="XDW21" location="Age_Categories!A1" display="Age_Categories!A1"/>
    <hyperlink ref="XDX21" location="Age_Categories!A1" display="Age_Categories!A1"/>
    <hyperlink ref="XDY21" location="Age_Categories!A1" display="Age_Categories!A1"/>
    <hyperlink ref="XDZ21" location="Age_Categories!A1" display="Age_Categories!A1"/>
    <hyperlink ref="XEA21" location="Age_Categories!A1" display="Age_Categories!A1"/>
    <hyperlink ref="XEB21" location="Age_Categories!A1" display="Age_Categories!A1"/>
    <hyperlink ref="XEC21" location="Age_Categories!A1" display="Age_Categories!A1"/>
    <hyperlink ref="XED21" location="Age_Categories!A1" display="Age_Categories!A1"/>
    <hyperlink ref="XEE21" location="Age_Categories!A1" display="Age_Categories!A1"/>
    <hyperlink ref="XEF21" location="Age_Categories!A1" display="Age_Categories!A1"/>
    <hyperlink ref="XEG21" location="Age_Categories!A1" display="Age_Categories!A1"/>
    <hyperlink ref="XEH21" location="Age_Categories!A1" display="Age_Categories!A1"/>
    <hyperlink ref="XEI21" location="Age_Categories!A1" display="Age_Categories!A1"/>
    <hyperlink ref="XEJ21" location="Age_Categories!A1" display="Age_Categories!A1"/>
    <hyperlink ref="XEK21" location="Age_Categories!A1" display="Age_Categories!A1"/>
    <hyperlink ref="XEL21" location="Age_Categories!A1" display="Age_Categories!A1"/>
    <hyperlink ref="XEM21" location="Age_Categories!A1" display="Age_Categories!A1"/>
    <hyperlink ref="XEN21" location="Age_Categories!A1" display="Age_Categories!A1"/>
    <hyperlink ref="XEO21" location="Age_Categories!A1" display="Age_Categories!A1"/>
    <hyperlink ref="XEP21" location="Age_Categories!A1" display="Age_Categories!A1"/>
    <hyperlink ref="XEQ21" location="Age_Categories!A1" display="Age_Categories!A1"/>
    <hyperlink ref="XER21" location="Age_Categories!A1" display="Age_Categories!A1"/>
    <hyperlink ref="XES21" location="Age_Categories!A1" display="Age_Categories!A1"/>
    <hyperlink ref="XET21" location="Age_Categories!A1" display="Age_Categories!A1"/>
    <hyperlink ref="XEU21" location="Age_Categories!A1" display="Age_Categories!A1"/>
    <hyperlink ref="XEV21" location="Age_Categories!A1" display="Age_Categories!A1"/>
    <hyperlink ref="XEW21" location="Age_Categories!A1" display="Age_Categories!A1"/>
    <hyperlink ref="XEX21" location="Age_Categories!A1" display="Age_Categories!A1"/>
    <hyperlink ref="XEY21" location="Age_Categories!A1" display="Age_Categories!A1"/>
    <hyperlink ref="XEZ21" location="Age_Categories!A1" display="Age_Categories!A1"/>
    <hyperlink ref="XFA21" location="Age_Categories!A1" display="Age_Categories!A1"/>
    <hyperlink ref="XFB21" location="Age_Categories!A1" display="Age_Categories!A1"/>
    <hyperlink ref="XFC21" location="Age_Categories!A1" display="Age_Categories!A1"/>
    <hyperlink ref="XFD21" location="Age_Categories!A1" display="Age_Categories!A1"/>
    <hyperlink ref="C23" location="Population_Categories!A1" display="1-letter population type described here"/>
    <hyperlink ref="H35" location="Country_List!A1" display="2-letter country code"/>
    <hyperlink ref="I35" location="Percentiles_List!A1" display="percentile code of variable length"/>
    <hyperlink ref="J35" location="Year_List!A1" display="4 digits year code"/>
    <hyperlink ref="C35" location="Series_Type!A1" display="1-letter SERIES type"/>
    <hyperlink ref="D35" location="Wealth_Macro_Variables!A1" display="5-letters CONCEPT code"/>
    <hyperlink ref="E35" location="Age_Categories!A1" display="3-digits AGE code"/>
    <hyperlink ref="F35" location="Population_Categories!A1" display="1-letter POPULATION type"/>
  </hyperlinks>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zoomScale="65" zoomScaleNormal="66" zoomScalePageLayoutView="66" workbookViewId="0">
      <selection activeCell="D4" sqref="D4"/>
    </sheetView>
  </sheetViews>
  <sheetFormatPr baseColWidth="10" defaultColWidth="11" defaultRowHeight="16" x14ac:dyDescent="0.2"/>
  <cols>
    <col min="1" max="1" width="29" customWidth="1"/>
    <col min="2" max="2" width="32.6640625" bestFit="1" customWidth="1"/>
    <col min="3" max="3" width="61.1640625" bestFit="1" customWidth="1"/>
    <col min="4" max="4" width="65.1640625" style="101" customWidth="1"/>
  </cols>
  <sheetData>
    <row r="2" spans="1:5" ht="25" thickBot="1" x14ac:dyDescent="0.35">
      <c r="A2" s="515"/>
      <c r="B2" s="515"/>
      <c r="C2" s="515"/>
    </row>
    <row r="3" spans="1:5" ht="52" customHeight="1" thickBot="1" x14ac:dyDescent="0.25">
      <c r="A3" s="503" t="s">
        <v>1924</v>
      </c>
      <c r="B3" s="602" t="s">
        <v>1740</v>
      </c>
      <c r="C3" s="603" t="s">
        <v>2277</v>
      </c>
      <c r="D3" s="591" t="s">
        <v>2279</v>
      </c>
    </row>
    <row r="4" spans="1:5" ht="268" customHeight="1" thickBot="1" x14ac:dyDescent="0.25">
      <c r="A4" s="575" t="s">
        <v>687</v>
      </c>
      <c r="B4" s="576" t="s">
        <v>2282</v>
      </c>
      <c r="C4" s="534" t="s">
        <v>1918</v>
      </c>
      <c r="D4" s="534" t="s">
        <v>2291</v>
      </c>
    </row>
    <row r="5" spans="1:5" ht="217" thickBot="1" x14ac:dyDescent="0.25">
      <c r="A5" s="577" t="s">
        <v>692</v>
      </c>
      <c r="B5" s="576" t="s">
        <v>1748</v>
      </c>
      <c r="C5" s="535" t="s">
        <v>2152</v>
      </c>
      <c r="D5" s="592"/>
    </row>
    <row r="6" spans="1:5" ht="49" thickBot="1" x14ac:dyDescent="0.25">
      <c r="A6" s="575" t="s">
        <v>1132</v>
      </c>
      <c r="B6" s="576" t="s">
        <v>1741</v>
      </c>
      <c r="C6" s="534" t="s">
        <v>1919</v>
      </c>
      <c r="D6" s="592"/>
    </row>
    <row r="7" spans="1:5" ht="53" customHeight="1" thickBot="1" x14ac:dyDescent="0.25">
      <c r="A7" s="577" t="s">
        <v>1141</v>
      </c>
      <c r="B7" s="576" t="s">
        <v>1742</v>
      </c>
      <c r="C7" s="535" t="s">
        <v>1897</v>
      </c>
      <c r="D7" s="535" t="s">
        <v>2280</v>
      </c>
    </row>
    <row r="8" spans="1:5" ht="87" customHeight="1" thickBot="1" x14ac:dyDescent="0.25">
      <c r="A8" s="575" t="s">
        <v>1488</v>
      </c>
      <c r="B8" s="576" t="s">
        <v>1765</v>
      </c>
      <c r="C8" s="534" t="s">
        <v>1896</v>
      </c>
      <c r="D8" s="534" t="s">
        <v>2281</v>
      </c>
    </row>
    <row r="9" spans="1:5" ht="25" thickBot="1" x14ac:dyDescent="0.25">
      <c r="A9" s="577" t="s">
        <v>503</v>
      </c>
      <c r="B9" s="578" t="s">
        <v>2153</v>
      </c>
      <c r="C9" s="535" t="s">
        <v>2153</v>
      </c>
      <c r="D9" s="592"/>
    </row>
    <row r="10" spans="1:5" ht="25" thickBot="1" x14ac:dyDescent="0.25">
      <c r="A10" s="575" t="s">
        <v>689</v>
      </c>
      <c r="B10" s="576" t="s">
        <v>1743</v>
      </c>
      <c r="C10" s="534" t="s">
        <v>1892</v>
      </c>
      <c r="D10" s="534" t="s">
        <v>2278</v>
      </c>
    </row>
    <row r="11" spans="1:5" ht="379" customHeight="1" thickBot="1" x14ac:dyDescent="0.25">
      <c r="A11" s="577" t="s">
        <v>690</v>
      </c>
      <c r="B11" s="578" t="s">
        <v>1793</v>
      </c>
      <c r="C11" s="535" t="s">
        <v>1920</v>
      </c>
      <c r="D11" s="534" t="s">
        <v>2283</v>
      </c>
      <c r="E11" s="1"/>
    </row>
    <row r="12" spans="1:5" ht="73" thickBot="1" x14ac:dyDescent="0.25">
      <c r="A12" s="575" t="s">
        <v>688</v>
      </c>
      <c r="B12" s="576" t="s">
        <v>1895</v>
      </c>
      <c r="C12" s="534" t="s">
        <v>1921</v>
      </c>
      <c r="D12" s="534" t="s">
        <v>2284</v>
      </c>
    </row>
    <row r="13" spans="1:5" ht="120" customHeight="1" thickBot="1" x14ac:dyDescent="0.25">
      <c r="A13" s="577" t="s">
        <v>0</v>
      </c>
      <c r="B13" s="578" t="s">
        <v>1893</v>
      </c>
      <c r="C13" s="535" t="s">
        <v>2154</v>
      </c>
      <c r="D13" s="534" t="s">
        <v>2285</v>
      </c>
    </row>
    <row r="14" spans="1:5" ht="168" customHeight="1" thickBot="1" x14ac:dyDescent="0.25">
      <c r="A14" s="575" t="s">
        <v>1732</v>
      </c>
      <c r="B14" s="576" t="s">
        <v>1739</v>
      </c>
      <c r="C14" s="534" t="s">
        <v>2155</v>
      </c>
      <c r="D14" s="534" t="s">
        <v>2286</v>
      </c>
    </row>
    <row r="15" spans="1:5" ht="49" thickBot="1" x14ac:dyDescent="0.25">
      <c r="A15" s="579" t="s">
        <v>698</v>
      </c>
      <c r="B15" s="580" t="s">
        <v>1894</v>
      </c>
      <c r="C15" s="574" t="s">
        <v>1917</v>
      </c>
      <c r="D15" s="534"/>
    </row>
    <row r="16" spans="1:5" ht="25" thickBot="1" x14ac:dyDescent="0.25">
      <c r="A16" s="579" t="s">
        <v>2114</v>
      </c>
      <c r="B16" s="580" t="s">
        <v>2115</v>
      </c>
      <c r="C16" s="574" t="s">
        <v>2116</v>
      </c>
      <c r="D16" s="534"/>
    </row>
  </sheetData>
  <phoneticPr fontId="4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9"/>
  <sheetViews>
    <sheetView tabSelected="1" workbookViewId="0">
      <selection activeCell="M4" sqref="M4:M20"/>
    </sheetView>
  </sheetViews>
  <sheetFormatPr baseColWidth="10" defaultColWidth="10.83203125" defaultRowHeight="16" x14ac:dyDescent="0.2"/>
  <cols>
    <col min="1" max="1" width="4.83203125" style="14" customWidth="1"/>
    <col min="2" max="2" width="4.83203125" style="13" customWidth="1"/>
    <col min="3" max="3" width="5.33203125" style="13" customWidth="1"/>
    <col min="4" max="4" width="8.6640625" style="1" bestFit="1" customWidth="1"/>
    <col min="5" max="5" width="12.5" style="103" bestFit="1" customWidth="1"/>
    <col min="6" max="6" width="14.1640625" style="1" customWidth="1"/>
    <col min="7" max="7" width="8.33203125" style="1" customWidth="1"/>
    <col min="8" max="8" width="34" style="1" customWidth="1"/>
    <col min="9" max="9" width="29" style="1" customWidth="1"/>
    <col min="10" max="10" width="43.6640625" style="1" bestFit="1" customWidth="1"/>
    <col min="11" max="11" width="64.6640625" style="1" customWidth="1"/>
    <col min="12" max="12" width="48.5" style="1" customWidth="1"/>
    <col min="13" max="13" width="138.83203125" style="1" customWidth="1"/>
    <col min="14" max="14" width="210.1640625" style="1" bestFit="1" customWidth="1"/>
    <col min="15" max="15" width="48.83203125" style="1" customWidth="1"/>
    <col min="16" max="16" width="11" style="1" customWidth="1"/>
    <col min="17" max="17" width="10" style="1" customWidth="1"/>
    <col min="18" max="20" width="8.83203125" style="1" customWidth="1"/>
    <col min="21" max="21" width="46.83203125" style="1" customWidth="1"/>
    <col min="22" max="22" width="65.1640625" style="1" bestFit="1" customWidth="1"/>
    <col min="23" max="23" width="83.1640625" style="1" customWidth="1"/>
    <col min="24" max="24" width="62.1640625" style="1" customWidth="1"/>
    <col min="25" max="16384" width="10.83203125" style="1"/>
  </cols>
  <sheetData>
    <row r="1" spans="1:24" ht="17" thickBot="1" x14ac:dyDescent="0.25">
      <c r="A1" s="14" t="s">
        <v>2275</v>
      </c>
      <c r="B1" s="17"/>
      <c r="C1" s="17"/>
      <c r="D1" s="17"/>
      <c r="E1" s="188"/>
      <c r="O1" s="17"/>
      <c r="P1" s="17"/>
      <c r="Q1" s="17"/>
      <c r="R1" s="17"/>
      <c r="S1" s="17"/>
      <c r="T1" s="17"/>
    </row>
    <row r="2" spans="1:24" ht="17" thickBot="1" x14ac:dyDescent="0.25">
      <c r="A2" s="652" t="s">
        <v>286</v>
      </c>
      <c r="B2" s="653"/>
      <c r="C2" s="653"/>
      <c r="D2" s="654"/>
      <c r="E2" s="186"/>
      <c r="F2" s="662" t="s">
        <v>481</v>
      </c>
      <c r="G2" s="664" t="s">
        <v>1923</v>
      </c>
      <c r="H2" s="655" t="s">
        <v>72</v>
      </c>
      <c r="I2" s="659" t="s">
        <v>59</v>
      </c>
      <c r="J2" s="657" t="s">
        <v>287</v>
      </c>
      <c r="K2" s="658"/>
      <c r="L2" s="657" t="s">
        <v>470</v>
      </c>
      <c r="M2" s="661"/>
      <c r="N2" s="661"/>
      <c r="O2" s="658"/>
      <c r="P2" s="652" t="s">
        <v>472</v>
      </c>
      <c r="Q2" s="653"/>
      <c r="R2" s="653"/>
      <c r="S2" s="653"/>
      <c r="T2" s="653"/>
      <c r="U2" s="652" t="s">
        <v>471</v>
      </c>
      <c r="V2" s="653"/>
      <c r="W2" s="653"/>
      <c r="X2" s="654"/>
    </row>
    <row r="3" spans="1:24" ht="29" customHeight="1" thickBot="1" x14ac:dyDescent="0.25">
      <c r="A3" s="189" t="s">
        <v>11</v>
      </c>
      <c r="B3" s="164" t="s">
        <v>10</v>
      </c>
      <c r="C3" s="164" t="s">
        <v>9</v>
      </c>
      <c r="D3" s="190" t="s">
        <v>45</v>
      </c>
      <c r="E3" s="191" t="s">
        <v>394</v>
      </c>
      <c r="F3" s="663"/>
      <c r="G3" s="665"/>
      <c r="H3" s="656"/>
      <c r="I3" s="660"/>
      <c r="J3" s="187" t="s">
        <v>75</v>
      </c>
      <c r="K3" s="187" t="s">
        <v>73</v>
      </c>
      <c r="L3" s="109" t="s">
        <v>2264</v>
      </c>
      <c r="M3" s="173" t="s">
        <v>2263</v>
      </c>
      <c r="N3" s="172" t="s">
        <v>475</v>
      </c>
      <c r="O3" s="110" t="s">
        <v>474</v>
      </c>
      <c r="P3" s="114" t="s">
        <v>285</v>
      </c>
      <c r="Q3" s="115" t="s">
        <v>4</v>
      </c>
      <c r="R3" s="115" t="s">
        <v>5</v>
      </c>
      <c r="S3" s="115" t="s">
        <v>70</v>
      </c>
      <c r="T3" s="116" t="s">
        <v>69</v>
      </c>
      <c r="U3" s="126" t="s">
        <v>288</v>
      </c>
      <c r="V3" s="127" t="s">
        <v>5</v>
      </c>
      <c r="W3" s="127" t="s">
        <v>70</v>
      </c>
      <c r="X3" s="128" t="s">
        <v>69</v>
      </c>
    </row>
    <row r="4" spans="1:24" x14ac:dyDescent="0.2">
      <c r="A4" s="98" t="s">
        <v>685</v>
      </c>
      <c r="B4" s="32" t="s">
        <v>12</v>
      </c>
      <c r="C4" s="81" t="s">
        <v>21</v>
      </c>
      <c r="D4" s="160" t="str">
        <f t="shared" ref="D4:D41" si="0">CONCATENATE(A4,B4,C4)</f>
        <v>*pweal</v>
      </c>
      <c r="E4" s="106">
        <v>0</v>
      </c>
      <c r="F4" s="197">
        <v>20101001</v>
      </c>
      <c r="G4" s="154">
        <v>2</v>
      </c>
      <c r="H4" s="95" t="s">
        <v>46</v>
      </c>
      <c r="I4" s="160" t="s">
        <v>60</v>
      </c>
      <c r="J4" s="95" t="s">
        <v>370</v>
      </c>
      <c r="K4" s="160" t="str">
        <f>CONCATENATE(H4," of the ",I4)</f>
        <v>Net wealth of the private sector</v>
      </c>
      <c r="L4" s="111" t="s">
        <v>2265</v>
      </c>
      <c r="M4" s="68" t="str">
        <f>CONCATENATE(K4," is equal to ",K5," plus ",K12," minus ",K20)</f>
        <v>Net wealth of the private sector is equal to Non-financial assets owned by the private sector plus Financial assets owned by the private sector minus Liabilities of the private sector</v>
      </c>
      <c r="N4" s="111" t="str">
        <f>CONCATENATE("[",J4,"]","=","[",J5,"]","+","[",J12,"]","-","[",J20,"]")</f>
        <v>[Net private wealth]=[Private non-financial assets]+[Private financial assets]-[Private debt]</v>
      </c>
      <c r="O4" s="160" t="str">
        <f>CONCATENATE(D4,"=",D5,"+",D12,"-",D20)</f>
        <v>*pweal=*pwnfa+*pwfin-*pwdeb</v>
      </c>
      <c r="P4" s="117"/>
      <c r="Q4" s="118" t="str">
        <f>D4</f>
        <v>*pweal</v>
      </c>
      <c r="R4" s="118"/>
      <c r="S4" s="118"/>
      <c r="T4" s="119"/>
      <c r="U4" s="131" t="str">
        <f>IF(Wealth_Macro_Variables!Q4&lt;&gt;"",CONCATENATE(Wealth_Macro_Variables!$K4,"[",Wealth_Macro_Variables!Q4,"]"),"")</f>
        <v>Net wealth of the private sector[*pweal]</v>
      </c>
      <c r="V4" s="130" t="str">
        <f>IF(Wealth_Macro_Variables!R4&lt;&gt;"",CONCATENATE(Wealth_Macro_Variables!$K4,"[",Wealth_Macro_Variables!R4,"]"),"")</f>
        <v/>
      </c>
      <c r="W4" s="131" t="str">
        <f>IF(Wealth_Macro_Variables!S4&lt;&gt;"",CONCATENATE(Wealth_Macro_Variables!$K4,"[",Wealth_Macro_Variables!S4,"]"),"")</f>
        <v/>
      </c>
      <c r="X4" s="130" t="str">
        <f>IF(Wealth_Macro_Variables!T4&lt;&gt;"",CONCATENATE(Wealth_Macro_Variables!$K4,"[",Wealth_Macro_Variables!T4,"]"),"")</f>
        <v/>
      </c>
    </row>
    <row r="5" spans="1:24" x14ac:dyDescent="0.2">
      <c r="A5" s="97" t="s">
        <v>685</v>
      </c>
      <c r="B5" s="20" t="s">
        <v>12</v>
      </c>
      <c r="C5" s="82" t="s">
        <v>33</v>
      </c>
      <c r="D5" s="3" t="str">
        <f t="shared" si="0"/>
        <v>*pwnfa</v>
      </c>
      <c r="E5" s="107">
        <v>0</v>
      </c>
      <c r="F5" s="194">
        <v>20102001</v>
      </c>
      <c r="G5" s="206"/>
      <c r="H5" s="94" t="s">
        <v>3</v>
      </c>
      <c r="I5" s="3" t="s">
        <v>60</v>
      </c>
      <c r="J5" s="94" t="s">
        <v>402</v>
      </c>
      <c r="K5" s="3" t="str">
        <f t="shared" ref="K5:K19" si="1">CONCATENATE(H5," owned by the ",I5)</f>
        <v>Non-financial assets owned by the private sector</v>
      </c>
      <c r="L5" s="112" t="s">
        <v>1960</v>
      </c>
      <c r="M5" s="70" t="str">
        <f>CONCATENATE(K5," is equal to ",K6," plus ",K9)</f>
        <v>Non-financial assets owned by the private sector is equal to Housing assets owned by the private sector plus Business and other non-financial assets owned by the private sector</v>
      </c>
      <c r="N5" s="112" t="str">
        <f>CONCATENATE("[",J5,"]","=","[",J6,"]","+","[",J9,"]")</f>
        <v>[Private non-financial assets]=[Private housing assets]+[Private business and other non-financial assets]</v>
      </c>
      <c r="O5" s="70" t="str">
        <f>CONCATENATE(D5,"=",D6,"+",D9)</f>
        <v>*pwnfa=*pwhou+*pwbus</v>
      </c>
      <c r="P5" s="120"/>
      <c r="Q5" s="121"/>
      <c r="R5" s="121" t="str">
        <f>D5</f>
        <v>*pwnfa</v>
      </c>
      <c r="S5" s="121"/>
      <c r="T5" s="122"/>
      <c r="U5" s="134" t="str">
        <f>IF(Wealth_Macro_Variables!Q5&lt;&gt;"",CONCATENATE(Wealth_Macro_Variables!$K5,"[",Wealth_Macro_Variables!Q5,"]"),"")</f>
        <v/>
      </c>
      <c r="V5" s="133" t="str">
        <f>IF(Wealth_Macro_Variables!R5&lt;&gt;"",CONCATENATE(Wealth_Macro_Variables!$K5,"[",Wealth_Macro_Variables!R5,"]"),"")</f>
        <v>Non-financial assets owned by the private sector[*pwnfa]</v>
      </c>
      <c r="W5" s="134" t="str">
        <f>IF(Wealth_Macro_Variables!S5&lt;&gt;"",CONCATENATE(Wealth_Macro_Variables!$K5,"[",Wealth_Macro_Variables!S5,"]"),"")</f>
        <v/>
      </c>
      <c r="X5" s="133" t="str">
        <f>IF(Wealth_Macro_Variables!T5&lt;&gt;"",CONCATENATE(Wealth_Macro_Variables!$K5,"[",Wealth_Macro_Variables!T5,"]"),"")</f>
        <v/>
      </c>
    </row>
    <row r="6" spans="1:24" ht="15" customHeight="1" x14ac:dyDescent="0.2">
      <c r="A6" s="97" t="s">
        <v>685</v>
      </c>
      <c r="B6" s="20" t="s">
        <v>12</v>
      </c>
      <c r="C6" s="82" t="s">
        <v>25</v>
      </c>
      <c r="D6" s="3" t="str">
        <f t="shared" si="0"/>
        <v>*pwhou</v>
      </c>
      <c r="E6" s="107">
        <v>0</v>
      </c>
      <c r="F6" s="194">
        <v>20102002</v>
      </c>
      <c r="G6" s="206"/>
      <c r="H6" s="94" t="s">
        <v>48</v>
      </c>
      <c r="I6" s="3" t="s">
        <v>60</v>
      </c>
      <c r="J6" s="94" t="s">
        <v>395</v>
      </c>
      <c r="K6" s="3" t="str">
        <f t="shared" si="1"/>
        <v>Housing assets owned by the private sector</v>
      </c>
      <c r="L6" s="112" t="s">
        <v>2194</v>
      </c>
      <c r="M6" s="70" t="str">
        <f>CONCATENATE(K6," is equal to ",K7," plus ",K8)</f>
        <v>Housing assets owned by the private sector is equal to Dwellings owned by the private sector plus Land underlying dwellings owned by the private sector</v>
      </c>
      <c r="N6" s="112" t="str">
        <f>CONCATENATE("[",J6,"]","=","[",J7,"]","+","[",J8,"]")</f>
        <v>[Private housing assets]=[Private dwellings]+[Private land underlying dwellings]</v>
      </c>
      <c r="O6" s="70" t="str">
        <f>CONCATENATE(D6,"=",D7,"+",D8)</f>
        <v>*pwhou=*pwdwe+*pwlan</v>
      </c>
      <c r="P6" s="120"/>
      <c r="Q6" s="121"/>
      <c r="R6" s="121"/>
      <c r="S6" s="121" t="str">
        <f>D6</f>
        <v>*pwhou</v>
      </c>
      <c r="T6" s="122"/>
      <c r="U6" s="134" t="str">
        <f>IF(Wealth_Macro_Variables!Q6&lt;&gt;"",CONCATENATE(Wealth_Macro_Variables!$K6,"[",Wealth_Macro_Variables!Q6,"]"),"")</f>
        <v/>
      </c>
      <c r="V6" s="133" t="str">
        <f>IF(Wealth_Macro_Variables!R6&lt;&gt;"",CONCATENATE(Wealth_Macro_Variables!$K6,"[",Wealth_Macro_Variables!R6,"]"),"")</f>
        <v/>
      </c>
      <c r="W6" s="134" t="str">
        <f>IF(Wealth_Macro_Variables!S6&lt;&gt;"",CONCATENATE(Wealth_Macro_Variables!$K6,"[",Wealth_Macro_Variables!S6,"]"),"")</f>
        <v>Housing assets owned by the private sector[*pwhou]</v>
      </c>
      <c r="X6" s="133" t="str">
        <f>IF(Wealth_Macro_Variables!T6&lt;&gt;"",CONCATENATE(Wealth_Macro_Variables!$K6,"[",Wealth_Macro_Variables!T6,"]"),"")</f>
        <v/>
      </c>
    </row>
    <row r="7" spans="1:24" x14ac:dyDescent="0.2">
      <c r="A7" s="97" t="s">
        <v>685</v>
      </c>
      <c r="B7" s="20" t="s">
        <v>12</v>
      </c>
      <c r="C7" s="82" t="s">
        <v>23</v>
      </c>
      <c r="D7" s="3" t="str">
        <f t="shared" si="0"/>
        <v>*pwdwe</v>
      </c>
      <c r="E7" s="107">
        <v>0</v>
      </c>
      <c r="F7" s="194">
        <v>20102003</v>
      </c>
      <c r="G7" s="206"/>
      <c r="H7" s="94" t="s">
        <v>49</v>
      </c>
      <c r="I7" s="3" t="s">
        <v>60</v>
      </c>
      <c r="J7" s="94" t="s">
        <v>396</v>
      </c>
      <c r="K7" s="3" t="str">
        <f t="shared" si="1"/>
        <v>Dwellings owned by the private sector</v>
      </c>
      <c r="L7" s="112" t="s">
        <v>2195</v>
      </c>
      <c r="M7" s="70" t="str">
        <f>CONCATENATE(K7," is equal to ",K25," plus ",K43)</f>
        <v>Dwellings owned by the private sector is equal to Dwellings owned by the personal sector plus Dwellings owned by the NPISH (non-profit) sector</v>
      </c>
      <c r="N7" s="112" t="str">
        <f>CONCATENATE("[",J7,"]","=","[",J25,"]","+","[",J43,"]")</f>
        <v>[Private dwellings]=[Personal dwellings]+[Non-profit dwellings]</v>
      </c>
      <c r="O7" s="70" t="str">
        <f>CONCATENATE(D7,"=",D25,"+",D43)</f>
        <v>*pwdwe=*hwdwe+*iwdwe</v>
      </c>
      <c r="P7" s="120"/>
      <c r="Q7" s="121"/>
      <c r="R7" s="121"/>
      <c r="S7" s="121"/>
      <c r="T7" s="122" t="str">
        <f>D7</f>
        <v>*pwdwe</v>
      </c>
      <c r="U7" s="134" t="str">
        <f>IF(Wealth_Macro_Variables!Q7&lt;&gt;"",CONCATENATE(Wealth_Macro_Variables!$K7,"[",Wealth_Macro_Variables!Q7,"]"),"")</f>
        <v/>
      </c>
      <c r="V7" s="133" t="str">
        <f>IF(Wealth_Macro_Variables!R7&lt;&gt;"",CONCATENATE(Wealth_Macro_Variables!$K7,"[",Wealth_Macro_Variables!R7,"]"),"")</f>
        <v/>
      </c>
      <c r="W7" s="134" t="str">
        <f>IF(Wealth_Macro_Variables!S7&lt;&gt;"",CONCATENATE(Wealth_Macro_Variables!$K7,"[",Wealth_Macro_Variables!S7,"]"),"")</f>
        <v/>
      </c>
      <c r="X7" s="133" t="str">
        <f>IF(Wealth_Macro_Variables!T7&lt;&gt;"",CONCATENATE(Wealth_Macro_Variables!$K7,"[",Wealth_Macro_Variables!T7,"]"),"")</f>
        <v>Dwellings owned by the private sector[*pwdwe]</v>
      </c>
    </row>
    <row r="8" spans="1:24" x14ac:dyDescent="0.2">
      <c r="A8" s="97" t="s">
        <v>685</v>
      </c>
      <c r="B8" s="20" t="s">
        <v>12</v>
      </c>
      <c r="C8" s="82" t="s">
        <v>24</v>
      </c>
      <c r="D8" s="3" t="str">
        <f t="shared" si="0"/>
        <v>*pwlan</v>
      </c>
      <c r="E8" s="107">
        <v>0</v>
      </c>
      <c r="F8" s="194">
        <v>20102004</v>
      </c>
      <c r="G8" s="206"/>
      <c r="H8" s="94" t="s">
        <v>50</v>
      </c>
      <c r="I8" s="3" t="s">
        <v>60</v>
      </c>
      <c r="J8" s="94" t="s">
        <v>405</v>
      </c>
      <c r="K8" s="3" t="str">
        <f t="shared" si="1"/>
        <v>Land underlying dwellings owned by the private sector</v>
      </c>
      <c r="L8" s="112" t="s">
        <v>1961</v>
      </c>
      <c r="M8" s="70" t="str">
        <f>CONCATENATE(K8," is equal to ",K26," plus ",K44)</f>
        <v>Land underlying dwellings owned by the private sector is equal to Land underlying dwellings owned by the personal sector plus Land underlying dwellings owned by the NPISH (non-profit) sector</v>
      </c>
      <c r="N8" s="112" t="str">
        <f>CONCATENATE("[",J8,"]","=","[",J26,"]","+","[",J44,"]")</f>
        <v>[Private land underlying dwellings]=[Personal land underlying dwellings]+[Non-profit land underlying dwellings]</v>
      </c>
      <c r="O8" s="70" t="str">
        <f>CONCATENATE(D8,"=",D26,"+",D44)</f>
        <v>*pwlan=*hwlan+*iwlan</v>
      </c>
      <c r="P8" s="120"/>
      <c r="Q8" s="121"/>
      <c r="R8" s="121"/>
      <c r="S8" s="121"/>
      <c r="T8" s="122" t="str">
        <f>D8</f>
        <v>*pwlan</v>
      </c>
      <c r="U8" s="134" t="str">
        <f>IF(Wealth_Macro_Variables!Q8&lt;&gt;"",CONCATENATE(Wealth_Macro_Variables!$K8,"[",Wealth_Macro_Variables!Q8,"]"),"")</f>
        <v/>
      </c>
      <c r="V8" s="133" t="str">
        <f>IF(Wealth_Macro_Variables!R8&lt;&gt;"",CONCATENATE(Wealth_Macro_Variables!$K8,"[",Wealth_Macro_Variables!R8,"]"),"")</f>
        <v/>
      </c>
      <c r="W8" s="134" t="str">
        <f>IF(Wealth_Macro_Variables!S8&lt;&gt;"",CONCATENATE(Wealth_Macro_Variables!$K8,"[",Wealth_Macro_Variables!S8,"]"),"")</f>
        <v/>
      </c>
      <c r="X8" s="133" t="str">
        <f>IF(Wealth_Macro_Variables!T8&lt;&gt;"",CONCATENATE(Wealth_Macro_Variables!$K8,"[",Wealth_Macro_Variables!T8,"]"),"")</f>
        <v>Land underlying dwellings owned by the private sector[*pwlan]</v>
      </c>
    </row>
    <row r="9" spans="1:24" x14ac:dyDescent="0.2">
      <c r="A9" s="97" t="s">
        <v>685</v>
      </c>
      <c r="B9" s="20" t="s">
        <v>12</v>
      </c>
      <c r="C9" s="82" t="s">
        <v>26</v>
      </c>
      <c r="D9" s="3" t="str">
        <f t="shared" si="0"/>
        <v>*pwbus</v>
      </c>
      <c r="E9" s="107">
        <v>0</v>
      </c>
      <c r="F9" s="194">
        <v>20102005</v>
      </c>
      <c r="G9" s="206"/>
      <c r="H9" s="94" t="s">
        <v>76</v>
      </c>
      <c r="I9" s="3" t="s">
        <v>60</v>
      </c>
      <c r="J9" s="94" t="s">
        <v>406</v>
      </c>
      <c r="K9" s="3" t="str">
        <f t="shared" si="1"/>
        <v>Business and other non-financial assets owned by the private sector</v>
      </c>
      <c r="L9" s="112" t="s">
        <v>1962</v>
      </c>
      <c r="M9" s="70" t="str">
        <f>CONCATENATE(K9," is equal to ",K27," plus ",K45)</f>
        <v>Business and other non-financial assets owned by the private sector is equal to Business and other non-financial assets owned by the personal sector plus Business and other non-financial assets owned by the NPISH (non-profit) sector</v>
      </c>
      <c r="N9" s="112" t="str">
        <f>CONCATENATE("[",J9,"]","=","[",J10,"]","+","[",J11,"]")</f>
        <v>[Private business and other non-financial assets]=[Private agricultural land]+[Other domestic private capital]</v>
      </c>
      <c r="O9" s="70" t="str">
        <f>CONCATENATE(D9,"=",D10,"+",D11)</f>
        <v>*pwbus=*pwagr+*pwodk</v>
      </c>
      <c r="P9" s="120"/>
      <c r="Q9" s="121"/>
      <c r="R9" s="121"/>
      <c r="S9" s="121" t="str">
        <f>D9</f>
        <v>*pwbus</v>
      </c>
      <c r="T9" s="122"/>
      <c r="U9" s="134" t="str">
        <f>IF(Wealth_Macro_Variables!Q9&lt;&gt;"",CONCATENATE(Wealth_Macro_Variables!$K9,"[",Wealth_Macro_Variables!Q9,"]"),"")</f>
        <v/>
      </c>
      <c r="V9" s="133" t="str">
        <f>IF(Wealth_Macro_Variables!R9&lt;&gt;"",CONCATENATE(Wealth_Macro_Variables!$K9,"[",Wealth_Macro_Variables!R9,"]"),"")</f>
        <v/>
      </c>
      <c r="W9" s="134" t="str">
        <f>IF(Wealth_Macro_Variables!S9&lt;&gt;"",CONCATENATE(Wealth_Macro_Variables!$K9,"[",Wealth_Macro_Variables!S9,"]"),"")</f>
        <v>Business and other non-financial assets owned by the private sector[*pwbus]</v>
      </c>
      <c r="X9" s="133" t="str">
        <f>IF(Wealth_Macro_Variables!T9&lt;&gt;"",CONCATENATE(Wealth_Macro_Variables!$K9,"[",Wealth_Macro_Variables!T9,"]"),"")</f>
        <v/>
      </c>
    </row>
    <row r="10" spans="1:24" x14ac:dyDescent="0.2">
      <c r="A10" s="97" t="s">
        <v>685</v>
      </c>
      <c r="B10" s="20" t="s">
        <v>12</v>
      </c>
      <c r="C10" s="82" t="s">
        <v>8</v>
      </c>
      <c r="D10" s="3" t="str">
        <f t="shared" si="0"/>
        <v>*pwagr</v>
      </c>
      <c r="E10" s="107">
        <v>0</v>
      </c>
      <c r="F10" s="194">
        <v>20102006</v>
      </c>
      <c r="G10" s="206"/>
      <c r="H10" s="94" t="s">
        <v>52</v>
      </c>
      <c r="I10" s="3" t="s">
        <v>60</v>
      </c>
      <c r="J10" s="192" t="s">
        <v>407</v>
      </c>
      <c r="K10" s="3" t="str">
        <f t="shared" si="1"/>
        <v>Agricultural land owned by the private sector</v>
      </c>
      <c r="L10" s="112" t="s">
        <v>1963</v>
      </c>
      <c r="M10" s="70" t="str">
        <f>CONCATENATE(K10," is equal to ",K28," plus ",K46)</f>
        <v>Agricultural land owned by the private sector is equal to Agricultural land owned by the personal sector plus Agricultural land owned by the NPISH (non-profit) sector</v>
      </c>
      <c r="N10" s="112" t="str">
        <f>CONCATENATE("[",J10,"]","=","[",J28,"]","+","[",J46,"]")</f>
        <v>[Private agricultural land]=[Personal agricultural land]+[Non-profit agricultural land]</v>
      </c>
      <c r="O10" s="70" t="str">
        <f>CONCATENATE(D10,"=",D28,"+",D46)</f>
        <v>*pwagr=*hwagr+*iwagr</v>
      </c>
      <c r="P10" s="120"/>
      <c r="Q10" s="121"/>
      <c r="R10" s="121"/>
      <c r="S10" s="121"/>
      <c r="T10" s="122" t="str">
        <f>D10</f>
        <v>*pwagr</v>
      </c>
      <c r="U10" s="134" t="str">
        <f>IF(Wealth_Macro_Variables!Q10&lt;&gt;"",CONCATENATE(Wealth_Macro_Variables!$K10,"[",Wealth_Macro_Variables!Q10,"]"),"")</f>
        <v/>
      </c>
      <c r="V10" s="133" t="str">
        <f>IF(Wealth_Macro_Variables!R10&lt;&gt;"",CONCATENATE(Wealth_Macro_Variables!$K10,"[",Wealth_Macro_Variables!R10,"]"),"")</f>
        <v/>
      </c>
      <c r="W10" s="165"/>
      <c r="X10" s="133" t="str">
        <f>IF(Wealth_Macro_Variables!T10&lt;&gt;"",CONCATENATE(Wealth_Macro_Variables!$K10,"[",Wealth_Macro_Variables!T10,"]"),"")</f>
        <v>Agricultural land owned by the private sector[*pwagr]</v>
      </c>
    </row>
    <row r="11" spans="1:24" x14ac:dyDescent="0.2">
      <c r="A11" s="97" t="s">
        <v>685</v>
      </c>
      <c r="B11" s="20" t="s">
        <v>12</v>
      </c>
      <c r="C11" s="82" t="s">
        <v>32</v>
      </c>
      <c r="D11" s="3" t="str">
        <f t="shared" si="0"/>
        <v>*pwodk</v>
      </c>
      <c r="E11" s="107">
        <v>0</v>
      </c>
      <c r="F11" s="194">
        <v>20102007</v>
      </c>
      <c r="G11" s="206"/>
      <c r="H11" s="94" t="s">
        <v>51</v>
      </c>
      <c r="I11" s="3" t="s">
        <v>60</v>
      </c>
      <c r="J11" s="94" t="s">
        <v>397</v>
      </c>
      <c r="K11" s="3" t="str">
        <f t="shared" si="1"/>
        <v>Other domestic capital owned by the private sector</v>
      </c>
      <c r="L11" s="112" t="s">
        <v>2196</v>
      </c>
      <c r="M11" s="70" t="str">
        <f>CONCATENATE(K11," is equal to ",K29," plus ",K47)</f>
        <v>Other domestic capital owned by the private sector is equal to Other domestic capital owned by the personal sector plus Other domestic capital owned by the NPISH (non-profit) sector</v>
      </c>
      <c r="N11" s="112" t="str">
        <f>CONCATENATE("[",J11,"]","=","[",J29,"]","+","[",J47,"]")</f>
        <v>[Other domestic private capital]=[Other domestic personal capital]+[Non-profit other domestic capital]</v>
      </c>
      <c r="O11" s="70" t="str">
        <f>CONCATENATE(D11,"=",D29,"+",D47)</f>
        <v>*pwodk=*hwodk+*iwodk</v>
      </c>
      <c r="P11" s="120"/>
      <c r="Q11" s="121"/>
      <c r="R11" s="121"/>
      <c r="S11" s="121"/>
      <c r="T11" s="122" t="str">
        <f>D11</f>
        <v>*pwodk</v>
      </c>
      <c r="U11" s="134" t="str">
        <f>IF(Wealth_Macro_Variables!Q11&lt;&gt;"",CONCATENATE(Wealth_Macro_Variables!$K11,"[",Wealth_Macro_Variables!Q11,"]"),"")</f>
        <v/>
      </c>
      <c r="V11" s="133" t="str">
        <f>IF(Wealth_Macro_Variables!R11&lt;&gt;"",CONCATENATE(Wealth_Macro_Variables!$K11,"[",Wealth_Macro_Variables!R11,"]"),"")</f>
        <v/>
      </c>
      <c r="W11" s="165"/>
      <c r="X11" s="133" t="str">
        <f>IF(Wealth_Macro_Variables!T11&lt;&gt;"",CONCATENATE(Wealth_Macro_Variables!$K11,"[",Wealth_Macro_Variables!T11,"]"),"")</f>
        <v>Other domestic capital owned by the private sector[*pwodk]</v>
      </c>
    </row>
    <row r="12" spans="1:24" ht="17" customHeight="1" x14ac:dyDescent="0.2">
      <c r="A12" s="97" t="s">
        <v>685</v>
      </c>
      <c r="B12" s="20" t="s">
        <v>12</v>
      </c>
      <c r="C12" s="82" t="s">
        <v>27</v>
      </c>
      <c r="D12" s="3" t="str">
        <f t="shared" si="0"/>
        <v>*pwfin</v>
      </c>
      <c r="E12" s="107">
        <v>0</v>
      </c>
      <c r="F12" s="194">
        <v>20103001</v>
      </c>
      <c r="G12" s="206"/>
      <c r="H12" s="94" t="s">
        <v>2</v>
      </c>
      <c r="I12" s="3" t="s">
        <v>60</v>
      </c>
      <c r="J12" s="94" t="s">
        <v>398</v>
      </c>
      <c r="K12" s="3" t="str">
        <f t="shared" si="1"/>
        <v>Financial assets owned by the private sector</v>
      </c>
      <c r="L12" s="112" t="s">
        <v>1964</v>
      </c>
      <c r="M12" s="70" t="str">
        <f>CONCATENATE(K12," is equal to ",K13," plus ",K16," plus ",K19)</f>
        <v>Financial assets owned by the private sector is equal to Currency, deposits, bonds &amp; loans owned by the private sector plus Equities, fund shares, offshore wealth owned by the private sector plus Pension funds &amp; life insurance owned by the private sector</v>
      </c>
      <c r="N12" s="112" t="str">
        <f>CONCATENATE("[",J12,"]","=","[",J13,"]","+","[",J16,"]","+","[",J19,"]")</f>
        <v>[Private financial assets]=[Private currency, deposits, bonds &amp; loans]+[Private equity, fund shares &amp; offshore wealth]+[Private pension funds &amp; life insurance]</v>
      </c>
      <c r="O12" s="70" t="str">
        <f>CONCATENATE(D12,"=",D13,"+",D16,"+",D19)</f>
        <v>*pwfin=*pwfix+*pwequ+*pwpen</v>
      </c>
      <c r="P12" s="120"/>
      <c r="Q12" s="121"/>
      <c r="R12" s="121" t="str">
        <f>D12</f>
        <v>*pwfin</v>
      </c>
      <c r="S12" s="121"/>
      <c r="T12" s="122"/>
      <c r="U12" s="134" t="str">
        <f>IF(Wealth_Macro_Variables!Q12&lt;&gt;"",CONCATENATE(Wealth_Macro_Variables!$K12,"[",Wealth_Macro_Variables!Q12,"]"),"")</f>
        <v/>
      </c>
      <c r="V12" s="133" t="str">
        <f>IF(Wealth_Macro_Variables!R12&lt;&gt;"",CONCATENATE(Wealth_Macro_Variables!$K12,"[",Wealth_Macro_Variables!R12,"]"),"")</f>
        <v>Financial assets owned by the private sector[*pwfin]</v>
      </c>
      <c r="W12" s="134" t="str">
        <f>IF(Wealth_Macro_Variables!S12&lt;&gt;"",CONCATENATE(Wealth_Macro_Variables!$K12,"[",Wealth_Macro_Variables!S12,"]"),"")</f>
        <v/>
      </c>
      <c r="X12" s="133" t="str">
        <f>IF(Wealth_Macro_Variables!T12&lt;&gt;"",CONCATENATE(Wealth_Macro_Variables!$K12,"[",Wealth_Macro_Variables!T12,"]"),"")</f>
        <v/>
      </c>
    </row>
    <row r="13" spans="1:24" x14ac:dyDescent="0.2">
      <c r="A13" s="97" t="s">
        <v>685</v>
      </c>
      <c r="B13" s="20" t="s">
        <v>12</v>
      </c>
      <c r="C13" s="82" t="s">
        <v>28</v>
      </c>
      <c r="D13" s="3" t="str">
        <f t="shared" si="0"/>
        <v>*pwfix</v>
      </c>
      <c r="E13" s="107">
        <v>0</v>
      </c>
      <c r="F13" s="194">
        <v>20103002</v>
      </c>
      <c r="G13" s="206"/>
      <c r="H13" s="94" t="s">
        <v>53</v>
      </c>
      <c r="I13" s="3" t="s">
        <v>60</v>
      </c>
      <c r="J13" s="94" t="s">
        <v>1884</v>
      </c>
      <c r="K13" s="3" t="str">
        <f t="shared" si="1"/>
        <v>Currency, deposits, bonds &amp; loans owned by the private sector</v>
      </c>
      <c r="L13" s="112" t="s">
        <v>1965</v>
      </c>
      <c r="M13" s="70" t="str">
        <f>CONCATENATE(K13," is equal to ",K31," plus ",K49)</f>
        <v>Currency, deposits, bonds &amp; loans owned by the private sector is equal to Currency, deposits, bonds &amp; loans owned by the personal sector plus Currency, deposits, bonds &amp; loans owned by the NPISH (non-profit) sector</v>
      </c>
      <c r="N13" s="112" t="str">
        <f>CONCATENATE("[",J13,"]","=","[",J31,"]","+","[",J49,"]")</f>
        <v>[Private currency, deposits, bonds &amp; loans]=[Personal currency, deposits, bonds &amp; loans]+[Non-profit currency, deposits, bonds &amp; loans]</v>
      </c>
      <c r="O13" s="70" t="str">
        <f>CONCATENATE(D13,"=",D31,"+",D49)</f>
        <v>*pwfix=*hwfix+*iwfix</v>
      </c>
      <c r="P13" s="120"/>
      <c r="Q13" s="121"/>
      <c r="R13" s="121"/>
      <c r="S13" s="121" t="str">
        <f>D13</f>
        <v>*pwfix</v>
      </c>
      <c r="T13" s="122"/>
      <c r="U13" s="134" t="str">
        <f>IF(Wealth_Macro_Variables!Q13&lt;&gt;"",CONCATENATE(Wealth_Macro_Variables!$K13,"[",Wealth_Macro_Variables!Q13,"]"),"")</f>
        <v/>
      </c>
      <c r="V13" s="133" t="str">
        <f>IF(Wealth_Macro_Variables!R13&lt;&gt;"",CONCATENATE(Wealth_Macro_Variables!$K13,"[",Wealth_Macro_Variables!R13,"]"),"")</f>
        <v/>
      </c>
      <c r="W13" s="134" t="str">
        <f>IF(Wealth_Macro_Variables!S13&lt;&gt;"",CONCATENATE(Wealth_Macro_Variables!$K13,"[",Wealth_Macro_Variables!S13,"]"),"")</f>
        <v>Currency, deposits, bonds &amp; loans owned by the private sector[*pwfix]</v>
      </c>
      <c r="X13" s="133" t="str">
        <f>IF(Wealth_Macro_Variables!T13&lt;&gt;"",CONCATENATE(Wealth_Macro_Variables!$K13,"[",Wealth_Macro_Variables!T13,"]"),"")</f>
        <v/>
      </c>
    </row>
    <row r="14" spans="1:24" x14ac:dyDescent="0.2">
      <c r="A14" s="97" t="s">
        <v>685</v>
      </c>
      <c r="B14" s="20" t="s">
        <v>12</v>
      </c>
      <c r="C14" s="82" t="s">
        <v>1154</v>
      </c>
      <c r="D14" s="3" t="str">
        <f t="shared" si="0"/>
        <v>*pwcud</v>
      </c>
      <c r="E14" s="107">
        <v>0</v>
      </c>
      <c r="F14" s="194"/>
      <c r="G14" s="206"/>
      <c r="H14" s="94" t="s">
        <v>1150</v>
      </c>
      <c r="I14" s="3" t="s">
        <v>60</v>
      </c>
      <c r="J14" s="94" t="s">
        <v>1167</v>
      </c>
      <c r="K14" s="3" t="str">
        <f t="shared" si="1"/>
        <v>Currency, deposits owned by the private sector</v>
      </c>
      <c r="L14" s="112" t="s">
        <v>1966</v>
      </c>
      <c r="M14" s="70" t="str">
        <f>CONCATENATE(K14," is equal to ",K32," plus ",K50)</f>
        <v>Currency, deposits owned by the private sector is equal to Currency, deposits owned by the personal sector plus Currency, deposits owned by the NPISH (non-profit) sector</v>
      </c>
      <c r="N14" s="112" t="str">
        <f>CONCATENATE("[",J14,"]","=","[",J32,"]","+","[",J50,"]")</f>
        <v>[Private currency &amp; deposits]=[Personal currency &amp; deposits]+[Non-profit currency &amp; deposits]</v>
      </c>
      <c r="O14" s="70" t="str">
        <f>CONCATENATE(D14,"=",D32,"+",D50)</f>
        <v>*pwcud=*hwcud+*iwcud</v>
      </c>
      <c r="P14" s="120"/>
      <c r="Q14" s="121"/>
      <c r="R14" s="121"/>
      <c r="S14" s="121"/>
      <c r="T14" s="122" t="str">
        <f>D14</f>
        <v>*pwcud</v>
      </c>
      <c r="U14" s="134"/>
      <c r="V14" s="133"/>
      <c r="W14" s="134"/>
      <c r="X14" s="133" t="str">
        <f>IF(Wealth_Macro_Variables!T14&lt;&gt;"",CONCATENATE(Wealth_Macro_Variables!$K14,"[",Wealth_Macro_Variables!T14,"]"),"")</f>
        <v>Currency, deposits owned by the private sector[*pwcud]</v>
      </c>
    </row>
    <row r="15" spans="1:24" x14ac:dyDescent="0.2">
      <c r="A15" s="97" t="s">
        <v>685</v>
      </c>
      <c r="B15" s="20" t="s">
        <v>12</v>
      </c>
      <c r="C15" s="82" t="s">
        <v>1155</v>
      </c>
      <c r="D15" s="3" t="str">
        <f t="shared" si="0"/>
        <v>*pwbol</v>
      </c>
      <c r="E15" s="107">
        <v>0</v>
      </c>
      <c r="F15" s="194"/>
      <c r="G15" s="206"/>
      <c r="H15" s="94" t="s">
        <v>1151</v>
      </c>
      <c r="I15" s="3" t="s">
        <v>60</v>
      </c>
      <c r="J15" s="94" t="s">
        <v>1168</v>
      </c>
      <c r="K15" s="3" t="str">
        <f t="shared" si="1"/>
        <v>Bonds &amp; loans owned by the private sector</v>
      </c>
      <c r="L15" s="112" t="s">
        <v>1967</v>
      </c>
      <c r="M15" s="70" t="str">
        <f>CONCATENATE(K15," is equal to ",K33," plus ",K51)</f>
        <v>Bonds &amp; loans owned by the private sector is equal to Bonds &amp; loans owned by the personal sector plus Bonds &amp; loans owned by the NPISH (non-profit) sector</v>
      </c>
      <c r="N15" s="112" t="str">
        <f>CONCATENATE("[",J15,"]","=","[",J33,"]","+","[",J51,"]")</f>
        <v>[Private bonds &amp; loans]=[Personal bonds &amp; loans]+[Non-profit bonds &amp; loans]</v>
      </c>
      <c r="O15" s="70" t="str">
        <f>CONCATENATE(D15,"=",D33,"+",D51)</f>
        <v>*pwbol=*hwbol+*iwbol</v>
      </c>
      <c r="P15" s="120"/>
      <c r="Q15" s="121"/>
      <c r="R15" s="121"/>
      <c r="S15" s="121"/>
      <c r="T15" s="122" t="str">
        <f>D15</f>
        <v>*pwbol</v>
      </c>
      <c r="U15" s="134"/>
      <c r="V15" s="133"/>
      <c r="W15" s="134"/>
      <c r="X15" s="133" t="str">
        <f>IF(Wealth_Macro_Variables!T15&lt;&gt;"",CONCATENATE(Wealth_Macro_Variables!$K15,"[",Wealth_Macro_Variables!T15,"]"),"")</f>
        <v>Bonds &amp; loans owned by the private sector[*pwbol]</v>
      </c>
    </row>
    <row r="16" spans="1:24" x14ac:dyDescent="0.2">
      <c r="A16" s="97" t="s">
        <v>685</v>
      </c>
      <c r="B16" s="20" t="s">
        <v>12</v>
      </c>
      <c r="C16" s="82" t="s">
        <v>29</v>
      </c>
      <c r="D16" s="3" t="str">
        <f t="shared" si="0"/>
        <v>*pwequ</v>
      </c>
      <c r="E16" s="107">
        <v>0</v>
      </c>
      <c r="F16" s="194">
        <v>20103003</v>
      </c>
      <c r="G16" s="206"/>
      <c r="H16" s="94" t="s">
        <v>54</v>
      </c>
      <c r="I16" s="3" t="s">
        <v>60</v>
      </c>
      <c r="J16" s="94" t="s">
        <v>1880</v>
      </c>
      <c r="K16" s="3" t="str">
        <f t="shared" si="1"/>
        <v>Equities, fund shares, offshore wealth owned by the private sector</v>
      </c>
      <c r="L16" s="112" t="s">
        <v>1968</v>
      </c>
      <c r="M16" s="70" t="str">
        <f>CONCATENATE(K16," is equal to ",K17," plus ",K18)</f>
        <v>Equities, fund shares, offshore wealth owned by the private sector is equal to Equities owned by the private sector plus Offshore wealth owned by the private sector</v>
      </c>
      <c r="N16" s="112" t="str">
        <f>CONCATENATE("[",J16,"]","=","[",J17,"]","+","[",J18,"]")</f>
        <v>[Private equity, fund shares &amp; offshore wealth]=[Private equities]+[Private offshore wealth]</v>
      </c>
      <c r="O16" s="70" t="str">
        <f>CONCATENATE(D16,"=",D17,"+",D18)</f>
        <v>*pwequ=*pweqi+*pwoff</v>
      </c>
      <c r="P16" s="120"/>
      <c r="Q16" s="121"/>
      <c r="R16" s="121"/>
      <c r="S16" s="121" t="str">
        <f>D16</f>
        <v>*pwequ</v>
      </c>
      <c r="T16" s="122"/>
      <c r="U16" s="134" t="str">
        <f>IF(Wealth_Macro_Variables!Q16&lt;&gt;"",CONCATENATE(Wealth_Macro_Variables!$K16,"[",Wealth_Macro_Variables!Q16,"]"),"")</f>
        <v/>
      </c>
      <c r="V16" s="133" t="str">
        <f>IF(Wealth_Macro_Variables!R16&lt;&gt;"",CONCATENATE(Wealth_Macro_Variables!$K16,"[",Wealth_Macro_Variables!R16,"]"),"")</f>
        <v/>
      </c>
      <c r="W16" s="134" t="str">
        <f>IF(Wealth_Macro_Variables!S16&lt;&gt;"",CONCATENATE(Wealth_Macro_Variables!$K16,"[",Wealth_Macro_Variables!S16,"]"),"")</f>
        <v>Equities, fund shares, offshore wealth owned by the private sector[*pwequ]</v>
      </c>
      <c r="X16" s="133" t="str">
        <f>IF(Wealth_Macro_Variables!T16&lt;&gt;"",CONCATENATE(Wealth_Macro_Variables!$K16,"[",Wealth_Macro_Variables!T16,"]"),"")</f>
        <v/>
      </c>
    </row>
    <row r="17" spans="1:24" x14ac:dyDescent="0.2">
      <c r="A17" s="97" t="s">
        <v>685</v>
      </c>
      <c r="B17" s="20" t="s">
        <v>12</v>
      </c>
      <c r="C17" s="82" t="s">
        <v>35</v>
      </c>
      <c r="D17" s="3" t="str">
        <f t="shared" si="0"/>
        <v>*pweqi</v>
      </c>
      <c r="E17" s="107">
        <v>0</v>
      </c>
      <c r="F17" s="194"/>
      <c r="G17" s="206"/>
      <c r="H17" s="94" t="s">
        <v>55</v>
      </c>
      <c r="I17" s="3" t="s">
        <v>60</v>
      </c>
      <c r="J17" s="94" t="s">
        <v>412</v>
      </c>
      <c r="K17" s="3" t="str">
        <f t="shared" si="1"/>
        <v>Equities owned by the private sector</v>
      </c>
      <c r="L17" s="112" t="s">
        <v>1969</v>
      </c>
      <c r="M17" s="70" t="str">
        <f>CONCATENATE(K17," is equal to ",K35," plus ",K53)</f>
        <v>Equities owned by the private sector is equal to Equities owned by the personal sector plus Equities owned by the NPISH (non-profit) sector</v>
      </c>
      <c r="N17" s="112" t="str">
        <f>CONCATENATE("[",J17,"]","=","[",J35,"]","+","[",J53,"]")</f>
        <v>[Private equities]=[Personal equities]+[Non-profit equities]</v>
      </c>
      <c r="O17" s="70" t="str">
        <f>CONCATENATE(D17,"=",D35,"+",D53)</f>
        <v>*pweqi=*hweqi+*iweqi</v>
      </c>
      <c r="P17" s="120"/>
      <c r="Q17" s="121"/>
      <c r="R17" s="121"/>
      <c r="S17" s="121"/>
      <c r="T17" s="122" t="str">
        <f>D17</f>
        <v>*pweqi</v>
      </c>
      <c r="U17" s="134" t="str">
        <f>IF(Wealth_Macro_Variables!Q17&lt;&gt;"",CONCATENATE(Wealth_Macro_Variables!$K17,"[",Wealth_Macro_Variables!Q17,"]"),"")</f>
        <v/>
      </c>
      <c r="V17" s="133" t="str">
        <f>IF(Wealth_Macro_Variables!R17&lt;&gt;"",CONCATENATE(Wealth_Macro_Variables!$K17,"[",Wealth_Macro_Variables!R17,"]"),"")</f>
        <v/>
      </c>
      <c r="W17" s="134" t="str">
        <f>IF(Wealth_Macro_Variables!S17&lt;&gt;"",CONCATENATE(Wealth_Macro_Variables!$K17,"[",Wealth_Macro_Variables!S17,"]"),"")</f>
        <v/>
      </c>
      <c r="X17" s="133" t="str">
        <f>IF(Wealth_Macro_Variables!T17&lt;&gt;"",CONCATENATE(Wealth_Macro_Variables!$K17,"[",Wealth_Macro_Variables!T17,"]"),"")</f>
        <v>Equities owned by the private sector[*pweqi]</v>
      </c>
    </row>
    <row r="18" spans="1:24" x14ac:dyDescent="0.2">
      <c r="A18" s="97" t="s">
        <v>685</v>
      </c>
      <c r="B18" s="20" t="s">
        <v>12</v>
      </c>
      <c r="C18" s="82" t="s">
        <v>36</v>
      </c>
      <c r="D18" s="3" t="str">
        <f t="shared" si="0"/>
        <v>*pwoff</v>
      </c>
      <c r="E18" s="107">
        <v>0</v>
      </c>
      <c r="F18" s="194"/>
      <c r="G18" s="206"/>
      <c r="H18" s="94" t="s">
        <v>56</v>
      </c>
      <c r="I18" s="3" t="s">
        <v>60</v>
      </c>
      <c r="J18" s="94" t="s">
        <v>399</v>
      </c>
      <c r="K18" s="3" t="str">
        <f t="shared" si="1"/>
        <v>Offshore wealth owned by the private sector</v>
      </c>
      <c r="L18" s="112" t="s">
        <v>1970</v>
      </c>
      <c r="M18" s="70" t="str">
        <f>CONCATENATE(K18," is equal to ",K36," plus ",K54)</f>
        <v>Offshore wealth owned by the private sector is equal to Offshore wealth owned by the personal sector plus Offshore wealth owned by the NPISH (non-profit) sector</v>
      </c>
      <c r="N18" s="112" t="str">
        <f>CONCATENATE("[",J18,"]","=","[",J36,"]","+","[",J54,"]")</f>
        <v>[Private offshore wealth]=[Personal offshore wealth]+[Non-profit offshore wealth]</v>
      </c>
      <c r="O18" s="70" t="str">
        <f>CONCATENATE(D18,"=",D36,"+",D54)</f>
        <v>*pwoff=*hwoff+*iwoff</v>
      </c>
      <c r="P18" s="120"/>
      <c r="Q18" s="121"/>
      <c r="R18" s="121"/>
      <c r="S18" s="121"/>
      <c r="T18" s="122" t="str">
        <f>D18</f>
        <v>*pwoff</v>
      </c>
      <c r="U18" s="134" t="str">
        <f>IF(Wealth_Macro_Variables!Q18&lt;&gt;"",CONCATENATE(Wealth_Macro_Variables!$K18,"[",Wealth_Macro_Variables!Q18,"]"),"")</f>
        <v/>
      </c>
      <c r="V18" s="133" t="str">
        <f>IF(Wealth_Macro_Variables!R18&lt;&gt;"",CONCATENATE(Wealth_Macro_Variables!$K18,"[",Wealth_Macro_Variables!R18,"]"),"")</f>
        <v/>
      </c>
      <c r="W18" s="134" t="str">
        <f>IF(Wealth_Macro_Variables!S18&lt;&gt;"",CONCATENATE(Wealth_Macro_Variables!$K18,"[",Wealth_Macro_Variables!S18,"]"),"")</f>
        <v/>
      </c>
      <c r="X18" s="133" t="str">
        <f>IF(Wealth_Macro_Variables!T18&lt;&gt;"",CONCATENATE(Wealth_Macro_Variables!$K18,"[",Wealth_Macro_Variables!T18,"]"),"")</f>
        <v>Offshore wealth owned by the private sector[*pwoff]</v>
      </c>
    </row>
    <row r="19" spans="1:24" x14ac:dyDescent="0.2">
      <c r="A19" s="97" t="s">
        <v>685</v>
      </c>
      <c r="B19" s="20" t="s">
        <v>12</v>
      </c>
      <c r="C19" s="82" t="s">
        <v>30</v>
      </c>
      <c r="D19" s="3" t="str">
        <f t="shared" si="0"/>
        <v>*pwpen</v>
      </c>
      <c r="E19" s="107">
        <v>0</v>
      </c>
      <c r="F19" s="194">
        <v>20103004</v>
      </c>
      <c r="G19" s="206"/>
      <c r="H19" s="94" t="s">
        <v>77</v>
      </c>
      <c r="I19" s="3" t="s">
        <v>60</v>
      </c>
      <c r="J19" s="94" t="s">
        <v>400</v>
      </c>
      <c r="K19" s="3" t="str">
        <f t="shared" si="1"/>
        <v>Pension funds &amp; life insurance owned by the private sector</v>
      </c>
      <c r="L19" s="112" t="s">
        <v>1971</v>
      </c>
      <c r="M19" s="70" t="str">
        <f>CONCATENATE(K19," is equal to ",K37," plus ",K55)</f>
        <v>Pension funds &amp; life insurance owned by the private sector is equal to Pension funds &amp; life insurance owned by the personal sector plus Pension funds &amp; life insurance owned by the NPISH (non-profit) sector</v>
      </c>
      <c r="N19" s="112" t="str">
        <f>CONCATENATE("[",J19,"]","=","[",J37,"]","+","[",J55,"]")</f>
        <v>[Private pension funds &amp; life insurance]=[Personal pension funds &amp; life insurance]+[Non-profit pension funds &amp; life insurance]</v>
      </c>
      <c r="O19" s="70" t="str">
        <f>CONCATENATE(D19,"=",D37,"+",D55)</f>
        <v>*pwpen=*hwpen+*iwpen</v>
      </c>
      <c r="P19" s="120"/>
      <c r="Q19" s="121"/>
      <c r="R19" s="121"/>
      <c r="S19" s="121" t="str">
        <f>D19</f>
        <v>*pwpen</v>
      </c>
      <c r="T19" s="122"/>
      <c r="U19" s="134" t="str">
        <f>IF(Wealth_Macro_Variables!Q19&lt;&gt;"",CONCATENATE(Wealth_Macro_Variables!$K19,"[",Wealth_Macro_Variables!Q19,"]"),"")</f>
        <v/>
      </c>
      <c r="V19" s="133" t="str">
        <f>IF(Wealth_Macro_Variables!R19&lt;&gt;"",CONCATENATE(Wealth_Macro_Variables!$K19,"[",Wealth_Macro_Variables!R19,"]"),"")</f>
        <v/>
      </c>
      <c r="W19" s="134" t="str">
        <f>IF(Wealth_Macro_Variables!S19&lt;&gt;"",CONCATENATE(Wealth_Macro_Variables!$K19,"[",Wealth_Macro_Variables!S19,"]"),"")</f>
        <v>Pension funds &amp; life insurance owned by the private sector[*pwpen]</v>
      </c>
      <c r="X19" s="133" t="str">
        <f>IF(Wealth_Macro_Variables!T19&lt;&gt;"",CONCATENATE(Wealth_Macro_Variables!$K19,"[",Wealth_Macro_Variables!T19,"]"),"")</f>
        <v/>
      </c>
    </row>
    <row r="20" spans="1:24" x14ac:dyDescent="0.2">
      <c r="A20" s="97" t="s">
        <v>685</v>
      </c>
      <c r="B20" s="20" t="s">
        <v>12</v>
      </c>
      <c r="C20" s="82" t="s">
        <v>31</v>
      </c>
      <c r="D20" s="3" t="str">
        <f t="shared" si="0"/>
        <v>*pwdeb</v>
      </c>
      <c r="E20" s="107">
        <v>0</v>
      </c>
      <c r="F20" s="194">
        <v>20104001</v>
      </c>
      <c r="G20" s="206"/>
      <c r="H20" s="94" t="s">
        <v>1</v>
      </c>
      <c r="I20" s="3" t="s">
        <v>60</v>
      </c>
      <c r="J20" s="94" t="s">
        <v>416</v>
      </c>
      <c r="K20" s="3" t="str">
        <f>CONCATENATE(H20," of the ",I20)</f>
        <v>Liabilities of the private sector</v>
      </c>
      <c r="L20" s="112" t="s">
        <v>1972</v>
      </c>
      <c r="M20" s="70" t="str">
        <f>CONCATENATE(K20," is equal to ",K38," plus ",K56)</f>
        <v>Liabilities of the private sector is equal to Liabilities of the personal sector plus Liabilities of the NPISH (non-profit) sector</v>
      </c>
      <c r="N20" s="112" t="str">
        <f>CONCATENATE("[",J20,"]","=","[",J38,"]","+","[",J56,"]")</f>
        <v>[Private debt]=[Personal debt]+[Non-profit debt]</v>
      </c>
      <c r="O20" s="70" t="str">
        <f>CONCATENATE(D20,"=",D38,"+",D56)</f>
        <v>*pwdeb=*hwdeb+*iwdeb</v>
      </c>
      <c r="P20" s="120"/>
      <c r="Q20" s="121"/>
      <c r="R20" s="121" t="str">
        <f>D20</f>
        <v>*pwdeb</v>
      </c>
      <c r="S20" s="121"/>
      <c r="T20" s="122"/>
      <c r="U20" s="134" t="str">
        <f>IF(Wealth_Macro_Variables!Q20&lt;&gt;"",CONCATENATE(Wealth_Macro_Variables!$K20,"[",Wealth_Macro_Variables!Q20,"]"),"")</f>
        <v/>
      </c>
      <c r="V20" s="133" t="str">
        <f>IF(Wealth_Macro_Variables!R20&lt;&gt;"",CONCATENATE(Wealth_Macro_Variables!$K20,"[",Wealth_Macro_Variables!R20,"]"),"")</f>
        <v>Liabilities of the private sector[*pwdeb]</v>
      </c>
      <c r="W20" s="134" t="str">
        <f>IF(Wealth_Macro_Variables!S20&lt;&gt;"",CONCATENATE(Wealth_Macro_Variables!$K20,"[",Wealth_Macro_Variables!S20,"]"),"")</f>
        <v/>
      </c>
      <c r="X20" s="133" t="str">
        <f>IF(Wealth_Macro_Variables!T20&lt;&gt;"",CONCATENATE(Wealth_Macro_Variables!$K20,"[",Wealth_Macro_Variables!T20,"]"),"")</f>
        <v/>
      </c>
    </row>
    <row r="21" spans="1:24" ht="16" customHeight="1" thickBot="1" x14ac:dyDescent="0.25">
      <c r="A21" s="97" t="s">
        <v>685</v>
      </c>
      <c r="B21" s="34" t="s">
        <v>12</v>
      </c>
      <c r="C21" s="83" t="s">
        <v>1153</v>
      </c>
      <c r="D21" s="163" t="str">
        <f>CONCATENATE(A21,B21,C21)</f>
        <v>*pwfie</v>
      </c>
      <c r="E21" s="108">
        <v>0</v>
      </c>
      <c r="F21" s="198"/>
      <c r="G21" s="207"/>
      <c r="H21" s="96" t="s">
        <v>1152</v>
      </c>
      <c r="I21" s="163" t="s">
        <v>60</v>
      </c>
      <c r="J21" s="96" t="s">
        <v>1169</v>
      </c>
      <c r="K21" s="163" t="str">
        <f>CONCATENATE(H21," owned by the ",I21)</f>
        <v>Financial assets except currency &amp; deposits owned by the private sector</v>
      </c>
      <c r="L21" s="112" t="s">
        <v>1973</v>
      </c>
      <c r="M21" s="72" t="str">
        <f>CONCATENATE(K21," is equal to ", K12," minus ",K14)</f>
        <v>Financial assets except currency &amp; deposits owned by the private sector is equal to Financial assets owned by the private sector minus Currency, deposits owned by the private sector</v>
      </c>
      <c r="N21" s="113" t="str">
        <f>CONCATENATE("[",J21,"]","=","[",J12,"]","-","[",J14,"]")</f>
        <v>[Private financial assets excluding cash]=[Private financial assets]-[Private currency &amp; deposits]</v>
      </c>
      <c r="O21" s="72" t="str">
        <f>CONCATENATE("(",D21,"=",D12,"-",D14,")")</f>
        <v>(*pwfie=*pwfin-*pwcud)</v>
      </c>
      <c r="P21" s="123"/>
      <c r="Q21" s="124"/>
      <c r="R21" s="124" t="str">
        <f>D21</f>
        <v>*pwfie</v>
      </c>
      <c r="S21" s="124"/>
      <c r="T21" s="125"/>
      <c r="U21" s="137"/>
      <c r="V21" s="136" t="str">
        <f>IF(Wealth_Macro_Variables!R21&lt;&gt;"",CONCATENATE(Wealth_Macro_Variables!$K21,"[",Wealth_Macro_Variables!R21,"]"),"")</f>
        <v>Financial assets except currency &amp; deposits owned by the private sector[*pwfie]</v>
      </c>
      <c r="W21" s="137"/>
      <c r="X21" s="136" t="str">
        <f>IF(Wealth_Macro_Variables!T21&lt;&gt;"",CONCATENATE(Wealth_Macro_Variables!$K21,"[",Wealth_Macro_Variables!T21,"]"),"")</f>
        <v/>
      </c>
    </row>
    <row r="22" spans="1:24" x14ac:dyDescent="0.2">
      <c r="A22" s="97" t="s">
        <v>685</v>
      </c>
      <c r="B22" s="32" t="s">
        <v>13</v>
      </c>
      <c r="C22" s="81" t="s">
        <v>21</v>
      </c>
      <c r="D22" s="160" t="str">
        <f t="shared" si="0"/>
        <v>*hweal</v>
      </c>
      <c r="E22" s="106">
        <v>0</v>
      </c>
      <c r="F22" s="197">
        <v>20105001</v>
      </c>
      <c r="G22" s="154">
        <v>3</v>
      </c>
      <c r="H22" s="95" t="s">
        <v>46</v>
      </c>
      <c r="I22" s="160" t="s">
        <v>74</v>
      </c>
      <c r="J22" s="95" t="s">
        <v>371</v>
      </c>
      <c r="K22" s="160" t="str">
        <f>CONCATENATE(H22," of the ",I22)</f>
        <v>Net wealth of the personal sector</v>
      </c>
      <c r="L22" s="111" t="s">
        <v>1974</v>
      </c>
      <c r="M22" s="68" t="str">
        <f>CONCATENATE(K22," is equal to ",K23," plus ",K30," minus ",K38)</f>
        <v>Net wealth of the personal sector is equal to Non-financial assets owned by the personal sector plus Financial assets owned by the personal sector minus Liabilities of the personal sector</v>
      </c>
      <c r="N22" s="111" t="str">
        <f>CONCATENATE("[",J22,"]","=","[",J23,"]","+","[",J30,"]","-","[",J38,"]")</f>
        <v>[Net personal wealth]=[Personal non-financial assets]+[Personal financial assets]-[Personal debt]</v>
      </c>
      <c r="O22" s="68" t="str">
        <f>CONCATENATE(D22,"=",D23,"+",D30,"-",D38)</f>
        <v>*hweal=*hwnfa+*hwfin-*hwdeb</v>
      </c>
      <c r="P22" s="117"/>
      <c r="Q22" s="118" t="str">
        <f>D22</f>
        <v>*hweal</v>
      </c>
      <c r="R22" s="118"/>
      <c r="S22" s="118"/>
      <c r="T22" s="119"/>
      <c r="U22" s="131" t="str">
        <f>IF(Wealth_Macro_Variables!Q22&lt;&gt;"",CONCATENATE(Wealth_Macro_Variables!$K22,"[",Wealth_Macro_Variables!Q22,"]"),"")</f>
        <v>Net wealth of the personal sector[*hweal]</v>
      </c>
      <c r="V22" s="130" t="str">
        <f>IF(Wealth_Macro_Variables!R22&lt;&gt;"",CONCATENATE(Wealth_Macro_Variables!$K22,"[",Wealth_Macro_Variables!R22,"]"),"")</f>
        <v/>
      </c>
      <c r="W22" s="131" t="str">
        <f>IF(Wealth_Macro_Variables!S22&lt;&gt;"",CONCATENATE(Wealth_Macro_Variables!$K22,"[",Wealth_Macro_Variables!S22,"]"),"")</f>
        <v/>
      </c>
      <c r="X22" s="130" t="str">
        <f>IF(Wealth_Macro_Variables!T22&lt;&gt;"",CONCATENATE(Wealth_Macro_Variables!$K22,"[",Wealth_Macro_Variables!T22,"]"),"")</f>
        <v/>
      </c>
    </row>
    <row r="23" spans="1:24" x14ac:dyDescent="0.2">
      <c r="A23" s="97" t="s">
        <v>685</v>
      </c>
      <c r="B23" s="20" t="s">
        <v>13</v>
      </c>
      <c r="C23" s="82" t="s">
        <v>33</v>
      </c>
      <c r="D23" s="3" t="str">
        <f t="shared" si="0"/>
        <v>*hwnfa</v>
      </c>
      <c r="E23" s="107">
        <v>0</v>
      </c>
      <c r="F23" s="194">
        <v>20105002</v>
      </c>
      <c r="G23" s="206"/>
      <c r="H23" s="94" t="s">
        <v>3</v>
      </c>
      <c r="I23" s="3" t="s">
        <v>74</v>
      </c>
      <c r="J23" s="192" t="s">
        <v>403</v>
      </c>
      <c r="K23" s="3" t="str">
        <f t="shared" ref="K23:K37" si="2">CONCATENATE(H23," owned by the ",I23)</f>
        <v>Non-financial assets owned by the personal sector</v>
      </c>
      <c r="L23" s="112" t="s">
        <v>1975</v>
      </c>
      <c r="M23" s="70" t="str">
        <f>CONCATENATE(K23," is equal to ",K24," plus ",K27)</f>
        <v>Non-financial assets owned by the personal sector is equal to Housing assets owned by the personal sector plus Business and other non-financial assets owned by the personal sector</v>
      </c>
      <c r="N23" s="112" t="str">
        <f>CONCATENATE("[",J23,"]","=","[",J24,"]","+","[",J27,"]")</f>
        <v>[Personal non-financial assets]=[Personal housing assets]+[Personal business and other non-financial assets]</v>
      </c>
      <c r="O23" s="70" t="str">
        <f>CONCATENATE(D23,"=",D24,"+",D27)</f>
        <v>*hwnfa=*hwhou+*hwbus</v>
      </c>
      <c r="P23" s="120"/>
      <c r="Q23" s="121"/>
      <c r="R23" s="121" t="str">
        <f>D23</f>
        <v>*hwnfa</v>
      </c>
      <c r="S23" s="121"/>
      <c r="T23" s="122"/>
      <c r="U23" s="134" t="str">
        <f>IF(Wealth_Macro_Variables!Q23&lt;&gt;"",CONCATENATE(Wealth_Macro_Variables!$K23,"[",Wealth_Macro_Variables!Q23,"]"),"")</f>
        <v/>
      </c>
      <c r="V23" s="133" t="str">
        <f>IF(Wealth_Macro_Variables!R23&lt;&gt;"",CONCATENATE(Wealth_Macro_Variables!$K23,"[",Wealth_Macro_Variables!R23,"]"),"")</f>
        <v>Non-financial assets owned by the personal sector[*hwnfa]</v>
      </c>
      <c r="W23" s="134" t="str">
        <f>IF(Wealth_Macro_Variables!S23&lt;&gt;"",CONCATENATE(Wealth_Macro_Variables!$K23,"[",Wealth_Macro_Variables!S23,"]"),"")</f>
        <v/>
      </c>
      <c r="X23" s="133" t="str">
        <f>IF(Wealth_Macro_Variables!T23&lt;&gt;"",CONCATENATE(Wealth_Macro_Variables!$K23,"[",Wealth_Macro_Variables!T23,"]"),"")</f>
        <v/>
      </c>
    </row>
    <row r="24" spans="1:24" x14ac:dyDescent="0.2">
      <c r="A24" s="97" t="s">
        <v>685</v>
      </c>
      <c r="B24" s="20" t="s">
        <v>13</v>
      </c>
      <c r="C24" s="82" t="s">
        <v>25</v>
      </c>
      <c r="D24" s="3" t="str">
        <f t="shared" si="0"/>
        <v>*hwhou</v>
      </c>
      <c r="E24" s="107">
        <v>0</v>
      </c>
      <c r="F24" s="194">
        <v>20105003</v>
      </c>
      <c r="G24" s="206"/>
      <c r="H24" s="94" t="s">
        <v>48</v>
      </c>
      <c r="I24" s="3" t="s">
        <v>74</v>
      </c>
      <c r="J24" s="192" t="s">
        <v>401</v>
      </c>
      <c r="K24" s="3" t="str">
        <f t="shared" si="2"/>
        <v>Housing assets owned by the personal sector</v>
      </c>
      <c r="L24" s="112" t="s">
        <v>1976</v>
      </c>
      <c r="M24" s="70" t="str">
        <f>CONCATENATE(K24," is equal to ",K25," plus ",K26)</f>
        <v>Housing assets owned by the personal sector is equal to Dwellings owned by the personal sector plus Land underlying dwellings owned by the personal sector</v>
      </c>
      <c r="N24" s="112" t="str">
        <f>CONCATENATE("[",J24,"]","=","[",J25,"]","+","[",J26,"]")</f>
        <v>[Personal housing assets]=[Personal dwellings]+[Personal land underlying dwellings]</v>
      </c>
      <c r="O24" s="70" t="str">
        <f>CONCATENATE(D24,"=",D25,"+",D26)</f>
        <v>*hwhou=*hwdwe+*hwlan</v>
      </c>
      <c r="P24" s="120"/>
      <c r="Q24" s="121"/>
      <c r="R24" s="121"/>
      <c r="S24" s="121" t="str">
        <f>D24</f>
        <v>*hwhou</v>
      </c>
      <c r="T24" s="122"/>
      <c r="U24" s="134" t="str">
        <f>IF(Wealth_Macro_Variables!Q24&lt;&gt;"",CONCATENATE(Wealth_Macro_Variables!$K24,"[",Wealth_Macro_Variables!Q24,"]"),"")</f>
        <v/>
      </c>
      <c r="V24" s="133" t="str">
        <f>IF(Wealth_Macro_Variables!R24&lt;&gt;"",CONCATENATE(Wealth_Macro_Variables!$K24,"[",Wealth_Macro_Variables!R24,"]"),"")</f>
        <v/>
      </c>
      <c r="W24" s="134" t="str">
        <f>IF(Wealth_Macro_Variables!S24&lt;&gt;"",CONCATENATE(Wealth_Macro_Variables!$K24,"[",Wealth_Macro_Variables!S24,"]"),"")</f>
        <v>Housing assets owned by the personal sector[*hwhou]</v>
      </c>
      <c r="X24" s="133" t="str">
        <f>IF(Wealth_Macro_Variables!T24&lt;&gt;"",CONCATENATE(Wealth_Macro_Variables!$K24,"[",Wealth_Macro_Variables!T24,"]"),"")</f>
        <v/>
      </c>
    </row>
    <row r="25" spans="1:24" ht="15" customHeight="1" x14ac:dyDescent="0.2">
      <c r="A25" s="97" t="s">
        <v>685</v>
      </c>
      <c r="B25" s="20" t="s">
        <v>13</v>
      </c>
      <c r="C25" s="82" t="s">
        <v>23</v>
      </c>
      <c r="D25" s="3" t="str">
        <f t="shared" si="0"/>
        <v>*hwdwe</v>
      </c>
      <c r="E25" s="107">
        <v>0</v>
      </c>
      <c r="F25" s="194">
        <v>20105004</v>
      </c>
      <c r="G25" s="206"/>
      <c r="H25" s="94" t="s">
        <v>49</v>
      </c>
      <c r="I25" s="3" t="s">
        <v>74</v>
      </c>
      <c r="J25" s="192" t="s">
        <v>478</v>
      </c>
      <c r="K25" s="3" t="str">
        <f t="shared" si="2"/>
        <v>Dwellings owned by the personal sector</v>
      </c>
      <c r="L25" s="112" t="s">
        <v>1977</v>
      </c>
      <c r="M25" s="70"/>
      <c r="N25" s="112"/>
      <c r="O25" s="70"/>
      <c r="P25" s="120"/>
      <c r="Q25" s="121"/>
      <c r="R25" s="121"/>
      <c r="S25" s="121"/>
      <c r="T25" s="122" t="str">
        <f>D25</f>
        <v>*hwdwe</v>
      </c>
      <c r="U25" s="134" t="str">
        <f>IF(Wealth_Macro_Variables!Q25&lt;&gt;"",CONCATENATE(Wealth_Macro_Variables!$K25,"[",Wealth_Macro_Variables!Q25,"]"),"")</f>
        <v/>
      </c>
      <c r="V25" s="133" t="str">
        <f>IF(Wealth_Macro_Variables!R25&lt;&gt;"",CONCATENATE(Wealth_Macro_Variables!$K25,"[",Wealth_Macro_Variables!R25,"]"),"")</f>
        <v/>
      </c>
      <c r="W25" s="134" t="str">
        <f>IF(Wealth_Macro_Variables!S25&lt;&gt;"",CONCATENATE(Wealth_Macro_Variables!$K25,"[",Wealth_Macro_Variables!S25,"]"),"")</f>
        <v/>
      </c>
      <c r="X25" s="133" t="str">
        <f>IF(Wealth_Macro_Variables!T25&lt;&gt;"",CONCATENATE(Wealth_Macro_Variables!$K25,"[",Wealth_Macro_Variables!T25,"]"),"")</f>
        <v>Dwellings owned by the personal sector[*hwdwe]</v>
      </c>
    </row>
    <row r="26" spans="1:24" x14ac:dyDescent="0.2">
      <c r="A26" s="97" t="s">
        <v>685</v>
      </c>
      <c r="B26" s="20" t="s">
        <v>13</v>
      </c>
      <c r="C26" s="82" t="s">
        <v>24</v>
      </c>
      <c r="D26" s="3" t="str">
        <f t="shared" si="0"/>
        <v>*hwlan</v>
      </c>
      <c r="E26" s="107">
        <v>0</v>
      </c>
      <c r="F26" s="194">
        <v>20105005</v>
      </c>
      <c r="G26" s="206"/>
      <c r="H26" s="94" t="s">
        <v>50</v>
      </c>
      <c r="I26" s="3" t="s">
        <v>74</v>
      </c>
      <c r="J26" s="192" t="s">
        <v>404</v>
      </c>
      <c r="K26" s="3" t="str">
        <f t="shared" si="2"/>
        <v>Land underlying dwellings owned by the personal sector</v>
      </c>
      <c r="L26" s="112" t="s">
        <v>1978</v>
      </c>
      <c r="M26" s="70"/>
      <c r="N26" s="112"/>
      <c r="O26" s="70"/>
      <c r="P26" s="120"/>
      <c r="Q26" s="121"/>
      <c r="R26" s="121"/>
      <c r="S26" s="121"/>
      <c r="T26" s="122" t="str">
        <f>D26</f>
        <v>*hwlan</v>
      </c>
      <c r="U26" s="134" t="str">
        <f>IF(Wealth_Macro_Variables!Q26&lt;&gt;"",CONCATENATE(Wealth_Macro_Variables!$K26,"[",Wealth_Macro_Variables!Q26,"]"),"")</f>
        <v/>
      </c>
      <c r="V26" s="133" t="str">
        <f>IF(Wealth_Macro_Variables!R26&lt;&gt;"",CONCATENATE(Wealth_Macro_Variables!$K26,"[",Wealth_Macro_Variables!R26,"]"),"")</f>
        <v/>
      </c>
      <c r="W26" s="134" t="str">
        <f>IF(Wealth_Macro_Variables!S26&lt;&gt;"",CONCATENATE(Wealth_Macro_Variables!$K26,"[",Wealth_Macro_Variables!S26,"]"),"")</f>
        <v/>
      </c>
      <c r="X26" s="133" t="str">
        <f>IF(Wealth_Macro_Variables!T26&lt;&gt;"",CONCATENATE(Wealth_Macro_Variables!$K26,"[",Wealth_Macro_Variables!T26,"]"),"")</f>
        <v>Land underlying dwellings owned by the personal sector[*hwlan]</v>
      </c>
    </row>
    <row r="27" spans="1:24" x14ac:dyDescent="0.2">
      <c r="A27" s="97" t="s">
        <v>685</v>
      </c>
      <c r="B27" s="20" t="s">
        <v>13</v>
      </c>
      <c r="C27" s="82" t="s">
        <v>26</v>
      </c>
      <c r="D27" s="3" t="str">
        <f t="shared" si="0"/>
        <v>*hwbus</v>
      </c>
      <c r="E27" s="107">
        <v>0</v>
      </c>
      <c r="F27" s="194">
        <v>20105006</v>
      </c>
      <c r="G27" s="206"/>
      <c r="H27" s="94" t="s">
        <v>76</v>
      </c>
      <c r="I27" s="3" t="s">
        <v>74</v>
      </c>
      <c r="J27" s="192" t="s">
        <v>409</v>
      </c>
      <c r="K27" s="3" t="str">
        <f t="shared" si="2"/>
        <v>Business and other non-financial assets owned by the personal sector</v>
      </c>
      <c r="L27" s="112" t="s">
        <v>1979</v>
      </c>
      <c r="M27" s="70" t="str">
        <f>CONCATENATE(K27," is equal to ",K28," plus ",K29)</f>
        <v>Business and other non-financial assets owned by the personal sector is equal to Agricultural land owned by the personal sector plus Other domestic capital owned by the personal sector</v>
      </c>
      <c r="N27" s="112" t="str">
        <f>CONCATENATE("[",J27,"]","=","[",J28,"]","+","[",J29,"]")</f>
        <v>[Personal business and other non-financial assets]=[Personal agricultural land]+[Other domestic personal capital]</v>
      </c>
      <c r="O27" s="70" t="str">
        <f>CONCATENATE(D27,"=",D28,"+",D29)</f>
        <v>*hwbus=*hwagr+*hwodk</v>
      </c>
      <c r="P27" s="120"/>
      <c r="Q27" s="121"/>
      <c r="R27" s="121"/>
      <c r="S27" s="121" t="str">
        <f>D27</f>
        <v>*hwbus</v>
      </c>
      <c r="T27" s="122"/>
      <c r="U27" s="134" t="str">
        <f>IF(Wealth_Macro_Variables!Q27&lt;&gt;"",CONCATENATE(Wealth_Macro_Variables!$K27,"[",Wealth_Macro_Variables!Q27,"]"),"")</f>
        <v/>
      </c>
      <c r="V27" s="133" t="str">
        <f>IF(Wealth_Macro_Variables!R27&lt;&gt;"",CONCATENATE(Wealth_Macro_Variables!$K27,"[",Wealth_Macro_Variables!R27,"]"),"")</f>
        <v/>
      </c>
      <c r="W27" s="134" t="str">
        <f>IF(Wealth_Macro_Variables!S27&lt;&gt;"",CONCATENATE(Wealth_Macro_Variables!$K27,"[",Wealth_Macro_Variables!S27,"]"),"")</f>
        <v>Business and other non-financial assets owned by the personal sector[*hwbus]</v>
      </c>
      <c r="X27" s="133" t="str">
        <f>IF(Wealth_Macro_Variables!T27&lt;&gt;"",CONCATENATE(Wealth_Macro_Variables!$K27,"[",Wealth_Macro_Variables!T27,"]"),"")</f>
        <v/>
      </c>
    </row>
    <row r="28" spans="1:24" x14ac:dyDescent="0.2">
      <c r="A28" s="97" t="s">
        <v>685</v>
      </c>
      <c r="B28" s="20" t="s">
        <v>13</v>
      </c>
      <c r="C28" s="82" t="s">
        <v>8</v>
      </c>
      <c r="D28" s="3" t="str">
        <f t="shared" si="0"/>
        <v>*hwagr</v>
      </c>
      <c r="E28" s="107">
        <v>0</v>
      </c>
      <c r="F28" s="194">
        <v>20105007</v>
      </c>
      <c r="G28" s="206"/>
      <c r="H28" s="94" t="s">
        <v>52</v>
      </c>
      <c r="I28" s="3" t="s">
        <v>74</v>
      </c>
      <c r="J28" s="192" t="s">
        <v>408</v>
      </c>
      <c r="K28" s="3" t="str">
        <f t="shared" si="2"/>
        <v>Agricultural land owned by the personal sector</v>
      </c>
      <c r="L28" s="112" t="s">
        <v>1980</v>
      </c>
      <c r="M28" s="70"/>
      <c r="N28" s="112"/>
      <c r="O28" s="70"/>
      <c r="P28" s="120"/>
      <c r="Q28" s="121"/>
      <c r="R28" s="121"/>
      <c r="S28" s="121"/>
      <c r="T28" s="122" t="str">
        <f>D28</f>
        <v>*hwagr</v>
      </c>
      <c r="U28" s="134" t="str">
        <f>IF(Wealth_Macro_Variables!Q28&lt;&gt;"",CONCATENATE(Wealth_Macro_Variables!$K28,"[",Wealth_Macro_Variables!Q28,"]"),"")</f>
        <v/>
      </c>
      <c r="V28" s="133" t="str">
        <f>IF(Wealth_Macro_Variables!R28&lt;&gt;"",CONCATENATE(Wealth_Macro_Variables!$K28,"[",Wealth_Macro_Variables!R28,"]"),"")</f>
        <v/>
      </c>
      <c r="W28" s="134"/>
      <c r="X28" s="133" t="str">
        <f>IF(Wealth_Macro_Variables!T28&lt;&gt;"",CONCATENATE(Wealth_Macro_Variables!$K28,"[",Wealth_Macro_Variables!T28,"]"),"")</f>
        <v>Agricultural land owned by the personal sector[*hwagr]</v>
      </c>
    </row>
    <row r="29" spans="1:24" x14ac:dyDescent="0.2">
      <c r="A29" s="97" t="s">
        <v>685</v>
      </c>
      <c r="B29" s="20" t="s">
        <v>13</v>
      </c>
      <c r="C29" s="82" t="s">
        <v>32</v>
      </c>
      <c r="D29" s="3" t="str">
        <f t="shared" si="0"/>
        <v>*hwodk</v>
      </c>
      <c r="E29" s="107">
        <v>0</v>
      </c>
      <c r="F29" s="194">
        <v>20105008</v>
      </c>
      <c r="G29" s="206"/>
      <c r="H29" s="94" t="s">
        <v>51</v>
      </c>
      <c r="I29" s="3" t="s">
        <v>74</v>
      </c>
      <c r="J29" s="192" t="s">
        <v>410</v>
      </c>
      <c r="K29" s="3" t="str">
        <f t="shared" si="2"/>
        <v>Other domestic capital owned by the personal sector</v>
      </c>
      <c r="L29" s="112" t="s">
        <v>2239</v>
      </c>
      <c r="M29" s="70"/>
      <c r="N29" s="112"/>
      <c r="O29" s="70"/>
      <c r="P29" s="120"/>
      <c r="Q29" s="121"/>
      <c r="R29" s="121"/>
      <c r="S29" s="121"/>
      <c r="T29" s="122" t="str">
        <f>D29</f>
        <v>*hwodk</v>
      </c>
      <c r="U29" s="134" t="str">
        <f>IF(Wealth_Macro_Variables!Q29&lt;&gt;"",CONCATENATE(Wealth_Macro_Variables!$K29,"[",Wealth_Macro_Variables!Q29,"]"),"")</f>
        <v/>
      </c>
      <c r="V29" s="133" t="str">
        <f>IF(Wealth_Macro_Variables!R29&lt;&gt;"",CONCATENATE(Wealth_Macro_Variables!$K29,"[",Wealth_Macro_Variables!R29,"]"),"")</f>
        <v/>
      </c>
      <c r="W29" s="134"/>
      <c r="X29" s="133" t="str">
        <f>IF(Wealth_Macro_Variables!T29&lt;&gt;"",CONCATENATE(Wealth_Macro_Variables!$K29,"[",Wealth_Macro_Variables!T29,"]"),"")</f>
        <v>Other domestic capital owned by the personal sector[*hwodk]</v>
      </c>
    </row>
    <row r="30" spans="1:24" x14ac:dyDescent="0.2">
      <c r="A30" s="97" t="s">
        <v>685</v>
      </c>
      <c r="B30" s="20" t="s">
        <v>13</v>
      </c>
      <c r="C30" s="82" t="s">
        <v>27</v>
      </c>
      <c r="D30" s="3" t="str">
        <f t="shared" si="0"/>
        <v>*hwfin</v>
      </c>
      <c r="E30" s="107">
        <v>0</v>
      </c>
      <c r="F30" s="194">
        <v>20105009</v>
      </c>
      <c r="G30" s="206"/>
      <c r="H30" s="94" t="s">
        <v>2</v>
      </c>
      <c r="I30" s="3" t="s">
        <v>74</v>
      </c>
      <c r="J30" s="192" t="s">
        <v>411</v>
      </c>
      <c r="K30" s="3" t="str">
        <f t="shared" si="2"/>
        <v>Financial assets owned by the personal sector</v>
      </c>
      <c r="L30" s="112" t="s">
        <v>2238</v>
      </c>
      <c r="M30" s="70" t="str">
        <f>CONCATENATE(K30," is equal to ",K31," plus ",K34," plus ",K37)</f>
        <v>Financial assets owned by the personal sector is equal to Currency, deposits, bonds &amp; loans owned by the personal sector plus Equities, fund shares, offshore wealth owned by the personal sector plus Pension funds &amp; life insurance owned by the personal sector</v>
      </c>
      <c r="N30" s="112" t="str">
        <f>CONCATENATE("[",J30,"]","=","[",J31,"]","+","[",J34,"]","+","[",J37,"]")</f>
        <v>[Personal financial assets]=[Personal currency, deposits, bonds &amp; loans]+[Personal equity, fund shares &amp; offshore wealth]+[Personal pension funds &amp; life insurance]</v>
      </c>
      <c r="O30" s="70" t="str">
        <f>CONCATENATE(D30,"=",D31,"+",D34,"+",D37)</f>
        <v>*hwfin=*hwfix+*hwequ+*hwpen</v>
      </c>
      <c r="P30" s="120"/>
      <c r="Q30" s="121"/>
      <c r="R30" s="121" t="str">
        <f>D30</f>
        <v>*hwfin</v>
      </c>
      <c r="S30" s="121"/>
      <c r="T30" s="122"/>
      <c r="U30" s="134" t="str">
        <f>IF(Wealth_Macro_Variables!Q30&lt;&gt;"",CONCATENATE(Wealth_Macro_Variables!$K30,"[",Wealth_Macro_Variables!Q30,"]"),"")</f>
        <v/>
      </c>
      <c r="V30" s="133" t="str">
        <f>IF(Wealth_Macro_Variables!R30&lt;&gt;"",CONCATENATE(Wealth_Macro_Variables!$K30,"[",Wealth_Macro_Variables!R30,"]"),"")</f>
        <v>Financial assets owned by the personal sector[*hwfin]</v>
      </c>
      <c r="W30" s="134" t="str">
        <f>IF(Wealth_Macro_Variables!S30&lt;&gt;"",CONCATENATE(Wealth_Macro_Variables!$K30,"[",Wealth_Macro_Variables!S30,"]"),"")</f>
        <v/>
      </c>
      <c r="X30" s="133" t="str">
        <f>IF(Wealth_Macro_Variables!T30&lt;&gt;"",CONCATENATE(Wealth_Macro_Variables!$K30,"[",Wealth_Macro_Variables!T30,"]"),"")</f>
        <v/>
      </c>
    </row>
    <row r="31" spans="1:24" x14ac:dyDescent="0.2">
      <c r="A31" s="97" t="s">
        <v>685</v>
      </c>
      <c r="B31" s="20" t="s">
        <v>13</v>
      </c>
      <c r="C31" s="82" t="s">
        <v>28</v>
      </c>
      <c r="D31" s="3" t="str">
        <f t="shared" si="0"/>
        <v>*hwfix</v>
      </c>
      <c r="E31" s="107">
        <v>0</v>
      </c>
      <c r="F31" s="194">
        <v>20105010</v>
      </c>
      <c r="G31" s="206"/>
      <c r="H31" s="94" t="s">
        <v>53</v>
      </c>
      <c r="I31" s="3" t="s">
        <v>74</v>
      </c>
      <c r="J31" s="192" t="s">
        <v>1885</v>
      </c>
      <c r="K31" s="3" t="str">
        <f t="shared" si="2"/>
        <v>Currency, deposits, bonds &amp; loans owned by the personal sector</v>
      </c>
      <c r="L31" s="112" t="s">
        <v>1981</v>
      </c>
      <c r="M31" s="70"/>
      <c r="N31" s="112"/>
      <c r="O31" s="70"/>
      <c r="P31" s="120"/>
      <c r="Q31" s="121"/>
      <c r="R31" s="121"/>
      <c r="S31" s="121" t="str">
        <f>D31</f>
        <v>*hwfix</v>
      </c>
      <c r="T31" s="122"/>
      <c r="U31" s="134" t="str">
        <f>IF(Wealth_Macro_Variables!Q31&lt;&gt;"",CONCATENATE(Wealth_Macro_Variables!$K31,"[",Wealth_Macro_Variables!Q31,"]"),"")</f>
        <v/>
      </c>
      <c r="V31" s="133" t="str">
        <f>IF(Wealth_Macro_Variables!R31&lt;&gt;"",CONCATENATE(Wealth_Macro_Variables!$K31,"[",Wealth_Macro_Variables!R31,"]"),"")</f>
        <v/>
      </c>
      <c r="W31" s="134" t="str">
        <f>IF(Wealth_Macro_Variables!S31&lt;&gt;"",CONCATENATE(Wealth_Macro_Variables!$K31,"[",Wealth_Macro_Variables!S31,"]"),"")</f>
        <v>Currency, deposits, bonds &amp; loans owned by the personal sector[*hwfix]</v>
      </c>
      <c r="X31" s="133" t="str">
        <f>IF(Wealth_Macro_Variables!T31&lt;&gt;"",CONCATENATE(Wealth_Macro_Variables!$K31,"[",Wealth_Macro_Variables!T31,"]"),"")</f>
        <v/>
      </c>
    </row>
    <row r="32" spans="1:24" x14ac:dyDescent="0.2">
      <c r="A32" s="97" t="s">
        <v>685</v>
      </c>
      <c r="B32" s="20" t="s">
        <v>13</v>
      </c>
      <c r="C32" s="82" t="s">
        <v>1154</v>
      </c>
      <c r="D32" s="3" t="str">
        <f>CONCATENATE(A32,B32,C32)</f>
        <v>*hwcud</v>
      </c>
      <c r="E32" s="107">
        <v>0</v>
      </c>
      <c r="F32" s="194"/>
      <c r="G32" s="206"/>
      <c r="H32" s="94" t="s">
        <v>1150</v>
      </c>
      <c r="I32" s="3" t="s">
        <v>74</v>
      </c>
      <c r="J32" s="94" t="s">
        <v>1165</v>
      </c>
      <c r="K32" s="3" t="str">
        <f t="shared" si="2"/>
        <v>Currency, deposits owned by the personal sector</v>
      </c>
      <c r="L32" s="112" t="s">
        <v>1982</v>
      </c>
      <c r="M32" s="70"/>
      <c r="N32" s="112"/>
      <c r="O32" s="70"/>
      <c r="P32" s="120"/>
      <c r="Q32" s="121"/>
      <c r="R32" s="121"/>
      <c r="S32" s="121"/>
      <c r="T32" s="122" t="str">
        <f>D32</f>
        <v>*hwcud</v>
      </c>
      <c r="U32" s="134"/>
      <c r="V32" s="133"/>
      <c r="W32" s="134"/>
      <c r="X32" s="133" t="str">
        <f>IF(Wealth_Macro_Variables!T32&lt;&gt;"",CONCATENATE(Wealth_Macro_Variables!$K32,"[",Wealth_Macro_Variables!T32,"]"),"")</f>
        <v>Currency, deposits owned by the personal sector[*hwcud]</v>
      </c>
    </row>
    <row r="33" spans="1:38" x14ac:dyDescent="0.2">
      <c r="A33" s="97" t="s">
        <v>685</v>
      </c>
      <c r="B33" s="20" t="s">
        <v>13</v>
      </c>
      <c r="C33" s="82" t="s">
        <v>1155</v>
      </c>
      <c r="D33" s="3" t="str">
        <f>CONCATENATE(A33,B33,C33)</f>
        <v>*hwbol</v>
      </c>
      <c r="E33" s="107">
        <v>0</v>
      </c>
      <c r="F33" s="194"/>
      <c r="G33" s="206"/>
      <c r="H33" s="94" t="s">
        <v>1151</v>
      </c>
      <c r="I33" s="3" t="s">
        <v>74</v>
      </c>
      <c r="J33" s="94" t="s">
        <v>1166</v>
      </c>
      <c r="K33" s="3" t="str">
        <f t="shared" si="2"/>
        <v>Bonds &amp; loans owned by the personal sector</v>
      </c>
      <c r="L33" s="112" t="s">
        <v>1983</v>
      </c>
      <c r="M33" s="70"/>
      <c r="N33" s="112"/>
      <c r="O33" s="70"/>
      <c r="P33" s="120"/>
      <c r="Q33" s="121"/>
      <c r="R33" s="121"/>
      <c r="S33" s="121"/>
      <c r="T33" s="122" t="str">
        <f>D33</f>
        <v>*hwbol</v>
      </c>
      <c r="U33" s="134"/>
      <c r="V33" s="133"/>
      <c r="W33" s="134"/>
      <c r="X33" s="133" t="str">
        <f>IF(Wealth_Macro_Variables!T33&lt;&gt;"",CONCATENATE(Wealth_Macro_Variables!$K33,"[",Wealth_Macro_Variables!T33,"]"),"")</f>
        <v>Bonds &amp; loans owned by the personal sector[*hwbol]</v>
      </c>
    </row>
    <row r="34" spans="1:38" x14ac:dyDescent="0.2">
      <c r="A34" s="97" t="s">
        <v>685</v>
      </c>
      <c r="B34" s="20" t="s">
        <v>13</v>
      </c>
      <c r="C34" s="82" t="s">
        <v>29</v>
      </c>
      <c r="D34" s="3" t="str">
        <f t="shared" si="0"/>
        <v>*hwequ</v>
      </c>
      <c r="E34" s="107">
        <v>0</v>
      </c>
      <c r="F34" s="194">
        <v>20105011</v>
      </c>
      <c r="G34" s="206"/>
      <c r="H34" s="94" t="s">
        <v>54</v>
      </c>
      <c r="I34" s="3" t="s">
        <v>74</v>
      </c>
      <c r="J34" s="192" t="s">
        <v>1881</v>
      </c>
      <c r="K34" s="3" t="str">
        <f t="shared" si="2"/>
        <v>Equities, fund shares, offshore wealth owned by the personal sector</v>
      </c>
      <c r="L34" s="112" t="s">
        <v>1984</v>
      </c>
      <c r="M34" s="70" t="str">
        <f>CONCATENATE(K34," is equal to ",K35," plus ",K36)</f>
        <v>Equities, fund shares, offshore wealth owned by the personal sector is equal to Equities owned by the personal sector plus Offshore wealth owned by the personal sector</v>
      </c>
      <c r="N34" s="112" t="str">
        <f>CONCATENATE("[",J34,"]","=","[",J35,"]","+","[",J36,"]")</f>
        <v>[Personal equity, fund shares &amp; offshore wealth]=[Personal equities]+[Personal offshore wealth]</v>
      </c>
      <c r="O34" s="70" t="str">
        <f>CONCATENATE(D34,"=",D35,"+",D36)</f>
        <v>*hwequ=*hweqi+*hwoff</v>
      </c>
      <c r="P34" s="120"/>
      <c r="Q34" s="121"/>
      <c r="R34" s="121"/>
      <c r="S34" s="121" t="str">
        <f>D34</f>
        <v>*hwequ</v>
      </c>
      <c r="T34" s="122"/>
      <c r="U34" s="134" t="str">
        <f>IF(Wealth_Macro_Variables!Q34&lt;&gt;"",CONCATENATE(Wealth_Macro_Variables!$K34,"[",Wealth_Macro_Variables!Q34,"]"),"")</f>
        <v/>
      </c>
      <c r="V34" s="133" t="str">
        <f>IF(Wealth_Macro_Variables!R34&lt;&gt;"",CONCATENATE(Wealth_Macro_Variables!$K34,"[",Wealth_Macro_Variables!R34,"]"),"")</f>
        <v/>
      </c>
      <c r="W34" s="134" t="str">
        <f>IF(Wealth_Macro_Variables!S34&lt;&gt;"",CONCATENATE(Wealth_Macro_Variables!$K34,"[",Wealth_Macro_Variables!S34,"]"),"")</f>
        <v>Equities, fund shares, offshore wealth owned by the personal sector[*hwequ]</v>
      </c>
      <c r="X34" s="133" t="str">
        <f>IF(Wealth_Macro_Variables!T34&lt;&gt;"",CONCATENATE(Wealth_Macro_Variables!$K34,"[",Wealth_Macro_Variables!T34,"]"),"")</f>
        <v/>
      </c>
    </row>
    <row r="35" spans="1:38" x14ac:dyDescent="0.2">
      <c r="A35" s="97" t="s">
        <v>685</v>
      </c>
      <c r="B35" s="20" t="s">
        <v>13</v>
      </c>
      <c r="C35" s="82" t="s">
        <v>35</v>
      </c>
      <c r="D35" s="3" t="str">
        <f t="shared" si="0"/>
        <v>*hweqi</v>
      </c>
      <c r="E35" s="107">
        <v>0</v>
      </c>
      <c r="F35" s="194"/>
      <c r="G35" s="206"/>
      <c r="H35" s="94" t="s">
        <v>55</v>
      </c>
      <c r="I35" s="3" t="s">
        <v>74</v>
      </c>
      <c r="J35" s="192" t="s">
        <v>413</v>
      </c>
      <c r="K35" s="3" t="str">
        <f t="shared" si="2"/>
        <v>Equities owned by the personal sector</v>
      </c>
      <c r="L35" s="112" t="s">
        <v>1985</v>
      </c>
      <c r="M35" s="70"/>
      <c r="N35" s="112"/>
      <c r="O35" s="70"/>
      <c r="P35" s="120"/>
      <c r="Q35" s="121"/>
      <c r="R35" s="121"/>
      <c r="S35" s="121"/>
      <c r="T35" s="122" t="str">
        <f>D35</f>
        <v>*hweqi</v>
      </c>
      <c r="U35" s="134" t="str">
        <f>IF(Wealth_Macro_Variables!Q35&lt;&gt;"",CONCATENATE(Wealth_Macro_Variables!$K35,"[",Wealth_Macro_Variables!Q35,"]"),"")</f>
        <v/>
      </c>
      <c r="V35" s="133" t="str">
        <f>IF(Wealth_Macro_Variables!R35&lt;&gt;"",CONCATENATE(Wealth_Macro_Variables!$K35,"[",Wealth_Macro_Variables!R35,"]"),"")</f>
        <v/>
      </c>
      <c r="W35" s="134" t="str">
        <f>IF(Wealth_Macro_Variables!S35&lt;&gt;"",CONCATENATE(Wealth_Macro_Variables!$K35,"[",Wealth_Macro_Variables!S35,"]"),"")</f>
        <v/>
      </c>
      <c r="X35" s="133" t="str">
        <f>IF(Wealth_Macro_Variables!T35&lt;&gt;"",CONCATENATE(Wealth_Macro_Variables!$K35,"[",Wealth_Macro_Variables!T35,"]"),"")</f>
        <v>Equities owned by the personal sector[*hweqi]</v>
      </c>
    </row>
    <row r="36" spans="1:38" x14ac:dyDescent="0.2">
      <c r="A36" s="97" t="s">
        <v>685</v>
      </c>
      <c r="B36" s="20" t="s">
        <v>13</v>
      </c>
      <c r="C36" s="82" t="s">
        <v>36</v>
      </c>
      <c r="D36" s="3" t="str">
        <f t="shared" si="0"/>
        <v>*hwoff</v>
      </c>
      <c r="E36" s="107">
        <v>0</v>
      </c>
      <c r="F36" s="194"/>
      <c r="G36" s="206"/>
      <c r="H36" s="94" t="s">
        <v>56</v>
      </c>
      <c r="I36" s="3" t="s">
        <v>74</v>
      </c>
      <c r="J36" s="192" t="s">
        <v>414</v>
      </c>
      <c r="K36" s="3" t="str">
        <f t="shared" si="2"/>
        <v>Offshore wealth owned by the personal sector</v>
      </c>
      <c r="L36" s="112" t="s">
        <v>1986</v>
      </c>
      <c r="M36" s="70"/>
      <c r="N36" s="112"/>
      <c r="O36" s="70"/>
      <c r="P36" s="120"/>
      <c r="Q36" s="121"/>
      <c r="R36" s="121"/>
      <c r="S36" s="121"/>
      <c r="T36" s="122" t="str">
        <f>D36</f>
        <v>*hwoff</v>
      </c>
      <c r="U36" s="134" t="str">
        <f>IF(Wealth_Macro_Variables!Q36&lt;&gt;"",CONCATENATE(Wealth_Macro_Variables!$K36,"[",Wealth_Macro_Variables!Q36,"]"),"")</f>
        <v/>
      </c>
      <c r="V36" s="133" t="str">
        <f>IF(Wealth_Macro_Variables!R36&lt;&gt;"",CONCATENATE(Wealth_Macro_Variables!$K36,"[",Wealth_Macro_Variables!R36,"]"),"")</f>
        <v/>
      </c>
      <c r="W36" s="134" t="str">
        <f>IF(Wealth_Macro_Variables!S36&lt;&gt;"",CONCATENATE(Wealth_Macro_Variables!$K36,"[",Wealth_Macro_Variables!S36,"]"),"")</f>
        <v/>
      </c>
      <c r="X36" s="133" t="str">
        <f>IF(Wealth_Macro_Variables!T36&lt;&gt;"",CONCATENATE(Wealth_Macro_Variables!$K36,"[",Wealth_Macro_Variables!T36,"]"),"")</f>
        <v>Offshore wealth owned by the personal sector[*hwoff]</v>
      </c>
    </row>
    <row r="37" spans="1:38" x14ac:dyDescent="0.2">
      <c r="A37" s="97" t="s">
        <v>685</v>
      </c>
      <c r="B37" s="20" t="s">
        <v>13</v>
      </c>
      <c r="C37" s="82" t="s">
        <v>30</v>
      </c>
      <c r="D37" s="3" t="str">
        <f t="shared" si="0"/>
        <v>*hwpen</v>
      </c>
      <c r="E37" s="107">
        <v>0</v>
      </c>
      <c r="F37" s="194">
        <v>20105012</v>
      </c>
      <c r="G37" s="206"/>
      <c r="H37" s="94" t="s">
        <v>77</v>
      </c>
      <c r="I37" s="3" t="s">
        <v>74</v>
      </c>
      <c r="J37" s="192" t="s">
        <v>480</v>
      </c>
      <c r="K37" s="3" t="str">
        <f t="shared" si="2"/>
        <v>Pension funds &amp; life insurance owned by the personal sector</v>
      </c>
      <c r="L37" s="112" t="s">
        <v>1987</v>
      </c>
      <c r="M37" s="70"/>
      <c r="N37" s="112"/>
      <c r="O37" s="70"/>
      <c r="P37" s="120"/>
      <c r="Q37" s="121"/>
      <c r="R37" s="121"/>
      <c r="S37" s="121" t="str">
        <f>D37</f>
        <v>*hwpen</v>
      </c>
      <c r="T37" s="122"/>
      <c r="U37" s="134" t="str">
        <f>IF(Wealth_Macro_Variables!Q37&lt;&gt;"",CONCATENATE(Wealth_Macro_Variables!$K37,"[",Wealth_Macro_Variables!Q37,"]"),"")</f>
        <v/>
      </c>
      <c r="V37" s="133" t="str">
        <f>IF(Wealth_Macro_Variables!R37&lt;&gt;"",CONCATENATE(Wealth_Macro_Variables!$K37,"[",Wealth_Macro_Variables!R37,"]"),"")</f>
        <v/>
      </c>
      <c r="W37" s="134" t="str">
        <f>IF(Wealth_Macro_Variables!S37&lt;&gt;"",CONCATENATE(Wealth_Macro_Variables!$K37,"[",Wealth_Macro_Variables!S37,"]"),"")</f>
        <v>Pension funds &amp; life insurance owned by the personal sector[*hwpen]</v>
      </c>
      <c r="X37" s="133" t="str">
        <f>IF(Wealth_Macro_Variables!T37&lt;&gt;"",CONCATENATE(Wealth_Macro_Variables!$K37,"[",Wealth_Macro_Variables!T37,"]"),"")</f>
        <v/>
      </c>
    </row>
    <row r="38" spans="1:38" ht="15" customHeight="1" x14ac:dyDescent="0.2">
      <c r="A38" s="97" t="s">
        <v>685</v>
      </c>
      <c r="B38" s="20" t="s">
        <v>13</v>
      </c>
      <c r="C38" s="82" t="s">
        <v>31</v>
      </c>
      <c r="D38" s="3" t="str">
        <f t="shared" si="0"/>
        <v>*hwdeb</v>
      </c>
      <c r="E38" s="107">
        <v>0</v>
      </c>
      <c r="F38" s="194">
        <v>20105013</v>
      </c>
      <c r="G38" s="206"/>
      <c r="H38" s="94" t="s">
        <v>1</v>
      </c>
      <c r="I38" s="3" t="s">
        <v>74</v>
      </c>
      <c r="J38" s="192" t="s">
        <v>415</v>
      </c>
      <c r="K38" s="3" t="str">
        <f>CONCATENATE(H38," of the ",I38)</f>
        <v>Liabilities of the personal sector</v>
      </c>
      <c r="L38" s="112" t="s">
        <v>1988</v>
      </c>
      <c r="M38" s="70"/>
      <c r="N38" s="112"/>
      <c r="O38" s="70"/>
      <c r="P38" s="120"/>
      <c r="Q38" s="121"/>
      <c r="R38" s="121" t="str">
        <f>D38</f>
        <v>*hwdeb</v>
      </c>
      <c r="S38" s="121"/>
      <c r="T38" s="122"/>
      <c r="U38" s="134" t="str">
        <f>IF(Wealth_Macro_Variables!Q38&lt;&gt;"",CONCATENATE(Wealth_Macro_Variables!$K38,"[",Wealth_Macro_Variables!Q38,"]"),"")</f>
        <v/>
      </c>
      <c r="V38" s="133" t="str">
        <f>IF(Wealth_Macro_Variables!R38&lt;&gt;"",CONCATENATE(Wealth_Macro_Variables!$K38,"[",Wealth_Macro_Variables!R38,"]"),"")</f>
        <v>Liabilities of the personal sector[*hwdeb]</v>
      </c>
      <c r="W38" s="134" t="str">
        <f>IF(Wealth_Macro_Variables!S38&lt;&gt;"",CONCATENATE(Wealth_Macro_Variables!$K38,"[",Wealth_Macro_Variables!S38,"]"),"")</f>
        <v/>
      </c>
      <c r="X38" s="133" t="str">
        <f>IF(Wealth_Macro_Variables!T38&lt;&gt;"",CONCATENATE(Wealth_Macro_Variables!$K38,"[",Wealth_Macro_Variables!T38,"]"),"")</f>
        <v/>
      </c>
    </row>
    <row r="39" spans="1:38" s="3" customFormat="1" ht="16" customHeight="1" thickBot="1" x14ac:dyDescent="0.25">
      <c r="A39" s="97" t="s">
        <v>685</v>
      </c>
      <c r="B39" s="34" t="s">
        <v>13</v>
      </c>
      <c r="C39" s="83" t="s">
        <v>1153</v>
      </c>
      <c r="D39" s="163" t="str">
        <f>CONCATENATE(A39,B39,C39)</f>
        <v>*hwfie</v>
      </c>
      <c r="E39" s="108">
        <v>0</v>
      </c>
      <c r="F39" s="198"/>
      <c r="G39" s="207"/>
      <c r="H39" s="96" t="s">
        <v>1152</v>
      </c>
      <c r="I39" s="163" t="s">
        <v>74</v>
      </c>
      <c r="J39" s="96" t="s">
        <v>1170</v>
      </c>
      <c r="K39" s="163" t="str">
        <f>CONCATENATE(H39," owned by the ",I39)</f>
        <v>Financial assets except currency &amp; deposits owned by the personal sector</v>
      </c>
      <c r="L39" s="112" t="s">
        <v>1989</v>
      </c>
      <c r="M39" s="72" t="str">
        <f>CONCATENATE(K39," is equal to ", K30," minus ",K32)</f>
        <v>Financial assets except currency &amp; deposits owned by the personal sector is equal to Financial assets owned by the personal sector minus Currency, deposits owned by the personal sector</v>
      </c>
      <c r="N39" s="113" t="str">
        <f>CONCATENATE("[",J39,"]","=","[",J30,"]","-","[",J32,"]")</f>
        <v>[Personal financial assets excluding cash]=[Personal financial assets]-[Personal currency &amp; deposits]</v>
      </c>
      <c r="O39" s="72" t="str">
        <f>CONCATENATE("(",D39,"=",D30,"-",D32,")")</f>
        <v>(*hwfie=*hwfin-*hwcud)</v>
      </c>
      <c r="P39" s="123"/>
      <c r="Q39" s="124"/>
      <c r="R39" s="124" t="str">
        <f>D39</f>
        <v>*hwfie</v>
      </c>
      <c r="S39" s="124"/>
      <c r="T39" s="125"/>
      <c r="U39" s="137"/>
      <c r="V39" s="136" t="str">
        <f>IF(Wealth_Macro_Variables!R39&lt;&gt;"",CONCATENATE(Wealth_Macro_Variables!$K39,"[",Wealth_Macro_Variables!R39,"]"),"")</f>
        <v>Financial assets except currency &amp; deposits owned by the personal sector[*hwfie]</v>
      </c>
      <c r="W39" s="137"/>
      <c r="X39" s="136" t="str">
        <f>IF(Wealth_Macro_Variables!T39&lt;&gt;"",CONCATENATE(Wealth_Macro_Variables!$K39,"[",Wealth_Macro_Variables!T39,"]"),"")</f>
        <v/>
      </c>
    </row>
    <row r="40" spans="1:38" ht="17" customHeight="1" x14ac:dyDescent="0.2">
      <c r="A40" s="97" t="s">
        <v>685</v>
      </c>
      <c r="B40" s="20" t="s">
        <v>34</v>
      </c>
      <c r="C40" s="82" t="s">
        <v>21</v>
      </c>
      <c r="D40" s="3" t="str">
        <f t="shared" si="0"/>
        <v>*iweal</v>
      </c>
      <c r="E40" s="107">
        <v>0</v>
      </c>
      <c r="F40" s="194">
        <v>20106001</v>
      </c>
      <c r="G40" s="206">
        <v>5</v>
      </c>
      <c r="H40" s="94" t="s">
        <v>46</v>
      </c>
      <c r="I40" s="3" t="s">
        <v>622</v>
      </c>
      <c r="J40" s="192" t="s">
        <v>428</v>
      </c>
      <c r="K40" s="3" t="str">
        <f>CONCATENATE(H40," of the ",I40)</f>
        <v>Net wealth of the NPISH (non-profit) sector</v>
      </c>
      <c r="L40" s="111" t="s">
        <v>1990</v>
      </c>
      <c r="M40" s="70" t="str">
        <f>CONCATENATE(K40," is equal to ",K41," plus ",K48," minus ",K56)</f>
        <v>Net wealth of the NPISH (non-profit) sector is equal to Non-financial assets owned by the NPISH (non-profit) sector plus Financial assets owned by the NPISH (non-profit) sector minus Liabilities of the NPISH (non-profit) sector</v>
      </c>
      <c r="N40" s="112" t="str">
        <f>CONCATENATE("[",J40,"]","=","[",J41,"]","+","[",J48,"]","-","[",J56,"]")</f>
        <v>[Net non-profit wealth]=[Non-profit non-financial assets]+[Non-profit financial assets]-[Non-profit debt]</v>
      </c>
      <c r="O40" s="70" t="str">
        <f>CONCATENATE(D40,"=",D41,"+",D48,"-",D56)</f>
        <v>*iweal=*iwnfa+*iwfin-*iwdeb</v>
      </c>
      <c r="P40" s="120"/>
      <c r="Q40" s="121" t="str">
        <f>D40</f>
        <v>*iweal</v>
      </c>
      <c r="R40" s="121"/>
      <c r="S40" s="121"/>
      <c r="T40" s="122"/>
      <c r="U40" s="134" t="str">
        <f>IF(Wealth_Macro_Variables!Q40&lt;&gt;"",CONCATENATE(Wealth_Macro_Variables!$K40,"[",Wealth_Macro_Variables!Q40,"]"),"")</f>
        <v>Net wealth of the NPISH (non-profit) sector[*iweal]</v>
      </c>
      <c r="V40" s="133" t="str">
        <f>IF(Wealth_Macro_Variables!R40&lt;&gt;"",CONCATENATE(Wealth_Macro_Variables!$K40,"[",Wealth_Macro_Variables!R40,"]"),"")</f>
        <v/>
      </c>
      <c r="W40" s="134" t="str">
        <f>IF(Wealth_Macro_Variables!S40&lt;&gt;"",CONCATENATE(Wealth_Macro_Variables!$K40,"[",Wealth_Macro_Variables!S40,"]"),"")</f>
        <v/>
      </c>
      <c r="X40" s="133" t="str">
        <f>IF(Wealth_Macro_Variables!T40&lt;&gt;"",CONCATENATE(Wealth_Macro_Variables!$K40,"[",Wealth_Macro_Variables!T40,"]"),"")</f>
        <v/>
      </c>
    </row>
    <row r="41" spans="1:38" x14ac:dyDescent="0.2">
      <c r="A41" s="97" t="s">
        <v>685</v>
      </c>
      <c r="B41" s="20" t="s">
        <v>34</v>
      </c>
      <c r="C41" s="82" t="s">
        <v>33</v>
      </c>
      <c r="D41" s="3" t="str">
        <f t="shared" si="0"/>
        <v>*iwnfa</v>
      </c>
      <c r="E41" s="107">
        <v>0</v>
      </c>
      <c r="F41" s="194">
        <v>20106002</v>
      </c>
      <c r="G41" s="206"/>
      <c r="H41" s="94" t="s">
        <v>3</v>
      </c>
      <c r="I41" s="3" t="s">
        <v>622</v>
      </c>
      <c r="J41" s="192" t="s">
        <v>427</v>
      </c>
      <c r="K41" s="3" t="str">
        <f t="shared" ref="K41:K55" si="3">CONCATENATE(H41," owned by the ",I41)</f>
        <v>Non-financial assets owned by the NPISH (non-profit) sector</v>
      </c>
      <c r="L41" s="112" t="s">
        <v>1991</v>
      </c>
      <c r="M41" s="70" t="str">
        <f>CONCATENATE(K41," is equal to ",K42," plus ",K45)</f>
        <v>Non-financial assets owned by the NPISH (non-profit) sector is equal to Housing assets owned by the NPISH (non-profit) sector plus Business and other non-financial assets owned by the NPISH (non-profit) sector</v>
      </c>
      <c r="N41" s="112" t="str">
        <f>CONCATENATE("[",J41,"]","=","[",J42,"]","+","[",J45,"]")</f>
        <v>[Non-profit non-financial assets]=[Non-profit housing assets]+[Non-profit business and other non-financial assets]</v>
      </c>
      <c r="O41" s="70" t="str">
        <f>CONCATENATE(D41,"=",D42,"+",D45)</f>
        <v>*iwnfa=*iwhou+*iwbus</v>
      </c>
      <c r="P41" s="120"/>
      <c r="Q41" s="121"/>
      <c r="R41" s="121" t="str">
        <f>D41</f>
        <v>*iwnfa</v>
      </c>
      <c r="S41" s="121"/>
      <c r="T41" s="122"/>
      <c r="U41" s="134" t="str">
        <f>IF(Wealth_Macro_Variables!Q41&lt;&gt;"",CONCATENATE(Wealth_Macro_Variables!$K41,"[",Wealth_Macro_Variables!Q41,"]"),"")</f>
        <v/>
      </c>
      <c r="V41" s="133" t="str">
        <f>IF(Wealth_Macro_Variables!R41&lt;&gt;"",CONCATENATE(Wealth_Macro_Variables!$K41,"[",Wealth_Macro_Variables!R41,"]"),"")</f>
        <v>Non-financial assets owned by the NPISH (non-profit) sector[*iwnfa]</v>
      </c>
      <c r="W41" s="134" t="str">
        <f>IF(Wealth_Macro_Variables!S41&lt;&gt;"",CONCATENATE(Wealth_Macro_Variables!$K41,"[",Wealth_Macro_Variables!S41,"]"),"")</f>
        <v/>
      </c>
      <c r="X41" s="133" t="str">
        <f>IF(Wealth_Macro_Variables!T41&lt;&gt;"",CONCATENATE(Wealth_Macro_Variables!$K41,"[",Wealth_Macro_Variables!T41,"]"),"")</f>
        <v/>
      </c>
    </row>
    <row r="42" spans="1:38" ht="15" customHeight="1" x14ac:dyDescent="0.2">
      <c r="A42" s="97" t="s">
        <v>685</v>
      </c>
      <c r="B42" s="20" t="s">
        <v>34</v>
      </c>
      <c r="C42" s="82" t="s">
        <v>25</v>
      </c>
      <c r="D42" s="3" t="str">
        <f t="shared" ref="D42:D79" si="4">CONCATENATE(A42,B42,C42)</f>
        <v>*iwhou</v>
      </c>
      <c r="E42" s="107">
        <v>0</v>
      </c>
      <c r="F42" s="194">
        <v>20106003</v>
      </c>
      <c r="G42" s="206"/>
      <c r="H42" s="94" t="s">
        <v>48</v>
      </c>
      <c r="I42" s="3" t="s">
        <v>622</v>
      </c>
      <c r="J42" s="192" t="s">
        <v>426</v>
      </c>
      <c r="K42" s="3" t="str">
        <f t="shared" si="3"/>
        <v>Housing assets owned by the NPISH (non-profit) sector</v>
      </c>
      <c r="L42" s="112" t="s">
        <v>1992</v>
      </c>
      <c r="M42" s="70" t="str">
        <f>CONCATENATE(K42," is equal to ",K43," plus ",K44)</f>
        <v>Housing assets owned by the NPISH (non-profit) sector is equal to Dwellings owned by the NPISH (non-profit) sector plus Land underlying dwellings owned by the NPISH (non-profit) sector</v>
      </c>
      <c r="N42" s="112" t="str">
        <f>CONCATENATE("[",J42,"]","=","[",J43,"]","+","[",J44,"]")</f>
        <v>[Non-profit housing assets]=[Non-profit dwellings]+[Non-profit land underlying dwellings]</v>
      </c>
      <c r="O42" s="70" t="str">
        <f>CONCATENATE(D42,"=",D43,"+",D44)</f>
        <v>*iwhou=*iwdwe+*iwlan</v>
      </c>
      <c r="P42" s="120"/>
      <c r="Q42" s="121"/>
      <c r="R42" s="121"/>
      <c r="S42" s="121" t="str">
        <f>D42</f>
        <v>*iwhou</v>
      </c>
      <c r="T42" s="122"/>
      <c r="U42" s="134" t="str">
        <f>IF(Wealth_Macro_Variables!Q42&lt;&gt;"",CONCATENATE(Wealth_Macro_Variables!$K42,"[",Wealth_Macro_Variables!Q42,"]"),"")</f>
        <v/>
      </c>
      <c r="V42" s="133" t="str">
        <f>IF(Wealth_Macro_Variables!R42&lt;&gt;"",CONCATENATE(Wealth_Macro_Variables!$K42,"[",Wealth_Macro_Variables!R42,"]"),"")</f>
        <v/>
      </c>
      <c r="W42" s="134" t="str">
        <f>IF(Wealth_Macro_Variables!S42&lt;&gt;"",CONCATENATE(Wealth_Macro_Variables!$K42,"[",Wealth_Macro_Variables!S42,"]"),"")</f>
        <v>Housing assets owned by the NPISH (non-profit) sector[*iwhou]</v>
      </c>
      <c r="X42" s="133" t="str">
        <f>IF(Wealth_Macro_Variables!T42&lt;&gt;"",CONCATENATE(Wealth_Macro_Variables!$K42,"[",Wealth_Macro_Variables!T42,"]"),"")</f>
        <v/>
      </c>
    </row>
    <row r="43" spans="1:38" x14ac:dyDescent="0.2">
      <c r="A43" s="97" t="s">
        <v>685</v>
      </c>
      <c r="B43" s="20" t="s">
        <v>34</v>
      </c>
      <c r="C43" s="82" t="s">
        <v>23</v>
      </c>
      <c r="D43" s="3" t="str">
        <f t="shared" si="4"/>
        <v>*iwdwe</v>
      </c>
      <c r="E43" s="107">
        <v>0</v>
      </c>
      <c r="F43" s="194">
        <v>20106004</v>
      </c>
      <c r="G43" s="206"/>
      <c r="H43" s="94" t="s">
        <v>49</v>
      </c>
      <c r="I43" s="3" t="s">
        <v>622</v>
      </c>
      <c r="J43" s="192" t="s">
        <v>425</v>
      </c>
      <c r="K43" s="3" t="str">
        <f t="shared" si="3"/>
        <v>Dwellings owned by the NPISH (non-profit) sector</v>
      </c>
      <c r="L43" s="112" t="s">
        <v>1993</v>
      </c>
      <c r="M43" s="70"/>
      <c r="N43" s="112"/>
      <c r="O43" s="70"/>
      <c r="P43" s="120"/>
      <c r="Q43" s="121"/>
      <c r="R43" s="121"/>
      <c r="S43" s="121"/>
      <c r="T43" s="122" t="str">
        <f>D43</f>
        <v>*iwdwe</v>
      </c>
      <c r="U43" s="134" t="str">
        <f>IF(Wealth_Macro_Variables!Q43&lt;&gt;"",CONCATENATE(Wealth_Macro_Variables!$K43,"[",Wealth_Macro_Variables!Q43,"]"),"")</f>
        <v/>
      </c>
      <c r="V43" s="133" t="str">
        <f>IF(Wealth_Macro_Variables!R43&lt;&gt;"",CONCATENATE(Wealth_Macro_Variables!$K43,"[",Wealth_Macro_Variables!R43,"]"),"")</f>
        <v/>
      </c>
      <c r="W43" s="134" t="str">
        <f>IF(Wealth_Macro_Variables!S43&lt;&gt;"",CONCATENATE(Wealth_Macro_Variables!$K43,"[",Wealth_Macro_Variables!S43,"]"),"")</f>
        <v/>
      </c>
      <c r="X43" s="133" t="str">
        <f>IF(Wealth_Macro_Variables!T43&lt;&gt;"",CONCATENATE(Wealth_Macro_Variables!$K43,"[",Wealth_Macro_Variables!T43,"]"),"")</f>
        <v>Dwellings owned by the NPISH (non-profit) sector[*iwdwe]</v>
      </c>
    </row>
    <row r="44" spans="1:38" x14ac:dyDescent="0.2">
      <c r="A44" s="97" t="s">
        <v>685</v>
      </c>
      <c r="B44" s="20" t="s">
        <v>34</v>
      </c>
      <c r="C44" s="82" t="s">
        <v>24</v>
      </c>
      <c r="D44" s="3" t="str">
        <f t="shared" si="4"/>
        <v>*iwlan</v>
      </c>
      <c r="E44" s="107">
        <v>0</v>
      </c>
      <c r="F44" s="194">
        <v>20106005</v>
      </c>
      <c r="G44" s="206"/>
      <c r="H44" s="94" t="s">
        <v>50</v>
      </c>
      <c r="I44" s="3" t="s">
        <v>622</v>
      </c>
      <c r="J44" s="192" t="s">
        <v>424</v>
      </c>
      <c r="K44" s="3" t="str">
        <f t="shared" si="3"/>
        <v>Land underlying dwellings owned by the NPISH (non-profit) sector</v>
      </c>
      <c r="L44" s="112" t="s">
        <v>1994</v>
      </c>
      <c r="M44" s="70"/>
      <c r="N44" s="112"/>
      <c r="O44" s="70"/>
      <c r="P44" s="120"/>
      <c r="Q44" s="121"/>
      <c r="R44" s="121"/>
      <c r="S44" s="121"/>
      <c r="T44" s="122" t="str">
        <f>D44</f>
        <v>*iwlan</v>
      </c>
      <c r="U44" s="134" t="str">
        <f>IF(Wealth_Macro_Variables!Q44&lt;&gt;"",CONCATENATE(Wealth_Macro_Variables!$K44,"[",Wealth_Macro_Variables!Q44,"]"),"")</f>
        <v/>
      </c>
      <c r="V44" s="133" t="str">
        <f>IF(Wealth_Macro_Variables!R44&lt;&gt;"",CONCATENATE(Wealth_Macro_Variables!$K44,"[",Wealth_Macro_Variables!R44,"]"),"")</f>
        <v/>
      </c>
      <c r="W44" s="134" t="str">
        <f>IF(Wealth_Macro_Variables!S44&lt;&gt;"",CONCATENATE(Wealth_Macro_Variables!$K44,"[",Wealth_Macro_Variables!S44,"]"),"")</f>
        <v/>
      </c>
      <c r="X44" s="133" t="str">
        <f>IF(Wealth_Macro_Variables!T44&lt;&gt;"",CONCATENATE(Wealth_Macro_Variables!$K44,"[",Wealth_Macro_Variables!T44,"]"),"")</f>
        <v>Land underlying dwellings owned by the NPISH (non-profit) sector[*iwlan]</v>
      </c>
    </row>
    <row r="45" spans="1:38" ht="15" customHeight="1" x14ac:dyDescent="0.2">
      <c r="A45" s="97" t="s">
        <v>685</v>
      </c>
      <c r="B45" s="20" t="s">
        <v>34</v>
      </c>
      <c r="C45" s="82" t="s">
        <v>26</v>
      </c>
      <c r="D45" s="3" t="str">
        <f t="shared" si="4"/>
        <v>*iwbus</v>
      </c>
      <c r="E45" s="107">
        <v>0</v>
      </c>
      <c r="F45" s="194">
        <v>20106006</v>
      </c>
      <c r="G45" s="206"/>
      <c r="H45" s="94" t="s">
        <v>76</v>
      </c>
      <c r="I45" s="3" t="s">
        <v>622</v>
      </c>
      <c r="J45" s="94" t="s">
        <v>1173</v>
      </c>
      <c r="K45" s="3" t="str">
        <f t="shared" si="3"/>
        <v>Business and other non-financial assets owned by the NPISH (non-profit) sector</v>
      </c>
      <c r="L45" s="112" t="s">
        <v>1995</v>
      </c>
      <c r="M45" s="70" t="str">
        <f>CONCATENATE(K45," is equal to ",K46," plus ",K47)</f>
        <v>Business and other non-financial assets owned by the NPISH (non-profit) sector is equal to Agricultural land owned by the NPISH (non-profit) sector plus Other domestic capital owned by the NPISH (non-profit) sector</v>
      </c>
      <c r="N45" s="112" t="str">
        <f>CONCATENATE("[",J45,"]","=","[",J46,"]","+","[",J47,"]")</f>
        <v>[Non-profit business and other non-financial assets]=[Non-profit agricultural land]+[Non-profit other domestic capital]</v>
      </c>
      <c r="O45" s="70" t="str">
        <f>CONCATENATE(D45,"=",D46,"+",D47)</f>
        <v>*iwbus=*iwagr+*iwodk</v>
      </c>
      <c r="P45" s="120"/>
      <c r="Q45" s="121"/>
      <c r="R45" s="121"/>
      <c r="S45" s="121" t="str">
        <f>D45</f>
        <v>*iwbus</v>
      </c>
      <c r="T45" s="122"/>
      <c r="U45" s="134" t="str">
        <f>IF(Wealth_Macro_Variables!Q45&lt;&gt;"",CONCATENATE(Wealth_Macro_Variables!$K45,"[",Wealth_Macro_Variables!Q45,"]"),"")</f>
        <v/>
      </c>
      <c r="V45" s="133" t="str">
        <f>IF(Wealth_Macro_Variables!R45&lt;&gt;"",CONCATENATE(Wealth_Macro_Variables!$K45,"[",Wealth_Macro_Variables!R45,"]"),"")</f>
        <v/>
      </c>
      <c r="W45" s="134" t="str">
        <f>IF(Wealth_Macro_Variables!S45&lt;&gt;"",CONCATENATE(Wealth_Macro_Variables!$K45,"[",Wealth_Macro_Variables!S45,"]"),"")</f>
        <v>Business and other non-financial assets owned by the NPISH (non-profit) sector[*iwbus]</v>
      </c>
      <c r="X45" s="133" t="str">
        <f>IF(Wealth_Macro_Variables!T45&lt;&gt;"",CONCATENATE(Wealth_Macro_Variables!$K45,"[",Wealth_Macro_Variables!T45,"]"),"")</f>
        <v/>
      </c>
    </row>
    <row r="46" spans="1:38" x14ac:dyDescent="0.2">
      <c r="A46" s="97" t="s">
        <v>685</v>
      </c>
      <c r="B46" s="20" t="s">
        <v>34</v>
      </c>
      <c r="C46" s="82" t="s">
        <v>8</v>
      </c>
      <c r="D46" s="3" t="str">
        <f t="shared" si="4"/>
        <v>*iwagr</v>
      </c>
      <c r="E46" s="107">
        <v>0</v>
      </c>
      <c r="F46" s="194">
        <v>20106007</v>
      </c>
      <c r="G46" s="206"/>
      <c r="H46" s="94" t="s">
        <v>52</v>
      </c>
      <c r="I46" s="3" t="s">
        <v>622</v>
      </c>
      <c r="J46" s="192" t="s">
        <v>423</v>
      </c>
      <c r="K46" s="3" t="str">
        <f t="shared" si="3"/>
        <v>Agricultural land owned by the NPISH (non-profit) sector</v>
      </c>
      <c r="L46" s="112" t="s">
        <v>1996</v>
      </c>
      <c r="M46" s="70"/>
      <c r="N46" s="112"/>
      <c r="O46" s="70"/>
      <c r="P46" s="120"/>
      <c r="Q46" s="121"/>
      <c r="R46" s="121"/>
      <c r="S46" s="121"/>
      <c r="T46" s="122" t="str">
        <f>D46</f>
        <v>*iwagr</v>
      </c>
      <c r="U46" s="134" t="str">
        <f>IF(Wealth_Macro_Variables!Q46&lt;&gt;"",CONCATENATE(Wealth_Macro_Variables!$K46,"[",Wealth_Macro_Variables!Q46,"]"),"")</f>
        <v/>
      </c>
      <c r="V46" s="133" t="str">
        <f>IF(Wealth_Macro_Variables!R46&lt;&gt;"",CONCATENATE(Wealth_Macro_Variables!$K46,"[",Wealth_Macro_Variables!R46,"]"),"")</f>
        <v/>
      </c>
      <c r="W46" s="165"/>
      <c r="X46" s="133" t="str">
        <f>IF(Wealth_Macro_Variables!T46&lt;&gt;"",CONCATENATE(Wealth_Macro_Variables!$K46,"[",Wealth_Macro_Variables!T46,"]"),"")</f>
        <v>Agricultural land owned by the NPISH (non-profit) sector[*iwagr]</v>
      </c>
    </row>
    <row r="47" spans="1:38" x14ac:dyDescent="0.2">
      <c r="A47" s="97" t="s">
        <v>685</v>
      </c>
      <c r="B47" s="20" t="s">
        <v>34</v>
      </c>
      <c r="C47" s="82" t="s">
        <v>32</v>
      </c>
      <c r="D47" s="3" t="str">
        <f t="shared" si="4"/>
        <v>*iwodk</v>
      </c>
      <c r="E47" s="107">
        <v>0</v>
      </c>
      <c r="F47" s="194">
        <v>20106008</v>
      </c>
      <c r="G47" s="206"/>
      <c r="H47" s="94" t="s">
        <v>51</v>
      </c>
      <c r="I47" s="3" t="s">
        <v>622</v>
      </c>
      <c r="J47" s="192" t="s">
        <v>422</v>
      </c>
      <c r="K47" s="3" t="str">
        <f t="shared" si="3"/>
        <v>Other domestic capital owned by the NPISH (non-profit) sector</v>
      </c>
      <c r="L47" s="112" t="s">
        <v>2240</v>
      </c>
      <c r="M47" s="70"/>
      <c r="N47" s="112"/>
      <c r="O47" s="70"/>
      <c r="P47" s="120"/>
      <c r="Q47" s="121"/>
      <c r="R47" s="121"/>
      <c r="S47" s="121"/>
      <c r="T47" s="122" t="str">
        <f>D47</f>
        <v>*iwodk</v>
      </c>
      <c r="U47" s="134" t="str">
        <f>IF(Wealth_Macro_Variables!Q47&lt;&gt;"",CONCATENATE(Wealth_Macro_Variables!$K47,"[",Wealth_Macro_Variables!Q47,"]"),"")</f>
        <v/>
      </c>
      <c r="V47" s="133" t="str">
        <f>IF(Wealth_Macro_Variables!R47&lt;&gt;"",CONCATENATE(Wealth_Macro_Variables!$K47,"[",Wealth_Macro_Variables!R47,"]"),"")</f>
        <v/>
      </c>
      <c r="W47" s="165"/>
      <c r="X47" s="133" t="str">
        <f>IF(Wealth_Macro_Variables!T47&lt;&gt;"",CONCATENATE(Wealth_Macro_Variables!$K47,"[",Wealth_Macro_Variables!T47,"]"),"")</f>
        <v>Other domestic capital owned by the NPISH (non-profit) sector[*iwodk]</v>
      </c>
      <c r="Y47" s="3"/>
      <c r="Z47" s="3"/>
      <c r="AA47" s="3"/>
      <c r="AB47" s="3"/>
      <c r="AC47" s="3"/>
      <c r="AD47" s="3"/>
      <c r="AE47" s="3"/>
      <c r="AF47" s="3"/>
      <c r="AG47" s="3"/>
      <c r="AH47" s="3"/>
      <c r="AI47" s="3"/>
      <c r="AJ47" s="3"/>
      <c r="AK47" s="3"/>
      <c r="AL47" s="3"/>
    </row>
    <row r="48" spans="1:38" x14ac:dyDescent="0.2">
      <c r="A48" s="97" t="s">
        <v>685</v>
      </c>
      <c r="B48" s="20" t="s">
        <v>34</v>
      </c>
      <c r="C48" s="82" t="s">
        <v>27</v>
      </c>
      <c r="D48" s="3" t="str">
        <f t="shared" si="4"/>
        <v>*iwfin</v>
      </c>
      <c r="E48" s="107">
        <v>0</v>
      </c>
      <c r="F48" s="194">
        <v>20106009</v>
      </c>
      <c r="G48" s="206"/>
      <c r="H48" s="94" t="s">
        <v>2</v>
      </c>
      <c r="I48" s="3" t="s">
        <v>622</v>
      </c>
      <c r="J48" s="192" t="s">
        <v>421</v>
      </c>
      <c r="K48" s="3" t="str">
        <f t="shared" si="3"/>
        <v>Financial assets owned by the NPISH (non-profit) sector</v>
      </c>
      <c r="L48" s="112" t="s">
        <v>1997</v>
      </c>
      <c r="M48" s="70" t="str">
        <f>CONCATENATE(K48," is equal to ",K49," plus ",K52," plus ",K55)</f>
        <v>Financial assets owned by the NPISH (non-profit) sector is equal to Currency, deposits, bonds &amp; loans owned by the NPISH (non-profit) sector plus Equities, fund shares, offshore wealth owned by the NPISH (non-profit) sector plus Pension funds &amp; life insurance owned by the NPISH (non-profit) sector</v>
      </c>
      <c r="N48" s="112" t="str">
        <f>CONCATENATE("[",J48,"]","=","[",J49,"]","+","[",J52,"]","+","[",J55,"]")</f>
        <v>[Non-profit financial assets]=[Non-profit currency, deposits, bonds &amp; loans]+[Non-profit equity, fund shares &amp; offshore wealth]+[Non-profit pension funds &amp; life insurance]</v>
      </c>
      <c r="O48" s="70" t="str">
        <f>CONCATENATE(D48,"=",D49,"+",D52,"+",D55)</f>
        <v>*iwfin=*iwfix+*iwequ+*iwpen</v>
      </c>
      <c r="P48" s="120"/>
      <c r="Q48" s="121"/>
      <c r="R48" s="121" t="str">
        <f>D48</f>
        <v>*iwfin</v>
      </c>
      <c r="S48" s="121"/>
      <c r="T48" s="122"/>
      <c r="U48" s="134" t="str">
        <f>IF(Wealth_Macro_Variables!Q48&lt;&gt;"",CONCATENATE(Wealth_Macro_Variables!$K48,"[",Wealth_Macro_Variables!Q48,"]"),"")</f>
        <v/>
      </c>
      <c r="V48" s="133" t="str">
        <f>IF(Wealth_Macro_Variables!R48&lt;&gt;"",CONCATENATE(Wealth_Macro_Variables!$K48,"[",Wealth_Macro_Variables!R48,"]"),"")</f>
        <v>Financial assets owned by the NPISH (non-profit) sector[*iwfin]</v>
      </c>
      <c r="W48" s="134" t="str">
        <f>IF(Wealth_Macro_Variables!S48&lt;&gt;"",CONCATENATE(Wealth_Macro_Variables!$K48,"[",Wealth_Macro_Variables!S48,"]"),"")</f>
        <v/>
      </c>
      <c r="X48" s="133" t="str">
        <f>IF(Wealth_Macro_Variables!T48&lt;&gt;"",CONCATENATE(Wealth_Macro_Variables!$K48,"[",Wealth_Macro_Variables!T48,"]"),"")</f>
        <v/>
      </c>
      <c r="Y48" s="3"/>
      <c r="Z48" s="3"/>
      <c r="AA48" s="3"/>
      <c r="AB48" s="3"/>
      <c r="AC48" s="3"/>
      <c r="AD48" s="3"/>
      <c r="AE48" s="3"/>
      <c r="AF48" s="3"/>
      <c r="AG48" s="3"/>
      <c r="AH48" s="3"/>
      <c r="AI48" s="3"/>
      <c r="AJ48" s="3"/>
      <c r="AK48" s="3"/>
      <c r="AL48" s="3"/>
    </row>
    <row r="49" spans="1:38" x14ac:dyDescent="0.2">
      <c r="A49" s="97" t="s">
        <v>685</v>
      </c>
      <c r="B49" s="20" t="s">
        <v>34</v>
      </c>
      <c r="C49" s="82" t="s">
        <v>28</v>
      </c>
      <c r="D49" s="3" t="str">
        <f t="shared" si="4"/>
        <v>*iwfix</v>
      </c>
      <c r="E49" s="107">
        <v>0</v>
      </c>
      <c r="F49" s="194">
        <v>20106010</v>
      </c>
      <c r="G49" s="206"/>
      <c r="H49" s="94" t="s">
        <v>53</v>
      </c>
      <c r="I49" s="3" t="s">
        <v>622</v>
      </c>
      <c r="J49" s="192" t="s">
        <v>1886</v>
      </c>
      <c r="K49" s="3" t="str">
        <f t="shared" si="3"/>
        <v>Currency, deposits, bonds &amp; loans owned by the NPISH (non-profit) sector</v>
      </c>
      <c r="L49" s="112" t="s">
        <v>1998</v>
      </c>
      <c r="M49" s="70"/>
      <c r="N49" s="112"/>
      <c r="O49" s="70"/>
      <c r="P49" s="120"/>
      <c r="Q49" s="121"/>
      <c r="R49" s="121"/>
      <c r="S49" s="121" t="str">
        <f>D49</f>
        <v>*iwfix</v>
      </c>
      <c r="T49" s="122"/>
      <c r="U49" s="134" t="str">
        <f>IF(Wealth_Macro_Variables!Q49&lt;&gt;"",CONCATENATE(Wealth_Macro_Variables!$K49,"[",Wealth_Macro_Variables!Q49,"]"),"")</f>
        <v/>
      </c>
      <c r="V49" s="133" t="str">
        <f>IF(Wealth_Macro_Variables!R49&lt;&gt;"",CONCATENATE(Wealth_Macro_Variables!$K49,"[",Wealth_Macro_Variables!R49,"]"),"")</f>
        <v/>
      </c>
      <c r="W49" s="134" t="str">
        <f>IF(Wealth_Macro_Variables!S49&lt;&gt;"",CONCATENATE(Wealth_Macro_Variables!$K49,"[",Wealth_Macro_Variables!S49,"]"),"")</f>
        <v>Currency, deposits, bonds &amp; loans owned by the NPISH (non-profit) sector[*iwfix]</v>
      </c>
      <c r="X49" s="133" t="str">
        <f>IF(Wealth_Macro_Variables!T49&lt;&gt;"",CONCATENATE(Wealth_Macro_Variables!$K49,"[",Wealth_Macro_Variables!T49,"]"),"")</f>
        <v/>
      </c>
      <c r="Y49" s="3"/>
      <c r="Z49" s="9"/>
      <c r="AA49" s="9"/>
      <c r="AB49" s="9"/>
      <c r="AC49" s="9"/>
      <c r="AD49" s="9"/>
      <c r="AE49" s="9"/>
      <c r="AF49" s="9"/>
      <c r="AG49" s="9"/>
      <c r="AH49" s="9"/>
      <c r="AI49" s="9"/>
      <c r="AJ49" s="4"/>
      <c r="AK49" s="5"/>
      <c r="AL49" s="3"/>
    </row>
    <row r="50" spans="1:38" x14ac:dyDescent="0.2">
      <c r="A50" s="97" t="s">
        <v>685</v>
      </c>
      <c r="B50" s="20" t="s">
        <v>34</v>
      </c>
      <c r="C50" s="82" t="s">
        <v>1154</v>
      </c>
      <c r="D50" s="3" t="str">
        <f t="shared" si="4"/>
        <v>*iwcud</v>
      </c>
      <c r="E50" s="107">
        <v>0</v>
      </c>
      <c r="F50" s="194"/>
      <c r="G50" s="206"/>
      <c r="H50" s="94" t="s">
        <v>1150</v>
      </c>
      <c r="I50" s="3" t="s">
        <v>622</v>
      </c>
      <c r="J50" s="94" t="s">
        <v>1163</v>
      </c>
      <c r="K50" s="3" t="str">
        <f t="shared" si="3"/>
        <v>Currency, deposits owned by the NPISH (non-profit) sector</v>
      </c>
      <c r="L50" s="112" t="s">
        <v>1999</v>
      </c>
      <c r="M50" s="70"/>
      <c r="N50" s="112"/>
      <c r="O50" s="70"/>
      <c r="P50" s="120"/>
      <c r="Q50" s="121"/>
      <c r="R50" s="121"/>
      <c r="S50" s="121"/>
      <c r="T50" s="122" t="str">
        <f>D50</f>
        <v>*iwcud</v>
      </c>
      <c r="U50" s="134"/>
      <c r="V50" s="133"/>
      <c r="W50" s="134"/>
      <c r="X50" s="133" t="str">
        <f>IF(Wealth_Macro_Variables!T50&lt;&gt;"",CONCATENATE(Wealth_Macro_Variables!$K50,"[",Wealth_Macro_Variables!T50,"]"),"")</f>
        <v>Currency, deposits owned by the NPISH (non-profit) sector[*iwcud]</v>
      </c>
    </row>
    <row r="51" spans="1:38" x14ac:dyDescent="0.2">
      <c r="A51" s="97" t="s">
        <v>685</v>
      </c>
      <c r="B51" s="20" t="s">
        <v>34</v>
      </c>
      <c r="C51" s="82" t="s">
        <v>1155</v>
      </c>
      <c r="D51" s="3" t="str">
        <f t="shared" si="4"/>
        <v>*iwbol</v>
      </c>
      <c r="E51" s="107">
        <v>0</v>
      </c>
      <c r="F51" s="194"/>
      <c r="G51" s="206"/>
      <c r="H51" s="94" t="s">
        <v>1151</v>
      </c>
      <c r="I51" s="3" t="s">
        <v>622</v>
      </c>
      <c r="J51" s="94" t="s">
        <v>1164</v>
      </c>
      <c r="K51" s="3" t="str">
        <f t="shared" si="3"/>
        <v>Bonds &amp; loans owned by the NPISH (non-profit) sector</v>
      </c>
      <c r="L51" s="112" t="s">
        <v>2000</v>
      </c>
      <c r="M51" s="70"/>
      <c r="N51" s="112"/>
      <c r="O51" s="70"/>
      <c r="P51" s="120"/>
      <c r="Q51" s="121"/>
      <c r="R51" s="121"/>
      <c r="S51" s="121"/>
      <c r="T51" s="122" t="str">
        <f>D51</f>
        <v>*iwbol</v>
      </c>
      <c r="U51" s="134"/>
      <c r="V51" s="133"/>
      <c r="W51" s="134"/>
      <c r="X51" s="133" t="str">
        <f>IF(Wealth_Macro_Variables!T51&lt;&gt;"",CONCATENATE(Wealth_Macro_Variables!$K51,"[",Wealth_Macro_Variables!T51,"]"),"")</f>
        <v>Bonds &amp; loans owned by the NPISH (non-profit) sector[*iwbol]</v>
      </c>
    </row>
    <row r="52" spans="1:38" x14ac:dyDescent="0.2">
      <c r="A52" s="97" t="s">
        <v>685</v>
      </c>
      <c r="B52" s="20" t="s">
        <v>34</v>
      </c>
      <c r="C52" s="82" t="s">
        <v>29</v>
      </c>
      <c r="D52" s="3" t="str">
        <f t="shared" si="4"/>
        <v>*iwequ</v>
      </c>
      <c r="E52" s="107">
        <v>0</v>
      </c>
      <c r="F52" s="194">
        <v>20106011</v>
      </c>
      <c r="G52" s="206"/>
      <c r="H52" s="94" t="s">
        <v>54</v>
      </c>
      <c r="I52" s="3" t="s">
        <v>622</v>
      </c>
      <c r="J52" s="192" t="s">
        <v>1882</v>
      </c>
      <c r="K52" s="3" t="str">
        <f t="shared" si="3"/>
        <v>Equities, fund shares, offshore wealth owned by the NPISH (non-profit) sector</v>
      </c>
      <c r="L52" s="112" t="s">
        <v>2001</v>
      </c>
      <c r="M52" s="70" t="str">
        <f>CONCATENATE(K52," is equal to ",K53," plus ",K54)</f>
        <v>Equities, fund shares, offshore wealth owned by the NPISH (non-profit) sector is equal to Equities owned by the NPISH (non-profit) sector plus Offshore wealth owned by the NPISH (non-profit) sector</v>
      </c>
      <c r="N52" s="112" t="str">
        <f>CONCATENATE("[",J52,"]","=","[",J53,"]","+","[",J54,"]")</f>
        <v>[Non-profit equity, fund shares &amp; offshore wealth]=[Non-profit equities]+[Non-profit offshore wealth]</v>
      </c>
      <c r="O52" s="70" t="str">
        <f>CONCATENATE(D52,"=",D53,"+",D54)</f>
        <v>*iwequ=*iweqi+*iwoff</v>
      </c>
      <c r="P52" s="120"/>
      <c r="Q52" s="121"/>
      <c r="R52" s="121"/>
      <c r="S52" s="121" t="str">
        <f>D52</f>
        <v>*iwequ</v>
      </c>
      <c r="T52" s="122"/>
      <c r="U52" s="134" t="str">
        <f>IF(Wealth_Macro_Variables!Q52&lt;&gt;"",CONCATENATE(Wealth_Macro_Variables!$K52,"[",Wealth_Macro_Variables!Q52,"]"),"")</f>
        <v/>
      </c>
      <c r="V52" s="133" t="str">
        <f>IF(Wealth_Macro_Variables!R52&lt;&gt;"",CONCATENATE(Wealth_Macro_Variables!$K52,"[",Wealth_Macro_Variables!R52,"]"),"")</f>
        <v/>
      </c>
      <c r="W52" s="134" t="str">
        <f>IF(Wealth_Macro_Variables!S52&lt;&gt;"",CONCATENATE(Wealth_Macro_Variables!$K52,"[",Wealth_Macro_Variables!S52,"]"),"")</f>
        <v>Equities, fund shares, offshore wealth owned by the NPISH (non-profit) sector[*iwequ]</v>
      </c>
      <c r="X52" s="133" t="str">
        <f>IF(Wealth_Macro_Variables!T52&lt;&gt;"",CONCATENATE(Wealth_Macro_Variables!$K52,"[",Wealth_Macro_Variables!T52,"]"),"")</f>
        <v/>
      </c>
      <c r="Y52" s="2"/>
      <c r="Z52" s="9"/>
      <c r="AA52" s="9"/>
      <c r="AB52" s="9"/>
      <c r="AC52" s="9"/>
      <c r="AD52" s="10"/>
      <c r="AE52" s="9"/>
      <c r="AF52" s="9"/>
      <c r="AG52" s="9"/>
      <c r="AH52" s="9"/>
      <c r="AI52" s="9"/>
      <c r="AJ52" s="4"/>
      <c r="AK52" s="5"/>
      <c r="AL52" s="3"/>
    </row>
    <row r="53" spans="1:38" x14ac:dyDescent="0.2">
      <c r="A53" s="97" t="s">
        <v>685</v>
      </c>
      <c r="B53" s="20" t="s">
        <v>34</v>
      </c>
      <c r="C53" s="82" t="s">
        <v>35</v>
      </c>
      <c r="D53" s="3" t="str">
        <f t="shared" si="4"/>
        <v>*iweqi</v>
      </c>
      <c r="E53" s="107">
        <v>0</v>
      </c>
      <c r="F53" s="194"/>
      <c r="G53" s="206"/>
      <c r="H53" s="94" t="s">
        <v>55</v>
      </c>
      <c r="I53" s="3" t="s">
        <v>622</v>
      </c>
      <c r="J53" s="192" t="s">
        <v>420</v>
      </c>
      <c r="K53" s="3" t="str">
        <f t="shared" si="3"/>
        <v>Equities owned by the NPISH (non-profit) sector</v>
      </c>
      <c r="L53" s="112" t="s">
        <v>2002</v>
      </c>
      <c r="M53" s="70"/>
      <c r="N53" s="112"/>
      <c r="O53" s="70"/>
      <c r="P53" s="120"/>
      <c r="Q53" s="121"/>
      <c r="R53" s="121"/>
      <c r="S53" s="121"/>
      <c r="T53" s="122" t="str">
        <f>D53</f>
        <v>*iweqi</v>
      </c>
      <c r="U53" s="134" t="str">
        <f>IF(Wealth_Macro_Variables!Q53&lt;&gt;"",CONCATENATE(Wealth_Macro_Variables!$K53,"[",Wealth_Macro_Variables!Q53,"]"),"")</f>
        <v/>
      </c>
      <c r="V53" s="133" t="str">
        <f>IF(Wealth_Macro_Variables!R53&lt;&gt;"",CONCATENATE(Wealth_Macro_Variables!$K53,"[",Wealth_Macro_Variables!R53,"]"),"")</f>
        <v/>
      </c>
      <c r="W53" s="134" t="str">
        <f>IF(Wealth_Macro_Variables!S53&lt;&gt;"",CONCATENATE(Wealth_Macro_Variables!$K53,"[",Wealth_Macro_Variables!S53,"]"),"")</f>
        <v/>
      </c>
      <c r="X53" s="133" t="str">
        <f>IF(Wealth_Macro_Variables!T53&lt;&gt;"",CONCATENATE(Wealth_Macro_Variables!$K53,"[",Wealth_Macro_Variables!T53,"]"),"")</f>
        <v>Equities owned by the NPISH (non-profit) sector[*iweqi]</v>
      </c>
      <c r="Y53" s="2"/>
      <c r="Z53" s="4"/>
      <c r="AA53" s="4"/>
      <c r="AB53" s="4"/>
      <c r="AC53" s="4"/>
      <c r="AD53" s="6"/>
      <c r="AE53" s="4"/>
      <c r="AF53" s="4"/>
      <c r="AG53" s="4"/>
      <c r="AH53" s="4"/>
      <c r="AI53" s="4"/>
      <c r="AJ53" s="4"/>
      <c r="AK53" s="5"/>
      <c r="AL53" s="3"/>
    </row>
    <row r="54" spans="1:38" x14ac:dyDescent="0.2">
      <c r="A54" s="97" t="s">
        <v>685</v>
      </c>
      <c r="B54" s="20" t="s">
        <v>34</v>
      </c>
      <c r="C54" s="82" t="s">
        <v>36</v>
      </c>
      <c r="D54" s="3" t="str">
        <f t="shared" si="4"/>
        <v>*iwoff</v>
      </c>
      <c r="E54" s="107">
        <v>0</v>
      </c>
      <c r="F54" s="194"/>
      <c r="G54" s="206"/>
      <c r="H54" s="94" t="s">
        <v>56</v>
      </c>
      <c r="I54" s="3" t="s">
        <v>622</v>
      </c>
      <c r="J54" s="192" t="s">
        <v>419</v>
      </c>
      <c r="K54" s="3" t="str">
        <f t="shared" si="3"/>
        <v>Offshore wealth owned by the NPISH (non-profit) sector</v>
      </c>
      <c r="L54" s="112" t="s">
        <v>2003</v>
      </c>
      <c r="M54" s="70"/>
      <c r="N54" s="112"/>
      <c r="O54" s="70"/>
      <c r="P54" s="120"/>
      <c r="Q54" s="121"/>
      <c r="R54" s="121"/>
      <c r="S54" s="121"/>
      <c r="T54" s="122" t="str">
        <f>D54</f>
        <v>*iwoff</v>
      </c>
      <c r="U54" s="134" t="str">
        <f>IF(Wealth_Macro_Variables!Q54&lt;&gt;"",CONCATENATE(Wealth_Macro_Variables!$K54,"[",Wealth_Macro_Variables!Q54,"]"),"")</f>
        <v/>
      </c>
      <c r="V54" s="133" t="str">
        <f>IF(Wealth_Macro_Variables!R54&lt;&gt;"",CONCATENATE(Wealth_Macro_Variables!$K54,"[",Wealth_Macro_Variables!R54,"]"),"")</f>
        <v/>
      </c>
      <c r="W54" s="134" t="str">
        <f>IF(Wealth_Macro_Variables!S54&lt;&gt;"",CONCATENATE(Wealth_Macro_Variables!$K54,"[",Wealth_Macro_Variables!S54,"]"),"")</f>
        <v/>
      </c>
      <c r="X54" s="133" t="str">
        <f>IF(Wealth_Macro_Variables!T54&lt;&gt;"",CONCATENATE(Wealth_Macro_Variables!$K54,"[",Wealth_Macro_Variables!T54,"]"),"")</f>
        <v>Offshore wealth owned by the NPISH (non-profit) sector[*iwoff]</v>
      </c>
      <c r="Y54" s="2"/>
      <c r="Z54" s="4"/>
      <c r="AA54" s="4"/>
      <c r="AB54" s="4"/>
      <c r="AC54" s="4"/>
      <c r="AD54" s="6"/>
      <c r="AE54" s="4"/>
      <c r="AF54" s="4"/>
      <c r="AG54" s="4"/>
      <c r="AH54" s="4"/>
      <c r="AI54" s="4"/>
      <c r="AJ54" s="4"/>
      <c r="AK54" s="5"/>
      <c r="AL54" s="3"/>
    </row>
    <row r="55" spans="1:38" x14ac:dyDescent="0.2">
      <c r="A55" s="97" t="s">
        <v>685</v>
      </c>
      <c r="B55" s="20" t="s">
        <v>34</v>
      </c>
      <c r="C55" s="82" t="s">
        <v>30</v>
      </c>
      <c r="D55" s="3" t="str">
        <f t="shared" si="4"/>
        <v>*iwpen</v>
      </c>
      <c r="E55" s="107">
        <v>0</v>
      </c>
      <c r="F55" s="194">
        <v>20106012</v>
      </c>
      <c r="G55" s="206"/>
      <c r="H55" s="94" t="s">
        <v>77</v>
      </c>
      <c r="I55" s="3" t="s">
        <v>622</v>
      </c>
      <c r="J55" s="192" t="s">
        <v>418</v>
      </c>
      <c r="K55" s="3" t="str">
        <f t="shared" si="3"/>
        <v>Pension funds &amp; life insurance owned by the NPISH (non-profit) sector</v>
      </c>
      <c r="L55" s="112" t="s">
        <v>2004</v>
      </c>
      <c r="M55" s="70"/>
      <c r="N55" s="112"/>
      <c r="O55" s="70"/>
      <c r="P55" s="120"/>
      <c r="Q55" s="121"/>
      <c r="R55" s="121"/>
      <c r="S55" s="121" t="str">
        <f>D55</f>
        <v>*iwpen</v>
      </c>
      <c r="T55" s="122"/>
      <c r="U55" s="134" t="str">
        <f>IF(Wealth_Macro_Variables!Q55&lt;&gt;"",CONCATENATE(Wealth_Macro_Variables!$K55,"[",Wealth_Macro_Variables!Q55,"]"),"")</f>
        <v/>
      </c>
      <c r="V55" s="133" t="str">
        <f>IF(Wealth_Macro_Variables!R55&lt;&gt;"",CONCATENATE(Wealth_Macro_Variables!$K55,"[",Wealth_Macro_Variables!R55,"]"),"")</f>
        <v/>
      </c>
      <c r="W55" s="134" t="str">
        <f>IF(Wealth_Macro_Variables!S55&lt;&gt;"",CONCATENATE(Wealth_Macro_Variables!$K55,"[",Wealth_Macro_Variables!S55,"]"),"")</f>
        <v>Pension funds &amp; life insurance owned by the NPISH (non-profit) sector[*iwpen]</v>
      </c>
      <c r="X55" s="133" t="str">
        <f>IF(Wealth_Macro_Variables!T55&lt;&gt;"",CONCATENATE(Wealth_Macro_Variables!$K55,"[",Wealth_Macro_Variables!T55,"]"),"")</f>
        <v/>
      </c>
      <c r="Y55" s="3"/>
      <c r="Z55" s="2"/>
      <c r="AA55" s="3"/>
      <c r="AB55" s="2"/>
      <c r="AC55" s="3"/>
      <c r="AD55" s="2"/>
      <c r="AE55" s="3"/>
      <c r="AF55" s="7"/>
      <c r="AG55" s="3"/>
      <c r="AH55" s="3"/>
      <c r="AI55" s="3"/>
      <c r="AJ55" s="3"/>
      <c r="AK55" s="11"/>
      <c r="AL55" s="3"/>
    </row>
    <row r="56" spans="1:38" x14ac:dyDescent="0.2">
      <c r="A56" s="97" t="s">
        <v>685</v>
      </c>
      <c r="B56" s="20" t="s">
        <v>34</v>
      </c>
      <c r="C56" s="82" t="s">
        <v>31</v>
      </c>
      <c r="D56" s="3" t="str">
        <f t="shared" si="4"/>
        <v>*iwdeb</v>
      </c>
      <c r="E56" s="107">
        <v>0</v>
      </c>
      <c r="F56" s="194">
        <v>20106013</v>
      </c>
      <c r="G56" s="206"/>
      <c r="H56" s="94" t="s">
        <v>1</v>
      </c>
      <c r="I56" s="3" t="s">
        <v>622</v>
      </c>
      <c r="J56" s="192" t="s">
        <v>417</v>
      </c>
      <c r="K56" s="3" t="str">
        <f>CONCATENATE(H56," of the ",I56)</f>
        <v>Liabilities of the NPISH (non-profit) sector</v>
      </c>
      <c r="L56" s="112" t="s">
        <v>2005</v>
      </c>
      <c r="M56" s="70"/>
      <c r="N56" s="112"/>
      <c r="O56" s="70"/>
      <c r="P56" s="120"/>
      <c r="Q56" s="121"/>
      <c r="R56" s="121" t="str">
        <f>D56</f>
        <v>*iwdeb</v>
      </c>
      <c r="S56" s="121"/>
      <c r="T56" s="122"/>
      <c r="U56" s="134" t="str">
        <f>IF(Wealth_Macro_Variables!Q56&lt;&gt;"",CONCATENATE(Wealth_Macro_Variables!$K56,"[",Wealth_Macro_Variables!Q56,"]"),"")</f>
        <v/>
      </c>
      <c r="V56" s="133" t="str">
        <f>IF(Wealth_Macro_Variables!R56&lt;&gt;"",CONCATENATE(Wealth_Macro_Variables!$K56,"[",Wealth_Macro_Variables!R56,"]"),"")</f>
        <v>Liabilities of the NPISH (non-profit) sector[*iwdeb]</v>
      </c>
      <c r="W56" s="134" t="str">
        <f>IF(Wealth_Macro_Variables!S56&lt;&gt;"",CONCATENATE(Wealth_Macro_Variables!$K56,"[",Wealth_Macro_Variables!S56,"]"),"")</f>
        <v/>
      </c>
      <c r="X56" s="133" t="str">
        <f>IF(Wealth_Macro_Variables!T56&lt;&gt;"",CONCATENATE(Wealth_Macro_Variables!$K56,"[",Wealth_Macro_Variables!T56,"]"),"")</f>
        <v/>
      </c>
      <c r="Y56" s="3"/>
      <c r="Z56" s="2"/>
      <c r="AA56" s="3"/>
      <c r="AB56" s="2"/>
      <c r="AC56" s="3"/>
      <c r="AD56" s="2"/>
      <c r="AE56" s="3"/>
      <c r="AF56" s="7"/>
      <c r="AG56" s="3"/>
      <c r="AH56" s="3"/>
      <c r="AI56" s="3"/>
      <c r="AJ56" s="3"/>
      <c r="AK56" s="11"/>
      <c r="AL56" s="3"/>
    </row>
    <row r="57" spans="1:38" ht="16" customHeight="1" thickBot="1" x14ac:dyDescent="0.25">
      <c r="A57" s="97" t="s">
        <v>685</v>
      </c>
      <c r="B57" s="34" t="s">
        <v>34</v>
      </c>
      <c r="C57" s="83" t="s">
        <v>1153</v>
      </c>
      <c r="D57" s="163" t="str">
        <f>CONCATENATE(A57,B57,C57)</f>
        <v>*iwfie</v>
      </c>
      <c r="E57" s="108">
        <v>0</v>
      </c>
      <c r="F57" s="198"/>
      <c r="G57" s="207"/>
      <c r="H57" s="96" t="s">
        <v>1152</v>
      </c>
      <c r="I57" s="163" t="s">
        <v>622</v>
      </c>
      <c r="J57" s="96" t="s">
        <v>1171</v>
      </c>
      <c r="K57" s="3" t="str">
        <f>CONCATENATE(H57," owned by the ",I57)</f>
        <v>Financial assets except currency &amp; deposits owned by the NPISH (non-profit) sector</v>
      </c>
      <c r="L57" s="112" t="s">
        <v>2006</v>
      </c>
      <c r="M57" s="70" t="str">
        <f>CONCATENATE(K57," is equal to ", K48," minus ",K50)</f>
        <v>Financial assets except currency &amp; deposits owned by the NPISH (non-profit) sector is equal to Financial assets owned by the NPISH (non-profit) sector minus Currency, deposits owned by the NPISH (non-profit) sector</v>
      </c>
      <c r="N57" s="112" t="str">
        <f>CONCATENATE("[",J57,"]","=","[",J48,"]","-","[",J50,"]")</f>
        <v>[Non-profit financial assets excluding cash]=[Non-profit financial assets]-[Non-profit currency &amp; deposits]</v>
      </c>
      <c r="O57" s="72" t="str">
        <f>CONCATENATE("(",D57,"=",D48,"-",D50,")")</f>
        <v>(*iwfie=*iwfin-*iwcud)</v>
      </c>
      <c r="P57" s="120"/>
      <c r="Q57" s="121"/>
      <c r="R57" s="121" t="str">
        <f>D57</f>
        <v>*iwfie</v>
      </c>
      <c r="S57" s="121"/>
      <c r="T57" s="122"/>
      <c r="U57" s="134"/>
      <c r="V57" s="133" t="str">
        <f>IF(Wealth_Macro_Variables!R57&lt;&gt;"",CONCATENATE(Wealth_Macro_Variables!$K57,"[",Wealth_Macro_Variables!R57,"]"),"")</f>
        <v>Financial assets except currency &amp; deposits owned by the NPISH (non-profit) sector[*iwfie]</v>
      </c>
      <c r="W57" s="134"/>
      <c r="X57" s="133" t="str">
        <f>IF(Wealth_Macro_Variables!T57&lt;&gt;"",CONCATENATE(Wealth_Macro_Variables!$K57,"[",Wealth_Macro_Variables!T57,"]"),"")</f>
        <v/>
      </c>
    </row>
    <row r="58" spans="1:38" x14ac:dyDescent="0.2">
      <c r="A58" s="97" t="s">
        <v>685</v>
      </c>
      <c r="B58" s="20" t="s">
        <v>14</v>
      </c>
      <c r="C58" s="195" t="s">
        <v>21</v>
      </c>
      <c r="D58" s="3" t="str">
        <f t="shared" si="4"/>
        <v>*cweal</v>
      </c>
      <c r="E58" s="107">
        <v>0</v>
      </c>
      <c r="F58" s="194">
        <v>20201001</v>
      </c>
      <c r="G58" s="206">
        <v>4</v>
      </c>
      <c r="H58" s="94" t="s">
        <v>46</v>
      </c>
      <c r="I58" s="3" t="s">
        <v>61</v>
      </c>
      <c r="J58" s="192" t="s">
        <v>372</v>
      </c>
      <c r="K58" s="159" t="str">
        <f>CONCATENATE(H58," of the ",I58)</f>
        <v>Net wealth of the corporate sector</v>
      </c>
      <c r="L58" s="111" t="s">
        <v>2007</v>
      </c>
      <c r="M58" s="68" t="str">
        <f>CONCATENATE(K58," is equal to ",K59," plus ",K66," minus ",K74)</f>
        <v>Net wealth of the corporate sector is equal to Non-financial assets owned by the corporate sector plus Financial assets owned by the corporate sector minus Liabilities of the corporate sector</v>
      </c>
      <c r="N58" s="111" t="str">
        <f>CONCATENATE("[",J58,"]","=","[",J59,"]","+","[",J66,"]","-","[",J74,"]")</f>
        <v>[Net corporate wealth]=[Corporate non-financial assets]+[Corporate financial assets]-[Corporate debt]</v>
      </c>
      <c r="O58" s="68" t="str">
        <f>CONCATENATE(D58,"=",D59,"+",D66,"-",D74)</f>
        <v>*cweal=*cwnfa+*cwfin-*cwdeb</v>
      </c>
      <c r="P58" s="117"/>
      <c r="Q58" s="118" t="str">
        <f>D58</f>
        <v>*cweal</v>
      </c>
      <c r="R58" s="118"/>
      <c r="S58" s="118"/>
      <c r="T58" s="119"/>
      <c r="U58" s="131" t="str">
        <f>IF(Wealth_Macro_Variables!Q58&lt;&gt;"",CONCATENATE(Wealth_Macro_Variables!$K58,"[",Wealth_Macro_Variables!Q58,"]"),"")</f>
        <v>Net wealth of the corporate sector[*cweal]</v>
      </c>
      <c r="V58" s="130" t="str">
        <f>IF(Wealth_Macro_Variables!R58&lt;&gt;"",CONCATENATE(Wealth_Macro_Variables!$K58,"[",Wealth_Macro_Variables!R58,"]"),"")</f>
        <v/>
      </c>
      <c r="W58" s="131" t="str">
        <f>IF(Wealth_Macro_Variables!S58&lt;&gt;"",CONCATENATE(Wealth_Macro_Variables!$K58,"[",Wealth_Macro_Variables!S58,"]"),"")</f>
        <v/>
      </c>
      <c r="X58" s="130" t="str">
        <f>IF(Wealth_Macro_Variables!T58&lt;&gt;"",CONCATENATE(Wealth_Macro_Variables!$K58,"[",Wealth_Macro_Variables!T58,"]"),"")</f>
        <v/>
      </c>
      <c r="Y58" s="3"/>
      <c r="Z58" s="2"/>
      <c r="AA58" s="3"/>
      <c r="AB58" s="3"/>
      <c r="AC58" s="3"/>
      <c r="AD58" s="2"/>
      <c r="AE58" s="3"/>
      <c r="AF58" s="7"/>
      <c r="AG58" s="3"/>
      <c r="AH58" s="3"/>
      <c r="AI58" s="3"/>
      <c r="AJ58" s="3"/>
      <c r="AK58" s="11"/>
      <c r="AL58" s="3"/>
    </row>
    <row r="59" spans="1:38" x14ac:dyDescent="0.2">
      <c r="A59" s="97" t="s">
        <v>685</v>
      </c>
      <c r="B59" s="20" t="s">
        <v>14</v>
      </c>
      <c r="C59" s="82" t="s">
        <v>33</v>
      </c>
      <c r="D59" s="3" t="str">
        <f t="shared" si="4"/>
        <v>*cwnfa</v>
      </c>
      <c r="E59" s="107">
        <v>0</v>
      </c>
      <c r="F59" s="194">
        <v>20202001</v>
      </c>
      <c r="G59" s="206"/>
      <c r="H59" s="94" t="s">
        <v>3</v>
      </c>
      <c r="I59" s="3" t="s">
        <v>61</v>
      </c>
      <c r="J59" s="192" t="s">
        <v>429</v>
      </c>
      <c r="K59" s="161" t="str">
        <f t="shared" ref="K59:K73" si="5">CONCATENATE(H59," owned by the ",I59)</f>
        <v>Non-financial assets owned by the corporate sector</v>
      </c>
      <c r="L59" s="112" t="s">
        <v>2008</v>
      </c>
      <c r="M59" s="70" t="str">
        <f>CONCATENATE(K59," is equal to ",K60," plus ",K63)</f>
        <v>Non-financial assets owned by the corporate sector is equal to Housing assets owned by the corporate sector plus Business and other non-financial assets owned by the corporate sector</v>
      </c>
      <c r="N59" s="112" t="str">
        <f>CONCATENATE("[",J59,"]","=","[",J60,"]","+","[",J63,"]")</f>
        <v>[Corporate non-financial assets]=[Corporate housing assets]+[Corporate business and other non-financial assets]</v>
      </c>
      <c r="O59" s="70" t="str">
        <f>CONCATENATE(D59,"=",D60,"+",D63,)</f>
        <v>*cwnfa=*cwhou+*cwbus</v>
      </c>
      <c r="P59" s="120"/>
      <c r="Q59" s="121"/>
      <c r="R59" s="121" t="str">
        <f>D59</f>
        <v>*cwnfa</v>
      </c>
      <c r="S59" s="121"/>
      <c r="T59" s="122"/>
      <c r="U59" s="134" t="str">
        <f>IF(Wealth_Macro_Variables!Q59&lt;&gt;"",CONCATENATE(Wealth_Macro_Variables!$K59,"[",Wealth_Macro_Variables!Q59,"]"),"")</f>
        <v/>
      </c>
      <c r="V59" s="133" t="str">
        <f>IF(Wealth_Macro_Variables!R59&lt;&gt;"",CONCATENATE(Wealth_Macro_Variables!$K59,"[",Wealth_Macro_Variables!R59,"]"),"")</f>
        <v>Non-financial assets owned by the corporate sector[*cwnfa]</v>
      </c>
      <c r="W59" s="134" t="str">
        <f>IF(Wealth_Macro_Variables!S59&lt;&gt;"",CONCATENATE(Wealth_Macro_Variables!$K59,"[",Wealth_Macro_Variables!S59,"]"),"")</f>
        <v/>
      </c>
      <c r="X59" s="133" t="str">
        <f>IF(Wealth_Macro_Variables!T59&lt;&gt;"",CONCATENATE(Wealth_Macro_Variables!$K59,"[",Wealth_Macro_Variables!T59,"]"),"")</f>
        <v/>
      </c>
      <c r="Y59" s="3"/>
      <c r="Z59" s="2"/>
      <c r="AA59" s="3"/>
      <c r="AB59" s="3"/>
      <c r="AC59" s="3"/>
      <c r="AD59" s="2"/>
      <c r="AE59" s="3"/>
      <c r="AF59" s="7"/>
      <c r="AG59" s="3"/>
      <c r="AH59" s="3"/>
      <c r="AI59" s="3"/>
      <c r="AJ59" s="3"/>
      <c r="AK59" s="11"/>
      <c r="AL59" s="3"/>
    </row>
    <row r="60" spans="1:38" x14ac:dyDescent="0.2">
      <c r="A60" s="97" t="s">
        <v>685</v>
      </c>
      <c r="B60" s="20" t="s">
        <v>14</v>
      </c>
      <c r="C60" s="195" t="s">
        <v>25</v>
      </c>
      <c r="D60" s="3" t="str">
        <f t="shared" si="4"/>
        <v>*cwhou</v>
      </c>
      <c r="E60" s="107">
        <v>0</v>
      </c>
      <c r="F60" s="194">
        <v>20202002</v>
      </c>
      <c r="G60" s="206"/>
      <c r="H60" s="94" t="s">
        <v>48</v>
      </c>
      <c r="I60" s="3" t="s">
        <v>61</v>
      </c>
      <c r="J60" s="192" t="s">
        <v>430</v>
      </c>
      <c r="K60" s="161" t="str">
        <f t="shared" si="5"/>
        <v>Housing assets owned by the corporate sector</v>
      </c>
      <c r="L60" s="112" t="s">
        <v>2009</v>
      </c>
      <c r="M60" s="70" t="str">
        <f>CONCATENATE(K60," is equal to ",K61," plus ",K62)</f>
        <v>Housing assets owned by the corporate sector is equal to Dwellings owned by the corporate sector plus Land underlying dwellings owned by the corporate sector</v>
      </c>
      <c r="N60" s="112" t="str">
        <f>CONCATENATE("[",J60,"]","=","[",J61,"]","+","[",J62,"]")</f>
        <v>[Corporate housing assets]=[Corporate dwellings]+[Corporate land underlying dwellings]</v>
      </c>
      <c r="O60" s="70" t="str">
        <f>CONCATENATE(D60,"=",D61,"+",D62)</f>
        <v>*cwhou=*cwdwe+*cwlan</v>
      </c>
      <c r="P60" s="120"/>
      <c r="Q60" s="121"/>
      <c r="R60" s="121"/>
      <c r="S60" s="121" t="str">
        <f>D60</f>
        <v>*cwhou</v>
      </c>
      <c r="T60" s="122"/>
      <c r="U60" s="134" t="str">
        <f>IF(Wealth_Macro_Variables!Q60&lt;&gt;"",CONCATENATE(Wealth_Macro_Variables!$K60,"[",Wealth_Macro_Variables!Q60,"]"),"")</f>
        <v/>
      </c>
      <c r="V60" s="133" t="str">
        <f>IF(Wealth_Macro_Variables!R60&lt;&gt;"",CONCATENATE(Wealth_Macro_Variables!$K60,"[",Wealth_Macro_Variables!R60,"]"),"")</f>
        <v/>
      </c>
      <c r="W60" s="134" t="str">
        <f>IF(Wealth_Macro_Variables!S60&lt;&gt;"",CONCATENATE(Wealth_Macro_Variables!$K60,"[",Wealth_Macro_Variables!S60,"]"),"")</f>
        <v>Housing assets owned by the corporate sector[*cwhou]</v>
      </c>
      <c r="X60" s="133" t="str">
        <f>IF(Wealth_Macro_Variables!T60&lt;&gt;"",CONCATENATE(Wealth_Macro_Variables!$K60,"[",Wealth_Macro_Variables!T60,"]"),"")</f>
        <v/>
      </c>
      <c r="Y60" s="3"/>
      <c r="Z60" s="2"/>
      <c r="AA60" s="3"/>
      <c r="AB60" s="3"/>
      <c r="AC60" s="3"/>
      <c r="AD60" s="2"/>
      <c r="AE60" s="3"/>
      <c r="AF60" s="7"/>
      <c r="AG60" s="3"/>
      <c r="AH60" s="3"/>
      <c r="AI60" s="3"/>
      <c r="AJ60" s="3"/>
      <c r="AK60" s="11"/>
      <c r="AL60" s="3"/>
    </row>
    <row r="61" spans="1:38" x14ac:dyDescent="0.2">
      <c r="A61" s="97" t="s">
        <v>685</v>
      </c>
      <c r="B61" s="20" t="s">
        <v>14</v>
      </c>
      <c r="C61" s="195" t="s">
        <v>23</v>
      </c>
      <c r="D61" s="3" t="str">
        <f t="shared" si="4"/>
        <v>*cwdwe</v>
      </c>
      <c r="E61" s="107">
        <v>0</v>
      </c>
      <c r="F61" s="194">
        <v>20202003</v>
      </c>
      <c r="G61" s="206"/>
      <c r="H61" s="94" t="s">
        <v>49</v>
      </c>
      <c r="I61" s="3" t="s">
        <v>61</v>
      </c>
      <c r="J61" s="192" t="s">
        <v>431</v>
      </c>
      <c r="K61" s="161" t="str">
        <f t="shared" si="5"/>
        <v>Dwellings owned by the corporate sector</v>
      </c>
      <c r="L61" s="112" t="s">
        <v>2010</v>
      </c>
      <c r="M61" s="70"/>
      <c r="N61" s="112"/>
      <c r="O61" s="70"/>
      <c r="P61" s="120"/>
      <c r="Q61" s="121"/>
      <c r="R61" s="121"/>
      <c r="S61" s="121"/>
      <c r="T61" s="122" t="str">
        <f>D61</f>
        <v>*cwdwe</v>
      </c>
      <c r="U61" s="134" t="str">
        <f>IF(Wealth_Macro_Variables!Q61&lt;&gt;"",CONCATENATE(Wealth_Macro_Variables!$K61,"[",Wealth_Macro_Variables!Q61,"]"),"")</f>
        <v/>
      </c>
      <c r="V61" s="133" t="str">
        <f>IF(Wealth_Macro_Variables!R61&lt;&gt;"",CONCATENATE(Wealth_Macro_Variables!$K61,"[",Wealth_Macro_Variables!R61,"]"),"")</f>
        <v/>
      </c>
      <c r="W61" s="134" t="str">
        <f>IF(Wealth_Macro_Variables!S61&lt;&gt;"",CONCATENATE(Wealth_Macro_Variables!$K61,"[",Wealth_Macro_Variables!S61,"]"),"")</f>
        <v/>
      </c>
      <c r="X61" s="133" t="str">
        <f>IF(Wealth_Macro_Variables!T61&lt;&gt;"",CONCATENATE(Wealth_Macro_Variables!$K61,"[",Wealth_Macro_Variables!T61,"]"),"")</f>
        <v>Dwellings owned by the corporate sector[*cwdwe]</v>
      </c>
      <c r="Y61" s="3"/>
      <c r="Z61" s="2"/>
      <c r="AA61" s="3"/>
      <c r="AB61" s="3"/>
      <c r="AC61" s="3"/>
      <c r="AD61" s="2"/>
      <c r="AE61" s="3"/>
      <c r="AF61" s="7"/>
      <c r="AG61" s="3"/>
      <c r="AH61" s="3"/>
      <c r="AI61" s="3"/>
      <c r="AJ61" s="3"/>
      <c r="AK61" s="11"/>
      <c r="AL61" s="3"/>
    </row>
    <row r="62" spans="1:38" x14ac:dyDescent="0.2">
      <c r="A62" s="97" t="s">
        <v>685</v>
      </c>
      <c r="B62" s="20" t="s">
        <v>14</v>
      </c>
      <c r="C62" s="195" t="s">
        <v>24</v>
      </c>
      <c r="D62" s="3" t="str">
        <f t="shared" si="4"/>
        <v>*cwlan</v>
      </c>
      <c r="E62" s="107">
        <v>0</v>
      </c>
      <c r="F62" s="194">
        <v>20202004</v>
      </c>
      <c r="G62" s="206"/>
      <c r="H62" s="94" t="s">
        <v>50</v>
      </c>
      <c r="I62" s="3" t="s">
        <v>61</v>
      </c>
      <c r="J62" s="192" t="s">
        <v>432</v>
      </c>
      <c r="K62" s="161" t="str">
        <f t="shared" si="5"/>
        <v>Land underlying dwellings owned by the corporate sector</v>
      </c>
      <c r="L62" s="112" t="s">
        <v>2011</v>
      </c>
      <c r="M62" s="70"/>
      <c r="N62" s="112"/>
      <c r="O62" s="70"/>
      <c r="P62" s="120"/>
      <c r="Q62" s="121"/>
      <c r="R62" s="121"/>
      <c r="S62" s="121"/>
      <c r="T62" s="122" t="str">
        <f>D62</f>
        <v>*cwlan</v>
      </c>
      <c r="U62" s="134" t="str">
        <f>IF(Wealth_Macro_Variables!Q62&lt;&gt;"",CONCATENATE(Wealth_Macro_Variables!$K62,"[",Wealth_Macro_Variables!Q62,"]"),"")</f>
        <v/>
      </c>
      <c r="V62" s="133" t="str">
        <f>IF(Wealth_Macro_Variables!R62&lt;&gt;"",CONCATENATE(Wealth_Macro_Variables!$K62,"[",Wealth_Macro_Variables!R62,"]"),"")</f>
        <v/>
      </c>
      <c r="W62" s="134" t="str">
        <f>IF(Wealth_Macro_Variables!S62&lt;&gt;"",CONCATENATE(Wealth_Macro_Variables!$K62,"[",Wealth_Macro_Variables!S62,"]"),"")</f>
        <v/>
      </c>
      <c r="X62" s="133" t="str">
        <f>IF(Wealth_Macro_Variables!T62&lt;&gt;"",CONCATENATE(Wealth_Macro_Variables!$K62,"[",Wealth_Macro_Variables!T62,"]"),"")</f>
        <v>Land underlying dwellings owned by the corporate sector[*cwlan]</v>
      </c>
      <c r="Y62" s="3"/>
      <c r="Z62" s="2"/>
      <c r="AA62" s="3"/>
      <c r="AB62" s="3"/>
      <c r="AC62" s="3"/>
      <c r="AD62" s="2"/>
      <c r="AE62" s="3"/>
      <c r="AF62" s="7"/>
      <c r="AG62" s="3"/>
      <c r="AH62" s="3"/>
      <c r="AI62" s="3"/>
      <c r="AJ62" s="3"/>
      <c r="AK62" s="11"/>
      <c r="AL62" s="3"/>
    </row>
    <row r="63" spans="1:38" x14ac:dyDescent="0.2">
      <c r="A63" s="97" t="s">
        <v>685</v>
      </c>
      <c r="B63" s="20" t="s">
        <v>14</v>
      </c>
      <c r="C63" s="195" t="s">
        <v>26</v>
      </c>
      <c r="D63" s="3" t="str">
        <f t="shared" si="4"/>
        <v>*cwbus</v>
      </c>
      <c r="E63" s="107">
        <v>0</v>
      </c>
      <c r="F63" s="194">
        <v>20202005</v>
      </c>
      <c r="G63" s="206"/>
      <c r="H63" s="94" t="s">
        <v>76</v>
      </c>
      <c r="I63" s="3" t="s">
        <v>61</v>
      </c>
      <c r="J63" s="94" t="s">
        <v>1174</v>
      </c>
      <c r="K63" s="161" t="str">
        <f t="shared" si="5"/>
        <v>Business and other non-financial assets owned by the corporate sector</v>
      </c>
      <c r="L63" s="112" t="s">
        <v>2012</v>
      </c>
      <c r="M63" s="70"/>
      <c r="N63" s="112" t="str">
        <f>CONCATENATE("[",J63,"]","=","[",J64,"]","+","[",J65,"]")</f>
        <v>[Corporate business and other non-financial assets]=[Corporate agricultural land]+[Corporate other domestic capital]</v>
      </c>
      <c r="O63" s="70" t="str">
        <f>CONCATENATE(D63,"=",D64,"+",D65)</f>
        <v>*cwbus=*cwagr+*cwodk</v>
      </c>
      <c r="P63" s="120"/>
      <c r="Q63" s="121"/>
      <c r="R63" s="121"/>
      <c r="S63" s="121" t="str">
        <f>D63</f>
        <v>*cwbus</v>
      </c>
      <c r="T63" s="122"/>
      <c r="U63" s="134" t="str">
        <f>IF(Wealth_Macro_Variables!Q63&lt;&gt;"",CONCATENATE(Wealth_Macro_Variables!$K63,"[",Wealth_Macro_Variables!Q63,"]"),"")</f>
        <v/>
      </c>
      <c r="V63" s="133" t="str">
        <f>IF(Wealth_Macro_Variables!R63&lt;&gt;"",CONCATENATE(Wealth_Macro_Variables!$K63,"[",Wealth_Macro_Variables!R63,"]"),"")</f>
        <v/>
      </c>
      <c r="W63" s="134" t="str">
        <f>IF(Wealth_Macro_Variables!S63&lt;&gt;"",CONCATENATE(Wealth_Macro_Variables!$K63,"[",Wealth_Macro_Variables!S63,"]"),"")</f>
        <v>Business and other non-financial assets owned by the corporate sector[*cwbus]</v>
      </c>
      <c r="X63" s="133" t="str">
        <f>IF(Wealth_Macro_Variables!T63&lt;&gt;"",CONCATENATE(Wealth_Macro_Variables!$K63,"[",Wealth_Macro_Variables!T63,"]"),"")</f>
        <v/>
      </c>
      <c r="Y63" s="3"/>
      <c r="Z63" s="3"/>
      <c r="AA63" s="3"/>
      <c r="AB63" s="3"/>
      <c r="AC63" s="3"/>
      <c r="AD63" s="2"/>
      <c r="AE63" s="3"/>
      <c r="AF63" s="7"/>
      <c r="AG63" s="3"/>
      <c r="AH63" s="3"/>
      <c r="AI63" s="3"/>
      <c r="AJ63" s="3"/>
      <c r="AK63" s="11"/>
      <c r="AL63" s="3"/>
    </row>
    <row r="64" spans="1:38" x14ac:dyDescent="0.2">
      <c r="A64" s="97" t="s">
        <v>685</v>
      </c>
      <c r="B64" s="20" t="s">
        <v>14</v>
      </c>
      <c r="C64" s="195" t="s">
        <v>8</v>
      </c>
      <c r="D64" s="3" t="str">
        <f t="shared" si="4"/>
        <v>*cwagr</v>
      </c>
      <c r="E64" s="107">
        <v>0</v>
      </c>
      <c r="F64" s="194">
        <v>20202006</v>
      </c>
      <c r="G64" s="206"/>
      <c r="H64" s="94" t="s">
        <v>52</v>
      </c>
      <c r="I64" s="3" t="s">
        <v>61</v>
      </c>
      <c r="J64" s="192" t="s">
        <v>433</v>
      </c>
      <c r="K64" s="161" t="str">
        <f t="shared" si="5"/>
        <v>Agricultural land owned by the corporate sector</v>
      </c>
      <c r="L64" s="112" t="s">
        <v>2013</v>
      </c>
      <c r="M64" s="70"/>
      <c r="N64" s="112"/>
      <c r="O64" s="70"/>
      <c r="P64" s="120"/>
      <c r="Q64" s="121"/>
      <c r="R64" s="121"/>
      <c r="S64" s="121"/>
      <c r="T64" s="122" t="str">
        <f>D64</f>
        <v>*cwagr</v>
      </c>
      <c r="U64" s="134" t="str">
        <f>IF(Wealth_Macro_Variables!Q64&lt;&gt;"",CONCATENATE(Wealth_Macro_Variables!$K64,"[",Wealth_Macro_Variables!Q64,"]"),"")</f>
        <v/>
      </c>
      <c r="V64" s="133" t="str">
        <f>IF(Wealth_Macro_Variables!R64&lt;&gt;"",CONCATENATE(Wealth_Macro_Variables!$K64,"[",Wealth_Macro_Variables!R64,"]"),"")</f>
        <v/>
      </c>
      <c r="W64" s="165"/>
      <c r="X64" s="133" t="str">
        <f>IF(Wealth_Macro_Variables!T64&lt;&gt;"",CONCATENATE(Wealth_Macro_Variables!$K64,"[",Wealth_Macro_Variables!T64,"]"),"")</f>
        <v>Agricultural land owned by the corporate sector[*cwagr]</v>
      </c>
      <c r="Y64" s="3"/>
      <c r="Z64" s="3"/>
      <c r="AA64" s="3"/>
      <c r="AB64" s="3"/>
      <c r="AC64" s="3"/>
      <c r="AD64" s="2"/>
      <c r="AE64" s="3"/>
      <c r="AF64" s="7"/>
      <c r="AG64" s="3"/>
      <c r="AH64" s="3"/>
      <c r="AI64" s="3"/>
      <c r="AJ64" s="3"/>
      <c r="AK64" s="11"/>
      <c r="AL64" s="3"/>
    </row>
    <row r="65" spans="1:38" x14ac:dyDescent="0.2">
      <c r="A65" s="97" t="s">
        <v>685</v>
      </c>
      <c r="B65" s="20" t="s">
        <v>14</v>
      </c>
      <c r="C65" s="195" t="s">
        <v>32</v>
      </c>
      <c r="D65" s="3" t="str">
        <f t="shared" si="4"/>
        <v>*cwodk</v>
      </c>
      <c r="E65" s="107">
        <v>0</v>
      </c>
      <c r="F65" s="194">
        <v>20202007</v>
      </c>
      <c r="G65" s="206"/>
      <c r="H65" s="94" t="s">
        <v>51</v>
      </c>
      <c r="I65" s="3" t="s">
        <v>61</v>
      </c>
      <c r="J65" s="192" t="s">
        <v>434</v>
      </c>
      <c r="K65" s="161" t="str">
        <f t="shared" si="5"/>
        <v>Other domestic capital owned by the corporate sector</v>
      </c>
      <c r="L65" s="112" t="s">
        <v>2241</v>
      </c>
      <c r="M65" s="70"/>
      <c r="N65" s="112"/>
      <c r="O65" s="70"/>
      <c r="P65" s="120"/>
      <c r="Q65" s="121"/>
      <c r="R65" s="121"/>
      <c r="S65" s="121"/>
      <c r="T65" s="122" t="str">
        <f>D65</f>
        <v>*cwodk</v>
      </c>
      <c r="U65" s="134" t="str">
        <f>IF(Wealth_Macro_Variables!Q65&lt;&gt;"",CONCATENATE(Wealth_Macro_Variables!$K65,"[",Wealth_Macro_Variables!Q65,"]"),"")</f>
        <v/>
      </c>
      <c r="V65" s="133" t="str">
        <f>IF(Wealth_Macro_Variables!R65&lt;&gt;"",CONCATENATE(Wealth_Macro_Variables!$K65,"[",Wealth_Macro_Variables!R65,"]"),"")</f>
        <v/>
      </c>
      <c r="W65" s="165"/>
      <c r="X65" s="133" t="str">
        <f>IF(Wealth_Macro_Variables!T65&lt;&gt;"",CONCATENATE(Wealth_Macro_Variables!$K65,"[",Wealth_Macro_Variables!T65,"]"),"")</f>
        <v>Other domestic capital owned by the corporate sector[*cwodk]</v>
      </c>
      <c r="Y65" s="3"/>
      <c r="Z65" s="3"/>
      <c r="AA65" s="3"/>
      <c r="AB65" s="3"/>
      <c r="AC65" s="3"/>
      <c r="AD65" s="2"/>
      <c r="AE65" s="3"/>
      <c r="AF65" s="7"/>
      <c r="AG65" s="3"/>
      <c r="AH65" s="3"/>
      <c r="AI65" s="3"/>
      <c r="AJ65" s="3"/>
      <c r="AK65" s="11"/>
      <c r="AL65" s="3"/>
    </row>
    <row r="66" spans="1:38" x14ac:dyDescent="0.2">
      <c r="A66" s="97" t="s">
        <v>685</v>
      </c>
      <c r="B66" s="20" t="s">
        <v>14</v>
      </c>
      <c r="C66" s="195" t="s">
        <v>27</v>
      </c>
      <c r="D66" s="3" t="str">
        <f t="shared" si="4"/>
        <v>*cwfin</v>
      </c>
      <c r="E66" s="107">
        <v>0</v>
      </c>
      <c r="F66" s="194">
        <v>20203001</v>
      </c>
      <c r="G66" s="206"/>
      <c r="H66" s="94" t="s">
        <v>2</v>
      </c>
      <c r="I66" s="3" t="s">
        <v>61</v>
      </c>
      <c r="J66" s="192" t="s">
        <v>435</v>
      </c>
      <c r="K66" s="161" t="str">
        <f t="shared" si="5"/>
        <v>Financial assets owned by the corporate sector</v>
      </c>
      <c r="L66" s="112" t="s">
        <v>2014</v>
      </c>
      <c r="M66" s="70" t="str">
        <f>CONCATENATE(K66," is equal to ",K67," plus ",K70," plus ",K73)</f>
        <v>Financial assets owned by the corporate sector is equal to Currency, deposits, bonds &amp; loans owned by the corporate sector plus Equities, fund shares, offshore wealth owned by the corporate sector plus Pension funds &amp; life insurance owned by the corporate sector</v>
      </c>
      <c r="N66" s="112" t="str">
        <f>CONCATENATE("[",J66,"]","=","[",J67,"]","+","[",J70,"]","+","[",J73,"]")</f>
        <v>[Corporate financial assets]=[Corporate currency, deposits, bonds &amp; loans]+[Corporate equity, fund shares &amp; offshore wealth]+[Corporate pension funds &amp; life insurance]</v>
      </c>
      <c r="O66" s="70" t="str">
        <f>CONCATENATE(D66,"=",D67,"+",D70,"+",D73)</f>
        <v>*cwfin=*cwfix+*cwequ+*cwpen</v>
      </c>
      <c r="P66" s="120"/>
      <c r="Q66" s="121"/>
      <c r="R66" s="121" t="str">
        <f>D66</f>
        <v>*cwfin</v>
      </c>
      <c r="S66" s="121"/>
      <c r="T66" s="122"/>
      <c r="U66" s="134" t="str">
        <f>IF(Wealth_Macro_Variables!Q66&lt;&gt;"",CONCATENATE(Wealth_Macro_Variables!$K66,"[",Wealth_Macro_Variables!Q66,"]"),"")</f>
        <v/>
      </c>
      <c r="V66" s="133" t="str">
        <f>IF(Wealth_Macro_Variables!R66&lt;&gt;"",CONCATENATE(Wealth_Macro_Variables!$K66,"[",Wealth_Macro_Variables!R66,"]"),"")</f>
        <v>Financial assets owned by the corporate sector[*cwfin]</v>
      </c>
      <c r="W66" s="134" t="str">
        <f>IF(Wealth_Macro_Variables!S66&lt;&gt;"",CONCATENATE(Wealth_Macro_Variables!$K66,"[",Wealth_Macro_Variables!S66,"]"),"")</f>
        <v/>
      </c>
      <c r="X66" s="133" t="str">
        <f>IF(Wealth_Macro_Variables!T66&lt;&gt;"",CONCATENATE(Wealth_Macro_Variables!$K66,"[",Wealth_Macro_Variables!T66,"]"),"")</f>
        <v/>
      </c>
      <c r="Y66" s="3"/>
      <c r="Z66" s="3"/>
      <c r="AA66" s="3"/>
      <c r="AB66" s="3"/>
      <c r="AC66" s="3"/>
      <c r="AD66" s="2"/>
      <c r="AE66" s="3"/>
      <c r="AF66" s="7"/>
      <c r="AG66" s="3"/>
      <c r="AH66" s="3"/>
      <c r="AI66" s="3"/>
      <c r="AJ66" s="3"/>
      <c r="AK66" s="11"/>
      <c r="AL66" s="3"/>
    </row>
    <row r="67" spans="1:38" x14ac:dyDescent="0.2">
      <c r="A67" s="97" t="s">
        <v>685</v>
      </c>
      <c r="B67" s="20" t="s">
        <v>14</v>
      </c>
      <c r="C67" s="195" t="s">
        <v>28</v>
      </c>
      <c r="D67" s="3" t="str">
        <f t="shared" si="4"/>
        <v>*cwfix</v>
      </c>
      <c r="E67" s="107">
        <v>0</v>
      </c>
      <c r="F67" s="194">
        <v>20203002</v>
      </c>
      <c r="G67" s="206"/>
      <c r="H67" s="94" t="s">
        <v>53</v>
      </c>
      <c r="I67" s="3" t="s">
        <v>61</v>
      </c>
      <c r="J67" s="192" t="s">
        <v>1887</v>
      </c>
      <c r="K67" s="161" t="str">
        <f t="shared" si="5"/>
        <v>Currency, deposits, bonds &amp; loans owned by the corporate sector</v>
      </c>
      <c r="L67" s="112" t="s">
        <v>2015</v>
      </c>
      <c r="M67" s="70"/>
      <c r="N67" s="112"/>
      <c r="O67" s="70"/>
      <c r="P67" s="120"/>
      <c r="Q67" s="121"/>
      <c r="R67" s="121"/>
      <c r="S67" s="121" t="str">
        <f>D67</f>
        <v>*cwfix</v>
      </c>
      <c r="T67" s="122"/>
      <c r="U67" s="134" t="str">
        <f>IF(Wealth_Macro_Variables!Q67&lt;&gt;"",CONCATENATE(Wealth_Macro_Variables!$K67,"[",Wealth_Macro_Variables!Q67,"]"),"")</f>
        <v/>
      </c>
      <c r="V67" s="133" t="str">
        <f>IF(Wealth_Macro_Variables!R67&lt;&gt;"",CONCATENATE(Wealth_Macro_Variables!$K67,"[",Wealth_Macro_Variables!R67,"]"),"")</f>
        <v/>
      </c>
      <c r="W67" s="134" t="str">
        <f>IF(Wealth_Macro_Variables!S67&lt;&gt;"",CONCATENATE(Wealth_Macro_Variables!$K67,"[",Wealth_Macro_Variables!S67,"]"),"")</f>
        <v>Currency, deposits, bonds &amp; loans owned by the corporate sector[*cwfix]</v>
      </c>
      <c r="X67" s="133" t="str">
        <f>IF(Wealth_Macro_Variables!T67&lt;&gt;"",CONCATENATE(Wealth_Macro_Variables!$K67,"[",Wealth_Macro_Variables!T67,"]"),"")</f>
        <v/>
      </c>
      <c r="Y67" s="3"/>
      <c r="Z67" s="3"/>
      <c r="AA67" s="3"/>
      <c r="AB67" s="3"/>
      <c r="AC67" s="3"/>
      <c r="AD67" s="2"/>
      <c r="AE67" s="3"/>
      <c r="AF67" s="7"/>
      <c r="AG67" s="3"/>
      <c r="AH67" s="3"/>
      <c r="AI67" s="3"/>
      <c r="AJ67" s="3"/>
      <c r="AK67" s="11"/>
      <c r="AL67" s="3"/>
    </row>
    <row r="68" spans="1:38" ht="18" customHeight="1" x14ac:dyDescent="0.2">
      <c r="A68" s="97" t="s">
        <v>685</v>
      </c>
      <c r="B68" s="20" t="s">
        <v>14</v>
      </c>
      <c r="C68" s="82" t="s">
        <v>1154</v>
      </c>
      <c r="D68" s="3" t="str">
        <f>CONCATENATE(A68,B68,C68)</f>
        <v>*cwcud</v>
      </c>
      <c r="E68" s="107">
        <v>0</v>
      </c>
      <c r="F68" s="194"/>
      <c r="G68" s="206"/>
      <c r="H68" s="94" t="s">
        <v>1150</v>
      </c>
      <c r="I68" s="3" t="s">
        <v>61</v>
      </c>
      <c r="J68" s="94" t="s">
        <v>1161</v>
      </c>
      <c r="K68" s="161" t="str">
        <f t="shared" si="5"/>
        <v>Currency, deposits owned by the corporate sector</v>
      </c>
      <c r="L68" s="112" t="s">
        <v>2016</v>
      </c>
      <c r="M68" s="70"/>
      <c r="N68" s="112"/>
      <c r="O68" s="70"/>
      <c r="P68" s="120"/>
      <c r="Q68" s="121"/>
      <c r="R68" s="121"/>
      <c r="S68" s="121"/>
      <c r="T68" s="122" t="str">
        <f>D68</f>
        <v>*cwcud</v>
      </c>
      <c r="U68" s="134"/>
      <c r="V68" s="133"/>
      <c r="W68" s="134"/>
      <c r="X68" s="133" t="str">
        <f>IF(Wealth_Macro_Variables!T68&lt;&gt;"",CONCATENATE(Wealth_Macro_Variables!$K68,"[",Wealth_Macro_Variables!T68,"]"),"")</f>
        <v>Currency, deposits owned by the corporate sector[*cwcud]</v>
      </c>
    </row>
    <row r="69" spans="1:38" x14ac:dyDescent="0.2">
      <c r="A69" s="97" t="s">
        <v>685</v>
      </c>
      <c r="B69" s="20" t="s">
        <v>14</v>
      </c>
      <c r="C69" s="82" t="s">
        <v>1155</v>
      </c>
      <c r="D69" s="3" t="str">
        <f>CONCATENATE(A69,B69,C69)</f>
        <v>*cwbol</v>
      </c>
      <c r="E69" s="107">
        <v>0</v>
      </c>
      <c r="F69" s="194"/>
      <c r="G69" s="206"/>
      <c r="H69" s="94" t="s">
        <v>1151</v>
      </c>
      <c r="I69" s="3" t="s">
        <v>61</v>
      </c>
      <c r="J69" s="94" t="s">
        <v>1162</v>
      </c>
      <c r="K69" s="161" t="str">
        <f t="shared" si="5"/>
        <v>Bonds &amp; loans owned by the corporate sector</v>
      </c>
      <c r="L69" s="112" t="s">
        <v>2017</v>
      </c>
      <c r="M69" s="70"/>
      <c r="N69" s="112"/>
      <c r="O69" s="70"/>
      <c r="P69" s="120"/>
      <c r="Q69" s="121"/>
      <c r="R69" s="121"/>
      <c r="S69" s="121"/>
      <c r="T69" s="122" t="str">
        <f>D69</f>
        <v>*cwbol</v>
      </c>
      <c r="U69" s="134"/>
      <c r="V69" s="133"/>
      <c r="W69" s="134"/>
      <c r="X69" s="133" t="str">
        <f>IF(Wealth_Macro_Variables!T69&lt;&gt;"",CONCATENATE(Wealth_Macro_Variables!$K69,"[",Wealth_Macro_Variables!T69,"]"),"")</f>
        <v>Bonds &amp; loans owned by the corporate sector[*cwbol]</v>
      </c>
    </row>
    <row r="70" spans="1:38" x14ac:dyDescent="0.2">
      <c r="A70" s="97" t="s">
        <v>685</v>
      </c>
      <c r="B70" s="20" t="s">
        <v>14</v>
      </c>
      <c r="C70" s="195" t="s">
        <v>29</v>
      </c>
      <c r="D70" s="3" t="str">
        <f t="shared" si="4"/>
        <v>*cwequ</v>
      </c>
      <c r="E70" s="107">
        <v>0</v>
      </c>
      <c r="F70" s="194">
        <v>20203003</v>
      </c>
      <c r="G70" s="206"/>
      <c r="H70" s="94" t="s">
        <v>54</v>
      </c>
      <c r="I70" s="3" t="s">
        <v>61</v>
      </c>
      <c r="J70" s="192" t="s">
        <v>1879</v>
      </c>
      <c r="K70" s="161" t="str">
        <f t="shared" si="5"/>
        <v>Equities, fund shares, offshore wealth owned by the corporate sector</v>
      </c>
      <c r="L70" s="112" t="s">
        <v>2018</v>
      </c>
      <c r="M70" s="70" t="str">
        <f>CONCATENATE(K70," is equal to ",K71," plus ",K72)</f>
        <v>Equities, fund shares, offshore wealth owned by the corporate sector is equal to Equities owned by the corporate sector plus Offshore wealth owned by the corporate sector</v>
      </c>
      <c r="N70" s="112" t="str">
        <f>CONCATENATE("[",J70,"]","=","[",J71,"]","+","[",J72,"]")</f>
        <v>[Corporate equity, fund shares &amp; offshore wealth]=[Corporate equities]+[Corporate offshore wealth]</v>
      </c>
      <c r="O70" s="70" t="str">
        <f>CONCATENATE(D70,"=",D71,"+",D72)</f>
        <v>*cwequ=*cweqi+*cwoff</v>
      </c>
      <c r="P70" s="120"/>
      <c r="Q70" s="121"/>
      <c r="R70" s="121"/>
      <c r="S70" s="121" t="str">
        <f>D70</f>
        <v>*cwequ</v>
      </c>
      <c r="T70" s="122"/>
      <c r="U70" s="134" t="str">
        <f>IF(Wealth_Macro_Variables!Q70&lt;&gt;"",CONCATENATE(Wealth_Macro_Variables!$K70,"[",Wealth_Macro_Variables!Q70,"]"),"")</f>
        <v/>
      </c>
      <c r="V70" s="133" t="str">
        <f>IF(Wealth_Macro_Variables!R70&lt;&gt;"",CONCATENATE(Wealth_Macro_Variables!$K70,"[",Wealth_Macro_Variables!R70,"]"),"")</f>
        <v/>
      </c>
      <c r="W70" s="134" t="str">
        <f>IF(Wealth_Macro_Variables!S70&lt;&gt;"",CONCATENATE(Wealth_Macro_Variables!$K70,"[",Wealth_Macro_Variables!S70,"]"),"")</f>
        <v>Equities, fund shares, offshore wealth owned by the corporate sector[*cwequ]</v>
      </c>
      <c r="X70" s="133" t="str">
        <f>IF(Wealth_Macro_Variables!T70&lt;&gt;"",CONCATENATE(Wealth_Macro_Variables!$K70,"[",Wealth_Macro_Variables!T70,"]"),"")</f>
        <v/>
      </c>
      <c r="Y70" s="3"/>
      <c r="Z70" s="3"/>
      <c r="AA70" s="3"/>
      <c r="AB70" s="3"/>
      <c r="AC70" s="3"/>
      <c r="AD70" s="2"/>
      <c r="AE70" s="3"/>
      <c r="AF70" s="7"/>
      <c r="AG70" s="3"/>
      <c r="AH70" s="3"/>
      <c r="AI70" s="3"/>
      <c r="AJ70" s="3"/>
      <c r="AK70" s="11"/>
      <c r="AL70" s="3"/>
    </row>
    <row r="71" spans="1:38" x14ac:dyDescent="0.2">
      <c r="A71" s="97" t="s">
        <v>685</v>
      </c>
      <c r="B71" s="20" t="s">
        <v>14</v>
      </c>
      <c r="C71" s="195" t="s">
        <v>35</v>
      </c>
      <c r="D71" s="3" t="str">
        <f t="shared" si="4"/>
        <v>*cweqi</v>
      </c>
      <c r="E71" s="107">
        <v>0</v>
      </c>
      <c r="F71" s="194"/>
      <c r="G71" s="206"/>
      <c r="H71" s="94" t="s">
        <v>55</v>
      </c>
      <c r="I71" s="3" t="s">
        <v>61</v>
      </c>
      <c r="J71" s="192" t="s">
        <v>436</v>
      </c>
      <c r="K71" s="161" t="str">
        <f t="shared" si="5"/>
        <v>Equities owned by the corporate sector</v>
      </c>
      <c r="L71" s="112" t="s">
        <v>2019</v>
      </c>
      <c r="M71" s="70"/>
      <c r="N71" s="112"/>
      <c r="O71" s="70"/>
      <c r="P71" s="120"/>
      <c r="Q71" s="121"/>
      <c r="R71" s="121"/>
      <c r="S71" s="121"/>
      <c r="T71" s="122" t="str">
        <f>D71</f>
        <v>*cweqi</v>
      </c>
      <c r="U71" s="134" t="str">
        <f>IF(Wealth_Macro_Variables!Q71&lt;&gt;"",CONCATENATE(Wealth_Macro_Variables!$K71,"[",Wealth_Macro_Variables!Q71,"]"),"")</f>
        <v/>
      </c>
      <c r="V71" s="133" t="str">
        <f>IF(Wealth_Macro_Variables!R71&lt;&gt;"",CONCATENATE(Wealth_Macro_Variables!$K71,"[",Wealth_Macro_Variables!R71,"]"),"")</f>
        <v/>
      </c>
      <c r="W71" s="134" t="str">
        <f>IF(Wealth_Macro_Variables!S71&lt;&gt;"",CONCATENATE(Wealth_Macro_Variables!$K71,"[",Wealth_Macro_Variables!S71,"]"),"")</f>
        <v/>
      </c>
      <c r="X71" s="133" t="str">
        <f>IF(Wealth_Macro_Variables!T71&lt;&gt;"",CONCATENATE(Wealth_Macro_Variables!$K71,"[",Wealth_Macro_Variables!T71,"]"),"")</f>
        <v>Equities owned by the corporate sector[*cweqi]</v>
      </c>
      <c r="Y71" s="3"/>
      <c r="Z71" s="3"/>
      <c r="AA71" s="3"/>
      <c r="AB71" s="3"/>
      <c r="AC71" s="3"/>
      <c r="AD71" s="2"/>
      <c r="AE71" s="3"/>
      <c r="AF71" s="7"/>
      <c r="AG71" s="3"/>
      <c r="AH71" s="3"/>
      <c r="AI71" s="3"/>
      <c r="AJ71" s="3"/>
      <c r="AK71" s="8"/>
      <c r="AL71" s="3"/>
    </row>
    <row r="72" spans="1:38" x14ac:dyDescent="0.2">
      <c r="A72" s="97" t="s">
        <v>685</v>
      </c>
      <c r="B72" s="20" t="s">
        <v>14</v>
      </c>
      <c r="C72" s="195" t="s">
        <v>36</v>
      </c>
      <c r="D72" s="3" t="str">
        <f t="shared" si="4"/>
        <v>*cwoff</v>
      </c>
      <c r="E72" s="107">
        <v>0</v>
      </c>
      <c r="F72" s="194"/>
      <c r="G72" s="206"/>
      <c r="H72" s="94" t="s">
        <v>56</v>
      </c>
      <c r="I72" s="3" t="s">
        <v>61</v>
      </c>
      <c r="J72" s="192" t="s">
        <v>437</v>
      </c>
      <c r="K72" s="161" t="str">
        <f t="shared" si="5"/>
        <v>Offshore wealth owned by the corporate sector</v>
      </c>
      <c r="L72" s="112" t="s">
        <v>2020</v>
      </c>
      <c r="M72" s="70"/>
      <c r="N72" s="112"/>
      <c r="O72" s="70"/>
      <c r="P72" s="120"/>
      <c r="Q72" s="121"/>
      <c r="R72" s="121"/>
      <c r="S72" s="121"/>
      <c r="T72" s="122" t="str">
        <f>D72</f>
        <v>*cwoff</v>
      </c>
      <c r="U72" s="134" t="str">
        <f>IF(Wealth_Macro_Variables!Q72&lt;&gt;"",CONCATENATE(Wealth_Macro_Variables!$K72,"[",Wealth_Macro_Variables!Q72,"]"),"")</f>
        <v/>
      </c>
      <c r="V72" s="133" t="str">
        <f>IF(Wealth_Macro_Variables!R72&lt;&gt;"",CONCATENATE(Wealth_Macro_Variables!$K72,"[",Wealth_Macro_Variables!R72,"]"),"")</f>
        <v/>
      </c>
      <c r="W72" s="134" t="str">
        <f>IF(Wealth_Macro_Variables!S72&lt;&gt;"",CONCATENATE(Wealth_Macro_Variables!$K72,"[",Wealth_Macro_Variables!S72,"]"),"")</f>
        <v/>
      </c>
      <c r="X72" s="133" t="str">
        <f>IF(Wealth_Macro_Variables!T72&lt;&gt;"",CONCATENATE(Wealth_Macro_Variables!$K72,"[",Wealth_Macro_Variables!T72,"]"),"")</f>
        <v>Offshore wealth owned by the corporate sector[*cwoff]</v>
      </c>
      <c r="Y72" s="3"/>
      <c r="Z72" s="3"/>
      <c r="AA72" s="3"/>
      <c r="AB72" s="3"/>
      <c r="AC72" s="3"/>
      <c r="AD72" s="2"/>
      <c r="AE72" s="3"/>
      <c r="AF72" s="7"/>
      <c r="AG72" s="3"/>
      <c r="AH72" s="3"/>
      <c r="AI72" s="3"/>
      <c r="AJ72" s="3"/>
      <c r="AK72" s="8"/>
      <c r="AL72" s="3"/>
    </row>
    <row r="73" spans="1:38" ht="19" customHeight="1" x14ac:dyDescent="0.2">
      <c r="A73" s="97" t="s">
        <v>685</v>
      </c>
      <c r="B73" s="20" t="s">
        <v>14</v>
      </c>
      <c r="C73" s="195" t="s">
        <v>30</v>
      </c>
      <c r="D73" s="3" t="str">
        <f t="shared" si="4"/>
        <v>*cwpen</v>
      </c>
      <c r="E73" s="107">
        <v>0</v>
      </c>
      <c r="F73" s="194">
        <v>20203004</v>
      </c>
      <c r="G73" s="206"/>
      <c r="H73" s="94" t="s">
        <v>77</v>
      </c>
      <c r="I73" s="3" t="s">
        <v>61</v>
      </c>
      <c r="J73" s="192" t="s">
        <v>438</v>
      </c>
      <c r="K73" s="161" t="str">
        <f t="shared" si="5"/>
        <v>Pension funds &amp; life insurance owned by the corporate sector</v>
      </c>
      <c r="L73" s="112" t="s">
        <v>2021</v>
      </c>
      <c r="M73" s="70"/>
      <c r="N73" s="112"/>
      <c r="O73" s="70"/>
      <c r="P73" s="120"/>
      <c r="Q73" s="121"/>
      <c r="R73" s="121"/>
      <c r="S73" s="121" t="str">
        <f>D73</f>
        <v>*cwpen</v>
      </c>
      <c r="T73" s="122"/>
      <c r="U73" s="134" t="str">
        <f>IF(Wealth_Macro_Variables!Q73&lt;&gt;"",CONCATENATE(Wealth_Macro_Variables!$K73,"[",Wealth_Macro_Variables!Q73,"]"),"")</f>
        <v/>
      </c>
      <c r="V73" s="133" t="str">
        <f>IF(Wealth_Macro_Variables!R73&lt;&gt;"",CONCATENATE(Wealth_Macro_Variables!$K73,"[",Wealth_Macro_Variables!R73,"]"),"")</f>
        <v/>
      </c>
      <c r="W73" s="134" t="str">
        <f>IF(Wealth_Macro_Variables!S73&lt;&gt;"",CONCATENATE(Wealth_Macro_Variables!$K73,"[",Wealth_Macro_Variables!S73,"]"),"")</f>
        <v>Pension funds &amp; life insurance owned by the corporate sector[*cwpen]</v>
      </c>
      <c r="X73" s="133" t="str">
        <f>IF(Wealth_Macro_Variables!T73&lt;&gt;"",CONCATENATE(Wealth_Macro_Variables!$K73,"[",Wealth_Macro_Variables!T73,"]"),"")</f>
        <v/>
      </c>
      <c r="Y73" s="3"/>
      <c r="Z73" s="3"/>
      <c r="AA73" s="3"/>
      <c r="AB73" s="3"/>
      <c r="AC73" s="3"/>
      <c r="AD73" s="2"/>
      <c r="AE73" s="3"/>
      <c r="AF73" s="7"/>
      <c r="AG73" s="3"/>
      <c r="AH73" s="3"/>
      <c r="AI73" s="3"/>
      <c r="AJ73" s="3"/>
      <c r="AK73" s="8"/>
      <c r="AL73" s="3"/>
    </row>
    <row r="74" spans="1:38" x14ac:dyDescent="0.2">
      <c r="A74" s="97" t="s">
        <v>685</v>
      </c>
      <c r="B74" s="20" t="s">
        <v>14</v>
      </c>
      <c r="C74" s="195" t="s">
        <v>31</v>
      </c>
      <c r="D74" s="3" t="str">
        <f t="shared" si="4"/>
        <v>*cwdeb</v>
      </c>
      <c r="E74" s="107">
        <v>0</v>
      </c>
      <c r="F74" s="194">
        <v>20204001</v>
      </c>
      <c r="G74" s="206"/>
      <c r="H74" s="94" t="s">
        <v>1</v>
      </c>
      <c r="I74" s="3" t="s">
        <v>61</v>
      </c>
      <c r="J74" s="192" t="s">
        <v>439</v>
      </c>
      <c r="K74" s="161" t="str">
        <f>CONCATENATE(H74," of the ",I74)</f>
        <v>Liabilities of the corporate sector</v>
      </c>
      <c r="L74" s="112" t="s">
        <v>2022</v>
      </c>
      <c r="M74" s="70"/>
      <c r="N74" s="112"/>
      <c r="O74" s="70"/>
      <c r="P74" s="120"/>
      <c r="Q74" s="121"/>
      <c r="R74" s="121" t="str">
        <f>D74</f>
        <v>*cwdeb</v>
      </c>
      <c r="S74" s="121"/>
      <c r="T74" s="122"/>
      <c r="U74" s="134" t="str">
        <f>IF(Wealth_Macro_Variables!Q74&lt;&gt;"",CONCATENATE(Wealth_Macro_Variables!$K74,"[",Wealth_Macro_Variables!Q74,"]"),"")</f>
        <v/>
      </c>
      <c r="V74" s="133" t="str">
        <f>IF(Wealth_Macro_Variables!R74&lt;&gt;"",CONCATENATE(Wealth_Macro_Variables!$K74,"[",Wealth_Macro_Variables!R74,"]"),"")</f>
        <v>Liabilities of the corporate sector[*cwdeb]</v>
      </c>
      <c r="W74" s="134" t="str">
        <f>IF(Wealth_Macro_Variables!S74&lt;&gt;"",CONCATENATE(Wealth_Macro_Variables!$K74,"[",Wealth_Macro_Variables!S74,"]"),"")</f>
        <v/>
      </c>
      <c r="X74" s="133" t="str">
        <f>IF(Wealth_Macro_Variables!T74&lt;&gt;"",CONCATENATE(Wealth_Macro_Variables!$K74,"[",Wealth_Macro_Variables!T74,"]"),"")</f>
        <v/>
      </c>
      <c r="Y74" s="3"/>
      <c r="Z74" s="3"/>
      <c r="AA74" s="3"/>
      <c r="AB74" s="3"/>
      <c r="AC74" s="3"/>
      <c r="AD74" s="2"/>
      <c r="AE74" s="3"/>
      <c r="AF74" s="7"/>
      <c r="AG74" s="3"/>
      <c r="AH74" s="3"/>
      <c r="AI74" s="3"/>
      <c r="AJ74" s="3"/>
      <c r="AK74" s="11"/>
      <c r="AL74" s="3"/>
    </row>
    <row r="75" spans="1:38" x14ac:dyDescent="0.2">
      <c r="A75" s="97" t="s">
        <v>685</v>
      </c>
      <c r="B75" s="20" t="s">
        <v>14</v>
      </c>
      <c r="C75" s="195" t="s">
        <v>37</v>
      </c>
      <c r="D75" s="3" t="str">
        <f t="shared" si="4"/>
        <v>*cwdeq</v>
      </c>
      <c r="E75" s="107">
        <v>0</v>
      </c>
      <c r="F75" s="194">
        <v>20204002</v>
      </c>
      <c r="G75" s="206"/>
      <c r="H75" s="94" t="s">
        <v>57</v>
      </c>
      <c r="I75" s="3" t="s">
        <v>61</v>
      </c>
      <c r="J75" s="94" t="s">
        <v>440</v>
      </c>
      <c r="K75" s="161" t="str">
        <f>CONCATENATE(H75," of the ",I75)</f>
        <v>Equity liabilities of the corporate sector</v>
      </c>
      <c r="L75" s="112" t="s">
        <v>2023</v>
      </c>
      <c r="M75" s="70"/>
      <c r="N75" s="112"/>
      <c r="O75" s="70"/>
      <c r="P75" s="120"/>
      <c r="Q75" s="121"/>
      <c r="R75" s="121"/>
      <c r="S75" s="121"/>
      <c r="T75" s="122"/>
      <c r="U75" s="134" t="str">
        <f>IF(Wealth_Macro_Variables!Q75&lt;&gt;"",CONCATENATE(Wealth_Macro_Variables!$K75,"[",Wealth_Macro_Variables!Q75,"]"),"")</f>
        <v/>
      </c>
      <c r="V75" s="133" t="str">
        <f>IF(Wealth_Macro_Variables!R75&lt;&gt;"",CONCATENATE(Wealth_Macro_Variables!$K75,"[",Wealth_Macro_Variables!R75,"]"),"")</f>
        <v/>
      </c>
      <c r="W75" s="134" t="str">
        <f>IF(Wealth_Macro_Variables!S75&lt;&gt;"",CONCATENATE(Wealth_Macro_Variables!$K75,"[",Wealth_Macro_Variables!S75,"]"),"")</f>
        <v/>
      </c>
      <c r="X75" s="133" t="str">
        <f>IF(Wealth_Macro_Variables!T75&lt;&gt;"",CONCATENATE(Wealth_Macro_Variables!$K75,"[",Wealth_Macro_Variables!T75,"]"),"")</f>
        <v/>
      </c>
      <c r="Y75" s="3"/>
      <c r="Z75" s="3"/>
      <c r="AA75" s="3"/>
      <c r="AB75" s="3"/>
      <c r="AC75" s="3"/>
      <c r="AD75" s="2"/>
      <c r="AE75" s="3"/>
      <c r="AF75" s="7"/>
      <c r="AG75" s="3"/>
      <c r="AH75" s="3"/>
      <c r="AI75" s="3"/>
      <c r="AJ75" s="3"/>
      <c r="AK75" s="11"/>
      <c r="AL75" s="3"/>
    </row>
    <row r="76" spans="1:38" ht="18" customHeight="1" x14ac:dyDescent="0.2">
      <c r="A76" s="97" t="s">
        <v>685</v>
      </c>
      <c r="B76" s="20" t="s">
        <v>14</v>
      </c>
      <c r="C76" s="195" t="s">
        <v>38</v>
      </c>
      <c r="D76" s="3" t="str">
        <f t="shared" si="4"/>
        <v>*cwtoq</v>
      </c>
      <c r="E76" s="107">
        <v>0</v>
      </c>
      <c r="F76" s="194">
        <v>20205003</v>
      </c>
      <c r="G76" s="206"/>
      <c r="H76" s="94" t="s">
        <v>58</v>
      </c>
      <c r="I76" s="3" t="s">
        <v>61</v>
      </c>
      <c r="J76" s="94" t="str">
        <f>H76</f>
        <v>Tobin's Q</v>
      </c>
      <c r="K76" s="161" t="str">
        <f>CONCATENATE(H76," of the ",I76)</f>
        <v>Tobin's Q of the corporate sector</v>
      </c>
      <c r="L76" s="112" t="s">
        <v>2024</v>
      </c>
      <c r="M76" s="70"/>
      <c r="N76" s="112"/>
      <c r="O76" s="70"/>
      <c r="P76" s="120"/>
      <c r="Q76" s="121"/>
      <c r="R76" s="121"/>
      <c r="S76" s="121"/>
      <c r="T76" s="122"/>
      <c r="U76" s="134" t="str">
        <f>IF(Wealth_Macro_Variables!Q76&lt;&gt;"",CONCATENATE(Wealth_Macro_Variables!$K76,"[",Wealth_Macro_Variables!Q76,"]"),"")</f>
        <v/>
      </c>
      <c r="V76" s="133" t="str">
        <f>IF(Wealth_Macro_Variables!R76&lt;&gt;"",CONCATENATE(Wealth_Macro_Variables!$K76,"[",Wealth_Macro_Variables!R76,"]"),"")</f>
        <v/>
      </c>
      <c r="W76" s="134" t="str">
        <f>IF(Wealth_Macro_Variables!S76&lt;&gt;"",CONCATENATE(Wealth_Macro_Variables!$K76,"[",Wealth_Macro_Variables!S76,"]"),"")</f>
        <v/>
      </c>
      <c r="X76" s="133" t="str">
        <f>IF(Wealth_Macro_Variables!T76&lt;&gt;"",CONCATENATE(Wealth_Macro_Variables!$K76,"[",Wealth_Macro_Variables!T76,"]"),"")</f>
        <v/>
      </c>
      <c r="Y76" s="3"/>
      <c r="Z76" s="3"/>
      <c r="AA76" s="3"/>
      <c r="AB76" s="3"/>
      <c r="AC76" s="3"/>
      <c r="AD76" s="2"/>
      <c r="AE76" s="3"/>
      <c r="AF76" s="7"/>
      <c r="AG76" s="3"/>
      <c r="AH76" s="3"/>
      <c r="AI76" s="3"/>
      <c r="AJ76" s="3"/>
      <c r="AK76" s="11"/>
      <c r="AL76" s="3"/>
    </row>
    <row r="77" spans="1:38" ht="17" customHeight="1" thickBot="1" x14ac:dyDescent="0.25">
      <c r="A77" s="97" t="s">
        <v>685</v>
      </c>
      <c r="B77" s="20" t="s">
        <v>14</v>
      </c>
      <c r="C77" s="82" t="s">
        <v>1153</v>
      </c>
      <c r="D77" s="3" t="str">
        <f>CONCATENATE(A77,B77,C77)</f>
        <v>*cwfie</v>
      </c>
      <c r="E77" s="107">
        <v>0</v>
      </c>
      <c r="F77" s="194"/>
      <c r="G77" s="206"/>
      <c r="H77" s="94" t="s">
        <v>1152</v>
      </c>
      <c r="I77" s="3" t="s">
        <v>61</v>
      </c>
      <c r="J77" s="94" t="s">
        <v>1172</v>
      </c>
      <c r="K77" s="162" t="str">
        <f>CONCATENATE(H77," owned by the ",I77)</f>
        <v>Financial assets except currency &amp; deposits owned by the corporate sector</v>
      </c>
      <c r="L77" s="112" t="s">
        <v>2025</v>
      </c>
      <c r="M77" s="72" t="str">
        <f>CONCATENATE(K77," is equal to ", K68," minus ",K70)</f>
        <v>Financial assets except currency &amp; deposits owned by the corporate sector is equal to Currency, deposits owned by the corporate sector minus Equities, fund shares, offshore wealth owned by the corporate sector</v>
      </c>
      <c r="N77" s="113" t="str">
        <f>CONCATENATE("[",J77,"]","=","[",J67,"]","-","[",J69,"]")</f>
        <v>[Corporate financial assets excluding cash]=[Corporate currency, deposits, bonds &amp; loans]-[Corporate bonds &amp; loans]</v>
      </c>
      <c r="O77" s="72" t="str">
        <f>CONCATENATE("(",D77,"=",D68,"-",D70,")")</f>
        <v>(*cwfie=*cwcud-*cwequ)</v>
      </c>
      <c r="P77" s="123"/>
      <c r="Q77" s="124"/>
      <c r="R77" s="124" t="str">
        <f>D77</f>
        <v>*cwfie</v>
      </c>
      <c r="S77" s="124"/>
      <c r="T77" s="125"/>
      <c r="U77" s="137"/>
      <c r="V77" s="136" t="str">
        <f>IF(Wealth_Macro_Variables!R77&lt;&gt;"",CONCATENATE(Wealth_Macro_Variables!$K77,"[",Wealth_Macro_Variables!R77,"]"),"")</f>
        <v>Financial assets except currency &amp; deposits owned by the corporate sector[*cwfie]</v>
      </c>
      <c r="W77" s="137"/>
      <c r="X77" s="136" t="str">
        <f>IF(Wealth_Macro_Variables!T77&lt;&gt;"",CONCATENATE(Wealth_Macro_Variables!$K77,"[",Wealth_Macro_Variables!T77,"]"),"")</f>
        <v/>
      </c>
    </row>
    <row r="78" spans="1:38" x14ac:dyDescent="0.2">
      <c r="A78" s="97" t="s">
        <v>685</v>
      </c>
      <c r="B78" s="32" t="s">
        <v>39</v>
      </c>
      <c r="C78" s="199" t="s">
        <v>21</v>
      </c>
      <c r="D78" s="160" t="str">
        <f t="shared" si="4"/>
        <v>*gweal</v>
      </c>
      <c r="E78" s="106">
        <v>0</v>
      </c>
      <c r="F78" s="197">
        <v>20301001</v>
      </c>
      <c r="G78" s="154">
        <v>5</v>
      </c>
      <c r="H78" s="95" t="s">
        <v>46</v>
      </c>
      <c r="I78" s="160" t="s">
        <v>378</v>
      </c>
      <c r="J78" s="95" t="s">
        <v>373</v>
      </c>
      <c r="K78" s="3" t="str">
        <f>CONCATENATE(H78," of the ",I78)</f>
        <v>Net wealth of the general government sector</v>
      </c>
      <c r="L78" s="111" t="s">
        <v>2197</v>
      </c>
      <c r="M78" s="70" t="str">
        <f>CONCATENATE(K78," is equal to ",K79," plus ",K86," minus ",K94)</f>
        <v>Net wealth of the general government sector is equal to Non-financial assets owned by the general government sector plus Financial assets owned by the general government sector minus Liabilities of the general government sector</v>
      </c>
      <c r="N78" s="112" t="str">
        <f>CONCATENATE("[",J78,"]","=","[",J79,"]","+","[",J86,"]","-","[",J94,"]")</f>
        <v>[Net public wealth]=[Government non-financial assets]+[Government financial assets]-[Government debt]</v>
      </c>
      <c r="O78" s="70" t="str">
        <f>CONCATENATE(D78,"=",D79,"+",D86,"-",D94)</f>
        <v>*gweal=*gwnfa+*gwfin-*gwdeb</v>
      </c>
      <c r="P78" s="120"/>
      <c r="Q78" s="121" t="str">
        <f>D78</f>
        <v>*gweal</v>
      </c>
      <c r="R78" s="121"/>
      <c r="S78" s="121"/>
      <c r="T78" s="122"/>
      <c r="U78" s="134" t="str">
        <f>IF(Wealth_Macro_Variables!Q78&lt;&gt;"",CONCATENATE(Wealth_Macro_Variables!$K78,"[",Wealth_Macro_Variables!Q78,"]"),"")</f>
        <v>Net wealth of the general government sector[*gweal]</v>
      </c>
      <c r="V78" s="133" t="str">
        <f>IF(Wealth_Macro_Variables!R78&lt;&gt;"",CONCATENATE(Wealth_Macro_Variables!$K78,"[",Wealth_Macro_Variables!R78,"]"),"")</f>
        <v/>
      </c>
      <c r="W78" s="134" t="str">
        <f>IF(Wealth_Macro_Variables!S78&lt;&gt;"",CONCATENATE(Wealth_Macro_Variables!$K78,"[",Wealth_Macro_Variables!S78,"]"),"")</f>
        <v/>
      </c>
      <c r="X78" s="133" t="str">
        <f>IF(Wealth_Macro_Variables!T78&lt;&gt;"",CONCATENATE(Wealth_Macro_Variables!$K78,"[",Wealth_Macro_Variables!T78,"]"),"")</f>
        <v/>
      </c>
      <c r="Y78" s="3"/>
      <c r="Z78" s="3"/>
      <c r="AA78" s="3"/>
      <c r="AB78" s="3"/>
      <c r="AC78" s="3"/>
      <c r="AD78" s="2"/>
      <c r="AE78" s="3"/>
      <c r="AF78" s="3"/>
      <c r="AG78" s="3"/>
      <c r="AH78" s="3"/>
      <c r="AI78" s="3"/>
      <c r="AJ78" s="3"/>
      <c r="AK78" s="11"/>
      <c r="AL78" s="3"/>
    </row>
    <row r="79" spans="1:38" x14ac:dyDescent="0.2">
      <c r="A79" s="97" t="s">
        <v>685</v>
      </c>
      <c r="B79" s="20" t="s">
        <v>39</v>
      </c>
      <c r="C79" s="82" t="s">
        <v>33</v>
      </c>
      <c r="D79" s="3" t="str">
        <f t="shared" si="4"/>
        <v>*gwnfa</v>
      </c>
      <c r="E79" s="107">
        <v>0</v>
      </c>
      <c r="F79" s="194">
        <v>20302001</v>
      </c>
      <c r="G79" s="206"/>
      <c r="H79" s="94" t="s">
        <v>3</v>
      </c>
      <c r="I79" s="3" t="s">
        <v>378</v>
      </c>
      <c r="J79" s="94" t="s">
        <v>441</v>
      </c>
      <c r="K79" s="3" t="str">
        <f t="shared" ref="K79:K93" si="6">CONCATENATE(H79," owned by the ",I79)</f>
        <v>Non-financial assets owned by the general government sector</v>
      </c>
      <c r="L79" s="112" t="s">
        <v>2198</v>
      </c>
      <c r="M79" s="70" t="str">
        <f>CONCATENATE(K79," is equal to ",K80," plus ",K83)</f>
        <v>Non-financial assets owned by the general government sector is equal to Housing assets owned by the general government sector plus Business and other non-financial assets owned by the general government sector</v>
      </c>
      <c r="N79" s="112" t="str">
        <f>CONCATENATE("[",J79,"]","=","[",J80,"]","+","[",J83,"]")</f>
        <v>[Government non-financial assets]=[Government housing assets]+[Government business and other non-financial assets]</v>
      </c>
      <c r="O79" s="70" t="str">
        <f>CONCATENATE(D79,"=",D80,"+",D83,)</f>
        <v>*gwnfa=*gwhou+*gwbus</v>
      </c>
      <c r="P79" s="120"/>
      <c r="Q79" s="121"/>
      <c r="R79" s="121" t="str">
        <f>D79</f>
        <v>*gwnfa</v>
      </c>
      <c r="S79" s="121"/>
      <c r="T79" s="122"/>
      <c r="U79" s="134" t="str">
        <f>IF(Wealth_Macro_Variables!Q79&lt;&gt;"",CONCATENATE(Wealth_Macro_Variables!$K79,"[",Wealth_Macro_Variables!Q79,"]"),"")</f>
        <v/>
      </c>
      <c r="V79" s="133" t="str">
        <f>IF(Wealth_Macro_Variables!R79&lt;&gt;"",CONCATENATE(Wealth_Macro_Variables!$K79,"[",Wealth_Macro_Variables!R79,"]"),"")</f>
        <v>Non-financial assets owned by the general government sector[*gwnfa]</v>
      </c>
      <c r="W79" s="134" t="str">
        <f>IF(Wealth_Macro_Variables!S79&lt;&gt;"",CONCATENATE(Wealth_Macro_Variables!$K79,"[",Wealth_Macro_Variables!S79,"]"),"")</f>
        <v/>
      </c>
      <c r="X79" s="133" t="str">
        <f>IF(Wealth_Macro_Variables!T79&lt;&gt;"",CONCATENATE(Wealth_Macro_Variables!$K79,"[",Wealth_Macro_Variables!T79,"]"),"")</f>
        <v/>
      </c>
      <c r="Y79" s="3"/>
      <c r="Z79" s="3"/>
      <c r="AA79" s="3"/>
      <c r="AB79" s="3"/>
      <c r="AC79" s="3"/>
      <c r="AD79" s="2"/>
      <c r="AE79" s="3"/>
      <c r="AF79" s="3"/>
      <c r="AG79" s="3"/>
      <c r="AH79" s="3"/>
      <c r="AI79" s="3"/>
      <c r="AJ79" s="3"/>
      <c r="AK79" s="11"/>
      <c r="AL79" s="3"/>
    </row>
    <row r="80" spans="1:38" x14ac:dyDescent="0.2">
      <c r="A80" s="97" t="s">
        <v>685</v>
      </c>
      <c r="B80" s="20" t="s">
        <v>39</v>
      </c>
      <c r="C80" s="195" t="s">
        <v>25</v>
      </c>
      <c r="D80" s="3" t="str">
        <f t="shared" ref="D80:D121" si="7">CONCATENATE(A80,B80,C80)</f>
        <v>*gwhou</v>
      </c>
      <c r="E80" s="107">
        <v>0</v>
      </c>
      <c r="F80" s="194">
        <v>20302002</v>
      </c>
      <c r="G80" s="206"/>
      <c r="H80" s="94" t="s">
        <v>48</v>
      </c>
      <c r="I80" s="3" t="s">
        <v>378</v>
      </c>
      <c r="J80" s="94" t="s">
        <v>442</v>
      </c>
      <c r="K80" s="3" t="str">
        <f t="shared" si="6"/>
        <v>Housing assets owned by the general government sector</v>
      </c>
      <c r="L80" s="112" t="s">
        <v>2199</v>
      </c>
      <c r="M80" s="70" t="str">
        <f>CONCATENATE(K80," is equal to ",K81," plus ",K82)</f>
        <v>Housing assets owned by the general government sector is equal to Dwellings owned by the general government sector plus Land underlying dwellings owned by the general government sector</v>
      </c>
      <c r="N80" s="112" t="str">
        <f>CONCATENATE("[",J80,"]","=","[",J81,"]","+","[",J82,"]")</f>
        <v>[Government housing assets]=[Government dwellings]+[Government land underlying dwellings]</v>
      </c>
      <c r="O80" s="70" t="str">
        <f>CONCATENATE(D80,"=",D81,"+",D82)</f>
        <v>*gwhou=*gwdwe+*gwlan</v>
      </c>
      <c r="P80" s="120"/>
      <c r="Q80" s="121"/>
      <c r="R80" s="121"/>
      <c r="S80" s="121" t="str">
        <f>D80</f>
        <v>*gwhou</v>
      </c>
      <c r="T80" s="122"/>
      <c r="U80" s="134" t="str">
        <f>IF(Wealth_Macro_Variables!Q80&lt;&gt;"",CONCATENATE(Wealth_Macro_Variables!$K80,"[",Wealth_Macro_Variables!Q80,"]"),"")</f>
        <v/>
      </c>
      <c r="V80" s="133" t="str">
        <f>IF(Wealth_Macro_Variables!R80&lt;&gt;"",CONCATENATE(Wealth_Macro_Variables!$K80,"[",Wealth_Macro_Variables!R80,"]"),"")</f>
        <v/>
      </c>
      <c r="W80" s="134" t="str">
        <f>IF(Wealth_Macro_Variables!S80&lt;&gt;"",CONCATENATE(Wealth_Macro_Variables!$K80,"[",Wealth_Macro_Variables!S80,"]"),"")</f>
        <v>Housing assets owned by the general government sector[*gwhou]</v>
      </c>
      <c r="X80" s="133" t="str">
        <f>IF(Wealth_Macro_Variables!T80&lt;&gt;"",CONCATENATE(Wealth_Macro_Variables!$K80,"[",Wealth_Macro_Variables!T80,"]"),"")</f>
        <v/>
      </c>
      <c r="Y80" s="3"/>
      <c r="Z80" s="3"/>
      <c r="AA80" s="3"/>
      <c r="AB80" s="3"/>
      <c r="AC80" s="3"/>
      <c r="AD80" s="2"/>
      <c r="AE80" s="3"/>
      <c r="AF80" s="3"/>
      <c r="AG80" s="3"/>
      <c r="AH80" s="3"/>
      <c r="AI80" s="3"/>
      <c r="AJ80" s="3"/>
      <c r="AK80" s="11"/>
      <c r="AL80" s="3"/>
    </row>
    <row r="81" spans="1:38" x14ac:dyDescent="0.2">
      <c r="A81" s="97" t="s">
        <v>685</v>
      </c>
      <c r="B81" s="20" t="s">
        <v>39</v>
      </c>
      <c r="C81" s="195" t="s">
        <v>23</v>
      </c>
      <c r="D81" s="3" t="str">
        <f t="shared" si="7"/>
        <v>*gwdwe</v>
      </c>
      <c r="E81" s="107">
        <v>0</v>
      </c>
      <c r="F81" s="194">
        <v>20302003</v>
      </c>
      <c r="G81" s="206"/>
      <c r="H81" s="94" t="s">
        <v>49</v>
      </c>
      <c r="I81" s="3" t="s">
        <v>378</v>
      </c>
      <c r="J81" s="94" t="s">
        <v>443</v>
      </c>
      <c r="K81" s="3" t="str">
        <f t="shared" si="6"/>
        <v>Dwellings owned by the general government sector</v>
      </c>
      <c r="L81" s="112" t="s">
        <v>2200</v>
      </c>
      <c r="M81" s="70"/>
      <c r="N81" s="112"/>
      <c r="O81" s="70"/>
      <c r="P81" s="120"/>
      <c r="Q81" s="121"/>
      <c r="R81" s="121"/>
      <c r="S81" s="121"/>
      <c r="T81" s="122" t="str">
        <f>D81</f>
        <v>*gwdwe</v>
      </c>
      <c r="U81" s="134" t="str">
        <f>IF(Wealth_Macro_Variables!Q81&lt;&gt;"",CONCATENATE(Wealth_Macro_Variables!$K81,"[",Wealth_Macro_Variables!Q81,"]"),"")</f>
        <v/>
      </c>
      <c r="V81" s="133" t="str">
        <f>IF(Wealth_Macro_Variables!R81&lt;&gt;"",CONCATENATE(Wealth_Macro_Variables!$K81,"[",Wealth_Macro_Variables!R81,"]"),"")</f>
        <v/>
      </c>
      <c r="W81" s="134" t="str">
        <f>IF(Wealth_Macro_Variables!S81&lt;&gt;"",CONCATENATE(Wealth_Macro_Variables!$K81,"[",Wealth_Macro_Variables!S81,"]"),"")</f>
        <v/>
      </c>
      <c r="X81" s="133" t="str">
        <f>IF(Wealth_Macro_Variables!T81&lt;&gt;"",CONCATENATE(Wealth_Macro_Variables!$K81,"[",Wealth_Macro_Variables!T81,"]"),"")</f>
        <v>Dwellings owned by the general government sector[*gwdwe]</v>
      </c>
      <c r="Y81" s="3"/>
      <c r="Z81" s="3"/>
      <c r="AA81" s="3"/>
      <c r="AB81" s="3"/>
      <c r="AC81" s="3"/>
      <c r="AD81" s="2"/>
      <c r="AE81" s="3"/>
      <c r="AF81" s="3"/>
      <c r="AG81" s="3"/>
      <c r="AH81" s="3"/>
      <c r="AI81" s="3"/>
      <c r="AJ81" s="3"/>
      <c r="AK81" s="11"/>
      <c r="AL81" s="3"/>
    </row>
    <row r="82" spans="1:38" x14ac:dyDescent="0.2">
      <c r="A82" s="97" t="s">
        <v>685</v>
      </c>
      <c r="B82" s="20" t="s">
        <v>39</v>
      </c>
      <c r="C82" s="195" t="s">
        <v>24</v>
      </c>
      <c r="D82" s="3" t="str">
        <f t="shared" si="7"/>
        <v>*gwlan</v>
      </c>
      <c r="E82" s="107">
        <v>0</v>
      </c>
      <c r="F82" s="194">
        <v>20302004</v>
      </c>
      <c r="G82" s="206"/>
      <c r="H82" s="94" t="s">
        <v>50</v>
      </c>
      <c r="I82" s="3" t="s">
        <v>378</v>
      </c>
      <c r="J82" s="94" t="s">
        <v>444</v>
      </c>
      <c r="K82" s="3" t="str">
        <f t="shared" si="6"/>
        <v>Land underlying dwellings owned by the general government sector</v>
      </c>
      <c r="L82" s="112" t="s">
        <v>2201</v>
      </c>
      <c r="M82" s="70"/>
      <c r="N82" s="112"/>
      <c r="O82" s="70"/>
      <c r="P82" s="120"/>
      <c r="Q82" s="121"/>
      <c r="R82" s="121"/>
      <c r="S82" s="121"/>
      <c r="T82" s="122" t="str">
        <f>D82</f>
        <v>*gwlan</v>
      </c>
      <c r="U82" s="134" t="str">
        <f>IF(Wealth_Macro_Variables!Q82&lt;&gt;"",CONCATENATE(Wealth_Macro_Variables!$K82,"[",Wealth_Macro_Variables!Q82,"]"),"")</f>
        <v/>
      </c>
      <c r="V82" s="133" t="str">
        <f>IF(Wealth_Macro_Variables!R82&lt;&gt;"",CONCATENATE(Wealth_Macro_Variables!$K82,"[",Wealth_Macro_Variables!R82,"]"),"")</f>
        <v/>
      </c>
      <c r="W82" s="134" t="str">
        <f>IF(Wealth_Macro_Variables!S82&lt;&gt;"",CONCATENATE(Wealth_Macro_Variables!$K82,"[",Wealth_Macro_Variables!S82,"]"),"")</f>
        <v/>
      </c>
      <c r="X82" s="133" t="str">
        <f>IF(Wealth_Macro_Variables!T82&lt;&gt;"",CONCATENATE(Wealth_Macro_Variables!$K82,"[",Wealth_Macro_Variables!T82,"]"),"")</f>
        <v>Land underlying dwellings owned by the general government sector[*gwlan]</v>
      </c>
      <c r="Y82" s="3"/>
      <c r="Z82" s="3"/>
      <c r="AA82" s="3"/>
      <c r="AB82" s="3"/>
      <c r="AC82" s="3"/>
      <c r="AD82" s="2"/>
      <c r="AE82" s="3"/>
      <c r="AF82" s="3"/>
      <c r="AG82" s="3"/>
      <c r="AH82" s="3"/>
      <c r="AI82" s="3"/>
      <c r="AJ82" s="3"/>
      <c r="AK82" s="11"/>
      <c r="AL82" s="3"/>
    </row>
    <row r="83" spans="1:38" x14ac:dyDescent="0.2">
      <c r="A83" s="97" t="s">
        <v>685</v>
      </c>
      <c r="B83" s="20" t="s">
        <v>39</v>
      </c>
      <c r="C83" s="195" t="s">
        <v>26</v>
      </c>
      <c r="D83" s="3" t="str">
        <f t="shared" si="7"/>
        <v>*gwbus</v>
      </c>
      <c r="E83" s="107">
        <v>0</v>
      </c>
      <c r="F83" s="194">
        <v>20302005</v>
      </c>
      <c r="G83" s="206"/>
      <c r="H83" s="94" t="s">
        <v>76</v>
      </c>
      <c r="I83" s="3" t="s">
        <v>378</v>
      </c>
      <c r="J83" s="94" t="s">
        <v>445</v>
      </c>
      <c r="K83" s="3" t="str">
        <f t="shared" si="6"/>
        <v>Business and other non-financial assets owned by the general government sector</v>
      </c>
      <c r="L83" s="112" t="s">
        <v>2202</v>
      </c>
      <c r="M83" s="70"/>
      <c r="N83" s="112"/>
      <c r="O83" s="70" t="str">
        <f>CONCATENATE(D83,"=",D84,"+",D85)</f>
        <v>*gwbus=*gwagr+*gwodk</v>
      </c>
      <c r="P83" s="120"/>
      <c r="Q83" s="121"/>
      <c r="R83" s="121"/>
      <c r="S83" s="121" t="str">
        <f>D83</f>
        <v>*gwbus</v>
      </c>
      <c r="T83" s="122"/>
      <c r="U83" s="134" t="str">
        <f>IF(Wealth_Macro_Variables!Q83&lt;&gt;"",CONCATENATE(Wealth_Macro_Variables!$K83,"[",Wealth_Macro_Variables!Q83,"]"),"")</f>
        <v/>
      </c>
      <c r="V83" s="133" t="str">
        <f>IF(Wealth_Macro_Variables!R83&lt;&gt;"",CONCATENATE(Wealth_Macro_Variables!$K83,"[",Wealth_Macro_Variables!R83,"]"),"")</f>
        <v/>
      </c>
      <c r="W83" s="134" t="str">
        <f>IF(Wealth_Macro_Variables!S83&lt;&gt;"",CONCATENATE(Wealth_Macro_Variables!$K83,"[",Wealth_Macro_Variables!S83,"]"),"")</f>
        <v>Business and other non-financial assets owned by the general government sector[*gwbus]</v>
      </c>
      <c r="X83" s="133" t="str">
        <f>IF(Wealth_Macro_Variables!T83&lt;&gt;"",CONCATENATE(Wealth_Macro_Variables!$K83,"[",Wealth_Macro_Variables!T83,"]"),"")</f>
        <v/>
      </c>
      <c r="Y83" s="3"/>
      <c r="Z83" s="3"/>
      <c r="AA83" s="3"/>
      <c r="AB83" s="3"/>
      <c r="AC83" s="3"/>
      <c r="AD83" s="2"/>
      <c r="AE83" s="3"/>
      <c r="AF83" s="3"/>
      <c r="AG83" s="3"/>
      <c r="AH83" s="3"/>
      <c r="AI83" s="3"/>
      <c r="AJ83" s="3"/>
      <c r="AK83" s="11"/>
      <c r="AL83" s="3"/>
    </row>
    <row r="84" spans="1:38" x14ac:dyDescent="0.2">
      <c r="A84" s="97" t="s">
        <v>685</v>
      </c>
      <c r="B84" s="20" t="s">
        <v>39</v>
      </c>
      <c r="C84" s="195" t="s">
        <v>8</v>
      </c>
      <c r="D84" s="3" t="str">
        <f t="shared" si="7"/>
        <v>*gwagr</v>
      </c>
      <c r="E84" s="107">
        <v>0</v>
      </c>
      <c r="F84" s="194">
        <v>20302006</v>
      </c>
      <c r="G84" s="206"/>
      <c r="H84" s="94" t="s">
        <v>52</v>
      </c>
      <c r="I84" s="3" t="s">
        <v>378</v>
      </c>
      <c r="J84" s="94" t="s">
        <v>446</v>
      </c>
      <c r="K84" s="3" t="str">
        <f t="shared" si="6"/>
        <v>Agricultural land owned by the general government sector</v>
      </c>
      <c r="L84" s="112" t="s">
        <v>2203</v>
      </c>
      <c r="M84" s="70"/>
      <c r="N84" s="112"/>
      <c r="O84" s="70"/>
      <c r="P84" s="120"/>
      <c r="Q84" s="121"/>
      <c r="R84" s="121"/>
      <c r="S84" s="121"/>
      <c r="T84" s="122" t="str">
        <f>D84</f>
        <v>*gwagr</v>
      </c>
      <c r="U84" s="134" t="str">
        <f>IF(Wealth_Macro_Variables!Q84&lt;&gt;"",CONCATENATE(Wealth_Macro_Variables!$K84,"[",Wealth_Macro_Variables!Q84,"]"),"")</f>
        <v/>
      </c>
      <c r="V84" s="133" t="str">
        <f>IF(Wealth_Macro_Variables!R84&lt;&gt;"",CONCATENATE(Wealth_Macro_Variables!$K84,"[",Wealth_Macro_Variables!R84,"]"),"")</f>
        <v/>
      </c>
      <c r="W84" s="165"/>
      <c r="X84" s="133" t="str">
        <f>IF(Wealth_Macro_Variables!T84&lt;&gt;"",CONCATENATE(Wealth_Macro_Variables!$K84,"[",Wealth_Macro_Variables!T84,"]"),"")</f>
        <v>Agricultural land owned by the general government sector[*gwagr]</v>
      </c>
      <c r="Y84" s="3"/>
      <c r="Z84" s="3"/>
      <c r="AA84" s="3"/>
      <c r="AB84" s="3"/>
      <c r="AC84" s="3"/>
      <c r="AD84" s="2"/>
      <c r="AE84" s="3"/>
      <c r="AF84" s="3"/>
      <c r="AG84" s="3"/>
      <c r="AH84" s="3"/>
      <c r="AI84" s="3"/>
      <c r="AJ84" s="3"/>
      <c r="AK84" s="11"/>
      <c r="AL84" s="3"/>
    </row>
    <row r="85" spans="1:38" x14ac:dyDescent="0.2">
      <c r="A85" s="97" t="s">
        <v>685</v>
      </c>
      <c r="B85" s="20" t="s">
        <v>39</v>
      </c>
      <c r="C85" s="195" t="s">
        <v>32</v>
      </c>
      <c r="D85" s="3" t="str">
        <f t="shared" si="7"/>
        <v>*gwodk</v>
      </c>
      <c r="E85" s="107">
        <v>0</v>
      </c>
      <c r="F85" s="194">
        <v>20302007</v>
      </c>
      <c r="G85" s="206"/>
      <c r="H85" s="94" t="s">
        <v>51</v>
      </c>
      <c r="I85" s="3" t="s">
        <v>378</v>
      </c>
      <c r="J85" s="94" t="s">
        <v>447</v>
      </c>
      <c r="K85" s="3" t="str">
        <f t="shared" si="6"/>
        <v>Other domestic capital owned by the general government sector</v>
      </c>
      <c r="L85" s="112" t="s">
        <v>2242</v>
      </c>
      <c r="M85" s="70"/>
      <c r="N85" s="112"/>
      <c r="O85" s="70"/>
      <c r="P85" s="120"/>
      <c r="Q85" s="121"/>
      <c r="R85" s="121"/>
      <c r="S85" s="121"/>
      <c r="T85" s="122" t="str">
        <f>D85</f>
        <v>*gwodk</v>
      </c>
      <c r="U85" s="134" t="str">
        <f>IF(Wealth_Macro_Variables!Q85&lt;&gt;"",CONCATENATE(Wealth_Macro_Variables!$K85,"[",Wealth_Macro_Variables!Q85,"]"),"")</f>
        <v/>
      </c>
      <c r="V85" s="133" t="str">
        <f>IF(Wealth_Macro_Variables!R85&lt;&gt;"",CONCATENATE(Wealth_Macro_Variables!$K85,"[",Wealth_Macro_Variables!R85,"]"),"")</f>
        <v/>
      </c>
      <c r="W85" s="165"/>
      <c r="X85" s="133" t="str">
        <f>IF(Wealth_Macro_Variables!T85&lt;&gt;"",CONCATENATE(Wealth_Macro_Variables!$K85,"[",Wealth_Macro_Variables!T85,"]"),"")</f>
        <v>Other domestic capital owned by the general government sector[*gwodk]</v>
      </c>
      <c r="Y85" s="3"/>
      <c r="Z85" s="3"/>
      <c r="AA85" s="3"/>
      <c r="AB85" s="3"/>
      <c r="AC85" s="3"/>
      <c r="AD85" s="2"/>
      <c r="AE85" s="3"/>
      <c r="AF85" s="3"/>
      <c r="AG85" s="3"/>
      <c r="AH85" s="3"/>
      <c r="AI85" s="3"/>
      <c r="AJ85" s="3"/>
      <c r="AK85" s="11"/>
      <c r="AL85" s="3"/>
    </row>
    <row r="86" spans="1:38" x14ac:dyDescent="0.2">
      <c r="A86" s="97" t="s">
        <v>685</v>
      </c>
      <c r="B86" s="20" t="s">
        <v>39</v>
      </c>
      <c r="C86" s="195" t="s">
        <v>27</v>
      </c>
      <c r="D86" s="3" t="str">
        <f t="shared" si="7"/>
        <v>*gwfin</v>
      </c>
      <c r="E86" s="107">
        <v>0</v>
      </c>
      <c r="F86" s="194">
        <v>20303001</v>
      </c>
      <c r="G86" s="206"/>
      <c r="H86" s="94" t="s">
        <v>2</v>
      </c>
      <c r="I86" s="3" t="s">
        <v>378</v>
      </c>
      <c r="J86" s="94" t="s">
        <v>448</v>
      </c>
      <c r="K86" s="3" t="str">
        <f t="shared" si="6"/>
        <v>Financial assets owned by the general government sector</v>
      </c>
      <c r="L86" s="112" t="s">
        <v>2204</v>
      </c>
      <c r="M86" s="70" t="str">
        <f>CONCATENATE(K86," is equal to ",K87," plus ",K90," plus ",K93)</f>
        <v>Financial assets owned by the general government sector is equal to Currency, deposits, bonds &amp; loans owned by the general government sector plus Equities, fund shares, offshore wealth owned by the general government sector plus Pension funds &amp; life insurance owned by the general government sector</v>
      </c>
      <c r="N86" s="112" t="str">
        <f>CONCATENATE("[",J86,"]","=","[",J87,"]","+","[",J90,"]","+","[",J93,"]")</f>
        <v>[Government financial assets]=[Government currency, deposits, bonds &amp; loans]+[Government equity, fund shares &amp; offshore wealth]+[Government pension funds &amp; life insurance]</v>
      </c>
      <c r="O86" s="70" t="str">
        <f>CONCATENATE(D86,"=",D87,"+",D90,"+",D93)</f>
        <v>*gwfin=*gwfix+*gwequ+*gwpen</v>
      </c>
      <c r="P86" s="120"/>
      <c r="Q86" s="121"/>
      <c r="R86" s="121" t="str">
        <f>D86</f>
        <v>*gwfin</v>
      </c>
      <c r="S86" s="121"/>
      <c r="T86" s="122"/>
      <c r="U86" s="134" t="str">
        <f>IF(Wealth_Macro_Variables!Q86&lt;&gt;"",CONCATENATE(Wealth_Macro_Variables!$K86,"[",Wealth_Macro_Variables!Q86,"]"),"")</f>
        <v/>
      </c>
      <c r="V86" s="133" t="str">
        <f>IF(Wealth_Macro_Variables!R86&lt;&gt;"",CONCATENATE(Wealth_Macro_Variables!$K86,"[",Wealth_Macro_Variables!R86,"]"),"")</f>
        <v>Financial assets owned by the general government sector[*gwfin]</v>
      </c>
      <c r="W86" s="134" t="str">
        <f>IF(Wealth_Macro_Variables!S86&lt;&gt;"",CONCATENATE(Wealth_Macro_Variables!$K86,"[",Wealth_Macro_Variables!S86,"]"),"")</f>
        <v/>
      </c>
      <c r="X86" s="133" t="str">
        <f>IF(Wealth_Macro_Variables!T86&lt;&gt;"",CONCATENATE(Wealth_Macro_Variables!$K86,"[",Wealth_Macro_Variables!T86,"]"),"")</f>
        <v/>
      </c>
      <c r="Y86" s="3"/>
      <c r="Z86" s="3"/>
      <c r="AA86" s="3"/>
      <c r="AB86" s="3"/>
      <c r="AC86" s="3"/>
      <c r="AD86" s="2"/>
      <c r="AE86" s="3"/>
      <c r="AF86" s="3"/>
      <c r="AG86" s="3"/>
      <c r="AH86" s="3"/>
      <c r="AI86" s="3"/>
      <c r="AJ86" s="3"/>
      <c r="AK86" s="11"/>
      <c r="AL86" s="3"/>
    </row>
    <row r="87" spans="1:38" x14ac:dyDescent="0.2">
      <c r="A87" s="97" t="s">
        <v>685</v>
      </c>
      <c r="B87" s="20" t="s">
        <v>39</v>
      </c>
      <c r="C87" s="195" t="s">
        <v>28</v>
      </c>
      <c r="D87" s="3" t="str">
        <f t="shared" si="7"/>
        <v>*gwfix</v>
      </c>
      <c r="E87" s="107">
        <v>0</v>
      </c>
      <c r="F87" s="194">
        <v>20303002</v>
      </c>
      <c r="G87" s="206"/>
      <c r="H87" s="94" t="s">
        <v>53</v>
      </c>
      <c r="I87" s="3" t="s">
        <v>378</v>
      </c>
      <c r="J87" s="94" t="s">
        <v>1888</v>
      </c>
      <c r="K87" s="3" t="str">
        <f t="shared" si="6"/>
        <v>Currency, deposits, bonds &amp; loans owned by the general government sector</v>
      </c>
      <c r="L87" s="112" t="s">
        <v>2205</v>
      </c>
      <c r="M87" s="70"/>
      <c r="N87" s="112"/>
      <c r="O87" s="70"/>
      <c r="P87" s="120"/>
      <c r="Q87" s="121"/>
      <c r="R87" s="121"/>
      <c r="S87" s="121" t="str">
        <f>D87</f>
        <v>*gwfix</v>
      </c>
      <c r="T87" s="122"/>
      <c r="U87" s="134" t="str">
        <f>IF(Wealth_Macro_Variables!Q87&lt;&gt;"",CONCATENATE(Wealth_Macro_Variables!$K87,"[",Wealth_Macro_Variables!Q87,"]"),"")</f>
        <v/>
      </c>
      <c r="V87" s="133" t="str">
        <f>IF(Wealth_Macro_Variables!R87&lt;&gt;"",CONCATENATE(Wealth_Macro_Variables!$K87,"[",Wealth_Macro_Variables!R87,"]"),"")</f>
        <v/>
      </c>
      <c r="W87" s="134" t="str">
        <f>IF(Wealth_Macro_Variables!S87&lt;&gt;"",CONCATENATE(Wealth_Macro_Variables!$K87,"[",Wealth_Macro_Variables!S87,"]"),"")</f>
        <v>Currency, deposits, bonds &amp; loans owned by the general government sector[*gwfix]</v>
      </c>
      <c r="X87" s="133" t="str">
        <f>IF(Wealth_Macro_Variables!T87&lt;&gt;"",CONCATENATE(Wealth_Macro_Variables!$K87,"[",Wealth_Macro_Variables!T87,"]"),"")</f>
        <v/>
      </c>
      <c r="Y87" s="3"/>
      <c r="Z87" s="3"/>
      <c r="AA87" s="3"/>
      <c r="AB87" s="3"/>
      <c r="AC87" s="3"/>
      <c r="AD87" s="2"/>
      <c r="AE87" s="3"/>
      <c r="AF87" s="3"/>
      <c r="AG87" s="3"/>
      <c r="AH87" s="3"/>
      <c r="AI87" s="3"/>
      <c r="AJ87" s="3"/>
      <c r="AK87" s="11"/>
      <c r="AL87" s="3"/>
    </row>
    <row r="88" spans="1:38" ht="18" customHeight="1" x14ac:dyDescent="0.2">
      <c r="A88" s="97" t="s">
        <v>685</v>
      </c>
      <c r="B88" s="20" t="s">
        <v>39</v>
      </c>
      <c r="C88" s="82" t="s">
        <v>1154</v>
      </c>
      <c r="D88" s="3" t="str">
        <f t="shared" si="7"/>
        <v>*gwcud</v>
      </c>
      <c r="E88" s="107">
        <v>0</v>
      </c>
      <c r="F88" s="194"/>
      <c r="G88" s="206"/>
      <c r="H88" s="94" t="s">
        <v>1150</v>
      </c>
      <c r="I88" s="3" t="s">
        <v>378</v>
      </c>
      <c r="J88" s="94" t="s">
        <v>1159</v>
      </c>
      <c r="K88" s="3" t="str">
        <f t="shared" si="6"/>
        <v>Currency, deposits owned by the general government sector</v>
      </c>
      <c r="L88" s="112" t="s">
        <v>2206</v>
      </c>
      <c r="M88" s="70"/>
      <c r="N88" s="112"/>
      <c r="O88" s="70"/>
      <c r="P88" s="120"/>
      <c r="Q88" s="121"/>
      <c r="R88" s="121"/>
      <c r="S88" s="121"/>
      <c r="T88" s="122" t="str">
        <f>D88</f>
        <v>*gwcud</v>
      </c>
      <c r="U88" s="134"/>
      <c r="V88" s="133"/>
      <c r="W88" s="134"/>
      <c r="X88" s="133" t="str">
        <f>IF(Wealth_Macro_Variables!T88&lt;&gt;"",CONCATENATE(Wealth_Macro_Variables!$K88,"[",Wealth_Macro_Variables!T88,"]"),"")</f>
        <v>Currency, deposits owned by the general government sector[*gwcud]</v>
      </c>
    </row>
    <row r="89" spans="1:38" x14ac:dyDescent="0.2">
      <c r="A89" s="97" t="s">
        <v>685</v>
      </c>
      <c r="B89" s="20" t="s">
        <v>39</v>
      </c>
      <c r="C89" s="82" t="s">
        <v>1155</v>
      </c>
      <c r="D89" s="3" t="str">
        <f t="shared" si="7"/>
        <v>*gwbol</v>
      </c>
      <c r="E89" s="107">
        <v>0</v>
      </c>
      <c r="F89" s="194"/>
      <c r="G89" s="206"/>
      <c r="H89" s="94" t="s">
        <v>1151</v>
      </c>
      <c r="I89" s="3" t="s">
        <v>378</v>
      </c>
      <c r="J89" s="94" t="s">
        <v>1160</v>
      </c>
      <c r="K89" s="3" t="str">
        <f t="shared" si="6"/>
        <v>Bonds &amp; loans owned by the general government sector</v>
      </c>
      <c r="L89" s="112" t="s">
        <v>2207</v>
      </c>
      <c r="M89" s="70"/>
      <c r="N89" s="112"/>
      <c r="O89" s="70"/>
      <c r="P89" s="120"/>
      <c r="Q89" s="121"/>
      <c r="R89" s="121"/>
      <c r="S89" s="121"/>
      <c r="T89" s="122" t="str">
        <f>D89</f>
        <v>*gwbol</v>
      </c>
      <c r="U89" s="134"/>
      <c r="V89" s="133"/>
      <c r="W89" s="134"/>
      <c r="X89" s="133" t="str">
        <f>IF(Wealth_Macro_Variables!T89&lt;&gt;"",CONCATENATE(Wealth_Macro_Variables!$K89,"[",Wealth_Macro_Variables!T89,"]"),"")</f>
        <v>Bonds &amp; loans owned by the general government sector[*gwbol]</v>
      </c>
    </row>
    <row r="90" spans="1:38" x14ac:dyDescent="0.2">
      <c r="A90" s="97" t="s">
        <v>685</v>
      </c>
      <c r="B90" s="20" t="s">
        <v>39</v>
      </c>
      <c r="C90" s="195" t="s">
        <v>29</v>
      </c>
      <c r="D90" s="3" t="str">
        <f t="shared" si="7"/>
        <v>*gwequ</v>
      </c>
      <c r="E90" s="107">
        <v>0</v>
      </c>
      <c r="F90" s="194">
        <v>20303003</v>
      </c>
      <c r="G90" s="206"/>
      <c r="H90" s="94" t="s">
        <v>54</v>
      </c>
      <c r="I90" s="3" t="s">
        <v>378</v>
      </c>
      <c r="J90" s="94" t="s">
        <v>1883</v>
      </c>
      <c r="K90" s="3" t="str">
        <f t="shared" si="6"/>
        <v>Equities, fund shares, offshore wealth owned by the general government sector</v>
      </c>
      <c r="L90" s="112" t="s">
        <v>2208</v>
      </c>
      <c r="M90" s="70" t="str">
        <f>CONCATENATE(K90," is equal to ",K91," plus ",K92)</f>
        <v>Equities, fund shares, offshore wealth owned by the general government sector is equal to Equities owned by the general government sector plus Offshore wealth owned by the general government sector</v>
      </c>
      <c r="N90" s="112" t="str">
        <f>CONCATENATE("[",J90,"]","=","[",J91,"]","+","[",J92,"]")</f>
        <v>[Government equity, fund shares &amp; offshore wealth]=[Government equities]+[Government offshore wealth]</v>
      </c>
      <c r="O90" s="70" t="str">
        <f>CONCATENATE(D90,"=",D91,"+",D92)</f>
        <v>*gwequ=*gweqi+*gwoff</v>
      </c>
      <c r="P90" s="120"/>
      <c r="Q90" s="121"/>
      <c r="R90" s="121"/>
      <c r="S90" s="121" t="str">
        <f>D90</f>
        <v>*gwequ</v>
      </c>
      <c r="T90" s="122"/>
      <c r="U90" s="134" t="str">
        <f>IF(Wealth_Macro_Variables!Q90&lt;&gt;"",CONCATENATE(Wealth_Macro_Variables!$K90,"[",Wealth_Macro_Variables!Q90,"]"),"")</f>
        <v/>
      </c>
      <c r="V90" s="133" t="str">
        <f>IF(Wealth_Macro_Variables!R90&lt;&gt;"",CONCATENATE(Wealth_Macro_Variables!$K90,"[",Wealth_Macro_Variables!R90,"]"),"")</f>
        <v/>
      </c>
      <c r="W90" s="134" t="str">
        <f>IF(Wealth_Macro_Variables!S90&lt;&gt;"",CONCATENATE(Wealth_Macro_Variables!$K90,"[",Wealth_Macro_Variables!S90,"]"),"")</f>
        <v>Equities, fund shares, offshore wealth owned by the general government sector[*gwequ]</v>
      </c>
      <c r="X90" s="133" t="str">
        <f>IF(Wealth_Macro_Variables!T90&lt;&gt;"",CONCATENATE(Wealth_Macro_Variables!$K90,"[",Wealth_Macro_Variables!T90,"]"),"")</f>
        <v/>
      </c>
      <c r="Y90" s="3"/>
      <c r="Z90" s="3"/>
      <c r="AA90" s="3"/>
      <c r="AB90" s="3"/>
      <c r="AC90" s="3"/>
      <c r="AD90" s="2"/>
      <c r="AE90" s="3"/>
      <c r="AF90" s="3"/>
      <c r="AG90" s="3"/>
      <c r="AH90" s="3"/>
      <c r="AI90" s="3"/>
      <c r="AJ90" s="3"/>
      <c r="AK90" s="11"/>
      <c r="AL90" s="3"/>
    </row>
    <row r="91" spans="1:38" x14ac:dyDescent="0.2">
      <c r="A91" s="97" t="s">
        <v>685</v>
      </c>
      <c r="B91" s="20" t="s">
        <v>39</v>
      </c>
      <c r="C91" s="195" t="s">
        <v>35</v>
      </c>
      <c r="D91" s="3" t="str">
        <f t="shared" si="7"/>
        <v>*gweqi</v>
      </c>
      <c r="E91" s="107">
        <v>0</v>
      </c>
      <c r="F91" s="194"/>
      <c r="G91" s="206"/>
      <c r="H91" s="94" t="s">
        <v>55</v>
      </c>
      <c r="I91" s="3" t="s">
        <v>378</v>
      </c>
      <c r="J91" s="94" t="s">
        <v>449</v>
      </c>
      <c r="K91" s="3" t="str">
        <f t="shared" si="6"/>
        <v>Equities owned by the general government sector</v>
      </c>
      <c r="L91" s="112" t="s">
        <v>2209</v>
      </c>
      <c r="M91" s="70"/>
      <c r="N91" s="112"/>
      <c r="O91" s="70"/>
      <c r="P91" s="120"/>
      <c r="Q91" s="121"/>
      <c r="R91" s="121"/>
      <c r="S91" s="121"/>
      <c r="T91" s="122" t="str">
        <f>D91</f>
        <v>*gweqi</v>
      </c>
      <c r="U91" s="134" t="str">
        <f>IF(Wealth_Macro_Variables!Q91&lt;&gt;"",CONCATENATE(Wealth_Macro_Variables!$K91,"[",Wealth_Macro_Variables!Q91,"]"),"")</f>
        <v/>
      </c>
      <c r="V91" s="133" t="str">
        <f>IF(Wealth_Macro_Variables!R91&lt;&gt;"",CONCATENATE(Wealth_Macro_Variables!$K91,"[",Wealth_Macro_Variables!R91,"]"),"")</f>
        <v/>
      </c>
      <c r="W91" s="134" t="str">
        <f>IF(Wealth_Macro_Variables!S91&lt;&gt;"",CONCATENATE(Wealth_Macro_Variables!$K91,"[",Wealth_Macro_Variables!S91,"]"),"")</f>
        <v/>
      </c>
      <c r="X91" s="133" t="str">
        <f>IF(Wealth_Macro_Variables!T91&lt;&gt;"",CONCATENATE(Wealth_Macro_Variables!$K91,"[",Wealth_Macro_Variables!T91,"]"),"")</f>
        <v>Equities owned by the general government sector[*gweqi]</v>
      </c>
      <c r="Y91" s="3"/>
      <c r="Z91" s="3"/>
      <c r="AA91" s="3"/>
      <c r="AB91" s="3"/>
      <c r="AC91" s="3"/>
      <c r="AD91" s="2"/>
      <c r="AE91" s="3"/>
      <c r="AF91" s="3"/>
      <c r="AG91" s="3"/>
      <c r="AH91" s="3"/>
      <c r="AI91" s="3"/>
      <c r="AJ91" s="3"/>
      <c r="AK91" s="11"/>
      <c r="AL91" s="3"/>
    </row>
    <row r="92" spans="1:38" x14ac:dyDescent="0.2">
      <c r="A92" s="97" t="s">
        <v>685</v>
      </c>
      <c r="B92" s="20" t="s">
        <v>39</v>
      </c>
      <c r="C92" s="195" t="s">
        <v>36</v>
      </c>
      <c r="D92" s="3" t="str">
        <f t="shared" si="7"/>
        <v>*gwoff</v>
      </c>
      <c r="E92" s="107">
        <v>0</v>
      </c>
      <c r="F92" s="194"/>
      <c r="G92" s="206"/>
      <c r="H92" s="94" t="s">
        <v>56</v>
      </c>
      <c r="I92" s="3" t="s">
        <v>378</v>
      </c>
      <c r="J92" s="94" t="s">
        <v>450</v>
      </c>
      <c r="K92" s="3" t="str">
        <f t="shared" si="6"/>
        <v>Offshore wealth owned by the general government sector</v>
      </c>
      <c r="L92" s="112" t="s">
        <v>2210</v>
      </c>
      <c r="M92" s="70"/>
      <c r="N92" s="112"/>
      <c r="O92" s="70"/>
      <c r="P92" s="120"/>
      <c r="Q92" s="121"/>
      <c r="R92" s="121"/>
      <c r="S92" s="121"/>
      <c r="T92" s="122" t="str">
        <f>D92</f>
        <v>*gwoff</v>
      </c>
      <c r="U92" s="134" t="str">
        <f>IF(Wealth_Macro_Variables!Q92&lt;&gt;"",CONCATENATE(Wealth_Macro_Variables!$K92,"[",Wealth_Macro_Variables!Q92,"]"),"")</f>
        <v/>
      </c>
      <c r="V92" s="133" t="str">
        <f>IF(Wealth_Macro_Variables!R92&lt;&gt;"",CONCATENATE(Wealth_Macro_Variables!$K92,"[",Wealth_Macro_Variables!R92,"]"),"")</f>
        <v/>
      </c>
      <c r="W92" s="134" t="str">
        <f>IF(Wealth_Macro_Variables!S92&lt;&gt;"",CONCATENATE(Wealth_Macro_Variables!$K92,"[",Wealth_Macro_Variables!S92,"]"),"")</f>
        <v/>
      </c>
      <c r="X92" s="133" t="str">
        <f>IF(Wealth_Macro_Variables!T92&lt;&gt;"",CONCATENATE(Wealth_Macro_Variables!$K92,"[",Wealth_Macro_Variables!T92,"]"),"")</f>
        <v>Offshore wealth owned by the general government sector[*gwoff]</v>
      </c>
      <c r="Y92" s="3"/>
      <c r="Z92" s="3"/>
      <c r="AA92" s="3"/>
      <c r="AB92" s="3"/>
      <c r="AC92" s="3"/>
      <c r="AD92" s="2"/>
      <c r="AE92" s="3"/>
      <c r="AF92" s="3"/>
      <c r="AG92" s="3"/>
      <c r="AH92" s="3"/>
      <c r="AI92" s="3"/>
      <c r="AJ92" s="3"/>
      <c r="AK92" s="11"/>
      <c r="AL92" s="3"/>
    </row>
    <row r="93" spans="1:38" x14ac:dyDescent="0.2">
      <c r="A93" s="97" t="s">
        <v>685</v>
      </c>
      <c r="B93" s="20" t="s">
        <v>39</v>
      </c>
      <c r="C93" s="195" t="s">
        <v>30</v>
      </c>
      <c r="D93" s="3" t="str">
        <f t="shared" si="7"/>
        <v>*gwpen</v>
      </c>
      <c r="E93" s="107">
        <v>0</v>
      </c>
      <c r="F93" s="194">
        <v>20303004</v>
      </c>
      <c r="G93" s="206"/>
      <c r="H93" s="94" t="s">
        <v>77</v>
      </c>
      <c r="I93" s="3" t="s">
        <v>378</v>
      </c>
      <c r="J93" s="94" t="s">
        <v>451</v>
      </c>
      <c r="K93" s="3" t="str">
        <f t="shared" si="6"/>
        <v>Pension funds &amp; life insurance owned by the general government sector</v>
      </c>
      <c r="L93" s="112" t="s">
        <v>2211</v>
      </c>
      <c r="M93" s="70"/>
      <c r="N93" s="112"/>
      <c r="O93" s="70"/>
      <c r="P93" s="120"/>
      <c r="Q93" s="121"/>
      <c r="R93" s="121"/>
      <c r="S93" s="121" t="str">
        <f>D93</f>
        <v>*gwpen</v>
      </c>
      <c r="T93" s="122"/>
      <c r="U93" s="134" t="str">
        <f>IF(Wealth_Macro_Variables!Q93&lt;&gt;"",CONCATENATE(Wealth_Macro_Variables!$K93,"[",Wealth_Macro_Variables!Q93,"]"),"")</f>
        <v/>
      </c>
      <c r="V93" s="133" t="str">
        <f>IF(Wealth_Macro_Variables!R93&lt;&gt;"",CONCATENATE(Wealth_Macro_Variables!$K93,"[",Wealth_Macro_Variables!R93,"]"),"")</f>
        <v/>
      </c>
      <c r="W93" s="134" t="str">
        <f>IF(Wealth_Macro_Variables!S93&lt;&gt;"",CONCATENATE(Wealth_Macro_Variables!$K93,"[",Wealth_Macro_Variables!S93,"]"),"")</f>
        <v>Pension funds &amp; life insurance owned by the general government sector[*gwpen]</v>
      </c>
      <c r="X93" s="133" t="str">
        <f>IF(Wealth_Macro_Variables!T93&lt;&gt;"",CONCATENATE(Wealth_Macro_Variables!$K93,"[",Wealth_Macro_Variables!T93,"]"),"")</f>
        <v/>
      </c>
      <c r="Y93" s="3"/>
      <c r="Z93" s="3"/>
      <c r="AA93" s="3"/>
      <c r="AB93" s="3"/>
      <c r="AC93" s="3"/>
      <c r="AD93" s="2"/>
      <c r="AE93" s="3"/>
      <c r="AF93" s="3"/>
      <c r="AG93" s="3"/>
      <c r="AH93" s="3"/>
      <c r="AI93" s="3"/>
      <c r="AJ93" s="3"/>
      <c r="AK93" s="11"/>
      <c r="AL93" s="3"/>
    </row>
    <row r="94" spans="1:38" x14ac:dyDescent="0.2">
      <c r="A94" s="97" t="s">
        <v>685</v>
      </c>
      <c r="B94" s="20" t="s">
        <v>39</v>
      </c>
      <c r="C94" s="195" t="s">
        <v>31</v>
      </c>
      <c r="D94" s="3" t="str">
        <f t="shared" si="7"/>
        <v>*gwdeb</v>
      </c>
      <c r="E94" s="107">
        <v>0</v>
      </c>
      <c r="F94" s="194">
        <v>20304001</v>
      </c>
      <c r="G94" s="206"/>
      <c r="H94" s="94" t="s">
        <v>1</v>
      </c>
      <c r="I94" s="3" t="s">
        <v>378</v>
      </c>
      <c r="J94" s="94" t="s">
        <v>452</v>
      </c>
      <c r="K94" s="3" t="str">
        <f>CONCATENATE(H94," of the ",I94)</f>
        <v>Liabilities of the general government sector</v>
      </c>
      <c r="L94" s="112" t="s">
        <v>2212</v>
      </c>
      <c r="M94" s="70"/>
      <c r="N94" s="112"/>
      <c r="O94" s="70"/>
      <c r="P94" s="120"/>
      <c r="Q94" s="121"/>
      <c r="R94" s="121" t="str">
        <f>D94</f>
        <v>*gwdeb</v>
      </c>
      <c r="S94" s="121"/>
      <c r="T94" s="122"/>
      <c r="U94" s="134" t="str">
        <f>IF(Wealth_Macro_Variables!Q94&lt;&gt;"",CONCATENATE(Wealth_Macro_Variables!$K94,"[",Wealth_Macro_Variables!Q94,"]"),"")</f>
        <v/>
      </c>
      <c r="V94" s="133" t="str">
        <f>IF(Wealth_Macro_Variables!R94&lt;&gt;"",CONCATENATE(Wealth_Macro_Variables!$K94,"[",Wealth_Macro_Variables!R94,"]"),"")</f>
        <v>Liabilities of the general government sector[*gwdeb]</v>
      </c>
      <c r="W94" s="134" t="str">
        <f>IF(Wealth_Macro_Variables!S94&lt;&gt;"",CONCATENATE(Wealth_Macro_Variables!$K94,"[",Wealth_Macro_Variables!S94,"]"),"")</f>
        <v/>
      </c>
      <c r="X94" s="133" t="str">
        <f>IF(Wealth_Macro_Variables!T94&lt;&gt;"",CONCATENATE(Wealth_Macro_Variables!$K94,"[",Wealth_Macro_Variables!T94,"]"),"")</f>
        <v/>
      </c>
      <c r="Y94" s="3"/>
      <c r="Z94" s="3"/>
      <c r="AA94" s="3"/>
      <c r="AB94" s="3"/>
      <c r="AC94" s="3"/>
      <c r="AD94" s="2"/>
      <c r="AE94" s="3"/>
      <c r="AF94" s="2"/>
      <c r="AG94" s="3"/>
      <c r="AH94" s="3"/>
      <c r="AI94" s="3"/>
      <c r="AJ94" s="3"/>
      <c r="AK94" s="12"/>
      <c r="AL94" s="3"/>
    </row>
    <row r="95" spans="1:38" ht="16" customHeight="1" thickBot="1" x14ac:dyDescent="0.25">
      <c r="A95" s="97" t="s">
        <v>685</v>
      </c>
      <c r="B95" s="34" t="s">
        <v>39</v>
      </c>
      <c r="C95" s="83" t="s">
        <v>1153</v>
      </c>
      <c r="D95" s="163" t="str">
        <f>CONCATENATE(A95,B95,C95)</f>
        <v>*gwfie</v>
      </c>
      <c r="E95" s="108">
        <v>0</v>
      </c>
      <c r="F95" s="198"/>
      <c r="G95" s="207"/>
      <c r="H95" s="96" t="s">
        <v>1152</v>
      </c>
      <c r="I95" s="163" t="s">
        <v>378</v>
      </c>
      <c r="J95" s="96" t="s">
        <v>1158</v>
      </c>
      <c r="K95" s="3" t="str">
        <f>CONCATENATE(H95," owned by the ",I95)</f>
        <v>Financial assets except currency &amp; deposits owned by the general government sector</v>
      </c>
      <c r="L95" s="112" t="s">
        <v>2213</v>
      </c>
      <c r="M95" s="70" t="str">
        <f>CONCATENATE(K95," is equal to ", K86," minus ",K88)</f>
        <v>Financial assets except currency &amp; deposits owned by the general government sector is equal to Financial assets owned by the general government sector minus Currency, deposits owned by the general government sector</v>
      </c>
      <c r="N95" s="112" t="str">
        <f>CONCATENATE("[",J95,"]","=","[",J86,"]","-","[",J88,"]")</f>
        <v>[Government financial assets excluding cash]=[Government financial assets]-[Government currency &amp; deposits]</v>
      </c>
      <c r="O95" s="72" t="str">
        <f>CONCATENATE("(",D95,"=",D86,"-",D88,")")</f>
        <v>(*gwfie=*gwfin-*gwcud)</v>
      </c>
      <c r="P95" s="120"/>
      <c r="Q95" s="121"/>
      <c r="R95" s="121" t="str">
        <f>D95</f>
        <v>*gwfie</v>
      </c>
      <c r="S95" s="121"/>
      <c r="T95" s="122"/>
      <c r="U95" s="134"/>
      <c r="V95" s="133" t="str">
        <f>IF(Wealth_Macro_Variables!R95&lt;&gt;"",CONCATENATE(Wealth_Macro_Variables!$K95,"[",Wealth_Macro_Variables!R95,"]"),"")</f>
        <v>Financial assets except currency &amp; deposits owned by the general government sector[*gwfie]</v>
      </c>
      <c r="W95" s="134"/>
      <c r="X95" s="133" t="str">
        <f>IF(Wealth_Macro_Variables!T95&lt;&gt;"",CONCATENATE(Wealth_Macro_Variables!$K95,"[",Wealth_Macro_Variables!T95,"]"),"")</f>
        <v/>
      </c>
    </row>
    <row r="96" spans="1:38" x14ac:dyDescent="0.2">
      <c r="A96" s="97" t="s">
        <v>685</v>
      </c>
      <c r="B96" s="20" t="s">
        <v>15</v>
      </c>
      <c r="C96" s="195" t="s">
        <v>21</v>
      </c>
      <c r="D96" s="3" t="str">
        <f t="shared" si="7"/>
        <v>*nweal</v>
      </c>
      <c r="E96" s="107">
        <v>0</v>
      </c>
      <c r="F96" s="194">
        <v>20401001</v>
      </c>
      <c r="G96" s="206">
        <v>1</v>
      </c>
      <c r="H96" s="94" t="s">
        <v>46</v>
      </c>
      <c r="I96" s="3" t="s">
        <v>62</v>
      </c>
      <c r="J96" s="94" t="s">
        <v>63</v>
      </c>
      <c r="K96" s="159" t="str">
        <f>CONCATENATE(H96," of the ",I96)</f>
        <v>Net wealth of the total economy</v>
      </c>
      <c r="L96" s="111" t="s">
        <v>2244</v>
      </c>
      <c r="M96" s="68" t="str">
        <f>CONCATENATE(K96," is equal to ",K97," plus ",K98," plus ",K105," plus ",K106," plus ",K109)</f>
        <v>Net wealth of the total economy is equal to Agricultural land owned by the total economy plus Housing assets owned by the total economy plus Other domestic capital owned by the total economy plus Residual corporate wealth owned by the total economy plus Net foreign assets owned by the total economy</v>
      </c>
      <c r="N96" s="166" t="str">
        <f>CONCATENATE("[",J96,"]","=","[",J97,"]","+","[",J98,"]","+","[",J105,"]","+","[",J106,"]","+","[",J109,"]")</f>
        <v>[Net national wealth]=[National agricultural land]+[National housing assets]+[National other domestic capital]+[National residual corporate wealth]+[Net foreign assets]</v>
      </c>
      <c r="O96" s="111" t="str">
        <f>CONCATENATE(D96,"=",D97,"+",D98,"+",D105,"+",D109)</f>
        <v>*nweal=*nwagr+*nwhou+*nwodk+*nwnxa</v>
      </c>
      <c r="P96" s="117"/>
      <c r="Q96" s="118" t="str">
        <f>D96</f>
        <v>*nweal</v>
      </c>
      <c r="R96" s="118"/>
      <c r="S96" s="118"/>
      <c r="T96" s="119"/>
      <c r="U96" s="131" t="str">
        <f>IF(Wealth_Macro_Variables!Q96&lt;&gt;"",CONCATENATE(Wealth_Macro_Variables!$K96,"[",Wealth_Macro_Variables!Q96,"]"),"")</f>
        <v>Net wealth of the total economy[*nweal]</v>
      </c>
      <c r="V96" s="130" t="str">
        <f>IF(Wealth_Macro_Variables!R96&lt;&gt;"",CONCATENATE(Wealth_Macro_Variables!$K96,"[",Wealth_Macro_Variables!R96,"]"),"")</f>
        <v/>
      </c>
      <c r="W96" s="131" t="str">
        <f>IF(Wealth_Macro_Variables!S96&lt;&gt;"",CONCATENATE(Wealth_Macro_Variables!$K96,"[",Wealth_Macro_Variables!S96,"]"),"")</f>
        <v/>
      </c>
      <c r="X96" s="130" t="str">
        <f>IF(Wealth_Macro_Variables!T96&lt;&gt;"",CONCATENATE(Wealth_Macro_Variables!$K96,"[",Wealth_Macro_Variables!T96,"]"),"")</f>
        <v/>
      </c>
      <c r="Y96" s="3"/>
      <c r="Z96" s="3"/>
      <c r="AA96" s="3"/>
      <c r="AB96" s="3"/>
      <c r="AC96" s="3"/>
      <c r="AD96" s="2"/>
      <c r="AE96" s="3"/>
      <c r="AF96" s="2"/>
      <c r="AG96" s="3"/>
      <c r="AH96" s="3"/>
      <c r="AI96" s="3"/>
      <c r="AJ96" s="3"/>
      <c r="AK96" s="12"/>
      <c r="AL96" s="3"/>
    </row>
    <row r="97" spans="1:38" x14ac:dyDescent="0.2">
      <c r="A97" s="97" t="s">
        <v>685</v>
      </c>
      <c r="B97" s="20" t="s">
        <v>15</v>
      </c>
      <c r="C97" s="195" t="s">
        <v>8</v>
      </c>
      <c r="D97" s="3" t="str">
        <f>CONCATENATE(A97,B97,C97)</f>
        <v>*nwagr</v>
      </c>
      <c r="E97" s="107">
        <v>0</v>
      </c>
      <c r="F97" s="194">
        <v>20401002</v>
      </c>
      <c r="G97" s="206"/>
      <c r="H97" s="94" t="s">
        <v>52</v>
      </c>
      <c r="I97" s="3" t="s">
        <v>62</v>
      </c>
      <c r="J97" s="94" t="s">
        <v>1749</v>
      </c>
      <c r="K97" s="161" t="str">
        <f t="shared" ref="K97:K106" si="8">CONCATENATE(H97," owned by the ",I97)</f>
        <v>Agricultural land owned by the total economy</v>
      </c>
      <c r="L97" s="112" t="s">
        <v>2245</v>
      </c>
      <c r="M97" s="70" t="str">
        <f>CONCATENATE(K97," is equal to ",K84," plus ",K64," plus ",K46," plus ",K28)</f>
        <v>Agricultural land owned by the total economy is equal to Agricultural land owned by the general government sector plus Agricultural land owned by the corporate sector plus Agricultural land owned by the NPISH (non-profit) sector plus Agricultural land owned by the personal sector</v>
      </c>
      <c r="N97" s="69" t="str">
        <f>CONCATENATE("[",J97,"]","=","[",J84,"]","+","[",J64,"]","+","[",J46,"]","+","[",J28,"]")</f>
        <v>[National agricultural land]=[Government agricultural land]+[Corporate agricultural land]+[Non-profit agricultural land]+[Personal agricultural land]</v>
      </c>
      <c r="O97" s="112" t="str">
        <f>CONCATENATE(D97,"=",D84,"+",D64,"+",D46,"+",D28)</f>
        <v>*nwagr=*gwagr+*cwagr+*iwagr+*hwagr</v>
      </c>
      <c r="P97" s="120"/>
      <c r="Q97" s="121"/>
      <c r="R97" s="121" t="str">
        <f>D97</f>
        <v>*nwagr</v>
      </c>
      <c r="S97" s="121"/>
      <c r="T97" s="122"/>
      <c r="U97" s="134" t="str">
        <f>IF(Wealth_Macro_Variables!Q97&lt;&gt;"",CONCATENATE(Wealth_Macro_Variables!$K97,"[",Wealth_Macro_Variables!Q97,"]"),"")</f>
        <v/>
      </c>
      <c r="V97" s="133" t="str">
        <f>IF(Wealth_Macro_Variables!R97&lt;&gt;"",CONCATENATE(Wealth_Macro_Variables!$K97,"[",Wealth_Macro_Variables!R97,"]"),"")</f>
        <v>Agricultural land owned by the total economy[*nwagr]</v>
      </c>
      <c r="W97" s="134" t="str">
        <f>IF(Wealth_Macro_Variables!S97&lt;&gt;"",CONCATENATE(Wealth_Macro_Variables!$K97,"[",Wealth_Macro_Variables!S97,"]"),"")</f>
        <v/>
      </c>
      <c r="X97" s="133" t="str">
        <f>IF(Wealth_Macro_Variables!T97&lt;&gt;"",CONCATENATE(Wealth_Macro_Variables!$K97,"[",Wealth_Macro_Variables!T97,"]"),"")</f>
        <v/>
      </c>
      <c r="Y97" s="3"/>
      <c r="Z97" s="3"/>
      <c r="AA97" s="3"/>
      <c r="AB97" s="3"/>
      <c r="AC97" s="3"/>
      <c r="AD97" s="3"/>
      <c r="AE97" s="3"/>
      <c r="AF97" s="3"/>
      <c r="AG97" s="3"/>
      <c r="AH97" s="3"/>
      <c r="AI97" s="3"/>
      <c r="AJ97" s="3"/>
      <c r="AK97" s="5"/>
      <c r="AL97" s="3"/>
    </row>
    <row r="98" spans="1:38" x14ac:dyDescent="0.2">
      <c r="A98" s="97" t="s">
        <v>685</v>
      </c>
      <c r="B98" s="20" t="s">
        <v>15</v>
      </c>
      <c r="C98" s="195" t="s">
        <v>25</v>
      </c>
      <c r="D98" s="3" t="str">
        <f t="shared" si="7"/>
        <v>*nwhou</v>
      </c>
      <c r="E98" s="107">
        <v>0</v>
      </c>
      <c r="F98" s="194">
        <v>20401003</v>
      </c>
      <c r="G98" s="206"/>
      <c r="H98" s="94" t="s">
        <v>48</v>
      </c>
      <c r="I98" s="3" t="s">
        <v>62</v>
      </c>
      <c r="J98" s="94" t="s">
        <v>453</v>
      </c>
      <c r="K98" s="161" t="str">
        <f t="shared" si="8"/>
        <v>Housing assets owned by the total economy</v>
      </c>
      <c r="L98" s="112" t="s">
        <v>2246</v>
      </c>
      <c r="M98" s="70" t="str">
        <f>CONCATENATE(K98," is equal to ",K99," plus ",K104)</f>
        <v>Housing assets owned by the total economy is equal to Dwellings owned by the total economy plus Land underlying dwellings owned by the total economy</v>
      </c>
      <c r="N98" s="69" t="str">
        <f>CONCATENATE("[",J98,"]","=","[",J99,"]","+","[",J104,"]")</f>
        <v>[National housing assets]=[National dwellings]+[National land underlying dwellings]</v>
      </c>
      <c r="O98" s="112" t="str">
        <f>CONCATENATE(D98,"=",D99,"+",D104)</f>
        <v>*nwhou=*nwdwe+*nwlan</v>
      </c>
      <c r="P98" s="120"/>
      <c r="Q98" s="121"/>
      <c r="R98" s="121" t="str">
        <f>D98</f>
        <v>*nwhou</v>
      </c>
      <c r="S98" s="121"/>
      <c r="T98" s="122"/>
      <c r="U98" s="134" t="str">
        <f>IF(Wealth_Macro_Variables!Q98&lt;&gt;"",CONCATENATE(Wealth_Macro_Variables!$K98,"[",Wealth_Macro_Variables!Q98,"]"),"")</f>
        <v/>
      </c>
      <c r="V98" s="133" t="str">
        <f>IF(Wealth_Macro_Variables!R98&lt;&gt;"",CONCATENATE(Wealth_Macro_Variables!$K98,"[",Wealth_Macro_Variables!R98,"]"),"")</f>
        <v>Housing assets owned by the total economy[*nwhou]</v>
      </c>
      <c r="W98" s="134" t="str">
        <f>IF(Wealth_Macro_Variables!S98&lt;&gt;"",CONCATENATE(Wealth_Macro_Variables!$K98,"[",Wealth_Macro_Variables!S98,"]"),"")</f>
        <v/>
      </c>
      <c r="X98" s="133" t="str">
        <f>IF(Wealth_Macro_Variables!T98&lt;&gt;"",CONCATENATE(Wealth_Macro_Variables!$K98,"[",Wealth_Macro_Variables!T98,"]"),"")</f>
        <v/>
      </c>
    </row>
    <row r="99" spans="1:38" x14ac:dyDescent="0.2">
      <c r="A99" s="97" t="s">
        <v>685</v>
      </c>
      <c r="B99" s="20" t="s">
        <v>15</v>
      </c>
      <c r="C99" s="195" t="s">
        <v>23</v>
      </c>
      <c r="D99" s="3" t="str">
        <f t="shared" si="7"/>
        <v>*nwdwe</v>
      </c>
      <c r="E99" s="107">
        <v>0</v>
      </c>
      <c r="F99" s="194">
        <v>20401004</v>
      </c>
      <c r="G99" s="206"/>
      <c r="H99" s="94" t="s">
        <v>49</v>
      </c>
      <c r="I99" s="3" t="s">
        <v>62</v>
      </c>
      <c r="J99" s="94" t="s">
        <v>454</v>
      </c>
      <c r="K99" s="161" t="str">
        <f t="shared" si="8"/>
        <v>Dwellings owned by the total economy</v>
      </c>
      <c r="L99" s="112" t="s">
        <v>2247</v>
      </c>
      <c r="M99" s="70" t="str">
        <f>CONCATENATE(K99," is equal to ",K81," plus ",K61," plus ",K43," plus ",K25)</f>
        <v>Dwellings owned by the total economy is equal to Dwellings owned by the general government sector plus Dwellings owned by the corporate sector plus Dwellings owned by the NPISH (non-profit) sector plus Dwellings owned by the personal sector</v>
      </c>
      <c r="N99" s="69" t="str">
        <f>CONCATENATE("[",J99,"]","=","[",J81,"]","+","[",J61,"]","+","[",J43,"]","+","[",J25,"]")</f>
        <v>[National dwellings]=[Government dwellings]+[Corporate dwellings]+[Non-profit dwellings]+[Personal dwellings]</v>
      </c>
      <c r="O99" s="94" t="str">
        <f>CONCATENATE(D99,"=",D81,"+",D61,"+",D43,"+",D25)</f>
        <v>*nwdwe=*gwdwe+*cwdwe+*iwdwe+*hwdwe</v>
      </c>
      <c r="P99" s="120"/>
      <c r="Q99" s="121"/>
      <c r="R99" s="121"/>
      <c r="S99" s="121" t="str">
        <f>D99</f>
        <v>*nwdwe</v>
      </c>
      <c r="T99" s="122"/>
      <c r="U99" s="134" t="str">
        <f>IF(Wealth_Macro_Variables!Q99&lt;&gt;"",CONCATENATE(Wealth_Macro_Variables!$K99,"[",Wealth_Macro_Variables!Q99,"]"),"")</f>
        <v/>
      </c>
      <c r="V99" s="133" t="str">
        <f>IF(Wealth_Macro_Variables!R99&lt;&gt;"",CONCATENATE(Wealth_Macro_Variables!$K99,"[",Wealth_Macro_Variables!R99,"]"),"")</f>
        <v/>
      </c>
      <c r="W99" s="134" t="str">
        <f>IF(Wealth_Macro_Variables!S99&lt;&gt;"",CONCATENATE(Wealth_Macro_Variables!$K99,"[",Wealth_Macro_Variables!S99,"]"),"")</f>
        <v>Dwellings owned by the total economy[*nwdwe]</v>
      </c>
      <c r="X99" s="133" t="str">
        <f>IF(Wealth_Macro_Variables!T99&lt;&gt;"",CONCATENATE(Wealth_Macro_Variables!$K99,"[",Wealth_Macro_Variables!T99,"]"),"")</f>
        <v/>
      </c>
    </row>
    <row r="100" spans="1:38" x14ac:dyDescent="0.2">
      <c r="A100" s="97" t="s">
        <v>685</v>
      </c>
      <c r="B100" s="20" t="s">
        <v>39</v>
      </c>
      <c r="C100" s="195" t="s">
        <v>23</v>
      </c>
      <c r="D100" s="3" t="str">
        <f>CONCATENATE(A100,B100,C100)</f>
        <v>*gwdwe</v>
      </c>
      <c r="E100" s="107">
        <v>1</v>
      </c>
      <c r="F100" s="194">
        <v>20302003</v>
      </c>
      <c r="G100" s="206"/>
      <c r="H100" s="94" t="s">
        <v>49</v>
      </c>
      <c r="I100" s="3" t="s">
        <v>378</v>
      </c>
      <c r="J100" s="94" t="s">
        <v>443</v>
      </c>
      <c r="K100" s="3" t="str">
        <f t="shared" si="8"/>
        <v>Dwellings owned by the general government sector</v>
      </c>
      <c r="L100" s="112" t="str">
        <f>L81</f>
        <v>Places of residence owned by the general government sector (central government, state government, local government, and social security funds).</v>
      </c>
      <c r="M100" s="70" t="str">
        <f>M80</f>
        <v>Housing assets owned by the general government sector is equal to Dwellings owned by the general government sector plus Land underlying dwellings owned by the general government sector</v>
      </c>
      <c r="N100" s="70" t="str">
        <f>N80</f>
        <v>[Government housing assets]=[Government dwellings]+[Government land underlying dwellings]</v>
      </c>
      <c r="O100" s="112"/>
      <c r="P100" s="120"/>
      <c r="Q100" s="121"/>
      <c r="R100" s="121"/>
      <c r="S100" s="121"/>
      <c r="T100" s="122" t="str">
        <f>D100</f>
        <v>*gwdwe</v>
      </c>
      <c r="U100" s="134" t="str">
        <f>IF(Wealth_Macro_Variables!Q100&lt;&gt;"",CONCATENATE(Wealth_Macro_Variables!$K100,"[",Wealth_Macro_Variables!Q100,"]"),"")</f>
        <v/>
      </c>
      <c r="V100" s="133" t="str">
        <f>IF(Wealth_Macro_Variables!R100&lt;&gt;"",CONCATENATE(Wealth_Macro_Variables!$K100,"[",Wealth_Macro_Variables!R100,"]"),"")</f>
        <v/>
      </c>
      <c r="W100" s="134" t="str">
        <f>IF(Wealth_Macro_Variables!S100&lt;&gt;"",CONCATENATE(Wealth_Macro_Variables!$K100,"[",Wealth_Macro_Variables!S100,"]"),"")</f>
        <v/>
      </c>
      <c r="X100" s="133" t="str">
        <f>IF(Wealth_Macro_Variables!T100&lt;&gt;"",CONCATENATE(Wealth_Macro_Variables!$K100,"[",Wealth_Macro_Variables!T100,"]"),"")</f>
        <v>Dwellings owned by the general government sector[*gwdwe]</v>
      </c>
      <c r="Y100" s="3"/>
      <c r="Z100" s="3"/>
      <c r="AA100" s="3"/>
      <c r="AB100" s="3"/>
      <c r="AC100" s="3"/>
      <c r="AD100" s="2"/>
      <c r="AE100" s="3"/>
      <c r="AF100" s="3"/>
      <c r="AG100" s="3"/>
      <c r="AH100" s="3"/>
      <c r="AI100" s="3"/>
      <c r="AJ100" s="3"/>
      <c r="AK100" s="11"/>
      <c r="AL100" s="3"/>
    </row>
    <row r="101" spans="1:38" x14ac:dyDescent="0.2">
      <c r="A101" s="97" t="s">
        <v>685</v>
      </c>
      <c r="B101" s="20" t="s">
        <v>14</v>
      </c>
      <c r="C101" s="195" t="s">
        <v>23</v>
      </c>
      <c r="D101" s="3" t="str">
        <f>CONCATENATE(A101,B101,C101)</f>
        <v>*cwdwe</v>
      </c>
      <c r="E101" s="107">
        <v>1</v>
      </c>
      <c r="F101" s="194">
        <v>20202003</v>
      </c>
      <c r="G101" s="206"/>
      <c r="H101" s="94" t="s">
        <v>49</v>
      </c>
      <c r="I101" s="3" t="s">
        <v>61</v>
      </c>
      <c r="J101" s="192" t="s">
        <v>431</v>
      </c>
      <c r="K101" s="161" t="str">
        <f t="shared" si="8"/>
        <v>Dwellings owned by the corporate sector</v>
      </c>
      <c r="L101" s="112" t="str">
        <f>L61</f>
        <v>Places of residence owned by the corporate sector (companies).</v>
      </c>
      <c r="M101" s="70" t="str">
        <f>M60</f>
        <v>Housing assets owned by the corporate sector is equal to Dwellings owned by the corporate sector plus Land underlying dwellings owned by the corporate sector</v>
      </c>
      <c r="N101" s="70" t="str">
        <f>N60</f>
        <v>[Corporate housing assets]=[Corporate dwellings]+[Corporate land underlying dwellings]</v>
      </c>
      <c r="O101" s="112"/>
      <c r="P101" s="120"/>
      <c r="Q101" s="121"/>
      <c r="R101" s="121"/>
      <c r="S101" s="121"/>
      <c r="T101" s="122" t="str">
        <f>D101</f>
        <v>*cwdwe</v>
      </c>
      <c r="U101" s="134" t="str">
        <f>IF(Wealth_Macro_Variables!Q101&lt;&gt;"",CONCATENATE(Wealth_Macro_Variables!$K101,"[",Wealth_Macro_Variables!Q101,"]"),"")</f>
        <v/>
      </c>
      <c r="V101" s="133" t="str">
        <f>IF(Wealth_Macro_Variables!R101&lt;&gt;"",CONCATENATE(Wealth_Macro_Variables!$K101,"[",Wealth_Macro_Variables!R101,"]"),"")</f>
        <v/>
      </c>
      <c r="W101" s="134" t="str">
        <f>IF(Wealth_Macro_Variables!S101&lt;&gt;"",CONCATENATE(Wealth_Macro_Variables!$K101,"[",Wealth_Macro_Variables!S101,"]"),"")</f>
        <v/>
      </c>
      <c r="X101" s="133" t="str">
        <f>IF(Wealth_Macro_Variables!T101&lt;&gt;"",CONCATENATE(Wealth_Macro_Variables!$K101,"[",Wealth_Macro_Variables!T101,"]"),"")</f>
        <v>Dwellings owned by the corporate sector[*cwdwe]</v>
      </c>
      <c r="Y101" s="3"/>
      <c r="Z101" s="2"/>
      <c r="AA101" s="3"/>
      <c r="AB101" s="3"/>
      <c r="AC101" s="3"/>
      <c r="AD101" s="2"/>
      <c r="AE101" s="3"/>
      <c r="AF101" s="7"/>
      <c r="AG101" s="3"/>
      <c r="AH101" s="3"/>
      <c r="AI101" s="3"/>
      <c r="AJ101" s="3"/>
      <c r="AK101" s="11"/>
      <c r="AL101" s="3"/>
    </row>
    <row r="102" spans="1:38" x14ac:dyDescent="0.2">
      <c r="A102" s="97" t="s">
        <v>685</v>
      </c>
      <c r="B102" s="20" t="s">
        <v>34</v>
      </c>
      <c r="C102" s="82" t="s">
        <v>23</v>
      </c>
      <c r="D102" s="3" t="str">
        <f>CONCATENATE(A102,B102,C102)</f>
        <v>*iwdwe</v>
      </c>
      <c r="E102" s="107">
        <v>1</v>
      </c>
      <c r="F102" s="194">
        <v>20106004</v>
      </c>
      <c r="G102" s="206"/>
      <c r="H102" s="94" t="s">
        <v>49</v>
      </c>
      <c r="I102" s="3" t="s">
        <v>622</v>
      </c>
      <c r="J102" s="192" t="s">
        <v>425</v>
      </c>
      <c r="K102" s="3" t="str">
        <f t="shared" si="8"/>
        <v>Dwellings owned by the NPISH (non-profit) sector</v>
      </c>
      <c r="L102" s="112" t="str">
        <f>L43</f>
        <v>Places of residence owned by the non-profit sector (philanthropy foundations, religious organizations, universities, etc.).</v>
      </c>
      <c r="M102" s="70" t="str">
        <f>M42</f>
        <v>Housing assets owned by the NPISH (non-profit) sector is equal to Dwellings owned by the NPISH (non-profit) sector plus Land underlying dwellings owned by the NPISH (non-profit) sector</v>
      </c>
      <c r="N102" s="70" t="str">
        <f>N42</f>
        <v>[Non-profit housing assets]=[Non-profit dwellings]+[Non-profit land underlying dwellings]</v>
      </c>
      <c r="O102" s="112"/>
      <c r="P102" s="120"/>
      <c r="Q102" s="121"/>
      <c r="R102" s="121"/>
      <c r="S102" s="121"/>
      <c r="T102" s="122" t="str">
        <f>D102</f>
        <v>*iwdwe</v>
      </c>
      <c r="U102" s="134" t="str">
        <f>IF(Wealth_Macro_Variables!Q102&lt;&gt;"",CONCATENATE(Wealth_Macro_Variables!$K102,"[",Wealth_Macro_Variables!Q102,"]"),"")</f>
        <v/>
      </c>
      <c r="V102" s="133" t="str">
        <f>IF(Wealth_Macro_Variables!R102&lt;&gt;"",CONCATENATE(Wealth_Macro_Variables!$K102,"[",Wealth_Macro_Variables!R102,"]"),"")</f>
        <v/>
      </c>
      <c r="W102" s="134" t="str">
        <f>IF(Wealth_Macro_Variables!S102&lt;&gt;"",CONCATENATE(Wealth_Macro_Variables!$K102,"[",Wealth_Macro_Variables!S102,"]"),"")</f>
        <v/>
      </c>
      <c r="X102" s="133" t="str">
        <f>IF(Wealth_Macro_Variables!T102&lt;&gt;"",CONCATENATE(Wealth_Macro_Variables!$K102,"[",Wealth_Macro_Variables!T102,"]"),"")</f>
        <v>Dwellings owned by the NPISH (non-profit) sector[*iwdwe]</v>
      </c>
    </row>
    <row r="103" spans="1:38" ht="15" customHeight="1" x14ac:dyDescent="0.2">
      <c r="A103" s="97" t="s">
        <v>685</v>
      </c>
      <c r="B103" s="20" t="s">
        <v>13</v>
      </c>
      <c r="C103" s="82" t="s">
        <v>23</v>
      </c>
      <c r="D103" s="3" t="str">
        <f>CONCATENATE(A103,B103,C103)</f>
        <v>*hwdwe</v>
      </c>
      <c r="E103" s="107">
        <v>1</v>
      </c>
      <c r="F103" s="194">
        <v>20105004</v>
      </c>
      <c r="G103" s="206"/>
      <c r="H103" s="94" t="s">
        <v>49</v>
      </c>
      <c r="I103" s="3" t="s">
        <v>74</v>
      </c>
      <c r="J103" s="192" t="s">
        <v>478</v>
      </c>
      <c r="K103" s="3" t="str">
        <f t="shared" si="8"/>
        <v>Dwellings owned by the personal sector</v>
      </c>
      <c r="L103" s="112" t="str">
        <f>L25</f>
        <v>Places of residence owned by the personal sector (households).</v>
      </c>
      <c r="M103" s="70" t="str">
        <f>M24</f>
        <v>Housing assets owned by the personal sector is equal to Dwellings owned by the personal sector plus Land underlying dwellings owned by the personal sector</v>
      </c>
      <c r="N103" s="70" t="str">
        <f>N24</f>
        <v>[Personal housing assets]=[Personal dwellings]+[Personal land underlying dwellings]</v>
      </c>
      <c r="O103" s="112"/>
      <c r="P103" s="120"/>
      <c r="Q103" s="121"/>
      <c r="R103" s="121"/>
      <c r="S103" s="121"/>
      <c r="T103" s="122" t="str">
        <f>D103</f>
        <v>*hwdwe</v>
      </c>
      <c r="U103" s="134" t="str">
        <f>IF(Wealth_Macro_Variables!Q103&lt;&gt;"",CONCATENATE(Wealth_Macro_Variables!$K103,"[",Wealth_Macro_Variables!Q103,"]"),"")</f>
        <v/>
      </c>
      <c r="V103" s="133" t="str">
        <f>IF(Wealth_Macro_Variables!R103&lt;&gt;"",CONCATENATE(Wealth_Macro_Variables!$K103,"[",Wealth_Macro_Variables!R103,"]"),"")</f>
        <v/>
      </c>
      <c r="W103" s="134" t="str">
        <f>IF(Wealth_Macro_Variables!S103&lt;&gt;"",CONCATENATE(Wealth_Macro_Variables!$K103,"[",Wealth_Macro_Variables!S103,"]"),"")</f>
        <v/>
      </c>
      <c r="X103" s="133" t="str">
        <f>IF(Wealth_Macro_Variables!T103&lt;&gt;"",CONCATENATE(Wealth_Macro_Variables!$K103,"[",Wealth_Macro_Variables!T103,"]"),"")</f>
        <v>Dwellings owned by the personal sector[*hwdwe]</v>
      </c>
    </row>
    <row r="104" spans="1:38" x14ac:dyDescent="0.2">
      <c r="A104" s="97" t="s">
        <v>685</v>
      </c>
      <c r="B104" s="20" t="s">
        <v>15</v>
      </c>
      <c r="C104" s="195" t="s">
        <v>24</v>
      </c>
      <c r="D104" s="3" t="str">
        <f t="shared" si="7"/>
        <v>*nwlan</v>
      </c>
      <c r="E104" s="107">
        <v>0</v>
      </c>
      <c r="F104" s="194">
        <v>20401005</v>
      </c>
      <c r="G104" s="206"/>
      <c r="H104" s="94" t="s">
        <v>50</v>
      </c>
      <c r="I104" s="3" t="s">
        <v>62</v>
      </c>
      <c r="J104" s="193" t="s">
        <v>455</v>
      </c>
      <c r="K104" s="161" t="str">
        <f t="shared" si="8"/>
        <v>Land underlying dwellings owned by the total economy</v>
      </c>
      <c r="L104" s="112" t="s">
        <v>2248</v>
      </c>
      <c r="M104" s="70" t="str">
        <f>CONCATENATE(K104," is equal to ",K82," plus ",K62," plus ",K44," plus ",K26)</f>
        <v>Land underlying dwellings owned by the total economy is equal to Land underlying dwellings owned by the general government sector plus Land underlying dwellings owned by the corporate sector plus Land underlying dwellings owned by the NPISH (non-profit) sector plus Land underlying dwellings owned by the personal sector</v>
      </c>
      <c r="N104" s="69" t="str">
        <f>CONCATENATE("[",J104,"]","=","[",J82,"]","+","[",J62,"]","+","[",J44,"]","+","[",J26,"]")</f>
        <v>[National land underlying dwellings]=[Government land underlying dwellings]+[Corporate land underlying dwellings]+[Non-profit land underlying dwellings]+[Personal land underlying dwellings]</v>
      </c>
      <c r="O104" s="112" t="str">
        <f>CONCATENATE(D104,"=",D82,"+",D62,"+",D44,"+",D26)</f>
        <v>*nwlan=*gwlan+*cwlan+*iwlan+*hwlan</v>
      </c>
      <c r="P104" s="120"/>
      <c r="Q104" s="121"/>
      <c r="R104" s="121"/>
      <c r="S104" s="121" t="str">
        <f>D104</f>
        <v>*nwlan</v>
      </c>
      <c r="T104" s="122"/>
      <c r="U104" s="134" t="str">
        <f>IF(Wealth_Macro_Variables!Q104&lt;&gt;"",CONCATENATE(Wealth_Macro_Variables!$K104,"[",Wealth_Macro_Variables!Q104,"]"),"")</f>
        <v/>
      </c>
      <c r="V104" s="133" t="str">
        <f>IF(Wealth_Macro_Variables!R104&lt;&gt;"",CONCATENATE(Wealth_Macro_Variables!$K104,"[",Wealth_Macro_Variables!R104,"]"),"")</f>
        <v/>
      </c>
      <c r="W104" s="134" t="str">
        <f>IF(Wealth_Macro_Variables!S104&lt;&gt;"",CONCATENATE(Wealth_Macro_Variables!$K104,"[",Wealth_Macro_Variables!S104,"]"),"")</f>
        <v>Land underlying dwellings owned by the total economy[*nwlan]</v>
      </c>
      <c r="X104" s="133" t="str">
        <f>IF(Wealth_Macro_Variables!T104&lt;&gt;"",CONCATENATE(Wealth_Macro_Variables!$K104,"[",Wealth_Macro_Variables!T104,"]"),"")</f>
        <v/>
      </c>
    </row>
    <row r="105" spans="1:38" x14ac:dyDescent="0.2">
      <c r="A105" s="97" t="s">
        <v>685</v>
      </c>
      <c r="B105" s="20" t="s">
        <v>15</v>
      </c>
      <c r="C105" s="195" t="s">
        <v>32</v>
      </c>
      <c r="D105" s="3" t="str">
        <f t="shared" si="7"/>
        <v>*nwodk</v>
      </c>
      <c r="E105" s="107">
        <v>0</v>
      </c>
      <c r="F105" s="194">
        <v>20401006</v>
      </c>
      <c r="G105" s="206"/>
      <c r="H105" s="94" t="s">
        <v>51</v>
      </c>
      <c r="I105" s="3" t="s">
        <v>62</v>
      </c>
      <c r="J105" s="94" t="s">
        <v>456</v>
      </c>
      <c r="K105" s="161" t="str">
        <f t="shared" si="8"/>
        <v>Other domestic capital owned by the total economy</v>
      </c>
      <c r="L105" s="112" t="s">
        <v>2243</v>
      </c>
      <c r="M105" s="70" t="str">
        <f>CONCATENATE(K105," is equal to ",K85," plus ",K65," plus ",K47," plus ",K29)</f>
        <v>Other domestic capital owned by the total economy is equal to Other domestic capital owned by the general government sector plus Other domestic capital owned by the corporate sector plus Other domestic capital owned by the NPISH (non-profit) sector plus Other domestic capital owned by the personal sector</v>
      </c>
      <c r="N105" s="69" t="str">
        <f>CONCATENATE("[",J105,"]","=","[",J85,"]","+","[",J65,"]","+","[",J47,"]","+","[",J29,"]")</f>
        <v>[National other domestic capital]=[Government other domestic capital]+[Corporate other domestic capital]+[Non-profit other domestic capital]+[Other domestic personal capital]</v>
      </c>
      <c r="O105" s="112" t="str">
        <f>CONCATENATE(D105,"=",D85,"+",D65,"+",D47,"+",D29)</f>
        <v>*nwodk=*gwodk+*cwodk+*iwodk+*hwodk</v>
      </c>
      <c r="P105" s="120"/>
      <c r="Q105" s="121"/>
      <c r="R105" s="121" t="str">
        <f>D105</f>
        <v>*nwodk</v>
      </c>
      <c r="S105" s="121"/>
      <c r="T105" s="122"/>
      <c r="U105" s="134" t="str">
        <f>IF(Wealth_Macro_Variables!Q105&lt;&gt;"",CONCATENATE(Wealth_Macro_Variables!$K105,"[",Wealth_Macro_Variables!Q105,"]"),"")</f>
        <v/>
      </c>
      <c r="V105" s="133" t="str">
        <f>IF(Wealth_Macro_Variables!R105&lt;&gt;"",CONCATENATE(Wealth_Macro_Variables!$K105,"[",Wealth_Macro_Variables!R105,"]"),"")</f>
        <v>Other domestic capital owned by the total economy[*nwodk]</v>
      </c>
      <c r="W105" s="134" t="str">
        <f>IF(Wealth_Macro_Variables!S105&lt;&gt;"",CONCATENATE(Wealth_Macro_Variables!$K105,"[",Wealth_Macro_Variables!S105,"]"),"")</f>
        <v/>
      </c>
      <c r="X105" s="133" t="str">
        <f>IF(Wealth_Macro_Variables!T105&lt;&gt;"",CONCATENATE(Wealth_Macro_Variables!$K105,"[",Wealth_Macro_Variables!T105,"]"),"")</f>
        <v/>
      </c>
    </row>
    <row r="106" spans="1:38" ht="17" customHeight="1" x14ac:dyDescent="0.2">
      <c r="A106" s="97" t="s">
        <v>685</v>
      </c>
      <c r="B106" s="20" t="s">
        <v>15</v>
      </c>
      <c r="C106" s="195" t="s">
        <v>40</v>
      </c>
      <c r="D106" s="3" t="str">
        <f t="shared" si="7"/>
        <v>*nwres</v>
      </c>
      <c r="E106" s="107">
        <v>0</v>
      </c>
      <c r="F106" s="194">
        <v>20401007</v>
      </c>
      <c r="G106" s="206"/>
      <c r="H106" s="94" t="s">
        <v>386</v>
      </c>
      <c r="I106" s="3" t="s">
        <v>62</v>
      </c>
      <c r="J106" s="94" t="s">
        <v>457</v>
      </c>
      <c r="K106" s="161" t="str">
        <f t="shared" si="8"/>
        <v>Residual corporate wealth owned by the total economy</v>
      </c>
      <c r="L106" s="112" t="s">
        <v>2237</v>
      </c>
      <c r="M106" s="70" t="str">
        <f>CONCATENATE(K106," is equal to ",K107," minus ",K108)</f>
        <v>Residual corporate wealth owned by the total economy is equal to Gross liabilities of corporate sector minus Gross assets of corporate sector</v>
      </c>
      <c r="N106" s="69" t="str">
        <f>CONCATENATE("[",J106,"]","=","[",J107,"]","-","[",J108,"]")</f>
        <v>[National residual corporate wealth]=[Gross liabilities of corporate sector]-[Gross assets of corporate sector]</v>
      </c>
      <c r="O106" s="112" t="str">
        <f>CONCATENATE(D106,"=",D107,"-",D108)</f>
        <v>*nwres=*nwcgd-*nwcga</v>
      </c>
      <c r="P106" s="120"/>
      <c r="Q106" s="121"/>
      <c r="R106" s="121" t="str">
        <f>D106</f>
        <v>*nwres</v>
      </c>
      <c r="S106" s="121"/>
      <c r="T106" s="122"/>
      <c r="U106" s="134" t="str">
        <f>IF(Wealth_Macro_Variables!Q106&lt;&gt;"",CONCATENATE(Wealth_Macro_Variables!$K106,"[",Wealth_Macro_Variables!Q106,"]"),"")</f>
        <v/>
      </c>
      <c r="V106" s="133" t="str">
        <f>IF(Wealth_Macro_Variables!R106&lt;&gt;"",CONCATENATE(Wealth_Macro_Variables!$K106,"[",Wealth_Macro_Variables!R106,"]"),"")</f>
        <v>Residual corporate wealth owned by the total economy[*nwres]</v>
      </c>
      <c r="W106" s="134" t="str">
        <f>IF(Wealth_Macro_Variables!S106&lt;&gt;"",CONCATENATE(Wealth_Macro_Variables!$K106,"[",Wealth_Macro_Variables!S106,"]"),"")</f>
        <v/>
      </c>
      <c r="X106" s="133" t="str">
        <f>IF(Wealth_Macro_Variables!T106&lt;&gt;"",CONCATENATE(Wealth_Macro_Variables!$K106,"[",Wealth_Macro_Variables!T106,"]"),"")</f>
        <v/>
      </c>
    </row>
    <row r="107" spans="1:38" ht="17" customHeight="1" x14ac:dyDescent="0.2">
      <c r="A107" s="97" t="s">
        <v>685</v>
      </c>
      <c r="B107" s="20" t="s">
        <v>15</v>
      </c>
      <c r="C107" s="195" t="s">
        <v>392</v>
      </c>
      <c r="D107" s="3" t="str">
        <f t="shared" si="7"/>
        <v>*nwcgd</v>
      </c>
      <c r="E107" s="107">
        <v>0</v>
      </c>
      <c r="F107" s="194"/>
      <c r="G107" s="206"/>
      <c r="H107" s="94" t="s">
        <v>390</v>
      </c>
      <c r="I107" s="3" t="s">
        <v>62</v>
      </c>
      <c r="J107" s="94" t="s">
        <v>390</v>
      </c>
      <c r="K107" s="161" t="str">
        <f>CONCATENATE(H107)</f>
        <v>Gross liabilities of corporate sector</v>
      </c>
      <c r="L107" s="112" t="s">
        <v>2214</v>
      </c>
      <c r="M107" s="70"/>
      <c r="N107" s="69"/>
      <c r="O107" s="112"/>
      <c r="P107" s="120"/>
      <c r="Q107" s="121"/>
      <c r="R107" s="121"/>
      <c r="S107" s="121" t="str">
        <f>D107</f>
        <v>*nwcgd</v>
      </c>
      <c r="T107" s="122"/>
      <c r="U107" s="134"/>
      <c r="V107" s="133"/>
      <c r="W107" s="134" t="str">
        <f>IF(Wealth_Macro_Variables!S107&lt;&gt;"",CONCATENATE(Wealth_Macro_Variables!$K107,"[",Wealth_Macro_Variables!S107,"]"),"")</f>
        <v>Gross liabilities of corporate sector[*nwcgd]</v>
      </c>
      <c r="X107" s="133"/>
    </row>
    <row r="108" spans="1:38" ht="17" customHeight="1" x14ac:dyDescent="0.2">
      <c r="A108" s="97" t="s">
        <v>685</v>
      </c>
      <c r="B108" s="20" t="s">
        <v>15</v>
      </c>
      <c r="C108" s="195" t="s">
        <v>393</v>
      </c>
      <c r="D108" s="3" t="str">
        <f t="shared" si="7"/>
        <v>*nwcga</v>
      </c>
      <c r="E108" s="107">
        <v>0</v>
      </c>
      <c r="F108" s="194"/>
      <c r="G108" s="206"/>
      <c r="H108" s="94" t="s">
        <v>391</v>
      </c>
      <c r="I108" s="3" t="s">
        <v>62</v>
      </c>
      <c r="J108" s="94" t="s">
        <v>391</v>
      </c>
      <c r="K108" s="161" t="str">
        <f>CONCATENATE(H108)</f>
        <v>Gross assets of corporate sector</v>
      </c>
      <c r="L108" s="112" t="s">
        <v>2249</v>
      </c>
      <c r="M108" s="70"/>
      <c r="N108" s="69"/>
      <c r="O108" s="112"/>
      <c r="P108" s="120"/>
      <c r="Q108" s="121"/>
      <c r="R108" s="121"/>
      <c r="S108" s="121" t="str">
        <f>D108</f>
        <v>*nwcga</v>
      </c>
      <c r="T108" s="122"/>
      <c r="U108" s="134"/>
      <c r="V108" s="133"/>
      <c r="W108" s="134" t="str">
        <f>IF(Wealth_Macro_Variables!S108&lt;&gt;"",CONCATENATE(Wealth_Macro_Variables!$K108,"[",Wealth_Macro_Variables!S108,"]"),"")</f>
        <v>Gross assets of corporate sector[*nwcga]</v>
      </c>
      <c r="X108" s="133"/>
    </row>
    <row r="109" spans="1:38" x14ac:dyDescent="0.2">
      <c r="A109" s="97" t="s">
        <v>685</v>
      </c>
      <c r="B109" s="20" t="s">
        <v>15</v>
      </c>
      <c r="C109" s="195" t="s">
        <v>41</v>
      </c>
      <c r="D109" s="3" t="str">
        <f t="shared" si="7"/>
        <v>*nwnxa</v>
      </c>
      <c r="E109" s="107">
        <v>0</v>
      </c>
      <c r="F109" s="194">
        <v>20401008</v>
      </c>
      <c r="G109" s="206"/>
      <c r="H109" s="94" t="s">
        <v>64</v>
      </c>
      <c r="I109" s="3" t="s">
        <v>62</v>
      </c>
      <c r="J109" s="94" t="s">
        <v>64</v>
      </c>
      <c r="K109" s="161" t="str">
        <f>CONCATENATE(H109," owned by the ",I109)</f>
        <v>Net foreign assets owned by the total economy</v>
      </c>
      <c r="L109" s="112" t="s">
        <v>2026</v>
      </c>
      <c r="M109" s="70" t="str">
        <f>CONCATENATE(K109," is equal to ",K110," minus ",K111)</f>
        <v>Net foreign assets owned by the total economy is equal to Gross foreign assets owned by the total economy minus Gross foreign liabilities of the total economy</v>
      </c>
      <c r="N109" s="69" t="str">
        <f>CONCATENATE("[",J109,"]","=","[",J110,"]","-","[",J111,"]")</f>
        <v>[Net foreign assets]=[Gross foreign assets]-[Gross foreign liabilities]</v>
      </c>
      <c r="O109" s="112" t="str">
        <f>CONCATENATE(D109,"=",D110,"-",D111)</f>
        <v>*nwnxa=*nwgxa-*nwgxd</v>
      </c>
      <c r="P109" s="120"/>
      <c r="Q109" s="121"/>
      <c r="R109" s="121" t="str">
        <f>D109</f>
        <v>*nwnxa</v>
      </c>
      <c r="S109" s="121"/>
      <c r="T109" s="122"/>
      <c r="U109" s="134" t="str">
        <f>IF(Wealth_Macro_Variables!Q109&lt;&gt;"",CONCATENATE(Wealth_Macro_Variables!$K109,"[",Wealth_Macro_Variables!Q109,"]"),"")</f>
        <v/>
      </c>
      <c r="V109" s="133" t="str">
        <f>IF(Wealth_Macro_Variables!R109&lt;&gt;"",CONCATENATE(Wealth_Macro_Variables!$K109,"[",Wealth_Macro_Variables!R109,"]"),"")</f>
        <v>Net foreign assets owned by the total economy[*nwnxa]</v>
      </c>
      <c r="W109" s="134" t="str">
        <f>IF(Wealth_Macro_Variables!S109&lt;&gt;"",CONCATENATE(Wealth_Macro_Variables!$K109,"[",Wealth_Macro_Variables!S109,"]"),"")</f>
        <v/>
      </c>
      <c r="X109" s="133" t="str">
        <f>IF(Wealth_Macro_Variables!T109&lt;&gt;"",CONCATENATE(Wealth_Macro_Variables!$K109,"[",Wealth_Macro_Variables!T109,"]"),"")</f>
        <v/>
      </c>
    </row>
    <row r="110" spans="1:38" x14ac:dyDescent="0.2">
      <c r="A110" s="97" t="s">
        <v>685</v>
      </c>
      <c r="B110" s="20" t="s">
        <v>15</v>
      </c>
      <c r="C110" s="195" t="s">
        <v>42</v>
      </c>
      <c r="D110" s="3" t="str">
        <f t="shared" si="7"/>
        <v>*nwgxa</v>
      </c>
      <c r="E110" s="107">
        <v>0</v>
      </c>
      <c r="F110" s="194">
        <v>20401009</v>
      </c>
      <c r="G110" s="206"/>
      <c r="H110" s="94" t="s">
        <v>65</v>
      </c>
      <c r="I110" s="3" t="s">
        <v>62</v>
      </c>
      <c r="J110" s="94" t="s">
        <v>65</v>
      </c>
      <c r="K110" s="161" t="str">
        <f>CONCATENATE(H110," owned by the ",I110)</f>
        <v>Gross foreign assets owned by the total economy</v>
      </c>
      <c r="L110" s="112" t="s">
        <v>2027</v>
      </c>
      <c r="M110" s="70"/>
      <c r="N110" s="69"/>
      <c r="O110" s="112"/>
      <c r="P110" s="120"/>
      <c r="Q110" s="121"/>
      <c r="R110" s="121"/>
      <c r="S110" s="121" t="str">
        <f>D110</f>
        <v>*nwgxa</v>
      </c>
      <c r="T110" s="122"/>
      <c r="U110" s="134" t="str">
        <f>IF(Wealth_Macro_Variables!Q110&lt;&gt;"",CONCATENATE(Wealth_Macro_Variables!$K110,"[",Wealth_Macro_Variables!Q110,"]"),"")</f>
        <v/>
      </c>
      <c r="V110" s="133" t="str">
        <f>IF(Wealth_Macro_Variables!R110&lt;&gt;"",CONCATENATE(Wealth_Macro_Variables!$K110,"[",Wealth_Macro_Variables!R110,"]"),"")</f>
        <v/>
      </c>
      <c r="W110" s="134" t="str">
        <f>IF(Wealth_Macro_Variables!S110&lt;&gt;"",CONCATENATE(Wealth_Macro_Variables!$K110,"[",Wealth_Macro_Variables!S110,"]"),"")</f>
        <v>Gross foreign assets owned by the total economy[*nwgxa]</v>
      </c>
      <c r="X110" s="133" t="str">
        <f>IF(Wealth_Macro_Variables!T110&lt;&gt;"",CONCATENATE(Wealth_Macro_Variables!$K110,"[",Wealth_Macro_Variables!T110,"]"),"")</f>
        <v/>
      </c>
    </row>
    <row r="111" spans="1:38" x14ac:dyDescent="0.2">
      <c r="A111" s="97" t="s">
        <v>685</v>
      </c>
      <c r="B111" s="20" t="s">
        <v>15</v>
      </c>
      <c r="C111" s="195" t="s">
        <v>43</v>
      </c>
      <c r="D111" s="3" t="str">
        <f t="shared" si="7"/>
        <v>*nwgxd</v>
      </c>
      <c r="E111" s="107">
        <v>0</v>
      </c>
      <c r="F111" s="194">
        <v>20401010</v>
      </c>
      <c r="G111" s="206"/>
      <c r="H111" s="94" t="s">
        <v>66</v>
      </c>
      <c r="I111" s="3" t="s">
        <v>62</v>
      </c>
      <c r="J111" s="94" t="s">
        <v>66</v>
      </c>
      <c r="K111" s="161" t="str">
        <f>CONCATENATE(H111," of the ",I111)</f>
        <v>Gross foreign liabilities of the total economy</v>
      </c>
      <c r="L111" s="112" t="s">
        <v>2028</v>
      </c>
      <c r="M111" s="70"/>
      <c r="N111" s="69"/>
      <c r="O111" s="112"/>
      <c r="P111" s="120"/>
      <c r="Q111" s="121"/>
      <c r="R111" s="121"/>
      <c r="S111" s="121" t="str">
        <f>D111</f>
        <v>*nwgxd</v>
      </c>
      <c r="T111" s="122"/>
      <c r="U111" s="134" t="str">
        <f>IF(Wealth_Macro_Variables!Q111&lt;&gt;"",CONCATENATE(Wealth_Macro_Variables!$K111,"[",Wealth_Macro_Variables!Q111,"]"),"")</f>
        <v/>
      </c>
      <c r="V111" s="133" t="str">
        <f>IF(Wealth_Macro_Variables!R111&lt;&gt;"",CONCATENATE(Wealth_Macro_Variables!$K111,"[",Wealth_Macro_Variables!R111,"]"),"")</f>
        <v/>
      </c>
      <c r="W111" s="134" t="str">
        <f>IF(Wealth_Macro_Variables!S111&lt;&gt;"",CONCATENATE(Wealth_Macro_Variables!$K111,"[",Wealth_Macro_Variables!S111,"]"),"")</f>
        <v>Gross foreign liabilities of the total economy[*nwgxd]</v>
      </c>
      <c r="X111" s="133" t="str">
        <f>IF(Wealth_Macro_Variables!T111&lt;&gt;"",CONCATENATE(Wealth_Macro_Variables!$K111,"[",Wealth_Macro_Variables!T111,"]"),"")</f>
        <v/>
      </c>
    </row>
    <row r="112" spans="1:38" ht="17" customHeight="1" x14ac:dyDescent="0.2">
      <c r="A112" s="97" t="s">
        <v>685</v>
      </c>
      <c r="B112" s="20" t="s">
        <v>15</v>
      </c>
      <c r="C112" s="195" t="s">
        <v>1506</v>
      </c>
      <c r="D112" s="3" t="str">
        <f>CONCATENATE(A112,B112,C112)</f>
        <v>*nwfto</v>
      </c>
      <c r="E112" s="107">
        <v>0</v>
      </c>
      <c r="F112" s="194"/>
      <c r="G112" s="206"/>
      <c r="H112" s="94" t="s">
        <v>1507</v>
      </c>
      <c r="I112" s="3" t="s">
        <v>62</v>
      </c>
      <c r="J112" s="94" t="s">
        <v>1507</v>
      </c>
      <c r="K112" s="161" t="str">
        <f>"Gross financial assets owned by domestic sector"</f>
        <v>Gross financial assets owned by domestic sector</v>
      </c>
      <c r="L112" s="112" t="s">
        <v>2029</v>
      </c>
      <c r="M112" s="70" t="str">
        <f>CONCATENATE(K112, " is equal to the sum of all financial assets owned by the domestic sector, without taking into account liabilities of the domestic sector")</f>
        <v>Gross financial assets owned by domestic sector is equal to the sum of all financial assets owned by the domestic sector, without taking into account liabilities of the domestic sector</v>
      </c>
      <c r="N112" s="69"/>
      <c r="O112" s="112"/>
      <c r="P112" s="120"/>
      <c r="Q112" s="121" t="str">
        <f>D112</f>
        <v>*nwfto</v>
      </c>
      <c r="R112" s="121"/>
      <c r="S112" s="121"/>
      <c r="T112" s="122"/>
      <c r="U112" s="134"/>
      <c r="V112" s="133"/>
      <c r="W112" s="134"/>
      <c r="X112" s="133"/>
    </row>
    <row r="113" spans="1:24" ht="17" customHeight="1" x14ac:dyDescent="0.2">
      <c r="A113" s="97" t="s">
        <v>685</v>
      </c>
      <c r="B113" s="20" t="s">
        <v>15</v>
      </c>
      <c r="C113" s="195" t="s">
        <v>387</v>
      </c>
      <c r="D113" s="3" t="str">
        <f>CONCATENATE(A113,B113,C113)</f>
        <v>*nwboo</v>
      </c>
      <c r="E113" s="107">
        <v>0</v>
      </c>
      <c r="F113" s="194"/>
      <c r="G113" s="206"/>
      <c r="H113" s="94" t="s">
        <v>389</v>
      </c>
      <c r="I113" s="3" t="s">
        <v>62</v>
      </c>
      <c r="J113" s="94" t="s">
        <v>388</v>
      </c>
      <c r="K113" s="161" t="str">
        <f>CONCATENATE(H113," owned by the ",I113)</f>
        <v>Book-value wealth owned by the total economy</v>
      </c>
      <c r="L113" s="112" t="s">
        <v>2236</v>
      </c>
      <c r="M113" s="70" t="str">
        <f>CONCATENATE(K113," is equal to ",K114," minus ",K115)</f>
        <v>Book-value wealth owned by the total economy is equal to Net wealth owned by the total economy minus Residual corporate wealth owned by the total economy</v>
      </c>
      <c r="N113" s="69" t="str">
        <f>CONCATENATE("[",J113,"]","=","[",J114,"]","-","[",J115,"]")</f>
        <v>[Book-value national wealth]=[Net national wealth]-[National residual corporate wealth]</v>
      </c>
      <c r="O113" s="112" t="str">
        <f>CONCATENATE(D113,"=",D114,"+",D115)</f>
        <v>*nwboo=*nweal+*nwres</v>
      </c>
      <c r="P113" s="120"/>
      <c r="Q113" s="121" t="str">
        <f>D113</f>
        <v>*nwboo</v>
      </c>
      <c r="R113" s="121"/>
      <c r="S113" s="121"/>
      <c r="T113" s="122"/>
      <c r="U113" s="134" t="str">
        <f>IF(Wealth_Macro_Variables!Q113&lt;&gt;"",CONCATENATE(Wealth_Macro_Variables!$K113,"[",Wealth_Macro_Variables!Q113,"]"),"")</f>
        <v>Book-value wealth owned by the total economy[*nwboo]</v>
      </c>
      <c r="V113" s="133" t="str">
        <f>IF(Wealth_Macro_Variables!R113&lt;&gt;"",CONCATENATE(Wealth_Macro_Variables!$K113,"[",Wealth_Macro_Variables!R113,"]"),"")</f>
        <v/>
      </c>
      <c r="W113" s="134"/>
      <c r="X113" s="133"/>
    </row>
    <row r="114" spans="1:24" ht="17" customHeight="1" x14ac:dyDescent="0.2">
      <c r="A114" s="97" t="s">
        <v>685</v>
      </c>
      <c r="B114" s="168" t="str">
        <f>B96</f>
        <v>nw</v>
      </c>
      <c r="C114" s="196" t="str">
        <f>C96</f>
        <v>eal</v>
      </c>
      <c r="D114" s="3" t="str">
        <f>D96</f>
        <v>*nweal</v>
      </c>
      <c r="E114" s="107">
        <v>1</v>
      </c>
      <c r="F114" s="194"/>
      <c r="G114" s="206"/>
      <c r="H114" s="94" t="str">
        <f>H96</f>
        <v>Net wealth</v>
      </c>
      <c r="I114" s="3" t="s">
        <v>62</v>
      </c>
      <c r="J114" s="94" t="str">
        <f>J96</f>
        <v>Net national wealth</v>
      </c>
      <c r="K114" s="161" t="str">
        <f>CONCATENATE(H114," owned by the ",I114)</f>
        <v>Net wealth owned by the total economy</v>
      </c>
      <c r="L114" s="112" t="s">
        <v>2244</v>
      </c>
      <c r="M114" s="70"/>
      <c r="N114" s="69"/>
      <c r="O114" s="112"/>
      <c r="P114" s="120"/>
      <c r="Q114" s="121"/>
      <c r="R114" s="121" t="str">
        <f>D114</f>
        <v>*nweal</v>
      </c>
      <c r="S114" s="121"/>
      <c r="T114" s="122"/>
      <c r="U114" s="134" t="str">
        <f>IF(Wealth_Macro_Variables!Q114&lt;&gt;"",CONCATENATE(Wealth_Macro_Variables!$K114,"[",Wealth_Macro_Variables!Q114,"]"),"")</f>
        <v/>
      </c>
      <c r="V114" s="133" t="str">
        <f>IF(Wealth_Macro_Variables!R114&lt;&gt;"",CONCATENATE(Wealth_Macro_Variables!$K114,"[",Wealth_Macro_Variables!R114,"]"),"")</f>
        <v>Net wealth owned by the total economy[*nweal]</v>
      </c>
      <c r="W114" s="134"/>
      <c r="X114" s="133"/>
    </row>
    <row r="115" spans="1:24" ht="17" customHeight="1" thickBot="1" x14ac:dyDescent="0.25">
      <c r="A115" s="97" t="s">
        <v>685</v>
      </c>
      <c r="B115" s="168" t="str">
        <f>B106</f>
        <v>nw</v>
      </c>
      <c r="C115" s="196" t="str">
        <f>C106</f>
        <v>res</v>
      </c>
      <c r="D115" s="3" t="str">
        <f>D106</f>
        <v>*nwres</v>
      </c>
      <c r="E115" s="107">
        <v>1</v>
      </c>
      <c r="F115" s="194"/>
      <c r="G115" s="206"/>
      <c r="H115" s="94" t="str">
        <f>H106</f>
        <v>Residual corporate wealth</v>
      </c>
      <c r="I115" s="3" t="s">
        <v>62</v>
      </c>
      <c r="J115" s="94" t="str">
        <f>J106</f>
        <v>National residual corporate wealth</v>
      </c>
      <c r="K115" s="162" t="str">
        <f>CONCATENATE(H115," owned by the ",I115)</f>
        <v>Residual corporate wealth owned by the total economy</v>
      </c>
      <c r="L115" s="552" t="str">
        <f>L106</f>
        <v>The total value of debts and legal obligations of the corporate sector (companies) has, minus the total value of its assets.</v>
      </c>
      <c r="M115" s="72"/>
      <c r="N115" s="553" t="s">
        <v>2141</v>
      </c>
      <c r="O115" s="113"/>
      <c r="P115" s="123"/>
      <c r="Q115" s="124"/>
      <c r="R115" s="124" t="str">
        <f>D115</f>
        <v>*nwres</v>
      </c>
      <c r="S115" s="124"/>
      <c r="T115" s="125"/>
      <c r="U115" s="137" t="str">
        <f>IF(Wealth_Macro_Variables!Q115&lt;&gt;"",CONCATENATE(Wealth_Macro_Variables!$K115,"[",Wealth_Macro_Variables!Q115,"]"),"")</f>
        <v/>
      </c>
      <c r="V115" s="136" t="str">
        <f>IF(Wealth_Macro_Variables!R115&lt;&gt;"",CONCATENATE(Wealth_Macro_Variables!$K115,"[",Wealth_Macro_Variables!R115,"]"),"")</f>
        <v>Residual corporate wealth owned by the total economy[*nwres]</v>
      </c>
      <c r="W115" s="137"/>
      <c r="X115" s="136"/>
    </row>
    <row r="116" spans="1:24" x14ac:dyDescent="0.2">
      <c r="A116" s="97" t="s">
        <v>685</v>
      </c>
      <c r="B116" s="32" t="s">
        <v>16</v>
      </c>
      <c r="C116" s="199" t="s">
        <v>22</v>
      </c>
      <c r="D116" s="160" t="str">
        <f t="shared" si="7"/>
        <v>*psavi</v>
      </c>
      <c r="E116" s="106">
        <v>0</v>
      </c>
      <c r="F116" s="197">
        <v>30101001</v>
      </c>
      <c r="G116" s="154"/>
      <c r="H116" s="95" t="s">
        <v>78</v>
      </c>
      <c r="I116" s="160" t="s">
        <v>60</v>
      </c>
      <c r="J116" s="95" t="s">
        <v>374</v>
      </c>
      <c r="K116" s="95" t="str">
        <f t="shared" ref="K116:K139" si="9">CONCATENATE(H116," of the ",I116)</f>
        <v>Net saving of the private sector</v>
      </c>
      <c r="L116" s="112" t="s">
        <v>2226</v>
      </c>
      <c r="M116" s="111" t="str">
        <f>CONCATENATE(K116," is equal to ",K117," minus ",K118)</f>
        <v>Net saving of the private sector is equal to Gross saving of the private sector minus Capital depreciation of the private sector</v>
      </c>
      <c r="N116" s="112" t="str">
        <f>CONCATENATE("[",J116,"]","=","[",J117,"]","-","[",J118,"]")</f>
        <v>[Net private saving]=[Gross private saving]-[Private capital depreciation]</v>
      </c>
      <c r="O116" s="166" t="str">
        <f>CONCATENATE(D116,"=",D117,"-",D118)</f>
        <v>*psavi=*psgro-*psdep</v>
      </c>
      <c r="P116" s="117"/>
      <c r="Q116" s="118" t="str">
        <f>D116</f>
        <v>*psavi</v>
      </c>
      <c r="R116" s="118"/>
      <c r="S116" s="118"/>
      <c r="T116" s="119"/>
      <c r="U116" s="138" t="str">
        <f>IF(Wealth_Macro_Variables!Q116&lt;&gt;"",CONCATENATE(Wealth_Macro_Variables!$K116,"[",Wealth_Macro_Variables!Q116,"]"),"")</f>
        <v>Net saving of the private sector[*psavi]</v>
      </c>
      <c r="V116" s="133" t="str">
        <f>IF(Wealth_Macro_Variables!R116&lt;&gt;"",CONCATENATE(Wealth_Macro_Variables!$K116,"[",Wealth_Macro_Variables!R116,"]"),"")</f>
        <v/>
      </c>
      <c r="W116" s="130" t="str">
        <f>IF(Wealth_Macro_Variables!S116&lt;&gt;"",CONCATENATE(Wealth_Macro_Variables!$K116,"[",Wealth_Macro_Variables!S116,"]"),"")</f>
        <v/>
      </c>
      <c r="X116" s="133" t="str">
        <f>IF(Wealth_Macro_Variables!T116&lt;&gt;"",CONCATENATE(Wealth_Macro_Variables!$K116,"[",Wealth_Macro_Variables!T116,"]"),"")</f>
        <v/>
      </c>
    </row>
    <row r="117" spans="1:24" x14ac:dyDescent="0.2">
      <c r="A117" s="97" t="s">
        <v>685</v>
      </c>
      <c r="B117" s="20" t="s">
        <v>16</v>
      </c>
      <c r="C117" s="195" t="s">
        <v>6</v>
      </c>
      <c r="D117" s="3" t="str">
        <f t="shared" si="7"/>
        <v>*psgro</v>
      </c>
      <c r="E117" s="107">
        <v>0</v>
      </c>
      <c r="F117" s="194">
        <v>30101002</v>
      </c>
      <c r="G117" s="206"/>
      <c r="H117" s="94" t="s">
        <v>79</v>
      </c>
      <c r="I117" s="3" t="s">
        <v>60</v>
      </c>
      <c r="J117" s="94" t="s">
        <v>379</v>
      </c>
      <c r="K117" s="94" t="str">
        <f t="shared" si="9"/>
        <v>Gross saving of the private sector</v>
      </c>
      <c r="L117" s="112" t="s">
        <v>2030</v>
      </c>
      <c r="M117" s="112"/>
      <c r="N117" s="112"/>
      <c r="O117" s="69"/>
      <c r="P117" s="120"/>
      <c r="Q117" s="121"/>
      <c r="R117" s="121" t="str">
        <f>D117</f>
        <v>*psgro</v>
      </c>
      <c r="S117" s="121"/>
      <c r="T117" s="122"/>
      <c r="U117" s="139" t="str">
        <f>IF(Wealth_Macro_Variables!Q117&lt;&gt;"",CONCATENATE(Wealth_Macro_Variables!$K117,"[",Wealth_Macro_Variables!Q117,"]"),"")</f>
        <v/>
      </c>
      <c r="V117" s="133" t="str">
        <f>IF(Wealth_Macro_Variables!R117&lt;&gt;"",CONCATENATE(Wealth_Macro_Variables!$K117,"[",Wealth_Macro_Variables!R117,"]"),"")</f>
        <v>Gross saving of the private sector[*psgro]</v>
      </c>
      <c r="W117" s="133" t="str">
        <f>IF(Wealth_Macro_Variables!S117&lt;&gt;"",CONCATENATE(Wealth_Macro_Variables!$K117,"[",Wealth_Macro_Variables!S117,"]"),"")</f>
        <v/>
      </c>
      <c r="X117" s="133" t="str">
        <f>IF(Wealth_Macro_Variables!T117&lt;&gt;"",CONCATENATE(Wealth_Macro_Variables!$K117,"[",Wealth_Macro_Variables!T117,"]"),"")</f>
        <v/>
      </c>
    </row>
    <row r="118" spans="1:24" x14ac:dyDescent="0.2">
      <c r="A118" s="97" t="s">
        <v>685</v>
      </c>
      <c r="B118" s="20" t="s">
        <v>16</v>
      </c>
      <c r="C118" s="195" t="s">
        <v>7</v>
      </c>
      <c r="D118" s="3" t="str">
        <f t="shared" si="7"/>
        <v>*psdep</v>
      </c>
      <c r="E118" s="107">
        <v>0</v>
      </c>
      <c r="F118" s="194">
        <v>30101003</v>
      </c>
      <c r="G118" s="206"/>
      <c r="H118" s="94" t="s">
        <v>80</v>
      </c>
      <c r="I118" s="3" t="s">
        <v>60</v>
      </c>
      <c r="J118" s="94" t="s">
        <v>380</v>
      </c>
      <c r="K118" s="94" t="str">
        <f t="shared" si="9"/>
        <v>Capital depreciation of the private sector</v>
      </c>
      <c r="L118" s="112" t="s">
        <v>2231</v>
      </c>
      <c r="M118" s="112"/>
      <c r="N118" s="112"/>
      <c r="O118" s="69"/>
      <c r="P118" s="120"/>
      <c r="Q118" s="121"/>
      <c r="R118" s="121" t="str">
        <f>D118</f>
        <v>*psdep</v>
      </c>
      <c r="S118" s="121"/>
      <c r="T118" s="122"/>
      <c r="U118" s="139" t="str">
        <f>IF(Wealth_Macro_Variables!Q118&lt;&gt;"",CONCATENATE(Wealth_Macro_Variables!$K118,"[",Wealth_Macro_Variables!Q118,"]"),"")</f>
        <v/>
      </c>
      <c r="V118" s="133" t="str">
        <f>IF(Wealth_Macro_Variables!R118&lt;&gt;"",CONCATENATE(Wealth_Macro_Variables!$K118,"[",Wealth_Macro_Variables!R118,"]"),"")</f>
        <v>Capital depreciation of the private sector[*psdep]</v>
      </c>
      <c r="W118" s="133" t="str">
        <f>IF(Wealth_Macro_Variables!S118&lt;&gt;"",CONCATENATE(Wealth_Macro_Variables!$K118,"[",Wealth_Macro_Variables!S118,"]"),"")</f>
        <v/>
      </c>
      <c r="X118" s="133" t="str">
        <f>IF(Wealth_Macro_Variables!T118&lt;&gt;"",CONCATENATE(Wealth_Macro_Variables!$K118,"[",Wealth_Macro_Variables!T118,"]"),"")</f>
        <v/>
      </c>
    </row>
    <row r="119" spans="1:24" x14ac:dyDescent="0.2">
      <c r="A119" s="97" t="s">
        <v>685</v>
      </c>
      <c r="B119" s="20" t="s">
        <v>17</v>
      </c>
      <c r="C119" s="82" t="s">
        <v>22</v>
      </c>
      <c r="D119" s="3" t="str">
        <f t="shared" si="7"/>
        <v>*hsavi</v>
      </c>
      <c r="E119" s="107">
        <v>0</v>
      </c>
      <c r="F119" s="194">
        <v>30101007</v>
      </c>
      <c r="G119" s="206"/>
      <c r="H119" s="94" t="s">
        <v>78</v>
      </c>
      <c r="I119" s="3" t="s">
        <v>74</v>
      </c>
      <c r="J119" s="94" t="s">
        <v>375</v>
      </c>
      <c r="K119" s="94" t="str">
        <f t="shared" si="9"/>
        <v>Net saving of the personal sector</v>
      </c>
      <c r="L119" s="112" t="s">
        <v>2031</v>
      </c>
      <c r="M119" s="112" t="str">
        <f>CONCATENATE(K119," is equal to ",K120," minus ",K121)</f>
        <v>Net saving of the personal sector is equal to Gross saving of the personal sector minus Capital depreciation of the personal sector</v>
      </c>
      <c r="N119" s="112" t="str">
        <f>CONCATENATE("[",J119,"]","=","[",J120,"]","-","[",J121,"]")</f>
        <v>[Net personal saving]=[Gross personal saving]-[Personal capital depreciation]</v>
      </c>
      <c r="O119" s="69" t="str">
        <f>CONCATENATE(D119,"=",D120,"-",D121)</f>
        <v>*hsavi=*hsgro-*hsdep</v>
      </c>
      <c r="P119" s="120"/>
      <c r="Q119" s="121" t="str">
        <f>D119</f>
        <v>*hsavi</v>
      </c>
      <c r="R119" s="121"/>
      <c r="S119" s="121"/>
      <c r="T119" s="122"/>
      <c r="U119" s="139" t="str">
        <f>IF(Wealth_Macro_Variables!Q119&lt;&gt;"",CONCATENATE(Wealth_Macro_Variables!$K119,"[",Wealth_Macro_Variables!Q119,"]"),"")</f>
        <v>Net saving of the personal sector[*hsavi]</v>
      </c>
      <c r="V119" s="133" t="str">
        <f>IF(Wealth_Macro_Variables!R119&lt;&gt;"",CONCATENATE(Wealth_Macro_Variables!$K119,"[",Wealth_Macro_Variables!R119,"]"),"")</f>
        <v/>
      </c>
      <c r="W119" s="133" t="str">
        <f>IF(Wealth_Macro_Variables!S119&lt;&gt;"",CONCATENATE(Wealth_Macro_Variables!$K119,"[",Wealth_Macro_Variables!S119,"]"),"")</f>
        <v/>
      </c>
      <c r="X119" s="133" t="str">
        <f>IF(Wealth_Macro_Variables!T119&lt;&gt;"",CONCATENATE(Wealth_Macro_Variables!$K119,"[",Wealth_Macro_Variables!T119,"]"),"")</f>
        <v/>
      </c>
    </row>
    <row r="120" spans="1:24" x14ac:dyDescent="0.2">
      <c r="A120" s="97" t="s">
        <v>685</v>
      </c>
      <c r="B120" s="20" t="s">
        <v>17</v>
      </c>
      <c r="C120" s="82" t="s">
        <v>6</v>
      </c>
      <c r="D120" s="3" t="str">
        <f t="shared" si="7"/>
        <v>*hsgro</v>
      </c>
      <c r="E120" s="107">
        <v>0</v>
      </c>
      <c r="F120" s="194">
        <v>30101008</v>
      </c>
      <c r="G120" s="206"/>
      <c r="H120" s="94" t="s">
        <v>79</v>
      </c>
      <c r="I120" s="3" t="s">
        <v>74</v>
      </c>
      <c r="J120" s="94" t="s">
        <v>381</v>
      </c>
      <c r="K120" s="94" t="str">
        <f t="shared" si="9"/>
        <v>Gross saving of the personal sector</v>
      </c>
      <c r="L120" s="112" t="s">
        <v>2032</v>
      </c>
      <c r="M120" s="112"/>
      <c r="N120" s="112"/>
      <c r="O120" s="69"/>
      <c r="P120" s="120"/>
      <c r="Q120" s="121"/>
      <c r="R120" s="121" t="str">
        <f>D120</f>
        <v>*hsgro</v>
      </c>
      <c r="S120" s="121"/>
      <c r="T120" s="122"/>
      <c r="U120" s="139" t="str">
        <f>IF(Wealth_Macro_Variables!Q120&lt;&gt;"",CONCATENATE(Wealth_Macro_Variables!$K120,"[",Wealth_Macro_Variables!Q120,"]"),"")</f>
        <v/>
      </c>
      <c r="V120" s="133" t="str">
        <f>IF(Wealth_Macro_Variables!R120&lt;&gt;"",CONCATENATE(Wealth_Macro_Variables!$K120,"[",Wealth_Macro_Variables!R120,"]"),"")</f>
        <v>Gross saving of the personal sector[*hsgro]</v>
      </c>
      <c r="W120" s="133" t="str">
        <f>IF(Wealth_Macro_Variables!S120&lt;&gt;"",CONCATENATE(Wealth_Macro_Variables!$K120,"[",Wealth_Macro_Variables!S120,"]"),"")</f>
        <v/>
      </c>
      <c r="X120" s="133" t="str">
        <f>IF(Wealth_Macro_Variables!T120&lt;&gt;"",CONCATENATE(Wealth_Macro_Variables!$K120,"[",Wealth_Macro_Variables!T120,"]"),"")</f>
        <v/>
      </c>
    </row>
    <row r="121" spans="1:24" x14ac:dyDescent="0.2">
      <c r="A121" s="97" t="s">
        <v>685</v>
      </c>
      <c r="B121" s="20" t="s">
        <v>17</v>
      </c>
      <c r="C121" s="82" t="s">
        <v>7</v>
      </c>
      <c r="D121" s="3" t="str">
        <f t="shared" si="7"/>
        <v>*hsdep</v>
      </c>
      <c r="E121" s="107">
        <v>0</v>
      </c>
      <c r="F121" s="194">
        <v>30101009</v>
      </c>
      <c r="G121" s="206"/>
      <c r="H121" s="94" t="s">
        <v>80</v>
      </c>
      <c r="I121" s="3" t="s">
        <v>74</v>
      </c>
      <c r="J121" s="94" t="s">
        <v>382</v>
      </c>
      <c r="K121" s="94" t="str">
        <f t="shared" si="9"/>
        <v>Capital depreciation of the personal sector</v>
      </c>
      <c r="L121" s="112" t="s">
        <v>2232</v>
      </c>
      <c r="M121" s="112"/>
      <c r="N121" s="112"/>
      <c r="O121" s="69"/>
      <c r="P121" s="120"/>
      <c r="Q121" s="121"/>
      <c r="R121" s="121" t="str">
        <f>D121</f>
        <v>*hsdep</v>
      </c>
      <c r="S121" s="121"/>
      <c r="T121" s="122"/>
      <c r="U121" s="139" t="str">
        <f>IF(Wealth_Macro_Variables!Q121&lt;&gt;"",CONCATENATE(Wealth_Macro_Variables!$K121,"[",Wealth_Macro_Variables!Q121,"]"),"")</f>
        <v/>
      </c>
      <c r="V121" s="133" t="str">
        <f>IF(Wealth_Macro_Variables!R121&lt;&gt;"",CONCATENATE(Wealth_Macro_Variables!$K121,"[",Wealth_Macro_Variables!R121,"]"),"")</f>
        <v>Capital depreciation of the personal sector[*hsdep]</v>
      </c>
      <c r="W121" s="133" t="str">
        <f>IF(Wealth_Macro_Variables!S121&lt;&gt;"",CONCATENATE(Wealth_Macro_Variables!$K121,"[",Wealth_Macro_Variables!S121,"]"),"")</f>
        <v/>
      </c>
      <c r="X121" s="133" t="str">
        <f>IF(Wealth_Macro_Variables!T121&lt;&gt;"",CONCATENATE(Wealth_Macro_Variables!$K121,"[",Wealth_Macro_Variables!T121,"]"),"")</f>
        <v/>
      </c>
    </row>
    <row r="122" spans="1:24" x14ac:dyDescent="0.2">
      <c r="A122" s="97" t="s">
        <v>685</v>
      </c>
      <c r="B122" s="20" t="s">
        <v>44</v>
      </c>
      <c r="C122" s="82" t="s">
        <v>22</v>
      </c>
      <c r="D122" s="3" t="str">
        <f t="shared" ref="D122:D139" si="10">CONCATENATE(A122,B122,C122)</f>
        <v>*isavi</v>
      </c>
      <c r="E122" s="107">
        <v>0</v>
      </c>
      <c r="F122" s="194">
        <v>30101010</v>
      </c>
      <c r="G122" s="206"/>
      <c r="H122" s="94" t="s">
        <v>78</v>
      </c>
      <c r="I122" s="3" t="s">
        <v>622</v>
      </c>
      <c r="J122" s="94" t="s">
        <v>383</v>
      </c>
      <c r="K122" s="94" t="str">
        <f t="shared" si="9"/>
        <v>Net saving of the NPISH (non-profit) sector</v>
      </c>
      <c r="L122" s="112" t="s">
        <v>2227</v>
      </c>
      <c r="M122" s="112" t="str">
        <f>CONCATENATE(K122," is equal to ",K123," minus ",K124)</f>
        <v>Net saving of the NPISH (non-profit) sector is equal to Gross saving of the NPISH (non-profit) sector minus Capital depreciation of the NPISH (non-profit) sector</v>
      </c>
      <c r="N122" s="112" t="str">
        <f>CONCATENATE("[",J122,"]","=","[",J123,"]","-","[",J124,"]")</f>
        <v>[Net non-profit saving]=[Gross non-profit saving]-[Non-profit capital depreciation]</v>
      </c>
      <c r="O122" s="69" t="str">
        <f>CONCATENATE(D122,"=",D123,"-",D124)</f>
        <v>*isavi=*isgro-*isdep</v>
      </c>
      <c r="P122" s="120"/>
      <c r="Q122" s="121" t="str">
        <f>D122</f>
        <v>*isavi</v>
      </c>
      <c r="R122" s="121"/>
      <c r="S122" s="121"/>
      <c r="T122" s="122"/>
      <c r="U122" s="139" t="str">
        <f>IF(Wealth_Macro_Variables!Q122&lt;&gt;"",CONCATENATE(Wealth_Macro_Variables!$K122,"[",Wealth_Macro_Variables!Q122,"]"),"")</f>
        <v>Net saving of the NPISH (non-profit) sector[*isavi]</v>
      </c>
      <c r="V122" s="133" t="str">
        <f>IF(Wealth_Macro_Variables!R122&lt;&gt;"",CONCATENATE(Wealth_Macro_Variables!$K122,"[",Wealth_Macro_Variables!R122,"]"),"")</f>
        <v/>
      </c>
      <c r="W122" s="133" t="str">
        <f>IF(Wealth_Macro_Variables!S122&lt;&gt;"",CONCATENATE(Wealth_Macro_Variables!$K122,"[",Wealth_Macro_Variables!S122,"]"),"")</f>
        <v/>
      </c>
      <c r="X122" s="133" t="str">
        <f>IF(Wealth_Macro_Variables!T122&lt;&gt;"",CONCATENATE(Wealth_Macro_Variables!$K122,"[",Wealth_Macro_Variables!T122,"]"),"")</f>
        <v/>
      </c>
    </row>
    <row r="123" spans="1:24" x14ac:dyDescent="0.2">
      <c r="A123" s="97" t="s">
        <v>685</v>
      </c>
      <c r="B123" s="20" t="s">
        <v>44</v>
      </c>
      <c r="C123" s="82" t="s">
        <v>6</v>
      </c>
      <c r="D123" s="3" t="str">
        <f t="shared" si="10"/>
        <v>*isgro</v>
      </c>
      <c r="E123" s="107">
        <v>0</v>
      </c>
      <c r="F123" s="194">
        <v>30101011</v>
      </c>
      <c r="G123" s="206"/>
      <c r="H123" s="94" t="s">
        <v>79</v>
      </c>
      <c r="I123" s="3" t="s">
        <v>622</v>
      </c>
      <c r="J123" s="94" t="s">
        <v>458</v>
      </c>
      <c r="K123" s="94" t="str">
        <f t="shared" si="9"/>
        <v>Gross saving of the NPISH (non-profit) sector</v>
      </c>
      <c r="L123" s="112" t="s">
        <v>2033</v>
      </c>
      <c r="M123" s="112"/>
      <c r="N123" s="112"/>
      <c r="O123" s="69"/>
      <c r="P123" s="120"/>
      <c r="Q123" s="121"/>
      <c r="R123" s="121" t="str">
        <f>D123</f>
        <v>*isgro</v>
      </c>
      <c r="S123" s="121"/>
      <c r="T123" s="122"/>
      <c r="U123" s="139" t="str">
        <f>IF(Wealth_Macro_Variables!Q123&lt;&gt;"",CONCATENATE(Wealth_Macro_Variables!$K123,"[",Wealth_Macro_Variables!Q123,"]"),"")</f>
        <v/>
      </c>
      <c r="V123" s="133" t="str">
        <f>IF(Wealth_Macro_Variables!R123&lt;&gt;"",CONCATENATE(Wealth_Macro_Variables!$K123,"[",Wealth_Macro_Variables!R123,"]"),"")</f>
        <v>Gross saving of the NPISH (non-profit) sector[*isgro]</v>
      </c>
      <c r="W123" s="133" t="str">
        <f>IF(Wealth_Macro_Variables!S123&lt;&gt;"",CONCATENATE(Wealth_Macro_Variables!$K123,"[",Wealth_Macro_Variables!S123,"]"),"")</f>
        <v/>
      </c>
      <c r="X123" s="133" t="str">
        <f>IF(Wealth_Macro_Variables!T123&lt;&gt;"",CONCATENATE(Wealth_Macro_Variables!$K123,"[",Wealth_Macro_Variables!T123,"]"),"")</f>
        <v/>
      </c>
    </row>
    <row r="124" spans="1:24" x14ac:dyDescent="0.2">
      <c r="A124" s="97" t="s">
        <v>685</v>
      </c>
      <c r="B124" s="20" t="s">
        <v>44</v>
      </c>
      <c r="C124" s="82" t="s">
        <v>7</v>
      </c>
      <c r="D124" s="3" t="str">
        <f t="shared" si="10"/>
        <v>*isdep</v>
      </c>
      <c r="E124" s="107">
        <v>0</v>
      </c>
      <c r="F124" s="194">
        <v>30101012</v>
      </c>
      <c r="G124" s="206"/>
      <c r="H124" s="94" t="s">
        <v>80</v>
      </c>
      <c r="I124" s="3" t="s">
        <v>622</v>
      </c>
      <c r="J124" s="94" t="s">
        <v>459</v>
      </c>
      <c r="K124" s="94" t="str">
        <f t="shared" si="9"/>
        <v>Capital depreciation of the NPISH (non-profit) sector</v>
      </c>
      <c r="L124" s="112" t="s">
        <v>2233</v>
      </c>
      <c r="M124" s="112"/>
      <c r="N124" s="112"/>
      <c r="O124" s="69"/>
      <c r="P124" s="120"/>
      <c r="Q124" s="121"/>
      <c r="R124" s="121" t="str">
        <f>D124</f>
        <v>*isdep</v>
      </c>
      <c r="S124" s="121"/>
      <c r="T124" s="122"/>
      <c r="U124" s="139" t="str">
        <f>IF(Wealth_Macro_Variables!Q124&lt;&gt;"",CONCATENATE(Wealth_Macro_Variables!$K124,"[",Wealth_Macro_Variables!Q124,"]"),"")</f>
        <v/>
      </c>
      <c r="V124" s="133" t="str">
        <f>IF(Wealth_Macro_Variables!R124&lt;&gt;"",CONCATENATE(Wealth_Macro_Variables!$K124,"[",Wealth_Macro_Variables!R124,"]"),"")</f>
        <v>Capital depreciation of the NPISH (non-profit) sector[*isdep]</v>
      </c>
      <c r="W124" s="133" t="str">
        <f>IF(Wealth_Macro_Variables!S124&lt;&gt;"",CONCATENATE(Wealth_Macro_Variables!$K124,"[",Wealth_Macro_Variables!S124,"]"),"")</f>
        <v/>
      </c>
      <c r="X124" s="133" t="str">
        <f>IF(Wealth_Macro_Variables!T124&lt;&gt;"",CONCATENATE(Wealth_Macro_Variables!$K124,"[",Wealth_Macro_Variables!T124,"]"),"")</f>
        <v/>
      </c>
    </row>
    <row r="125" spans="1:24" x14ac:dyDescent="0.2">
      <c r="A125" s="97" t="s">
        <v>685</v>
      </c>
      <c r="B125" s="20" t="s">
        <v>18</v>
      </c>
      <c r="C125" s="82" t="s">
        <v>22</v>
      </c>
      <c r="D125" s="3" t="str">
        <f t="shared" si="10"/>
        <v>*csavi</v>
      </c>
      <c r="E125" s="107">
        <v>0</v>
      </c>
      <c r="F125" s="194">
        <v>30101013</v>
      </c>
      <c r="G125" s="206"/>
      <c r="H125" s="94" t="s">
        <v>78</v>
      </c>
      <c r="I125" s="3" t="s">
        <v>61</v>
      </c>
      <c r="J125" s="94" t="s">
        <v>376</v>
      </c>
      <c r="K125" s="94" t="str">
        <f t="shared" si="9"/>
        <v>Net saving of the corporate sector</v>
      </c>
      <c r="L125" s="112" t="s">
        <v>2228</v>
      </c>
      <c r="M125" s="112" t="str">
        <f>CONCATENATE(K125," is equal to ",K126," minus ",K127)</f>
        <v>Net saving of the corporate sector is equal to Gross saving of the corporate sector minus Capital depreciation of the corporate sector</v>
      </c>
      <c r="N125" s="112" t="str">
        <f>CONCATENATE("[",J125,"]","=","[",J126,"]","-","[",J127,"]")</f>
        <v>[Net corporate saving]=[Gross corporate saving]-[Corporate capital depreciation]</v>
      </c>
      <c r="O125" s="69" t="str">
        <f>CONCATENATE(D125,"=",D126,"-",D127)</f>
        <v>*csavi=*csgro-*csdep</v>
      </c>
      <c r="P125" s="120"/>
      <c r="Q125" s="121" t="str">
        <f>D125</f>
        <v>*csavi</v>
      </c>
      <c r="R125" s="121"/>
      <c r="S125" s="121"/>
      <c r="T125" s="122"/>
      <c r="U125" s="139" t="str">
        <f>IF(Wealth_Macro_Variables!Q125&lt;&gt;"",CONCATENATE(Wealth_Macro_Variables!$K125,"[",Wealth_Macro_Variables!Q125,"]"),"")</f>
        <v>Net saving of the corporate sector[*csavi]</v>
      </c>
      <c r="V125" s="133" t="str">
        <f>IF(Wealth_Macro_Variables!R125&lt;&gt;"",CONCATENATE(Wealth_Macro_Variables!$K125,"[",Wealth_Macro_Variables!R125,"]"),"")</f>
        <v/>
      </c>
      <c r="W125" s="133" t="str">
        <f>IF(Wealth_Macro_Variables!S125&lt;&gt;"",CONCATENATE(Wealth_Macro_Variables!$K125,"[",Wealth_Macro_Variables!S125,"]"),"")</f>
        <v/>
      </c>
      <c r="X125" s="133" t="str">
        <f>IF(Wealth_Macro_Variables!T125&lt;&gt;"",CONCATENATE(Wealth_Macro_Variables!$K125,"[",Wealth_Macro_Variables!T125,"]"),"")</f>
        <v/>
      </c>
    </row>
    <row r="126" spans="1:24" x14ac:dyDescent="0.2">
      <c r="A126" s="97" t="s">
        <v>685</v>
      </c>
      <c r="B126" s="20" t="s">
        <v>18</v>
      </c>
      <c r="C126" s="82" t="s">
        <v>6</v>
      </c>
      <c r="D126" s="3" t="str">
        <f t="shared" si="10"/>
        <v>*csgro</v>
      </c>
      <c r="E126" s="107">
        <v>0</v>
      </c>
      <c r="F126" s="194">
        <v>30101014</v>
      </c>
      <c r="G126" s="206"/>
      <c r="H126" s="94" t="s">
        <v>79</v>
      </c>
      <c r="I126" s="3" t="s">
        <v>61</v>
      </c>
      <c r="J126" s="94" t="s">
        <v>460</v>
      </c>
      <c r="K126" s="94" t="str">
        <f t="shared" si="9"/>
        <v>Gross saving of the corporate sector</v>
      </c>
      <c r="L126" s="112" t="s">
        <v>2034</v>
      </c>
      <c r="M126" s="112"/>
      <c r="N126" s="112"/>
      <c r="O126" s="69"/>
      <c r="P126" s="120"/>
      <c r="Q126" s="121"/>
      <c r="R126" s="121" t="str">
        <f>D126</f>
        <v>*csgro</v>
      </c>
      <c r="S126" s="121"/>
      <c r="T126" s="122"/>
      <c r="U126" s="139" t="str">
        <f>IF(Wealth_Macro_Variables!Q126&lt;&gt;"",CONCATENATE(Wealth_Macro_Variables!$K126,"[",Wealth_Macro_Variables!Q126,"]"),"")</f>
        <v/>
      </c>
      <c r="V126" s="133" t="str">
        <f>IF(Wealth_Macro_Variables!R126&lt;&gt;"",CONCATENATE(Wealth_Macro_Variables!$K126,"[",Wealth_Macro_Variables!R126,"]"),"")</f>
        <v>Gross saving of the corporate sector[*csgro]</v>
      </c>
      <c r="W126" s="133" t="str">
        <f>IF(Wealth_Macro_Variables!S126&lt;&gt;"",CONCATENATE(Wealth_Macro_Variables!$K126,"[",Wealth_Macro_Variables!S126,"]"),"")</f>
        <v/>
      </c>
      <c r="X126" s="133" t="str">
        <f>IF(Wealth_Macro_Variables!T126&lt;&gt;"",CONCATENATE(Wealth_Macro_Variables!$K126,"[",Wealth_Macro_Variables!T126,"]"),"")</f>
        <v/>
      </c>
    </row>
    <row r="127" spans="1:24" x14ac:dyDescent="0.2">
      <c r="A127" s="97" t="s">
        <v>685</v>
      </c>
      <c r="B127" s="20" t="s">
        <v>18</v>
      </c>
      <c r="C127" s="82" t="s">
        <v>7</v>
      </c>
      <c r="D127" s="3" t="str">
        <f t="shared" si="10"/>
        <v>*csdep</v>
      </c>
      <c r="E127" s="107">
        <v>0</v>
      </c>
      <c r="F127" s="194">
        <v>30101015</v>
      </c>
      <c r="G127" s="206"/>
      <c r="H127" s="94" t="s">
        <v>80</v>
      </c>
      <c r="I127" s="3" t="s">
        <v>61</v>
      </c>
      <c r="J127" s="94" t="s">
        <v>461</v>
      </c>
      <c r="K127" s="94" t="str">
        <f t="shared" si="9"/>
        <v>Capital depreciation of the corporate sector</v>
      </c>
      <c r="L127" s="112" t="s">
        <v>2234</v>
      </c>
      <c r="M127" s="112"/>
      <c r="N127" s="112"/>
      <c r="O127" s="69"/>
      <c r="P127" s="120"/>
      <c r="Q127" s="121"/>
      <c r="R127" s="121" t="str">
        <f>D127</f>
        <v>*csdep</v>
      </c>
      <c r="S127" s="121"/>
      <c r="T127" s="122"/>
      <c r="U127" s="139" t="str">
        <f>IF(Wealth_Macro_Variables!Q127&lt;&gt;"",CONCATENATE(Wealth_Macro_Variables!$K127,"[",Wealth_Macro_Variables!Q127,"]"),"")</f>
        <v/>
      </c>
      <c r="V127" s="133" t="str">
        <f>IF(Wealth_Macro_Variables!R127&lt;&gt;"",CONCATENATE(Wealth_Macro_Variables!$K127,"[",Wealth_Macro_Variables!R127,"]"),"")</f>
        <v>Capital depreciation of the corporate sector[*csdep]</v>
      </c>
      <c r="W127" s="133" t="str">
        <f>IF(Wealth_Macro_Variables!S127&lt;&gt;"",CONCATENATE(Wealth_Macro_Variables!$K127,"[",Wealth_Macro_Variables!S127,"]"),"")</f>
        <v/>
      </c>
      <c r="X127" s="133" t="str">
        <f>IF(Wealth_Macro_Variables!T127&lt;&gt;"",CONCATENATE(Wealth_Macro_Variables!$K127,"[",Wealth_Macro_Variables!T127,"]"),"")</f>
        <v/>
      </c>
    </row>
    <row r="128" spans="1:24" x14ac:dyDescent="0.2">
      <c r="A128" s="97" t="s">
        <v>685</v>
      </c>
      <c r="B128" s="20" t="s">
        <v>20</v>
      </c>
      <c r="C128" s="82" t="s">
        <v>22</v>
      </c>
      <c r="D128" s="3" t="str">
        <f t="shared" si="10"/>
        <v>*gsavi</v>
      </c>
      <c r="E128" s="107">
        <v>0</v>
      </c>
      <c r="F128" s="194">
        <v>30201001</v>
      </c>
      <c r="G128" s="206"/>
      <c r="H128" s="94" t="s">
        <v>78</v>
      </c>
      <c r="I128" s="3" t="s">
        <v>378</v>
      </c>
      <c r="J128" s="94" t="s">
        <v>462</v>
      </c>
      <c r="K128" s="94" t="str">
        <f t="shared" si="9"/>
        <v>Net saving of the general government sector</v>
      </c>
      <c r="L128" s="112" t="s">
        <v>2229</v>
      </c>
      <c r="M128" s="112" t="str">
        <f>CONCATENATE(K128," is equal to ",K129," minus ",K130)</f>
        <v>Net saving of the general government sector is equal to Gross saving of the general government sector minus Capital depreciation of the general government sector</v>
      </c>
      <c r="N128" s="112" t="str">
        <f>CONCATENATE("[",J128,"]","=","[",J129,"]","-","[",J130,"]")</f>
        <v>[Net government saving]=[Gross government saving]-[Government capital depreciation]</v>
      </c>
      <c r="O128" s="69" t="str">
        <f>CONCATENATE(D128,"=",D129,"-",D130)</f>
        <v>*gsavi=*gsgro-*gsdep</v>
      </c>
      <c r="P128" s="120"/>
      <c r="Q128" s="121" t="str">
        <f>D128</f>
        <v>*gsavi</v>
      </c>
      <c r="R128" s="121"/>
      <c r="S128" s="121"/>
      <c r="T128" s="122"/>
      <c r="U128" s="139" t="str">
        <f>IF(Wealth_Macro_Variables!Q128&lt;&gt;"",CONCATENATE(Wealth_Macro_Variables!$K128,"[",Wealth_Macro_Variables!Q128,"]"),"")</f>
        <v>Net saving of the general government sector[*gsavi]</v>
      </c>
      <c r="V128" s="133" t="str">
        <f>IF(Wealth_Macro_Variables!R128&lt;&gt;"",CONCATENATE(Wealth_Macro_Variables!$K128,"[",Wealth_Macro_Variables!R128,"]"),"")</f>
        <v/>
      </c>
      <c r="W128" s="133" t="str">
        <f>IF(Wealth_Macro_Variables!S128&lt;&gt;"",CONCATENATE(Wealth_Macro_Variables!$K128,"[",Wealth_Macro_Variables!S128,"]"),"")</f>
        <v/>
      </c>
      <c r="X128" s="133" t="str">
        <f>IF(Wealth_Macro_Variables!T128&lt;&gt;"",CONCATENATE(Wealth_Macro_Variables!$K128,"[",Wealth_Macro_Variables!T128,"]"),"")</f>
        <v/>
      </c>
    </row>
    <row r="129" spans="1:24" x14ac:dyDescent="0.2">
      <c r="A129" s="97" t="s">
        <v>685</v>
      </c>
      <c r="B129" s="20" t="s">
        <v>20</v>
      </c>
      <c r="C129" s="82" t="s">
        <v>6</v>
      </c>
      <c r="D129" s="3" t="str">
        <f t="shared" si="10"/>
        <v>*gsgro</v>
      </c>
      <c r="E129" s="107">
        <v>0</v>
      </c>
      <c r="F129" s="194">
        <v>30201002</v>
      </c>
      <c r="G129" s="206"/>
      <c r="H129" s="94" t="s">
        <v>79</v>
      </c>
      <c r="I129" s="3" t="s">
        <v>378</v>
      </c>
      <c r="J129" s="94" t="s">
        <v>463</v>
      </c>
      <c r="K129" s="94" t="str">
        <f t="shared" si="9"/>
        <v>Gross saving of the general government sector</v>
      </c>
      <c r="L129" s="112" t="s">
        <v>2035</v>
      </c>
      <c r="M129" s="112"/>
      <c r="N129" s="112"/>
      <c r="O129" s="69"/>
      <c r="P129" s="120"/>
      <c r="Q129" s="121"/>
      <c r="R129" s="121" t="str">
        <f>D129</f>
        <v>*gsgro</v>
      </c>
      <c r="S129" s="121"/>
      <c r="T129" s="122"/>
      <c r="U129" s="139" t="str">
        <f>IF(Wealth_Macro_Variables!Q129&lt;&gt;"",CONCATENATE(Wealth_Macro_Variables!$K129,"[",Wealth_Macro_Variables!Q129,"]"),"")</f>
        <v/>
      </c>
      <c r="V129" s="133" t="str">
        <f>IF(Wealth_Macro_Variables!R129&lt;&gt;"",CONCATENATE(Wealth_Macro_Variables!$K129,"[",Wealth_Macro_Variables!R129,"]"),"")</f>
        <v>Gross saving of the general government sector[*gsgro]</v>
      </c>
      <c r="W129" s="133" t="str">
        <f>IF(Wealth_Macro_Variables!S129&lt;&gt;"",CONCATENATE(Wealth_Macro_Variables!$K129,"[",Wealth_Macro_Variables!S129,"]"),"")</f>
        <v/>
      </c>
      <c r="X129" s="133" t="str">
        <f>IF(Wealth_Macro_Variables!T129&lt;&gt;"",CONCATENATE(Wealth_Macro_Variables!$K129,"[",Wealth_Macro_Variables!T129,"]"),"")</f>
        <v/>
      </c>
    </row>
    <row r="130" spans="1:24" x14ac:dyDescent="0.2">
      <c r="A130" s="97" t="s">
        <v>685</v>
      </c>
      <c r="B130" s="20" t="s">
        <v>20</v>
      </c>
      <c r="C130" s="82" t="s">
        <v>7</v>
      </c>
      <c r="D130" s="3" t="str">
        <f t="shared" si="10"/>
        <v>*gsdep</v>
      </c>
      <c r="E130" s="107">
        <v>0</v>
      </c>
      <c r="F130" s="194">
        <v>30201003</v>
      </c>
      <c r="G130" s="206"/>
      <c r="H130" s="94" t="s">
        <v>80</v>
      </c>
      <c r="I130" s="3" t="s">
        <v>378</v>
      </c>
      <c r="J130" s="94" t="s">
        <v>464</v>
      </c>
      <c r="K130" s="94" t="str">
        <f t="shared" si="9"/>
        <v>Capital depreciation of the general government sector</v>
      </c>
      <c r="L130" s="112" t="s">
        <v>2235</v>
      </c>
      <c r="M130" s="112"/>
      <c r="N130" s="112"/>
      <c r="O130" s="69"/>
      <c r="P130" s="120"/>
      <c r="Q130" s="121"/>
      <c r="R130" s="121" t="str">
        <f>D130</f>
        <v>*gsdep</v>
      </c>
      <c r="S130" s="121"/>
      <c r="T130" s="122"/>
      <c r="U130" s="139" t="str">
        <f>IF(Wealth_Macro_Variables!Q130&lt;&gt;"",CONCATENATE(Wealth_Macro_Variables!$K130,"[",Wealth_Macro_Variables!Q130,"]"),"")</f>
        <v/>
      </c>
      <c r="V130" s="133" t="str">
        <f>IF(Wealth_Macro_Variables!R130&lt;&gt;"",CONCATENATE(Wealth_Macro_Variables!$K130,"[",Wealth_Macro_Variables!R130,"]"),"")</f>
        <v>Capital depreciation of the general government sector[*gsdep]</v>
      </c>
      <c r="W130" s="133" t="str">
        <f>IF(Wealth_Macro_Variables!S130&lt;&gt;"",CONCATENATE(Wealth_Macro_Variables!$K130,"[",Wealth_Macro_Variables!S130,"]"),"")</f>
        <v/>
      </c>
      <c r="X130" s="133" t="str">
        <f>IF(Wealth_Macro_Variables!T130&lt;&gt;"",CONCATENATE(Wealth_Macro_Variables!$K130,"[",Wealth_Macro_Variables!T130,"]"),"")</f>
        <v/>
      </c>
    </row>
    <row r="131" spans="1:24" x14ac:dyDescent="0.2">
      <c r="A131" s="97" t="s">
        <v>685</v>
      </c>
      <c r="B131" s="20" t="s">
        <v>19</v>
      </c>
      <c r="C131" s="82" t="s">
        <v>22</v>
      </c>
      <c r="D131" s="3" t="str">
        <f t="shared" si="10"/>
        <v>*nsavi</v>
      </c>
      <c r="E131" s="107">
        <v>0</v>
      </c>
      <c r="F131" s="194">
        <v>30301001</v>
      </c>
      <c r="G131" s="206"/>
      <c r="H131" s="94" t="s">
        <v>78</v>
      </c>
      <c r="I131" s="3" t="s">
        <v>62</v>
      </c>
      <c r="J131" s="94" t="s">
        <v>377</v>
      </c>
      <c r="K131" s="94" t="str">
        <f t="shared" si="9"/>
        <v>Net saving of the total economy</v>
      </c>
      <c r="L131" s="112" t="s">
        <v>2230</v>
      </c>
      <c r="M131" s="112" t="str">
        <f>CONCATENATE(K131," is equal to ",K132," minus ",K137)</f>
        <v>Net saving of the total economy is equal to Gross saving of the total economy minus Capital depreciation of the total economy</v>
      </c>
      <c r="N131" s="112" t="str">
        <f>CONCATENATE("[",J131,"]","=","[",J132,"]","-","[",J137,"]")</f>
        <v>[Net national saving]=[Gross national saving]-[National apital depreciation]</v>
      </c>
      <c r="O131" s="69" t="str">
        <f>CONCATENATE(D131,"=",D132,"-",D137)</f>
        <v>*nsavi=*nsgro-*nsdep</v>
      </c>
      <c r="P131" s="120"/>
      <c r="Q131" s="121" t="str">
        <f>D131</f>
        <v>*nsavi</v>
      </c>
      <c r="R131" s="121"/>
      <c r="S131" s="121"/>
      <c r="T131" s="122"/>
      <c r="U131" s="139" t="str">
        <f>IF(Wealth_Macro_Variables!Q131&lt;&gt;"",CONCATENATE(Wealth_Macro_Variables!$K131,"[",Wealth_Macro_Variables!Q131,"]"),"")</f>
        <v>Net saving of the total economy[*nsavi]</v>
      </c>
      <c r="V131" s="133" t="str">
        <f>IF(Wealth_Macro_Variables!R131&lt;&gt;"",CONCATENATE(Wealth_Macro_Variables!$K131,"[",Wealth_Macro_Variables!R131,"]"),"")</f>
        <v/>
      </c>
      <c r="W131" s="133" t="str">
        <f>IF(Wealth_Macro_Variables!S131&lt;&gt;"",CONCATENATE(Wealth_Macro_Variables!$K131,"[",Wealth_Macro_Variables!S131,"]"),"")</f>
        <v/>
      </c>
      <c r="X131" s="133" t="str">
        <f>IF(Wealth_Macro_Variables!T131&lt;&gt;"",CONCATENATE(Wealth_Macro_Variables!$K131,"[",Wealth_Macro_Variables!T131,"]"),"")</f>
        <v/>
      </c>
    </row>
    <row r="132" spans="1:24" x14ac:dyDescent="0.2">
      <c r="A132" s="97" t="s">
        <v>685</v>
      </c>
      <c r="B132" s="20" t="s">
        <v>19</v>
      </c>
      <c r="C132" s="82" t="s">
        <v>6</v>
      </c>
      <c r="D132" s="3" t="str">
        <f t="shared" si="10"/>
        <v>*nsgro</v>
      </c>
      <c r="E132" s="107">
        <v>0</v>
      </c>
      <c r="F132" s="194">
        <v>30301002</v>
      </c>
      <c r="G132" s="206"/>
      <c r="H132" s="94" t="s">
        <v>79</v>
      </c>
      <c r="I132" s="3" t="s">
        <v>62</v>
      </c>
      <c r="J132" s="94" t="s">
        <v>465</v>
      </c>
      <c r="K132" s="94" t="str">
        <f t="shared" si="9"/>
        <v>Gross saving of the total economy</v>
      </c>
      <c r="L132" s="112" t="s">
        <v>2223</v>
      </c>
      <c r="M132" s="112" t="str">
        <f>CONCATENATE(K132," is equal to ",K129," plus ",K126," plus ",K123," plus ",K120)</f>
        <v>Gross saving of the total economy is equal to Gross saving of the general government sector plus Gross saving of the corporate sector plus Gross saving of the NPISH (non-profit) sector plus Gross saving of the personal sector</v>
      </c>
      <c r="N132" s="112" t="str">
        <f>CONCATENATE("[",J132,"]","=","[",J129,"]","+","[",J126,"]","+","[",J123,"]","+","[",J120,"]")</f>
        <v>[Gross national saving]=[Gross government saving]+[Gross corporate saving]+[Gross non-profit saving]+[Gross personal saving]</v>
      </c>
      <c r="O132" s="69" t="str">
        <f>CONCATENATE(D132,"=",D129,"+",D126,"+",D123,"+",D120)</f>
        <v>*nsgro=*gsgro+*csgro+*isgro+*hsgro</v>
      </c>
      <c r="P132" s="120"/>
      <c r="Q132" s="121"/>
      <c r="R132" s="121" t="str">
        <f>D132</f>
        <v>*nsgro</v>
      </c>
      <c r="S132" s="121"/>
      <c r="T132" s="122"/>
      <c r="U132" s="139" t="str">
        <f>IF(Wealth_Macro_Variables!Q132&lt;&gt;"",CONCATENATE(Wealth_Macro_Variables!$K132,"[",Wealth_Macro_Variables!Q132,"]"),"")</f>
        <v/>
      </c>
      <c r="V132" s="133" t="str">
        <f>IF(Wealth_Macro_Variables!R132&lt;&gt;"",CONCATENATE(Wealth_Macro_Variables!$K132,"[",Wealth_Macro_Variables!R132,"]"),"")</f>
        <v>Gross saving of the total economy[*nsgro]</v>
      </c>
      <c r="W132" s="133" t="str">
        <f>IF(Wealth_Macro_Variables!S132&lt;&gt;"",CONCATENATE(Wealth_Macro_Variables!$K132,"[",Wealth_Macro_Variables!S132,"]"),"")</f>
        <v/>
      </c>
      <c r="X132" s="133" t="str">
        <f>IF(Wealth_Macro_Variables!T132&lt;&gt;"",CONCATENATE(Wealth_Macro_Variables!$K132,"[",Wealth_Macro_Variables!T132,"]"),"")</f>
        <v/>
      </c>
    </row>
    <row r="133" spans="1:24" x14ac:dyDescent="0.2">
      <c r="A133" s="97" t="s">
        <v>685</v>
      </c>
      <c r="B133" s="20" t="s">
        <v>20</v>
      </c>
      <c r="C133" s="82" t="s">
        <v>6</v>
      </c>
      <c r="D133" s="3" t="str">
        <f>CONCATENATE(A133,B133,C133)</f>
        <v>*gsgro</v>
      </c>
      <c r="E133" s="107">
        <v>1</v>
      </c>
      <c r="F133" s="194">
        <v>30201002</v>
      </c>
      <c r="G133" s="206"/>
      <c r="H133" s="94" t="s">
        <v>79</v>
      </c>
      <c r="I133" s="3" t="s">
        <v>378</v>
      </c>
      <c r="J133" s="94" t="s">
        <v>463</v>
      </c>
      <c r="K133" s="94" t="str">
        <f t="shared" si="9"/>
        <v>Gross saving of the general government sector</v>
      </c>
      <c r="L133" s="112" t="str">
        <f>L129</f>
        <v>The value of gross disposable income of the general government sector (central government, state government, local government, and social security funds.), minus final consumption expenditure.</v>
      </c>
      <c r="M133" s="112"/>
      <c r="N133" s="112"/>
      <c r="O133" s="69"/>
      <c r="P133" s="120"/>
      <c r="Q133" s="121"/>
      <c r="R133" s="220"/>
      <c r="S133" s="121" t="str">
        <f>D133</f>
        <v>*gsgro</v>
      </c>
      <c r="T133" s="122"/>
      <c r="U133" s="139" t="str">
        <f>IF(Wealth_Macro_Variables!Q133&lt;&gt;"",CONCATENATE(Wealth_Macro_Variables!$K133,"[",Wealth_Macro_Variables!Q133,"]"),"")</f>
        <v/>
      </c>
      <c r="V133" s="221"/>
      <c r="W133" s="133" t="str">
        <f>IF(Wealth_Macro_Variables!S133&lt;&gt;"",CONCATENATE(Wealth_Macro_Variables!$K133,"[",Wealth_Macro_Variables!S133,"]"),"")</f>
        <v>Gross saving of the general government sector[*gsgro]</v>
      </c>
      <c r="X133" s="133" t="str">
        <f>IF(Wealth_Macro_Variables!T133&lt;&gt;"",CONCATENATE(Wealth_Macro_Variables!$K133,"[",Wealth_Macro_Variables!T133,"]"),"")</f>
        <v/>
      </c>
    </row>
    <row r="134" spans="1:24" x14ac:dyDescent="0.2">
      <c r="A134" s="97" t="s">
        <v>685</v>
      </c>
      <c r="B134" s="20" t="s">
        <v>18</v>
      </c>
      <c r="C134" s="82" t="s">
        <v>6</v>
      </c>
      <c r="D134" s="3" t="str">
        <f>CONCATENATE(A134,B134,C134)</f>
        <v>*csgro</v>
      </c>
      <c r="E134" s="107">
        <v>1</v>
      </c>
      <c r="F134" s="194">
        <v>30101014</v>
      </c>
      <c r="G134" s="206"/>
      <c r="H134" s="94" t="s">
        <v>79</v>
      </c>
      <c r="I134" s="3" t="s">
        <v>61</v>
      </c>
      <c r="J134" s="94" t="s">
        <v>460</v>
      </c>
      <c r="K134" s="94" t="str">
        <f t="shared" si="9"/>
        <v>Gross saving of the corporate sector</v>
      </c>
      <c r="L134" s="112" t="str">
        <f>L126</f>
        <v>The value of gross disposable income of the corporate sector (companies), minus final consumption expenditure.</v>
      </c>
      <c r="M134" s="112"/>
      <c r="N134" s="112"/>
      <c r="O134" s="69"/>
      <c r="P134" s="120"/>
      <c r="Q134" s="121"/>
      <c r="R134" s="220"/>
      <c r="S134" s="121" t="str">
        <f>D134</f>
        <v>*csgro</v>
      </c>
      <c r="T134" s="122"/>
      <c r="U134" s="139" t="str">
        <f>IF(Wealth_Macro_Variables!Q134&lt;&gt;"",CONCATENATE(Wealth_Macro_Variables!$K134,"[",Wealth_Macro_Variables!Q134,"]"),"")</f>
        <v/>
      </c>
      <c r="V134" s="221"/>
      <c r="W134" s="133" t="str">
        <f>IF(Wealth_Macro_Variables!S134&lt;&gt;"",CONCATENATE(Wealth_Macro_Variables!$K134,"[",Wealth_Macro_Variables!S134,"]"),"")</f>
        <v>Gross saving of the corporate sector[*csgro]</v>
      </c>
      <c r="X134" s="133" t="str">
        <f>IF(Wealth_Macro_Variables!T134&lt;&gt;"",CONCATENATE(Wealth_Macro_Variables!$K134,"[",Wealth_Macro_Variables!T134,"]"),"")</f>
        <v/>
      </c>
    </row>
    <row r="135" spans="1:24" x14ac:dyDescent="0.2">
      <c r="A135" s="97" t="s">
        <v>685</v>
      </c>
      <c r="B135" s="20" t="s">
        <v>44</v>
      </c>
      <c r="C135" s="82" t="s">
        <v>6</v>
      </c>
      <c r="D135" s="3" t="str">
        <f>CONCATENATE(A135,B135,C135)</f>
        <v>*isgro</v>
      </c>
      <c r="E135" s="107">
        <v>1</v>
      </c>
      <c r="F135" s="194">
        <v>30101011</v>
      </c>
      <c r="G135" s="206"/>
      <c r="H135" s="94" t="s">
        <v>79</v>
      </c>
      <c r="I135" s="3" t="s">
        <v>622</v>
      </c>
      <c r="J135" s="94" t="s">
        <v>458</v>
      </c>
      <c r="K135" s="94" t="str">
        <f t="shared" si="9"/>
        <v>Gross saving of the NPISH (non-profit) sector</v>
      </c>
      <c r="L135" s="112" t="str">
        <f>L123</f>
        <v>The value of gross disposable income of the non-profit sector (philanthropy foundations, religious organizations, universities, etc.), minus final consumption expenditure.</v>
      </c>
      <c r="M135" s="112"/>
      <c r="N135" s="112"/>
      <c r="O135" s="69"/>
      <c r="P135" s="120"/>
      <c r="Q135" s="121"/>
      <c r="R135" s="220"/>
      <c r="S135" s="121" t="str">
        <f>D135</f>
        <v>*isgro</v>
      </c>
      <c r="T135" s="122"/>
      <c r="U135" s="139" t="str">
        <f>IF(Wealth_Macro_Variables!Q135&lt;&gt;"",CONCATENATE(Wealth_Macro_Variables!$K135,"[",Wealth_Macro_Variables!Q135,"]"),"")</f>
        <v/>
      </c>
      <c r="V135" s="221"/>
      <c r="W135" s="133" t="str">
        <f>IF(Wealth_Macro_Variables!S135&lt;&gt;"",CONCATENATE(Wealth_Macro_Variables!$K135,"[",Wealth_Macro_Variables!S135,"]"),"")</f>
        <v>Gross saving of the NPISH (non-profit) sector[*isgro]</v>
      </c>
      <c r="X135" s="133" t="str">
        <f>IF(Wealth_Macro_Variables!T135&lt;&gt;"",CONCATENATE(Wealth_Macro_Variables!$K135,"[",Wealth_Macro_Variables!T135,"]"),"")</f>
        <v/>
      </c>
    </row>
    <row r="136" spans="1:24" x14ac:dyDescent="0.2">
      <c r="A136" s="97" t="s">
        <v>685</v>
      </c>
      <c r="B136" s="20" t="s">
        <v>17</v>
      </c>
      <c r="C136" s="82" t="s">
        <v>6</v>
      </c>
      <c r="D136" s="3" t="str">
        <f>CONCATENATE(A136,B136,C136)</f>
        <v>*hsgro</v>
      </c>
      <c r="E136" s="107">
        <v>1</v>
      </c>
      <c r="F136" s="194">
        <v>30101008</v>
      </c>
      <c r="G136" s="206"/>
      <c r="H136" s="94" t="s">
        <v>79</v>
      </c>
      <c r="I136" s="3" t="s">
        <v>74</v>
      </c>
      <c r="J136" s="94" t="s">
        <v>381</v>
      </c>
      <c r="K136" s="94" t="str">
        <f t="shared" si="9"/>
        <v>Gross saving of the personal sector</v>
      </c>
      <c r="L136" s="112" t="str">
        <f>L120</f>
        <v>The total value of gross disposable income of the personal sector (households), minus final consumption expenditure.</v>
      </c>
      <c r="M136" s="112"/>
      <c r="N136" s="112"/>
      <c r="O136" s="69"/>
      <c r="P136" s="120"/>
      <c r="Q136" s="121"/>
      <c r="R136" s="220"/>
      <c r="S136" s="121" t="str">
        <f>D136</f>
        <v>*hsgro</v>
      </c>
      <c r="T136" s="122"/>
      <c r="U136" s="139" t="str">
        <f>IF(Wealth_Macro_Variables!Q136&lt;&gt;"",CONCATENATE(Wealth_Macro_Variables!$K136,"[",Wealth_Macro_Variables!Q136,"]"),"")</f>
        <v/>
      </c>
      <c r="V136" s="221"/>
      <c r="W136" s="133" t="str">
        <f>IF(Wealth_Macro_Variables!S136&lt;&gt;"",CONCATENATE(Wealth_Macro_Variables!$K136,"[",Wealth_Macro_Variables!S136,"]"),"")</f>
        <v>Gross saving of the personal sector[*hsgro]</v>
      </c>
      <c r="X136" s="133" t="str">
        <f>IF(Wealth_Macro_Variables!T136&lt;&gt;"",CONCATENATE(Wealth_Macro_Variables!$K136,"[",Wealth_Macro_Variables!T136,"]"),"")</f>
        <v/>
      </c>
    </row>
    <row r="137" spans="1:24" x14ac:dyDescent="0.2">
      <c r="A137" s="97" t="s">
        <v>685</v>
      </c>
      <c r="B137" s="20" t="s">
        <v>19</v>
      </c>
      <c r="C137" s="82" t="s">
        <v>7</v>
      </c>
      <c r="D137" s="3" t="str">
        <f t="shared" si="10"/>
        <v>*nsdep</v>
      </c>
      <c r="E137" s="107">
        <v>0</v>
      </c>
      <c r="F137" s="194">
        <v>30301003</v>
      </c>
      <c r="G137" s="206"/>
      <c r="H137" s="94" t="s">
        <v>80</v>
      </c>
      <c r="I137" s="3" t="s">
        <v>62</v>
      </c>
      <c r="J137" s="94" t="s">
        <v>466</v>
      </c>
      <c r="K137" s="94" t="str">
        <f t="shared" si="9"/>
        <v>Capital depreciation of the total economy</v>
      </c>
      <c r="L137" s="112" t="s">
        <v>2224</v>
      </c>
      <c r="M137" s="112"/>
      <c r="N137" s="112"/>
      <c r="O137" s="69"/>
      <c r="P137" s="120"/>
      <c r="Q137" s="121"/>
      <c r="R137" s="121" t="str">
        <f>D137</f>
        <v>*nsdep</v>
      </c>
      <c r="S137" s="121"/>
      <c r="T137" s="122"/>
      <c r="U137" s="139" t="str">
        <f>IF(Wealth_Macro_Variables!Q137&lt;&gt;"",CONCATENATE(Wealth_Macro_Variables!$K137,"[",Wealth_Macro_Variables!Q137,"]"),"")</f>
        <v/>
      </c>
      <c r="V137" s="133" t="str">
        <f>IF(Wealth_Macro_Variables!R137&lt;&gt;"",CONCATENATE(Wealth_Macro_Variables!$K137,"[",Wealth_Macro_Variables!R137,"]"),"")</f>
        <v>Capital depreciation of the total economy[*nsdep]</v>
      </c>
      <c r="W137" s="133" t="str">
        <f>IF(Wealth_Macro_Variables!S137&lt;&gt;"",CONCATENATE(Wealth_Macro_Variables!$K137,"[",Wealth_Macro_Variables!S137,"]"),"")</f>
        <v/>
      </c>
      <c r="X137" s="133" t="str">
        <f>IF(Wealth_Macro_Variables!T137&lt;&gt;"",CONCATENATE(Wealth_Macro_Variables!$K137,"[",Wealth_Macro_Variables!T137,"]"),"")</f>
        <v/>
      </c>
    </row>
    <row r="138" spans="1:24" x14ac:dyDescent="0.2">
      <c r="A138" s="97" t="s">
        <v>685</v>
      </c>
      <c r="B138" s="20" t="s">
        <v>385</v>
      </c>
      <c r="C138" s="82" t="s">
        <v>22</v>
      </c>
      <c r="D138" s="3" t="str">
        <f t="shared" si="10"/>
        <v>*dsavi</v>
      </c>
      <c r="E138" s="107">
        <v>0</v>
      </c>
      <c r="F138" s="194">
        <v>30301004</v>
      </c>
      <c r="G138" s="206"/>
      <c r="H138" s="94" t="s">
        <v>67</v>
      </c>
      <c r="I138" s="3" t="s">
        <v>62</v>
      </c>
      <c r="J138" s="94" t="s">
        <v>67</v>
      </c>
      <c r="K138" s="94" t="str">
        <f t="shared" si="9"/>
        <v>Domestic investment of the total economy</v>
      </c>
      <c r="L138" s="112" t="s">
        <v>2225</v>
      </c>
      <c r="M138" s="112"/>
      <c r="N138" s="112"/>
      <c r="O138" s="69"/>
      <c r="P138" s="120"/>
      <c r="Q138" s="121" t="str">
        <f>D138</f>
        <v>*dsavi</v>
      </c>
      <c r="R138" s="121"/>
      <c r="S138" s="121"/>
      <c r="T138" s="122"/>
      <c r="U138" s="139" t="str">
        <f>IF(Wealth_Macro_Variables!Q138&lt;&gt;"",CONCATENATE(Wealth_Macro_Variables!$K138,"[",Wealth_Macro_Variables!Q138,"]"),"")</f>
        <v>Domestic investment of the total economy[*dsavi]</v>
      </c>
      <c r="V138" s="133" t="str">
        <f>IF(Wealth_Macro_Variables!R138&lt;&gt;"",CONCATENATE(Wealth_Macro_Variables!$K138,"[",Wealth_Macro_Variables!R138,"]"),"")</f>
        <v/>
      </c>
      <c r="W138" s="133" t="str">
        <f>IF(Wealth_Macro_Variables!S138&lt;&gt;"",CONCATENATE(Wealth_Macro_Variables!$K138,"[",Wealth_Macro_Variables!S138,"]"),"")</f>
        <v/>
      </c>
      <c r="X138" s="133" t="str">
        <f>IF(Wealth_Macro_Variables!T138&lt;&gt;"",CONCATENATE(Wealth_Macro_Variables!$K138,"[",Wealth_Macro_Variables!T138,"]"),"")</f>
        <v/>
      </c>
    </row>
    <row r="139" spans="1:24" ht="17" thickBot="1" x14ac:dyDescent="0.25">
      <c r="A139" s="97" t="s">
        <v>685</v>
      </c>
      <c r="B139" s="34" t="s">
        <v>384</v>
      </c>
      <c r="C139" s="83" t="s">
        <v>22</v>
      </c>
      <c r="D139" s="163" t="str">
        <f t="shared" si="10"/>
        <v>*fsavi</v>
      </c>
      <c r="E139" s="108">
        <v>0</v>
      </c>
      <c r="F139" s="198">
        <v>30301005</v>
      </c>
      <c r="G139" s="207"/>
      <c r="H139" s="96" t="s">
        <v>68</v>
      </c>
      <c r="I139" s="163" t="s">
        <v>62</v>
      </c>
      <c r="J139" s="96" t="s">
        <v>68</v>
      </c>
      <c r="K139" s="96" t="str">
        <f t="shared" si="9"/>
        <v>Net foreign saving of the total economy</v>
      </c>
      <c r="L139" s="113" t="s">
        <v>2222</v>
      </c>
      <c r="M139" s="113"/>
      <c r="N139" s="113"/>
      <c r="O139" s="71"/>
      <c r="P139" s="123"/>
      <c r="Q139" s="124" t="str">
        <f>D139</f>
        <v>*fsavi</v>
      </c>
      <c r="R139" s="124"/>
      <c r="S139" s="124"/>
      <c r="T139" s="125"/>
      <c r="U139" s="140" t="str">
        <f>IF(Wealth_Macro_Variables!Q139&lt;&gt;"",CONCATENATE(Wealth_Macro_Variables!$K139,"[",Wealth_Macro_Variables!Q139,"]"),"")</f>
        <v>Net foreign saving of the total economy[*fsavi]</v>
      </c>
      <c r="V139" s="136" t="str">
        <f>IF(Wealth_Macro_Variables!R139&lt;&gt;"",CONCATENATE(Wealth_Macro_Variables!$K139,"[",Wealth_Macro_Variables!R139,"]"),"")</f>
        <v/>
      </c>
      <c r="W139" s="136" t="str">
        <f>IF(Wealth_Macro_Variables!S139&lt;&gt;"",CONCATENATE(Wealth_Macro_Variables!$K139,"[",Wealth_Macro_Variables!S139,"]"),"")</f>
        <v/>
      </c>
      <c r="X139" s="136" t="str">
        <f>IF(Wealth_Macro_Variables!T139&lt;&gt;"",CONCATENATE(Wealth_Macro_Variables!$K139,"[",Wealth_Macro_Variables!T139,"]"),"")</f>
        <v/>
      </c>
    </row>
    <row r="140" spans="1:24" customFormat="1" ht="17" thickBot="1" x14ac:dyDescent="0.25">
      <c r="A140" s="208" t="s">
        <v>698</v>
      </c>
      <c r="B140" s="209" t="s">
        <v>1175</v>
      </c>
      <c r="C140" s="210" t="s">
        <v>1900</v>
      </c>
      <c r="D140" s="178" t="str">
        <f t="shared" ref="D140:D146" si="11">CONCATENATE(A140,B140,C140)</f>
        <v>wwealn</v>
      </c>
      <c r="E140" s="177"/>
      <c r="F140" s="180"/>
      <c r="G140" s="177">
        <v>7</v>
      </c>
      <c r="H140" s="177" t="s">
        <v>1911</v>
      </c>
      <c r="I140" s="177" t="s">
        <v>62</v>
      </c>
      <c r="J140" s="179" t="s">
        <v>699</v>
      </c>
      <c r="K140" s="180" t="s">
        <v>699</v>
      </c>
      <c r="L140" s="177" t="s">
        <v>2217</v>
      </c>
      <c r="M140" s="180" t="s">
        <v>700</v>
      </c>
      <c r="N140" s="180" t="s">
        <v>697</v>
      </c>
      <c r="O140" s="180"/>
      <c r="P140" s="180"/>
      <c r="Q140" s="180"/>
      <c r="R140" s="180"/>
      <c r="S140" s="180"/>
      <c r="T140" s="180"/>
      <c r="U140" s="180"/>
      <c r="V140" s="180"/>
      <c r="W140" s="180"/>
      <c r="X140" s="178"/>
    </row>
    <row r="141" spans="1:24" customFormat="1" ht="17" thickBot="1" x14ac:dyDescent="0.25">
      <c r="A141" s="208" t="s">
        <v>698</v>
      </c>
      <c r="B141" s="209" t="s">
        <v>1175</v>
      </c>
      <c r="C141" s="257" t="s">
        <v>1902</v>
      </c>
      <c r="D141" s="178" t="str">
        <f t="shared" si="11"/>
        <v>wwealp</v>
      </c>
      <c r="E141" s="177"/>
      <c r="F141" s="180"/>
      <c r="G141" s="177">
        <v>8</v>
      </c>
      <c r="H141" s="177" t="s">
        <v>1905</v>
      </c>
      <c r="I141" s="177"/>
      <c r="J141" s="179" t="str">
        <f t="shared" ref="J141:J146" si="12">K141</f>
        <v>Net Private Wealth to Net National Income Ratio</v>
      </c>
      <c r="K141" s="180" t="str">
        <f t="shared" ref="K141:K146" si="13">H141</f>
        <v>Net Private Wealth to Net National Income Ratio</v>
      </c>
      <c r="L141" s="177" t="s">
        <v>2218</v>
      </c>
      <c r="M141" s="180"/>
      <c r="N141" s="180"/>
      <c r="O141" s="180"/>
      <c r="P141" s="180"/>
      <c r="Q141" s="180"/>
      <c r="R141" s="180"/>
      <c r="S141" s="180"/>
      <c r="T141" s="180"/>
      <c r="U141" s="180"/>
      <c r="V141" s="180"/>
      <c r="W141" s="180"/>
      <c r="X141" s="178"/>
    </row>
    <row r="142" spans="1:24" customFormat="1" ht="17" thickBot="1" x14ac:dyDescent="0.25">
      <c r="A142" s="208" t="s">
        <v>698</v>
      </c>
      <c r="B142" s="209" t="s">
        <v>1175</v>
      </c>
      <c r="C142" s="257" t="s">
        <v>1903</v>
      </c>
      <c r="D142" s="178" t="str">
        <f t="shared" si="11"/>
        <v>wwealh</v>
      </c>
      <c r="E142" s="177"/>
      <c r="F142" s="180"/>
      <c r="G142" s="177">
        <v>9</v>
      </c>
      <c r="H142" s="177" t="s">
        <v>1906</v>
      </c>
      <c r="I142" s="177"/>
      <c r="J142" s="179" t="str">
        <f t="shared" si="12"/>
        <v>Net Personal Wealth to Net National Income Ratio</v>
      </c>
      <c r="K142" s="180" t="str">
        <f t="shared" si="13"/>
        <v>Net Personal Wealth to Net National Income Ratio</v>
      </c>
      <c r="L142" s="177" t="s">
        <v>2219</v>
      </c>
      <c r="M142" s="180"/>
      <c r="N142" s="180"/>
      <c r="O142" s="180"/>
      <c r="P142" s="180"/>
      <c r="Q142" s="180"/>
      <c r="R142" s="180"/>
      <c r="S142" s="180"/>
      <c r="T142" s="180"/>
      <c r="U142" s="180"/>
      <c r="V142" s="180"/>
      <c r="W142" s="180"/>
      <c r="X142" s="178"/>
    </row>
    <row r="143" spans="1:24" customFormat="1" ht="17" thickBot="1" x14ac:dyDescent="0.25">
      <c r="A143" s="208" t="s">
        <v>698</v>
      </c>
      <c r="B143" s="209" t="s">
        <v>1175</v>
      </c>
      <c r="C143" s="257" t="s">
        <v>1904</v>
      </c>
      <c r="D143" s="178" t="str">
        <f t="shared" si="11"/>
        <v>wweali</v>
      </c>
      <c r="E143" s="177"/>
      <c r="F143" s="180"/>
      <c r="G143" s="177"/>
      <c r="H143" s="177" t="s">
        <v>1907</v>
      </c>
      <c r="I143" s="177"/>
      <c r="J143" s="179" t="str">
        <f t="shared" si="12"/>
        <v>Net Non-Profit Wealth to Net National Income Ratio</v>
      </c>
      <c r="K143" s="180" t="str">
        <f t="shared" si="13"/>
        <v>Net Non-Profit Wealth to Net National Income Ratio</v>
      </c>
      <c r="L143" s="177" t="s">
        <v>2220</v>
      </c>
      <c r="M143" s="180"/>
      <c r="N143" s="180"/>
      <c r="O143" s="180"/>
      <c r="P143" s="180"/>
      <c r="Q143" s="180"/>
      <c r="R143" s="180"/>
      <c r="S143" s="180"/>
      <c r="T143" s="180"/>
      <c r="U143" s="180"/>
      <c r="V143" s="180"/>
      <c r="W143" s="180"/>
      <c r="X143" s="178"/>
    </row>
    <row r="144" spans="1:24" customFormat="1" ht="17" thickBot="1" x14ac:dyDescent="0.25">
      <c r="A144" s="208" t="s">
        <v>698</v>
      </c>
      <c r="B144" s="209" t="s">
        <v>1175</v>
      </c>
      <c r="C144" s="257" t="s">
        <v>1901</v>
      </c>
      <c r="D144" s="178" t="str">
        <f t="shared" si="11"/>
        <v>wwealc</v>
      </c>
      <c r="E144" s="177"/>
      <c r="F144" s="180"/>
      <c r="G144" s="177"/>
      <c r="H144" s="177" t="s">
        <v>1908</v>
      </c>
      <c r="I144" s="177"/>
      <c r="J144" s="179" t="str">
        <f t="shared" si="12"/>
        <v>Net Corporate Wealth to Net National Income Ratio</v>
      </c>
      <c r="K144" s="180" t="str">
        <f t="shared" si="13"/>
        <v>Net Corporate Wealth to Net National Income Ratio</v>
      </c>
      <c r="L144" s="177" t="s">
        <v>2221</v>
      </c>
      <c r="M144" s="180"/>
      <c r="N144" s="180"/>
      <c r="O144" s="180"/>
      <c r="P144" s="180"/>
      <c r="Q144" s="180"/>
      <c r="R144" s="180"/>
      <c r="S144" s="180"/>
      <c r="T144" s="180"/>
      <c r="U144" s="180"/>
      <c r="V144" s="180"/>
      <c r="W144" s="180"/>
      <c r="X144" s="178"/>
    </row>
    <row r="145" spans="1:24" customFormat="1" ht="17" thickBot="1" x14ac:dyDescent="0.25">
      <c r="A145" s="208" t="s">
        <v>698</v>
      </c>
      <c r="B145" s="209" t="s">
        <v>1175</v>
      </c>
      <c r="C145" s="257" t="s">
        <v>1909</v>
      </c>
      <c r="D145" s="178" t="str">
        <f t="shared" si="11"/>
        <v>wwealg</v>
      </c>
      <c r="E145" s="177"/>
      <c r="F145" s="180"/>
      <c r="G145" s="177"/>
      <c r="H145" s="177" t="s">
        <v>1910</v>
      </c>
      <c r="I145" s="177"/>
      <c r="J145" s="179" t="str">
        <f t="shared" si="12"/>
        <v>Net Public Wealth to Net National Income Ratio</v>
      </c>
      <c r="K145" s="180" t="str">
        <f t="shared" si="13"/>
        <v>Net Public Wealth to Net National Income Ratio</v>
      </c>
      <c r="L145" s="177" t="s">
        <v>2216</v>
      </c>
      <c r="M145" s="180"/>
      <c r="N145" s="180"/>
      <c r="O145" s="180"/>
      <c r="P145" s="180"/>
      <c r="Q145" s="180"/>
      <c r="R145" s="180"/>
      <c r="S145" s="180"/>
      <c r="T145" s="180"/>
      <c r="U145" s="180"/>
      <c r="V145" s="180"/>
      <c r="W145" s="180"/>
      <c r="X145" s="178"/>
    </row>
    <row r="146" spans="1:24" customFormat="1" ht="17" thickBot="1" x14ac:dyDescent="0.25">
      <c r="A146" s="208" t="s">
        <v>698</v>
      </c>
      <c r="B146" s="209" t="s">
        <v>1510</v>
      </c>
      <c r="C146" s="257" t="s">
        <v>1511</v>
      </c>
      <c r="D146" s="178" t="str">
        <f t="shared" si="11"/>
        <v>wincta</v>
      </c>
      <c r="E146" s="176"/>
      <c r="F146" s="258">
        <v>10104101</v>
      </c>
      <c r="G146" s="176"/>
      <c r="H146" s="177" t="s">
        <v>1512</v>
      </c>
      <c r="I146" s="176"/>
      <c r="J146" s="176" t="str">
        <f t="shared" si="12"/>
        <v>Income reduction as a result of income tax</v>
      </c>
      <c r="K146" s="180" t="str">
        <f t="shared" si="13"/>
        <v>Income reduction as a result of income tax</v>
      </c>
      <c r="L146" s="176" t="s">
        <v>2215</v>
      </c>
      <c r="M146" s="258"/>
      <c r="N146" s="258"/>
      <c r="O146" s="258"/>
      <c r="P146" s="258"/>
      <c r="Q146" s="258"/>
      <c r="R146" s="258"/>
      <c r="S146" s="258"/>
      <c r="T146" s="258"/>
      <c r="U146" s="258"/>
      <c r="V146" s="258"/>
      <c r="W146" s="258"/>
      <c r="X146" s="259"/>
    </row>
    <row r="148" spans="1:24" x14ac:dyDescent="0.2">
      <c r="A148" s="3" t="s">
        <v>1705</v>
      </c>
    </row>
    <row r="149" spans="1:24" x14ac:dyDescent="0.2">
      <c r="A149" s="3" t="s">
        <v>1706</v>
      </c>
    </row>
  </sheetData>
  <mergeCells count="9">
    <mergeCell ref="U2:X2"/>
    <mergeCell ref="A2:D2"/>
    <mergeCell ref="P2:T2"/>
    <mergeCell ref="H2:H3"/>
    <mergeCell ref="J2:K2"/>
    <mergeCell ref="I2:I3"/>
    <mergeCell ref="L2:O2"/>
    <mergeCell ref="F2:F3"/>
    <mergeCell ref="G2:G3"/>
  </mergeCells>
  <phoneticPr fontId="42" type="noConversion"/>
  <pageMargins left="0.75" right="0.75" top="1" bottom="1" header="0.5" footer="0.5"/>
  <pageSetup paperSize="9" orientation="portrait" horizontalDpi="4294967292" verticalDpi="4294967292"/>
  <ignoredErrors>
    <ignoredError sqref="V24:V29 U34:U38 U52:U56 U76 U90:U94 U23:U31 U41:U49 U59:U67 U79:U87 U70:U75" emptyCellReferenc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9"/>
  <sheetViews>
    <sheetView topLeftCell="K1" workbookViewId="0">
      <selection activeCell="L4" sqref="L4"/>
    </sheetView>
  </sheetViews>
  <sheetFormatPr baseColWidth="10" defaultColWidth="11" defaultRowHeight="16" x14ac:dyDescent="0.2"/>
  <cols>
    <col min="3" max="3" width="13.6640625" customWidth="1"/>
    <col min="5" max="5" width="11.6640625" style="102" customWidth="1"/>
    <col min="6" max="6" width="11" customWidth="1"/>
    <col min="7" max="7" width="7.6640625" customWidth="1"/>
    <col min="8" max="8" width="33" bestFit="1" customWidth="1"/>
    <col min="9" max="9" width="13.6640625" bestFit="1" customWidth="1"/>
    <col min="10" max="10" width="25.6640625" bestFit="1" customWidth="1"/>
    <col min="11" max="11" width="48.1640625" bestFit="1" customWidth="1"/>
    <col min="12" max="12" width="62.6640625" customWidth="1"/>
    <col min="13" max="13" width="90.1640625" customWidth="1"/>
    <col min="14" max="14" width="92.5" customWidth="1"/>
    <col min="15" max="15" width="39.1640625" bestFit="1" customWidth="1"/>
    <col min="20" max="20" width="8.6640625" bestFit="1" customWidth="1"/>
    <col min="21" max="21" width="32.33203125" style="99" bestFit="1" customWidth="1"/>
    <col min="22" max="22" width="40.6640625" style="99" bestFit="1" customWidth="1"/>
    <col min="23" max="23" width="57.5" style="99" bestFit="1" customWidth="1"/>
    <col min="24" max="24" width="46.1640625" style="99" bestFit="1" customWidth="1"/>
  </cols>
  <sheetData>
    <row r="1" spans="1:24" ht="16.25" customHeight="1" thickBot="1" x14ac:dyDescent="0.25">
      <c r="A1" s="15"/>
      <c r="B1" s="16"/>
      <c r="C1" s="16"/>
      <c r="D1" s="16"/>
      <c r="E1" s="101"/>
      <c r="G1" s="1"/>
      <c r="O1" s="16"/>
      <c r="P1" s="17"/>
      <c r="Q1" s="17"/>
      <c r="R1" s="17"/>
      <c r="S1" s="17"/>
      <c r="T1" s="17"/>
      <c r="U1" s="100"/>
    </row>
    <row r="2" spans="1:24" ht="17" thickBot="1" x14ac:dyDescent="0.25">
      <c r="A2" s="666" t="s">
        <v>286</v>
      </c>
      <c r="B2" s="667"/>
      <c r="C2" s="667"/>
      <c r="D2" s="668"/>
      <c r="E2" s="675" t="s">
        <v>394</v>
      </c>
      <c r="F2" s="680" t="s">
        <v>482</v>
      </c>
      <c r="G2" s="682" t="s">
        <v>1923</v>
      </c>
      <c r="H2" s="669" t="s">
        <v>72</v>
      </c>
      <c r="I2" s="671" t="s">
        <v>59</v>
      </c>
      <c r="J2" s="673" t="s">
        <v>287</v>
      </c>
      <c r="K2" s="674"/>
      <c r="L2" s="677" t="s">
        <v>470</v>
      </c>
      <c r="M2" s="678"/>
      <c r="N2" s="678"/>
      <c r="O2" s="679"/>
      <c r="P2" s="652" t="s">
        <v>476</v>
      </c>
      <c r="Q2" s="653"/>
      <c r="R2" s="653"/>
      <c r="S2" s="653"/>
      <c r="T2" s="653"/>
      <c r="U2" s="652" t="s">
        <v>471</v>
      </c>
      <c r="V2" s="653"/>
      <c r="W2" s="653"/>
      <c r="X2" s="654"/>
    </row>
    <row r="3" spans="1:24" ht="40" customHeight="1" thickBot="1" x14ac:dyDescent="0.25">
      <c r="A3" s="37" t="s">
        <v>11</v>
      </c>
      <c r="B3" s="38" t="s">
        <v>10</v>
      </c>
      <c r="C3" s="38" t="s">
        <v>9</v>
      </c>
      <c r="D3" s="39" t="s">
        <v>45</v>
      </c>
      <c r="E3" s="676"/>
      <c r="F3" s="681"/>
      <c r="G3" s="683"/>
      <c r="H3" s="670"/>
      <c r="I3" s="672"/>
      <c r="J3" s="26" t="s">
        <v>75</v>
      </c>
      <c r="K3" s="555" t="s">
        <v>73</v>
      </c>
      <c r="L3" s="557" t="s">
        <v>2264</v>
      </c>
      <c r="M3" s="173" t="s">
        <v>696</v>
      </c>
      <c r="N3" s="110" t="s">
        <v>475</v>
      </c>
      <c r="O3" s="141" t="s">
        <v>474</v>
      </c>
      <c r="P3" s="114" t="s">
        <v>285</v>
      </c>
      <c r="Q3" s="115" t="s">
        <v>4</v>
      </c>
      <c r="R3" s="115" t="s">
        <v>5</v>
      </c>
      <c r="S3" s="115" t="s">
        <v>70</v>
      </c>
      <c r="T3" s="116" t="s">
        <v>69</v>
      </c>
      <c r="U3" s="201" t="s">
        <v>288</v>
      </c>
      <c r="V3" s="202" t="s">
        <v>5</v>
      </c>
      <c r="W3" s="202" t="s">
        <v>70</v>
      </c>
      <c r="X3" s="203" t="s">
        <v>69</v>
      </c>
    </row>
    <row r="4" spans="1:24" x14ac:dyDescent="0.2">
      <c r="A4" s="30" t="s">
        <v>685</v>
      </c>
      <c r="B4" s="31" t="s">
        <v>13</v>
      </c>
      <c r="C4" s="32" t="s">
        <v>21</v>
      </c>
      <c r="D4" s="33" t="str">
        <f>CONCATENATE(A4,B4,C4)</f>
        <v>*hweal</v>
      </c>
      <c r="E4" s="204">
        <v>0</v>
      </c>
      <c r="F4" s="154">
        <v>20105001</v>
      </c>
      <c r="G4" s="154">
        <v>1</v>
      </c>
      <c r="H4" s="27" t="s">
        <v>46</v>
      </c>
      <c r="I4" s="33" t="s">
        <v>74</v>
      </c>
      <c r="J4" s="27" t="s">
        <v>371</v>
      </c>
      <c r="K4" s="545" t="str">
        <f t="shared" ref="K4:K13" si="0">CONCATENATE(H4," of the ",I4)</f>
        <v>Net wealth of the personal sector</v>
      </c>
      <c r="L4" s="111" t="str">
        <f>Wealth_Macro_Variables!L22</f>
        <v>The total value of assets (cash, housing, bonds, equities, etc.) owned by the personal sector (households), minus its debts.</v>
      </c>
      <c r="M4" s="558" t="str">
        <f>CONCATENATE(K4," is equal to ",K5," plus ",K12," minus ",K21)</f>
        <v>Net wealth of the personal sector is equal to Non financial assets of the personal sector plus Financial assets of the personal sector minus Liabilities of the personal sector</v>
      </c>
      <c r="N4" s="68" t="str">
        <f>CONCATENATE("[",J4,"]","=","[",J5,"]","+","[",J12,"]","-","[",J21,"]")</f>
        <v>[Net personal wealth]=[Personal non-financial assets]+[Personal financial assets]-[Personal debt]</v>
      </c>
      <c r="O4" s="111" t="str">
        <f>CONCATENATE(D4,"=",D5,"+",D12,"-",D21)</f>
        <v>*hweal=*hwnfa+*hwfin-*hwdeb</v>
      </c>
      <c r="P4" s="118"/>
      <c r="Q4" s="118" t="str">
        <f>D4</f>
        <v>*hweal</v>
      </c>
      <c r="R4" s="118"/>
      <c r="S4" s="118"/>
      <c r="T4" s="118"/>
      <c r="U4" s="130" t="str">
        <f>IF(Wealth_Distributed_Variables!Q4&lt;&gt;"",CONCATENATE(Wealth_Distributed_Variables!$K4,"[",Wealth_Distributed_Variables!Q4,"]"),"")</f>
        <v>Net wealth of the personal sector[*hweal]</v>
      </c>
      <c r="V4" s="131" t="str">
        <f>IF(Wealth_Distributed_Variables!R4&lt;&gt;"",CONCATENATE(Wealth_Distributed_Variables!$K4,"[",Wealth_Distributed_Variables!R4,"]"),"")</f>
        <v/>
      </c>
      <c r="W4" s="130" t="str">
        <f>IF(Wealth_Distributed_Variables!S4&lt;&gt;"",CONCATENATE(Wealth_Distributed_Variables!$K4,"[",Wealth_Distributed_Variables!S4,"]"),"")</f>
        <v/>
      </c>
      <c r="X4" s="138" t="str">
        <f>IF(Wealth_Distributed_Variables!T4&lt;&gt;"",CONCATENATE(Wealth_Distributed_Variables!$K4,"[",Wealth_Distributed_Variables!T4,"]"),"")</f>
        <v/>
      </c>
    </row>
    <row r="5" spans="1:24" x14ac:dyDescent="0.2">
      <c r="A5" s="18" t="s">
        <v>685</v>
      </c>
      <c r="B5" s="19" t="s">
        <v>13</v>
      </c>
      <c r="C5" s="20" t="s">
        <v>33</v>
      </c>
      <c r="D5" s="23" t="str">
        <f t="shared" ref="D5:D21" si="1">CONCATENATE(A5,B5,C5)</f>
        <v>*hwnfa</v>
      </c>
      <c r="E5" s="200">
        <v>0</v>
      </c>
      <c r="F5" s="206">
        <v>20105002</v>
      </c>
      <c r="G5" s="94"/>
      <c r="H5" s="28" t="s">
        <v>47</v>
      </c>
      <c r="I5" s="23" t="s">
        <v>74</v>
      </c>
      <c r="J5" s="28" t="s">
        <v>403</v>
      </c>
      <c r="K5" s="556" t="str">
        <f t="shared" si="0"/>
        <v>Non financial assets of the personal sector</v>
      </c>
      <c r="L5" s="112" t="str">
        <f>Wealth_Macro_Variables!L23</f>
        <v>Assets with a physical value (real estate, machinery, equipment, etc.) owned by the personal sector (households).</v>
      </c>
      <c r="M5" s="559" t="str">
        <f>CONCATENATE(K5," is equal to ",K6," plus ",K9)</f>
        <v>Non financial assets of the personal sector is equal to Housing assets of the personal sector plus Business and other non-financial assets of the personal sector</v>
      </c>
      <c r="N5" s="70" t="str">
        <f>CONCATENATE("[",J5,"]","=","[",J6,"]","+","[",J9,"]")</f>
        <v>[Personal non-financial assets]=[Personal housing assets]+[Personal business and other non-financial assets]</v>
      </c>
      <c r="O5" s="112" t="str">
        <f>CONCATENATE(D5,"=",D6,"+",D9)</f>
        <v>*hwnfa=*hwhou+*hwbus</v>
      </c>
      <c r="P5" s="121"/>
      <c r="Q5" s="121"/>
      <c r="R5" s="121" t="str">
        <f>D5</f>
        <v>*hwnfa</v>
      </c>
      <c r="S5" s="121"/>
      <c r="T5" s="121"/>
      <c r="U5" s="133" t="str">
        <f>IF(Wealth_Distributed_Variables!Q5&lt;&gt;"",CONCATENATE(Wealth_Distributed_Variables!$K5,"[",Wealth_Distributed_Variables!Q5,"]"),"")</f>
        <v/>
      </c>
      <c r="V5" s="134" t="str">
        <f>IF(Wealth_Distributed_Variables!R5&lt;&gt;"",CONCATENATE(Wealth_Distributed_Variables!$K5,"[",Wealth_Distributed_Variables!R5,"]"),"")</f>
        <v>Non financial assets of the personal sector[*hwnfa]</v>
      </c>
      <c r="W5" s="133" t="str">
        <f>IF(Wealth_Distributed_Variables!S5&lt;&gt;"",CONCATENATE(Wealth_Distributed_Variables!$K5,"[",Wealth_Distributed_Variables!S5,"]"),"")</f>
        <v/>
      </c>
      <c r="X5" s="139" t="str">
        <f>IF(Wealth_Distributed_Variables!T5&lt;&gt;"",CONCATENATE(Wealth_Distributed_Variables!$K5,"[",Wealth_Distributed_Variables!T5,"]"),"")</f>
        <v/>
      </c>
    </row>
    <row r="6" spans="1:24" x14ac:dyDescent="0.2">
      <c r="A6" s="18" t="s">
        <v>685</v>
      </c>
      <c r="B6" s="19" t="s">
        <v>13</v>
      </c>
      <c r="C6" s="20" t="s">
        <v>25</v>
      </c>
      <c r="D6" s="23" t="str">
        <f t="shared" si="1"/>
        <v>*hwhou</v>
      </c>
      <c r="E6" s="200">
        <v>0</v>
      </c>
      <c r="F6" s="206">
        <v>20105003</v>
      </c>
      <c r="G6" s="94"/>
      <c r="H6" s="28" t="s">
        <v>48</v>
      </c>
      <c r="I6" s="23" t="s">
        <v>74</v>
      </c>
      <c r="J6" s="28" t="s">
        <v>401</v>
      </c>
      <c r="K6" s="556" t="str">
        <f t="shared" si="0"/>
        <v>Housing assets of the personal sector</v>
      </c>
      <c r="L6" s="112" t="str">
        <f>Wealth_Macro_Variables!L24</f>
        <v>Places of residence and land they built on owned by the personal sector (households).</v>
      </c>
      <c r="M6" s="559" t="str">
        <f>CONCATENATE(K6," is equal to ",K7," plus ",K8)</f>
        <v>Housing assets of the personal sector is equal to Dwellings of the personal sector plus Land underlying dwellings of the personal sector</v>
      </c>
      <c r="N6" s="70" t="str">
        <f>CONCATENATE("[",J6,"]","=","[",J7,"]","+","[",J8,"]")</f>
        <v>[Personal housing assets]=[Personal dwellings]+[Personal land underlying dwellings]</v>
      </c>
      <c r="O6" s="112" t="str">
        <f>CONCATENATE(D6,"=",D7,"+",D8)</f>
        <v>*hwhou=*hwdwe+*hwlan</v>
      </c>
      <c r="P6" s="121"/>
      <c r="Q6" s="121"/>
      <c r="R6" s="121"/>
      <c r="S6" s="121" t="str">
        <f>D6</f>
        <v>*hwhou</v>
      </c>
      <c r="T6" s="121"/>
      <c r="U6" s="133" t="str">
        <f>IF(Wealth_Distributed_Variables!Q6&lt;&gt;"",CONCATENATE(Wealth_Distributed_Variables!$K6,"[",Wealth_Distributed_Variables!Q6,"]"),"")</f>
        <v/>
      </c>
      <c r="V6" s="134" t="str">
        <f>IF(Wealth_Distributed_Variables!R6&lt;&gt;"",CONCATENATE(Wealth_Distributed_Variables!$K6,"[",Wealth_Distributed_Variables!R6,"]"),"")</f>
        <v/>
      </c>
      <c r="W6" s="133" t="str">
        <f>IF(Wealth_Distributed_Variables!S6&lt;&gt;"",CONCATENATE(Wealth_Distributed_Variables!$K6,"[",Wealth_Distributed_Variables!S6,"]"),"")</f>
        <v>Housing assets of the personal sector[*hwhou]</v>
      </c>
      <c r="X6" s="139" t="str">
        <f>IF(Wealth_Distributed_Variables!T6&lt;&gt;"",CONCATENATE(Wealth_Distributed_Variables!$K6,"[",Wealth_Distributed_Variables!T6,"]"),"")</f>
        <v/>
      </c>
    </row>
    <row r="7" spans="1:24" x14ac:dyDescent="0.2">
      <c r="A7" s="18" t="s">
        <v>685</v>
      </c>
      <c r="B7" s="19" t="s">
        <v>13</v>
      </c>
      <c r="C7" s="20" t="s">
        <v>23</v>
      </c>
      <c r="D7" s="23" t="str">
        <f t="shared" si="1"/>
        <v>*hwdwe</v>
      </c>
      <c r="E7" s="200">
        <v>0</v>
      </c>
      <c r="F7" s="206">
        <v>20105004</v>
      </c>
      <c r="G7" s="94"/>
      <c r="H7" s="28" t="s">
        <v>49</v>
      </c>
      <c r="I7" s="23" t="s">
        <v>74</v>
      </c>
      <c r="J7" s="28" t="s">
        <v>478</v>
      </c>
      <c r="K7" s="556" t="str">
        <f t="shared" si="0"/>
        <v>Dwellings of the personal sector</v>
      </c>
      <c r="L7" s="112" t="str">
        <f>Wealth_Macro_Variables!L25</f>
        <v>Places of residence owned by the personal sector (households).</v>
      </c>
      <c r="M7" s="559"/>
      <c r="N7" s="70"/>
      <c r="O7" s="112"/>
      <c r="P7" s="121"/>
      <c r="Q7" s="121"/>
      <c r="R7" s="121"/>
      <c r="S7" s="121"/>
      <c r="T7" s="121" t="str">
        <f>D7</f>
        <v>*hwdwe</v>
      </c>
      <c r="U7" s="133" t="str">
        <f>IF(Wealth_Distributed_Variables!Q7&lt;&gt;"",CONCATENATE(Wealth_Distributed_Variables!$K7,"[",Wealth_Distributed_Variables!Q7,"]"),"")</f>
        <v/>
      </c>
      <c r="V7" s="134" t="str">
        <f>IF(Wealth_Distributed_Variables!R7&lt;&gt;"",CONCATENATE(Wealth_Distributed_Variables!$K7,"[",Wealth_Distributed_Variables!R7,"]"),"")</f>
        <v/>
      </c>
      <c r="W7" s="133" t="str">
        <f>IF(Wealth_Distributed_Variables!S7&lt;&gt;"",CONCATENATE(Wealth_Distributed_Variables!$K7,"[",Wealth_Distributed_Variables!S7,"]"),"")</f>
        <v/>
      </c>
      <c r="X7" s="139" t="str">
        <f>IF(Wealth_Distributed_Variables!T7&lt;&gt;"",CONCATENATE(Wealth_Distributed_Variables!$K7,"[",Wealth_Distributed_Variables!T7,"]"),"")</f>
        <v>Dwellings of the personal sector[*hwdwe]</v>
      </c>
    </row>
    <row r="8" spans="1:24" x14ac:dyDescent="0.2">
      <c r="A8" s="18" t="s">
        <v>685</v>
      </c>
      <c r="B8" s="19" t="s">
        <v>13</v>
      </c>
      <c r="C8" s="20" t="s">
        <v>24</v>
      </c>
      <c r="D8" s="23" t="str">
        <f t="shared" si="1"/>
        <v>*hwlan</v>
      </c>
      <c r="E8" s="200">
        <v>0</v>
      </c>
      <c r="F8" s="206">
        <v>20105005</v>
      </c>
      <c r="G8" s="94"/>
      <c r="H8" s="28" t="s">
        <v>50</v>
      </c>
      <c r="I8" s="23" t="s">
        <v>74</v>
      </c>
      <c r="J8" s="28" t="s">
        <v>404</v>
      </c>
      <c r="K8" s="556" t="str">
        <f t="shared" si="0"/>
        <v>Land underlying dwellings of the personal sector</v>
      </c>
      <c r="L8" s="112" t="str">
        <f>Wealth_Macro_Variables!L26</f>
        <v>Land on which the places of residence are built owned by the personal sector (households).</v>
      </c>
      <c r="M8" s="559"/>
      <c r="N8" s="70"/>
      <c r="O8" s="112"/>
      <c r="P8" s="121"/>
      <c r="Q8" s="121"/>
      <c r="R8" s="121"/>
      <c r="S8" s="121"/>
      <c r="T8" s="121" t="str">
        <f>D8</f>
        <v>*hwlan</v>
      </c>
      <c r="U8" s="133" t="str">
        <f>IF(Wealth_Distributed_Variables!Q8&lt;&gt;"",CONCATENATE(Wealth_Distributed_Variables!$K8,"[",Wealth_Distributed_Variables!Q8,"]"),"")</f>
        <v/>
      </c>
      <c r="V8" s="134" t="str">
        <f>IF(Wealth_Distributed_Variables!R8&lt;&gt;"",CONCATENATE(Wealth_Distributed_Variables!$K8,"[",Wealth_Distributed_Variables!R8,"]"),"")</f>
        <v/>
      </c>
      <c r="W8" s="133" t="str">
        <f>IF(Wealth_Distributed_Variables!S8&lt;&gt;"",CONCATENATE(Wealth_Distributed_Variables!$K8,"[",Wealth_Distributed_Variables!S8,"]"),"")</f>
        <v/>
      </c>
      <c r="X8" s="139" t="str">
        <f>IF(Wealth_Distributed_Variables!T8&lt;&gt;"",CONCATENATE(Wealth_Distributed_Variables!$K8,"[",Wealth_Distributed_Variables!T8,"]"),"")</f>
        <v>Land underlying dwellings of the personal sector[*hwlan]</v>
      </c>
    </row>
    <row r="9" spans="1:24" x14ac:dyDescent="0.2">
      <c r="A9" s="18" t="s">
        <v>685</v>
      </c>
      <c r="B9" s="19" t="s">
        <v>13</v>
      </c>
      <c r="C9" s="20" t="s">
        <v>26</v>
      </c>
      <c r="D9" s="23" t="str">
        <f t="shared" si="1"/>
        <v>*hwbus</v>
      </c>
      <c r="E9" s="200">
        <v>0</v>
      </c>
      <c r="F9" s="206">
        <v>20105006</v>
      </c>
      <c r="G9" s="94"/>
      <c r="H9" s="28" t="s">
        <v>76</v>
      </c>
      <c r="I9" s="23" t="s">
        <v>74</v>
      </c>
      <c r="J9" s="28" t="s">
        <v>409</v>
      </c>
      <c r="K9" s="556" t="str">
        <f t="shared" si="0"/>
        <v>Business and other non-financial assets of the personal sector</v>
      </c>
      <c r="L9" s="112" t="str">
        <f>Wealth_Macro_Variables!L27</f>
        <v>Agricultural land and other domestic non-financial assets owned by the personal sector (households).</v>
      </c>
      <c r="M9" s="559" t="str">
        <f>CONCATENATE(K9," is equal to ",K10," plus ",K11)</f>
        <v>Business and other non-financial assets of the personal sector is equal to Agricultural land of the personal sector plus Other domestic capital of the personal sector</v>
      </c>
      <c r="N9" s="70" t="str">
        <f>CONCATENATE("[",J9,"]","=","[",J10,"]","+","[",J11,"]")</f>
        <v>[Personal business and other non-financial assets]=[Personal agricultural land]+[Personal other domestic capital]</v>
      </c>
      <c r="O9" s="112" t="str">
        <f>CONCATENATE(D9,"=",D10,"+",D11)</f>
        <v>*hwbus=*hwagr+*hwodk</v>
      </c>
      <c r="P9" s="121"/>
      <c r="Q9" s="121"/>
      <c r="R9" s="121"/>
      <c r="S9" s="121" t="str">
        <f>D9</f>
        <v>*hwbus</v>
      </c>
      <c r="T9" s="121"/>
      <c r="U9" s="133" t="str">
        <f>IF(Wealth_Distributed_Variables!Q9&lt;&gt;"",CONCATENATE(Wealth_Distributed_Variables!$K9,"[",Wealth_Distributed_Variables!Q9,"]"),"")</f>
        <v/>
      </c>
      <c r="V9" s="134" t="str">
        <f>IF(Wealth_Distributed_Variables!R9&lt;&gt;"",CONCATENATE(Wealth_Distributed_Variables!$K9,"[",Wealth_Distributed_Variables!R9,"]"),"")</f>
        <v/>
      </c>
      <c r="W9" s="133" t="str">
        <f>IF(Wealth_Distributed_Variables!S9&lt;&gt;"",CONCATENATE(Wealth_Distributed_Variables!$K9,"[",Wealth_Distributed_Variables!S9,"]"),"")</f>
        <v>Business and other non-financial assets of the personal sector[*hwbus]</v>
      </c>
      <c r="X9" s="139" t="str">
        <f>IF(Wealth_Distributed_Variables!T9&lt;&gt;"",CONCATENATE(Wealth_Distributed_Variables!$K9,"[",Wealth_Distributed_Variables!T9,"]"),"")</f>
        <v/>
      </c>
    </row>
    <row r="10" spans="1:24" x14ac:dyDescent="0.2">
      <c r="A10" s="18" t="s">
        <v>685</v>
      </c>
      <c r="B10" s="19" t="s">
        <v>13</v>
      </c>
      <c r="C10" s="20" t="s">
        <v>8</v>
      </c>
      <c r="D10" s="23" t="str">
        <f t="shared" si="1"/>
        <v>*hwagr</v>
      </c>
      <c r="E10" s="200">
        <v>0</v>
      </c>
      <c r="F10" s="206">
        <v>20105007</v>
      </c>
      <c r="G10" s="94"/>
      <c r="H10" s="28" t="s">
        <v>52</v>
      </c>
      <c r="I10" s="23" t="s">
        <v>74</v>
      </c>
      <c r="J10" s="28" t="s">
        <v>408</v>
      </c>
      <c r="K10" s="556" t="str">
        <f t="shared" si="0"/>
        <v>Agricultural land of the personal sector</v>
      </c>
      <c r="L10" s="112" t="str">
        <f>Wealth_Macro_Variables!L28</f>
        <v>Agricultural land owned by owned by the personal sector (households). Agricultural land is defined as land devoted to agriculture.</v>
      </c>
      <c r="M10" s="559"/>
      <c r="N10" s="70"/>
      <c r="O10" s="112"/>
      <c r="P10" s="121"/>
      <c r="Q10" s="121"/>
      <c r="R10" s="121"/>
      <c r="S10" s="121"/>
      <c r="T10" s="121" t="str">
        <f>D10</f>
        <v>*hwagr</v>
      </c>
      <c r="U10" s="133" t="str">
        <f>IF(Wealth_Distributed_Variables!Q10&lt;&gt;"",CONCATENATE(Wealth_Distributed_Variables!$K10,"[",Wealth_Distributed_Variables!Q10,"]"),"")</f>
        <v/>
      </c>
      <c r="V10" s="134" t="str">
        <f>IF(Wealth_Distributed_Variables!R10&lt;&gt;"",CONCATENATE(Wealth_Distributed_Variables!$K10,"[",Wealth_Distributed_Variables!R10,"]"),"")</f>
        <v/>
      </c>
      <c r="W10" s="133"/>
      <c r="X10" s="139" t="str">
        <f>IF(Wealth_Distributed_Variables!T10&lt;&gt;"",CONCATENATE(Wealth_Distributed_Variables!$K10,"[",Wealth_Distributed_Variables!T10,"]"),"")</f>
        <v>Agricultural land of the personal sector[*hwagr]</v>
      </c>
    </row>
    <row r="11" spans="1:24" x14ac:dyDescent="0.2">
      <c r="A11" s="18" t="s">
        <v>685</v>
      </c>
      <c r="B11" s="19" t="s">
        <v>13</v>
      </c>
      <c r="C11" s="20" t="s">
        <v>32</v>
      </c>
      <c r="D11" s="23" t="str">
        <f t="shared" si="1"/>
        <v>*hwodk</v>
      </c>
      <c r="E11" s="200">
        <v>0</v>
      </c>
      <c r="F11" s="206">
        <v>20105008</v>
      </c>
      <c r="G11" s="94"/>
      <c r="H11" s="28" t="s">
        <v>51</v>
      </c>
      <c r="I11" s="23" t="s">
        <v>74</v>
      </c>
      <c r="J11" s="28" t="s">
        <v>479</v>
      </c>
      <c r="K11" s="556" t="str">
        <f t="shared" si="0"/>
        <v>Other domestic capital of the personal sector</v>
      </c>
      <c r="L11" s="112" t="str">
        <f>Wealth_Macro_Variables!L29</f>
        <v>Non-financial assets owned by the personal sector (households) except housing assets and agricultural land (machinery, equipment, etc.).</v>
      </c>
      <c r="M11" s="559"/>
      <c r="N11" s="70"/>
      <c r="O11" s="112"/>
      <c r="P11" s="121"/>
      <c r="Q11" s="121"/>
      <c r="R11" s="121"/>
      <c r="S11" s="121"/>
      <c r="T11" s="121" t="str">
        <f>D11</f>
        <v>*hwodk</v>
      </c>
      <c r="U11" s="133" t="str">
        <f>IF(Wealth_Distributed_Variables!Q11&lt;&gt;"",CONCATENATE(Wealth_Distributed_Variables!$K11,"[",Wealth_Distributed_Variables!Q11,"]"),"")</f>
        <v/>
      </c>
      <c r="V11" s="134" t="str">
        <f>IF(Wealth_Distributed_Variables!R11&lt;&gt;"",CONCATENATE(Wealth_Distributed_Variables!$K11,"[",Wealth_Distributed_Variables!R11,"]"),"")</f>
        <v/>
      </c>
      <c r="W11" s="133"/>
      <c r="X11" s="139" t="str">
        <f>IF(Wealth_Distributed_Variables!T11&lt;&gt;"",CONCATENATE(Wealth_Distributed_Variables!$K11,"[",Wealth_Distributed_Variables!T11,"]"),"")</f>
        <v>Other domestic capital of the personal sector[*hwodk]</v>
      </c>
    </row>
    <row r="12" spans="1:24" x14ac:dyDescent="0.2">
      <c r="A12" s="18" t="s">
        <v>685</v>
      </c>
      <c r="B12" s="19" t="s">
        <v>13</v>
      </c>
      <c r="C12" s="20" t="s">
        <v>27</v>
      </c>
      <c r="D12" s="23" t="str">
        <f t="shared" si="1"/>
        <v>*hwfin</v>
      </c>
      <c r="E12" s="200">
        <v>0</v>
      </c>
      <c r="F12" s="206">
        <v>20105009</v>
      </c>
      <c r="G12" s="94"/>
      <c r="H12" s="28" t="s">
        <v>2</v>
      </c>
      <c r="I12" s="23" t="s">
        <v>74</v>
      </c>
      <c r="J12" s="28" t="s">
        <v>411</v>
      </c>
      <c r="K12" s="556" t="str">
        <f t="shared" si="0"/>
        <v>Financial assets of the personal sector</v>
      </c>
      <c r="L12" s="112" t="str">
        <f>Wealth_Macro_Variables!L30</f>
        <v>Intangible assets whose value is derived from a contractual claim (bank deposits, bonds, and stocks) owned by the personal sector (households).</v>
      </c>
      <c r="M12" s="559" t="str">
        <f>CONCATENATE(K12," is equal to ",K13," plus ",K16," plus ",K19)</f>
        <v>Financial assets of the personal sector is equal to Currency, deposits, bonds &amp; loans of the personal sector plus Equities, fund shares, offshore wealth of the personal sector plus Pension funds &amp; life insurance of the personal sector</v>
      </c>
      <c r="N12" s="70" t="str">
        <f>CONCATENATE("[",J12,"]","=","[",J13,"]","+","[",J16,"]","+","[",J19,"]")</f>
        <v>[Personal financial assets]=[Personal currency, bonds &amp; deposits]+[Personal equity, fund shares &amp; offshore wealth]+[Personal pension funds &amp; life insurance]</v>
      </c>
      <c r="O12" s="112" t="str">
        <f>CONCATENATE(D12,"=",D13,"+",D16,"+",D19)</f>
        <v>*hwfin=*hwfix+*hwequ+*hwpen</v>
      </c>
      <c r="P12" s="121"/>
      <c r="Q12" s="121"/>
      <c r="R12" s="121" t="str">
        <f>D12</f>
        <v>*hwfin</v>
      </c>
      <c r="S12" s="121"/>
      <c r="T12" s="121"/>
      <c r="U12" s="133" t="str">
        <f>IF(Wealth_Distributed_Variables!Q12&lt;&gt;"",CONCATENATE(Wealth_Distributed_Variables!$K12,"[",Wealth_Distributed_Variables!Q12,"]"),"")</f>
        <v/>
      </c>
      <c r="V12" s="134" t="str">
        <f>IF(Wealth_Distributed_Variables!R12&lt;&gt;"",CONCATENATE(Wealth_Distributed_Variables!$K12,"[",Wealth_Distributed_Variables!R12,"]"),"")</f>
        <v>Financial assets of the personal sector[*hwfin]</v>
      </c>
      <c r="W12" s="133" t="str">
        <f>IF(Wealth_Distributed_Variables!S12&lt;&gt;"",CONCATENATE(Wealth_Distributed_Variables!$K12,"[",Wealth_Distributed_Variables!S12,"]"),"")</f>
        <v/>
      </c>
      <c r="X12" s="139" t="str">
        <f>IF(Wealth_Distributed_Variables!T12&lt;&gt;"",CONCATENATE(Wealth_Distributed_Variables!$K12,"[",Wealth_Distributed_Variables!T12,"]"),"")</f>
        <v/>
      </c>
    </row>
    <row r="13" spans="1:24" x14ac:dyDescent="0.2">
      <c r="A13" s="18" t="s">
        <v>685</v>
      </c>
      <c r="B13" s="19" t="s">
        <v>13</v>
      </c>
      <c r="C13" s="20" t="s">
        <v>28</v>
      </c>
      <c r="D13" s="23" t="str">
        <f t="shared" si="1"/>
        <v>*hwfix</v>
      </c>
      <c r="E13" s="200">
        <v>0</v>
      </c>
      <c r="F13" s="206">
        <v>20105010</v>
      </c>
      <c r="G13" s="94"/>
      <c r="H13" s="28" t="s">
        <v>53</v>
      </c>
      <c r="I13" s="23" t="s">
        <v>74</v>
      </c>
      <c r="J13" s="28" t="s">
        <v>1890</v>
      </c>
      <c r="K13" s="556" t="str">
        <f t="shared" si="0"/>
        <v>Currency, deposits, bonds &amp; loans of the personal sector</v>
      </c>
      <c r="L13" s="112" t="str">
        <f>Wealth_Macro_Variables!L31</f>
        <v>Cash, bank deposits, bonds and loans owned by the personal sector (households).</v>
      </c>
      <c r="M13" s="559"/>
      <c r="N13" s="70"/>
      <c r="O13" s="112"/>
      <c r="P13" s="121"/>
      <c r="Q13" s="121"/>
      <c r="R13" s="121"/>
      <c r="S13" s="121" t="str">
        <f>D13</f>
        <v>*hwfix</v>
      </c>
      <c r="T13" s="121"/>
      <c r="U13" s="133" t="str">
        <f>IF(Wealth_Distributed_Variables!Q13&lt;&gt;"",CONCATENATE(Wealth_Distributed_Variables!$K13,"[",Wealth_Distributed_Variables!Q13,"]"),"")</f>
        <v/>
      </c>
      <c r="V13" s="134" t="str">
        <f>IF(Wealth_Distributed_Variables!R13&lt;&gt;"",CONCATENATE(Wealth_Distributed_Variables!$K13,"[",Wealth_Distributed_Variables!R13,"]"),"")</f>
        <v/>
      </c>
      <c r="W13" s="133" t="str">
        <f>IF(Wealth_Distributed_Variables!S13&lt;&gt;"",CONCATENATE(Wealth_Distributed_Variables!$K13,"[",Wealth_Distributed_Variables!S13,"]"),"")</f>
        <v>Currency, deposits, bonds &amp; loans of the personal sector[*hwfix]</v>
      </c>
      <c r="X13" s="139" t="str">
        <f>IF(Wealth_Distributed_Variables!T13&lt;&gt;"",CONCATENATE(Wealth_Distributed_Variables!$K13,"[",Wealth_Distributed_Variables!T13,"]"),"")</f>
        <v/>
      </c>
    </row>
    <row r="14" spans="1:24" s="1" customFormat="1" x14ac:dyDescent="0.2">
      <c r="A14" s="97" t="s">
        <v>685</v>
      </c>
      <c r="B14" s="20" t="s">
        <v>13</v>
      </c>
      <c r="C14" s="20" t="s">
        <v>1154</v>
      </c>
      <c r="D14" s="94" t="str">
        <f>CONCATENATE(A14,B14,C14)</f>
        <v>*hwcud</v>
      </c>
      <c r="E14" s="200">
        <v>0</v>
      </c>
      <c r="F14" s="206"/>
      <c r="G14" s="94"/>
      <c r="H14" s="3" t="s">
        <v>1150</v>
      </c>
      <c r="I14" s="23" t="s">
        <v>74</v>
      </c>
      <c r="J14" s="3" t="s">
        <v>1165</v>
      </c>
      <c r="K14" s="161" t="str">
        <f>CONCATENATE(H14," owned by ",I14)</f>
        <v>Currency, deposits owned by personal sector</v>
      </c>
      <c r="L14" s="112" t="str">
        <f>Wealth_Macro_Variables!L32</f>
        <v>Cash and bank deposits owned by the personal sector (households).</v>
      </c>
      <c r="M14" s="559"/>
      <c r="N14" s="70"/>
      <c r="O14" s="112"/>
      <c r="P14" s="121"/>
      <c r="Q14" s="121"/>
      <c r="R14" s="121"/>
      <c r="S14" s="121"/>
      <c r="T14" s="121" t="str">
        <f>D14</f>
        <v>*hwcud</v>
      </c>
      <c r="U14" s="133"/>
      <c r="V14" s="134"/>
      <c r="W14" s="133"/>
      <c r="X14" s="139" t="str">
        <f>IF(Wealth_Distributed_Variables!T14&lt;&gt;"",CONCATENATE(Wealth_Distributed_Variables!$K14,"[",Wealth_Distributed_Variables!T14,"]"),"")</f>
        <v>Currency, deposits owned by personal sector[*hwcud]</v>
      </c>
    </row>
    <row r="15" spans="1:24" s="1" customFormat="1" x14ac:dyDescent="0.2">
      <c r="A15" s="97" t="s">
        <v>685</v>
      </c>
      <c r="B15" s="20" t="s">
        <v>13</v>
      </c>
      <c r="C15" s="20" t="s">
        <v>1155</v>
      </c>
      <c r="D15" s="94" t="str">
        <f>CONCATENATE(A15,B15,C15)</f>
        <v>*hwbol</v>
      </c>
      <c r="E15" s="200">
        <v>0</v>
      </c>
      <c r="F15" s="206"/>
      <c r="G15" s="94"/>
      <c r="H15" s="3" t="s">
        <v>1151</v>
      </c>
      <c r="I15" s="23" t="s">
        <v>74</v>
      </c>
      <c r="J15" s="3" t="s">
        <v>1166</v>
      </c>
      <c r="K15" s="161" t="str">
        <f>CONCATENATE(H15," owned by ",I15)</f>
        <v>Bonds &amp; loans owned by personal sector</v>
      </c>
      <c r="L15" s="112" t="str">
        <f>Wealth_Macro_Variables!L33</f>
        <v>Bonds and loans owned by the personal sector (households).</v>
      </c>
      <c r="M15" s="559"/>
      <c r="N15" s="70"/>
      <c r="O15" s="112"/>
      <c r="P15" s="121"/>
      <c r="Q15" s="121"/>
      <c r="R15" s="121"/>
      <c r="S15" s="121"/>
      <c r="T15" s="121" t="str">
        <f>D15</f>
        <v>*hwbol</v>
      </c>
      <c r="U15" s="133"/>
      <c r="V15" s="134"/>
      <c r="W15" s="133"/>
      <c r="X15" s="139" t="str">
        <f>IF(Wealth_Distributed_Variables!T15&lt;&gt;"",CONCATENATE(Wealth_Distributed_Variables!$K15,"[",Wealth_Distributed_Variables!T15,"]"),"")</f>
        <v>Bonds &amp; loans owned by personal sector[*hwbol]</v>
      </c>
    </row>
    <row r="16" spans="1:24" x14ac:dyDescent="0.2">
      <c r="A16" s="18" t="s">
        <v>685</v>
      </c>
      <c r="B16" s="19" t="s">
        <v>13</v>
      </c>
      <c r="C16" s="20" t="s">
        <v>29</v>
      </c>
      <c r="D16" s="23" t="str">
        <f t="shared" si="1"/>
        <v>*hwequ</v>
      </c>
      <c r="E16" s="200">
        <v>0</v>
      </c>
      <c r="F16" s="206">
        <v>20105011</v>
      </c>
      <c r="G16" s="94"/>
      <c r="H16" s="28" t="s">
        <v>54</v>
      </c>
      <c r="I16" s="23" t="s">
        <v>74</v>
      </c>
      <c r="J16" s="28" t="s">
        <v>1881</v>
      </c>
      <c r="K16" s="556" t="str">
        <f>CONCATENATE(H16," of the ",I16)</f>
        <v>Equities, fund shares, offshore wealth of the personal sector</v>
      </c>
      <c r="L16" s="112" t="str">
        <f>Wealth_Macro_Variables!L34</f>
        <v>Company stocks, fund shares and wealth outside of one's residence country owned by the personal sector (households).</v>
      </c>
      <c r="M16" s="559" t="str">
        <f>CONCATENATE(K16," is equal to ",K17," plus ",K18)</f>
        <v>Equities, fund shares, offshore wealth of the personal sector is equal to Equities of the personal sector plus Offshore wealth of the personal sector</v>
      </c>
      <c r="N16" s="70" t="str">
        <f>CONCATENATE("[",J16,"]","=","[",J17,"]","+","[",J18,"]")</f>
        <v>[Personal equity, fund shares &amp; offshore wealth]=[Personal equities]+[Personal offshore wealth]</v>
      </c>
      <c r="O16" s="112" t="str">
        <f>CONCATENATE(D16,"=",D17,"+",D18)</f>
        <v>*hwequ=*hweqi+*hwoff</v>
      </c>
      <c r="P16" s="121"/>
      <c r="Q16" s="121"/>
      <c r="R16" s="121"/>
      <c r="S16" s="121" t="str">
        <f>D16</f>
        <v>*hwequ</v>
      </c>
      <c r="T16" s="121"/>
      <c r="U16" s="133" t="str">
        <f>IF(Wealth_Distributed_Variables!Q16&lt;&gt;"",CONCATENATE(Wealth_Distributed_Variables!$K16,"[",Wealth_Distributed_Variables!Q16,"]"),"")</f>
        <v/>
      </c>
      <c r="V16" s="134" t="str">
        <f>IF(Wealth_Distributed_Variables!R16&lt;&gt;"",CONCATENATE(Wealth_Distributed_Variables!$K16,"[",Wealth_Distributed_Variables!R16,"]"),"")</f>
        <v/>
      </c>
      <c r="W16" s="133" t="str">
        <f>IF(Wealth_Distributed_Variables!S16&lt;&gt;"",CONCATENATE(Wealth_Distributed_Variables!$K16,"[",Wealth_Distributed_Variables!S16,"]"),"")</f>
        <v>Equities, fund shares, offshore wealth of the personal sector[*hwequ]</v>
      </c>
      <c r="X16" s="139" t="str">
        <f>IF(Wealth_Distributed_Variables!T16&lt;&gt;"",CONCATENATE(Wealth_Distributed_Variables!$K16,"[",Wealth_Distributed_Variables!T16,"]"),"")</f>
        <v/>
      </c>
    </row>
    <row r="17" spans="1:24" x14ac:dyDescent="0.2">
      <c r="A17" s="18" t="s">
        <v>685</v>
      </c>
      <c r="B17" s="20" t="s">
        <v>13</v>
      </c>
      <c r="C17" s="20" t="s">
        <v>35</v>
      </c>
      <c r="D17" s="94" t="str">
        <f t="shared" si="1"/>
        <v>*hweqi</v>
      </c>
      <c r="E17" s="200">
        <v>0</v>
      </c>
      <c r="F17" s="206"/>
      <c r="G17" s="94"/>
      <c r="H17" s="28" t="s">
        <v>55</v>
      </c>
      <c r="I17" s="23" t="s">
        <v>74</v>
      </c>
      <c r="J17" s="28" t="s">
        <v>413</v>
      </c>
      <c r="K17" s="556" t="str">
        <f>CONCATENATE(H17," of the ",I17)</f>
        <v>Equities of the personal sector</v>
      </c>
      <c r="L17" s="112" t="str">
        <f>Wealth_Macro_Variables!L35</f>
        <v>Company stocks owned by the personal sector (households).</v>
      </c>
      <c r="M17" s="559"/>
      <c r="N17" s="70"/>
      <c r="O17" s="112"/>
      <c r="P17" s="121"/>
      <c r="Q17" s="121"/>
      <c r="R17" s="121"/>
      <c r="S17" s="121"/>
      <c r="T17" s="121" t="str">
        <f>D17</f>
        <v>*hweqi</v>
      </c>
      <c r="U17" s="133" t="str">
        <f>IF(Wealth_Distributed_Variables!Q17&lt;&gt;"",CONCATENATE(Wealth_Distributed_Variables!$K17,"[",Wealth_Distributed_Variables!Q17,"]"),"")</f>
        <v/>
      </c>
      <c r="V17" s="134" t="str">
        <f>IF(Wealth_Distributed_Variables!R17&lt;&gt;"",CONCATENATE(Wealth_Distributed_Variables!$K17,"[",Wealth_Distributed_Variables!R17,"]"),"")</f>
        <v/>
      </c>
      <c r="W17" s="133" t="str">
        <f>IF(Wealth_Distributed_Variables!S17&lt;&gt;"",CONCATENATE(Wealth_Distributed_Variables!$K17,"[",Wealth_Distributed_Variables!S17,"]"),"")</f>
        <v/>
      </c>
      <c r="X17" s="139" t="str">
        <f>IF(Wealth_Distributed_Variables!T17&lt;&gt;"",CONCATENATE(Wealth_Distributed_Variables!$K17,"[",Wealth_Distributed_Variables!T17,"]"),"")</f>
        <v>Equities of the personal sector[*hweqi]</v>
      </c>
    </row>
    <row r="18" spans="1:24" x14ac:dyDescent="0.2">
      <c r="A18" s="18" t="s">
        <v>685</v>
      </c>
      <c r="B18" s="20" t="s">
        <v>13</v>
      </c>
      <c r="C18" s="20" t="s">
        <v>36</v>
      </c>
      <c r="D18" s="94" t="str">
        <f t="shared" si="1"/>
        <v>*hwoff</v>
      </c>
      <c r="E18" s="200">
        <v>0</v>
      </c>
      <c r="F18" s="206"/>
      <c r="G18" s="94"/>
      <c r="H18" s="28" t="s">
        <v>56</v>
      </c>
      <c r="I18" s="23" t="s">
        <v>74</v>
      </c>
      <c r="J18" s="28" t="s">
        <v>414</v>
      </c>
      <c r="K18" s="556" t="str">
        <f>CONCATENATE(H18," of the ",I18)</f>
        <v>Offshore wealth of the personal sector</v>
      </c>
      <c r="L18" s="112" t="str">
        <f>Wealth_Macro_Variables!L36</f>
        <v>Wealth outside of one's residence country owned by the personal sector (households).</v>
      </c>
      <c r="M18" s="559"/>
      <c r="N18" s="70"/>
      <c r="O18" s="112"/>
      <c r="P18" s="121"/>
      <c r="Q18" s="121"/>
      <c r="R18" s="121"/>
      <c r="S18" s="121"/>
      <c r="T18" s="121" t="str">
        <f>D18</f>
        <v>*hwoff</v>
      </c>
      <c r="U18" s="133" t="str">
        <f>IF(Wealth_Distributed_Variables!Q18&lt;&gt;"",CONCATENATE(Wealth_Distributed_Variables!$K18,"[",Wealth_Distributed_Variables!Q18,"]"),"")</f>
        <v/>
      </c>
      <c r="V18" s="134" t="str">
        <f>IF(Wealth_Distributed_Variables!R18&lt;&gt;"",CONCATENATE(Wealth_Distributed_Variables!$K18,"[",Wealth_Distributed_Variables!R18,"]"),"")</f>
        <v/>
      </c>
      <c r="W18" s="133" t="str">
        <f>IF(Wealth_Distributed_Variables!S18&lt;&gt;"",CONCATENATE(Wealth_Distributed_Variables!$K18,"[",Wealth_Distributed_Variables!S18,"]"),"")</f>
        <v/>
      </c>
      <c r="X18" s="139" t="str">
        <f>IF(Wealth_Distributed_Variables!T18&lt;&gt;"",CONCATENATE(Wealth_Distributed_Variables!$K18,"[",Wealth_Distributed_Variables!T18,"]"),"")</f>
        <v>Offshore wealth of the personal sector[*hwoff]</v>
      </c>
    </row>
    <row r="19" spans="1:24" x14ac:dyDescent="0.2">
      <c r="A19" s="18" t="s">
        <v>685</v>
      </c>
      <c r="B19" s="19" t="s">
        <v>13</v>
      </c>
      <c r="C19" s="20" t="s">
        <v>30</v>
      </c>
      <c r="D19" s="23" t="str">
        <f t="shared" si="1"/>
        <v>*hwpen</v>
      </c>
      <c r="E19" s="200">
        <v>0</v>
      </c>
      <c r="F19" s="206">
        <v>20105012</v>
      </c>
      <c r="G19" s="94"/>
      <c r="H19" s="28" t="s">
        <v>77</v>
      </c>
      <c r="I19" s="23" t="s">
        <v>74</v>
      </c>
      <c r="J19" s="28" t="s">
        <v>480</v>
      </c>
      <c r="K19" s="556" t="str">
        <f>CONCATENATE(H19," of the ",I19)</f>
        <v>Pension funds &amp; life insurance of the personal sector</v>
      </c>
      <c r="L19" s="112" t="str">
        <f>Wealth_Macro_Variables!L37</f>
        <v>Pension funds and life insurance owned by the personal sector (households).</v>
      </c>
      <c r="M19" s="559"/>
      <c r="N19" s="70"/>
      <c r="O19" s="112"/>
      <c r="P19" s="121"/>
      <c r="Q19" s="121"/>
      <c r="R19" s="121"/>
      <c r="S19" s="121" t="str">
        <f>D19</f>
        <v>*hwpen</v>
      </c>
      <c r="T19" s="121"/>
      <c r="U19" s="133" t="str">
        <f>IF(Wealth_Distributed_Variables!Q19&lt;&gt;"",CONCATENATE(Wealth_Distributed_Variables!$K19,"[",Wealth_Distributed_Variables!Q19,"]"),"")</f>
        <v/>
      </c>
      <c r="V19" s="134" t="str">
        <f>IF(Wealth_Distributed_Variables!R19&lt;&gt;"",CONCATENATE(Wealth_Distributed_Variables!$K19,"[",Wealth_Distributed_Variables!R19,"]"),"")</f>
        <v/>
      </c>
      <c r="W19" s="133" t="str">
        <f>IF(Wealth_Distributed_Variables!S19&lt;&gt;"",CONCATENATE(Wealth_Distributed_Variables!$K19,"[",Wealth_Distributed_Variables!S19,"]"),"")</f>
        <v>Pension funds &amp; life insurance of the personal sector[*hwpen]</v>
      </c>
      <c r="X19" s="139" t="str">
        <f>IF(Wealth_Distributed_Variables!T19&lt;&gt;"",CONCATENATE(Wealth_Distributed_Variables!$K19,"[",Wealth_Distributed_Variables!T19,"]"),"")</f>
        <v/>
      </c>
    </row>
    <row r="20" spans="1:24" s="3" customFormat="1" ht="16" customHeight="1" x14ac:dyDescent="0.2">
      <c r="A20" s="97" t="s">
        <v>685</v>
      </c>
      <c r="B20" s="20" t="s">
        <v>13</v>
      </c>
      <c r="C20" s="20" t="s">
        <v>1153</v>
      </c>
      <c r="D20" s="94" t="str">
        <f>CONCATENATE(A20,B20,C20)</f>
        <v>*hwfie</v>
      </c>
      <c r="E20" s="104">
        <v>0</v>
      </c>
      <c r="F20" s="206"/>
      <c r="G20" s="94"/>
      <c r="H20" s="3" t="s">
        <v>1152</v>
      </c>
      <c r="I20" s="94" t="s">
        <v>74</v>
      </c>
      <c r="J20" s="3" t="s">
        <v>1889</v>
      </c>
      <c r="K20" s="161" t="str">
        <f>CONCATENATE(H20," owned by ",I20)</f>
        <v>Financial assets except currency &amp; deposits owned by personal sector</v>
      </c>
      <c r="L20" s="112" t="str">
        <f>Wealth_Macro_Variables!L39</f>
        <v>Financial assets except cash and bank deposits owned by the personal sector (households).</v>
      </c>
      <c r="M20" s="559" t="str">
        <f>CONCATENATE(K20," is equal to ", K12," minus ",K13)</f>
        <v>Financial assets except currency &amp; deposits owned by personal sector is equal to Financial assets of the personal sector minus Currency, deposits, bonds &amp; loans of the personal sector</v>
      </c>
      <c r="N20" s="70" t="str">
        <f>CONCATENATE("[",J20,"]","=","[",J12,"]","-","[",J13,"]")</f>
        <v>[Personal financial assets excluding currency &amp; deposits]=[Personal financial assets]-[Personal currency, bonds &amp; deposits]</v>
      </c>
      <c r="O20" s="112" t="str">
        <f>CONCATENATE(D20,"=",D11,"-",D13,)</f>
        <v>*hwfie=*hwodk-*hwfix</v>
      </c>
      <c r="P20" s="121"/>
      <c r="Q20" s="121"/>
      <c r="R20" s="121" t="str">
        <f>D20</f>
        <v>*hwfie</v>
      </c>
      <c r="S20" s="121"/>
      <c r="T20" s="121"/>
      <c r="U20" s="133"/>
      <c r="V20" s="134" t="str">
        <f>IF(Wealth_Distributed_Variables!R20&lt;&gt;"",CONCATENATE(Wealth_Distributed_Variables!$K20,"[",Wealth_Distributed_Variables!R20,"]"),"")</f>
        <v>Financial assets except currency &amp; deposits owned by personal sector[*hwfie]</v>
      </c>
      <c r="W20" s="133"/>
      <c r="X20" s="139" t="str">
        <f>IF(Wealth_Macro_Variables!T20&lt;&gt;"",CONCATENATE(Wealth_Macro_Variables!$K20,"[",Wealth_Macro_Variables!T20,"]"),"")</f>
        <v/>
      </c>
    </row>
    <row r="21" spans="1:24" ht="17" thickBot="1" x14ac:dyDescent="0.25">
      <c r="A21" s="21" t="s">
        <v>685</v>
      </c>
      <c r="B21" s="22" t="s">
        <v>13</v>
      </c>
      <c r="C21" s="34" t="s">
        <v>31</v>
      </c>
      <c r="D21" s="24" t="str">
        <f t="shared" si="1"/>
        <v>*hwdeb</v>
      </c>
      <c r="E21" s="205">
        <v>0</v>
      </c>
      <c r="F21" s="207">
        <v>20105013</v>
      </c>
      <c r="G21" s="96"/>
      <c r="H21" s="25" t="s">
        <v>1</v>
      </c>
      <c r="I21" s="24" t="s">
        <v>74</v>
      </c>
      <c r="J21" s="25" t="s">
        <v>415</v>
      </c>
      <c r="K21" s="546" t="str">
        <f>CONCATENATE(H21," of the ",I21)</f>
        <v>Liabilities of the personal sector</v>
      </c>
      <c r="L21" s="113" t="str">
        <f>Wealth_Macro_Variables!L38</f>
        <v>Debts or legal obligations owned by the personal sector (households).</v>
      </c>
      <c r="M21" s="554"/>
      <c r="N21" s="72"/>
      <c r="O21" s="113"/>
      <c r="P21" s="124"/>
      <c r="Q21" s="124"/>
      <c r="R21" s="124" t="str">
        <f>D21</f>
        <v>*hwdeb</v>
      </c>
      <c r="S21" s="124"/>
      <c r="T21" s="124"/>
      <c r="U21" s="136" t="str">
        <f>IF(Wealth_Distributed_Variables!Q21&lt;&gt;"",CONCATENATE(Wealth_Distributed_Variables!$K21,"[",Wealth_Distributed_Variables!Q21,"]"),"")</f>
        <v/>
      </c>
      <c r="V21" s="137" t="str">
        <f>IF(Wealth_Distributed_Variables!R21&lt;&gt;"",CONCATENATE(Wealth_Distributed_Variables!$K21,"[",Wealth_Distributed_Variables!R21,"]"),"")</f>
        <v>Liabilities of the personal sector[*hwdeb]</v>
      </c>
      <c r="W21" s="136" t="str">
        <f>IF(Wealth_Distributed_Variables!S21&lt;&gt;"",CONCATENATE(Wealth_Distributed_Variables!$K21,"[",Wealth_Distributed_Variables!S21,"]"),"")</f>
        <v/>
      </c>
      <c r="X21" s="140" t="str">
        <f>IF(Wealth_Distributed_Variables!T21&lt;&gt;"",CONCATENATE(Wealth_Distributed_Variables!$K21,"[",Wealth_Distributed_Variables!T21,"]"),"")</f>
        <v/>
      </c>
    </row>
    <row r="22" spans="1:24" x14ac:dyDescent="0.2">
      <c r="G22" s="3"/>
    </row>
    <row r="23" spans="1:24" x14ac:dyDescent="0.2">
      <c r="A23" s="168" t="s">
        <v>2274</v>
      </c>
      <c r="D23" s="182" t="s">
        <v>701</v>
      </c>
      <c r="E23" s="181"/>
      <c r="G23" s="3"/>
    </row>
    <row r="24" spans="1:24" x14ac:dyDescent="0.2">
      <c r="G24" s="3"/>
    </row>
    <row r="25" spans="1:24" x14ac:dyDescent="0.2">
      <c r="G25" s="3"/>
    </row>
    <row r="26" spans="1:24" x14ac:dyDescent="0.2">
      <c r="G26" s="3"/>
    </row>
    <row r="27" spans="1:24" x14ac:dyDescent="0.2">
      <c r="G27" s="3"/>
    </row>
    <row r="28" spans="1:24" x14ac:dyDescent="0.2">
      <c r="G28" s="3"/>
    </row>
    <row r="29" spans="1:24" x14ac:dyDescent="0.2">
      <c r="G29" s="3"/>
    </row>
    <row r="30" spans="1:24" x14ac:dyDescent="0.2">
      <c r="G30" s="3"/>
    </row>
    <row r="31" spans="1:24" x14ac:dyDescent="0.2">
      <c r="G31" s="3"/>
    </row>
    <row r="32" spans="1:24" x14ac:dyDescent="0.2">
      <c r="G32" s="3"/>
    </row>
    <row r="33" spans="7:7" x14ac:dyDescent="0.2">
      <c r="G33" s="3"/>
    </row>
    <row r="34" spans="7:7" x14ac:dyDescent="0.2">
      <c r="G34" s="3"/>
    </row>
    <row r="35" spans="7:7" x14ac:dyDescent="0.2">
      <c r="G35" s="3"/>
    </row>
    <row r="36" spans="7:7" x14ac:dyDescent="0.2">
      <c r="G36" s="3"/>
    </row>
    <row r="37" spans="7:7" x14ac:dyDescent="0.2">
      <c r="G37" s="3"/>
    </row>
    <row r="38" spans="7:7" x14ac:dyDescent="0.2">
      <c r="G38" s="3"/>
    </row>
    <row r="39" spans="7:7" x14ac:dyDescent="0.2">
      <c r="G39" s="3"/>
    </row>
    <row r="40" spans="7:7" x14ac:dyDescent="0.2">
      <c r="G40" s="3"/>
    </row>
    <row r="41" spans="7:7" x14ac:dyDescent="0.2">
      <c r="G41" s="3"/>
    </row>
    <row r="42" spans="7:7" x14ac:dyDescent="0.2">
      <c r="G42" s="3"/>
    </row>
    <row r="43" spans="7:7" x14ac:dyDescent="0.2">
      <c r="G43" s="3"/>
    </row>
    <row r="44" spans="7:7" x14ac:dyDescent="0.2">
      <c r="G44" s="3"/>
    </row>
    <row r="45" spans="7:7" x14ac:dyDescent="0.2">
      <c r="G45" s="3"/>
    </row>
    <row r="46" spans="7:7" x14ac:dyDescent="0.2">
      <c r="G46" s="3"/>
    </row>
    <row r="47" spans="7:7" x14ac:dyDescent="0.2">
      <c r="G47" s="3"/>
    </row>
    <row r="48" spans="7:7" x14ac:dyDescent="0.2">
      <c r="G48" s="3"/>
    </row>
    <row r="49" spans="7:7" x14ac:dyDescent="0.2">
      <c r="G49" s="3"/>
    </row>
    <row r="50" spans="7:7" x14ac:dyDescent="0.2">
      <c r="G50" s="3"/>
    </row>
    <row r="51" spans="7:7" x14ac:dyDescent="0.2">
      <c r="G51" s="3"/>
    </row>
    <row r="52" spans="7:7" x14ac:dyDescent="0.2">
      <c r="G52" s="3"/>
    </row>
    <row r="53" spans="7:7" x14ac:dyDescent="0.2">
      <c r="G53" s="3"/>
    </row>
    <row r="54" spans="7:7" x14ac:dyDescent="0.2">
      <c r="G54" s="3"/>
    </row>
    <row r="55" spans="7:7" x14ac:dyDescent="0.2">
      <c r="G55" s="3"/>
    </row>
    <row r="56" spans="7:7" x14ac:dyDescent="0.2">
      <c r="G56" s="3"/>
    </row>
    <row r="57" spans="7:7" x14ac:dyDescent="0.2">
      <c r="G57" s="3"/>
    </row>
    <row r="58" spans="7:7" x14ac:dyDescent="0.2">
      <c r="G58" s="3"/>
    </row>
    <row r="59" spans="7:7" x14ac:dyDescent="0.2">
      <c r="G59" s="3"/>
    </row>
    <row r="60" spans="7:7" x14ac:dyDescent="0.2">
      <c r="G60" s="3"/>
    </row>
    <row r="61" spans="7:7" x14ac:dyDescent="0.2">
      <c r="G61" s="3"/>
    </row>
    <row r="62" spans="7:7" x14ac:dyDescent="0.2">
      <c r="G62" s="3"/>
    </row>
    <row r="63" spans="7:7" x14ac:dyDescent="0.2">
      <c r="G63" s="3"/>
    </row>
    <row r="64" spans="7:7" x14ac:dyDescent="0.2">
      <c r="G64" s="3"/>
    </row>
    <row r="65" spans="7:7" x14ac:dyDescent="0.2">
      <c r="G65" s="3"/>
    </row>
    <row r="66" spans="7:7" x14ac:dyDescent="0.2">
      <c r="G66" s="3"/>
    </row>
    <row r="67" spans="7:7" x14ac:dyDescent="0.2">
      <c r="G67" s="3"/>
    </row>
    <row r="68" spans="7:7" x14ac:dyDescent="0.2">
      <c r="G68" s="3"/>
    </row>
    <row r="69" spans="7:7" x14ac:dyDescent="0.2">
      <c r="G69" s="3"/>
    </row>
    <row r="70" spans="7:7" x14ac:dyDescent="0.2">
      <c r="G70" s="3"/>
    </row>
    <row r="71" spans="7:7" x14ac:dyDescent="0.2">
      <c r="G71" s="3"/>
    </row>
    <row r="72" spans="7:7" x14ac:dyDescent="0.2">
      <c r="G72" s="3"/>
    </row>
    <row r="73" spans="7:7" x14ac:dyDescent="0.2">
      <c r="G73" s="3"/>
    </row>
    <row r="74" spans="7:7" x14ac:dyDescent="0.2">
      <c r="G74" s="3"/>
    </row>
    <row r="75" spans="7:7" x14ac:dyDescent="0.2">
      <c r="G75" s="3"/>
    </row>
    <row r="76" spans="7:7" x14ac:dyDescent="0.2">
      <c r="G76" s="3"/>
    </row>
    <row r="77" spans="7:7" x14ac:dyDescent="0.2">
      <c r="G77" s="3"/>
    </row>
    <row r="78" spans="7:7" x14ac:dyDescent="0.2">
      <c r="G78" s="3"/>
    </row>
    <row r="79" spans="7:7" x14ac:dyDescent="0.2">
      <c r="G79" s="3"/>
    </row>
    <row r="80" spans="7:7" x14ac:dyDescent="0.2">
      <c r="G80" s="3"/>
    </row>
    <row r="81" spans="7:7" x14ac:dyDescent="0.2">
      <c r="G81" s="3"/>
    </row>
    <row r="82" spans="7:7" x14ac:dyDescent="0.2">
      <c r="G82" s="3"/>
    </row>
    <row r="83" spans="7:7" x14ac:dyDescent="0.2">
      <c r="G83" s="3"/>
    </row>
    <row r="84" spans="7:7" x14ac:dyDescent="0.2">
      <c r="G84" s="3"/>
    </row>
    <row r="85" spans="7:7" x14ac:dyDescent="0.2">
      <c r="G85" s="3"/>
    </row>
    <row r="86" spans="7:7" x14ac:dyDescent="0.2">
      <c r="G86" s="3"/>
    </row>
    <row r="87" spans="7:7" x14ac:dyDescent="0.2">
      <c r="G87" s="3"/>
    </row>
    <row r="88" spans="7:7" x14ac:dyDescent="0.2">
      <c r="G88" s="3"/>
    </row>
    <row r="89" spans="7:7" x14ac:dyDescent="0.2">
      <c r="G89" s="3"/>
    </row>
    <row r="90" spans="7:7" x14ac:dyDescent="0.2">
      <c r="G90" s="3"/>
    </row>
    <row r="91" spans="7:7" x14ac:dyDescent="0.2">
      <c r="G91" s="3"/>
    </row>
    <row r="92" spans="7:7" x14ac:dyDescent="0.2">
      <c r="G92" s="3"/>
    </row>
    <row r="93" spans="7:7" x14ac:dyDescent="0.2">
      <c r="G93" s="3"/>
    </row>
    <row r="94" spans="7:7" x14ac:dyDescent="0.2">
      <c r="G94" s="3"/>
    </row>
    <row r="95" spans="7:7" x14ac:dyDescent="0.2">
      <c r="G95" s="3"/>
    </row>
    <row r="96" spans="7:7" x14ac:dyDescent="0.2">
      <c r="G96" s="3"/>
    </row>
    <row r="97" spans="7:7" x14ac:dyDescent="0.2">
      <c r="G97" s="3"/>
    </row>
    <row r="98" spans="7:7" x14ac:dyDescent="0.2">
      <c r="G98" s="3"/>
    </row>
    <row r="99" spans="7:7" x14ac:dyDescent="0.2">
      <c r="G99" s="3"/>
    </row>
    <row r="100" spans="7:7" x14ac:dyDescent="0.2">
      <c r="G100" s="3"/>
    </row>
    <row r="101" spans="7:7" x14ac:dyDescent="0.2">
      <c r="G101" s="3"/>
    </row>
    <row r="102" spans="7:7" x14ac:dyDescent="0.2">
      <c r="G102" s="3"/>
    </row>
    <row r="103" spans="7:7" x14ac:dyDescent="0.2">
      <c r="G103" s="3"/>
    </row>
    <row r="104" spans="7:7" x14ac:dyDescent="0.2">
      <c r="G104" s="3"/>
    </row>
    <row r="105" spans="7:7" x14ac:dyDescent="0.2">
      <c r="G105" s="3"/>
    </row>
    <row r="106" spans="7:7" x14ac:dyDescent="0.2">
      <c r="G106" s="3"/>
    </row>
    <row r="107" spans="7:7" x14ac:dyDescent="0.2">
      <c r="G107" s="3"/>
    </row>
    <row r="108" spans="7:7" x14ac:dyDescent="0.2">
      <c r="G108" s="3"/>
    </row>
    <row r="109" spans="7:7" x14ac:dyDescent="0.2">
      <c r="G109" s="3"/>
    </row>
    <row r="110" spans="7:7" x14ac:dyDescent="0.2">
      <c r="G110" s="3"/>
    </row>
    <row r="111" spans="7:7" x14ac:dyDescent="0.2">
      <c r="G111" s="3"/>
    </row>
    <row r="112" spans="7:7" x14ac:dyDescent="0.2">
      <c r="G112" s="3"/>
    </row>
    <row r="113" spans="7:7" x14ac:dyDescent="0.2">
      <c r="G113" s="3"/>
    </row>
    <row r="114" spans="7:7" x14ac:dyDescent="0.2">
      <c r="G114" s="3"/>
    </row>
    <row r="115" spans="7:7" x14ac:dyDescent="0.2">
      <c r="G115" s="3"/>
    </row>
    <row r="116" spans="7:7" x14ac:dyDescent="0.2">
      <c r="G116" s="3"/>
    </row>
    <row r="117" spans="7:7" x14ac:dyDescent="0.2">
      <c r="G117" s="3"/>
    </row>
    <row r="118" spans="7:7" x14ac:dyDescent="0.2">
      <c r="G118" s="3"/>
    </row>
    <row r="119" spans="7:7" x14ac:dyDescent="0.2">
      <c r="G119" s="3"/>
    </row>
    <row r="120" spans="7:7" x14ac:dyDescent="0.2">
      <c r="G120" s="3"/>
    </row>
    <row r="121" spans="7:7" x14ac:dyDescent="0.2">
      <c r="G121" s="3"/>
    </row>
    <row r="122" spans="7:7" x14ac:dyDescent="0.2">
      <c r="G122" s="3"/>
    </row>
    <row r="123" spans="7:7" x14ac:dyDescent="0.2">
      <c r="G123" s="3"/>
    </row>
    <row r="124" spans="7:7" x14ac:dyDescent="0.2">
      <c r="G124" s="3"/>
    </row>
    <row r="125" spans="7:7" x14ac:dyDescent="0.2">
      <c r="G125" s="3"/>
    </row>
    <row r="126" spans="7:7" x14ac:dyDescent="0.2">
      <c r="G126" s="3"/>
    </row>
    <row r="127" spans="7:7" x14ac:dyDescent="0.2">
      <c r="G127" s="3"/>
    </row>
    <row r="128" spans="7:7" x14ac:dyDescent="0.2">
      <c r="G128" s="3"/>
    </row>
    <row r="129" spans="7:7" x14ac:dyDescent="0.2">
      <c r="G129" s="3"/>
    </row>
    <row r="130" spans="7:7" x14ac:dyDescent="0.2">
      <c r="G130" s="3"/>
    </row>
    <row r="131" spans="7:7" x14ac:dyDescent="0.2">
      <c r="G131" s="3"/>
    </row>
    <row r="132" spans="7:7" x14ac:dyDescent="0.2">
      <c r="G132" s="3"/>
    </row>
    <row r="133" spans="7:7" x14ac:dyDescent="0.2">
      <c r="G133" s="3"/>
    </row>
    <row r="134" spans="7:7" x14ac:dyDescent="0.2">
      <c r="G134" s="3"/>
    </row>
    <row r="135" spans="7:7" x14ac:dyDescent="0.2">
      <c r="G135" s="3"/>
    </row>
    <row r="136" spans="7:7" x14ac:dyDescent="0.2">
      <c r="G136" s="3"/>
    </row>
    <row r="137" spans="7:7" x14ac:dyDescent="0.2">
      <c r="G137" s="3"/>
    </row>
    <row r="138" spans="7:7" x14ac:dyDescent="0.2">
      <c r="G138" s="3"/>
    </row>
    <row r="139" spans="7:7" x14ac:dyDescent="0.2">
      <c r="G139" s="1"/>
    </row>
  </sheetData>
  <mergeCells count="10">
    <mergeCell ref="U2:X2"/>
    <mergeCell ref="A2:D2"/>
    <mergeCell ref="H2:H3"/>
    <mergeCell ref="I2:I3"/>
    <mergeCell ref="J2:K2"/>
    <mergeCell ref="P2:T2"/>
    <mergeCell ref="E2:E3"/>
    <mergeCell ref="L2:O2"/>
    <mergeCell ref="F2:F3"/>
    <mergeCell ref="G2:G3"/>
  </mergeCells>
  <phoneticPr fontId="42" type="noConversion"/>
  <hyperlinks>
    <hyperlink ref="D23" location="Distributed_Variable_Categories!A1" display="see Distributed_Variables_Categories"/>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1"/>
  <sheetViews>
    <sheetView topLeftCell="H1" zoomScale="80" zoomScaleNormal="80" zoomScalePageLayoutView="80" workbookViewId="0">
      <selection activeCell="L6" sqref="L6"/>
    </sheetView>
  </sheetViews>
  <sheetFormatPr baseColWidth="10" defaultColWidth="10.83203125" defaultRowHeight="16" x14ac:dyDescent="0.2"/>
  <cols>
    <col min="1" max="3" width="10.83203125" style="394"/>
    <col min="4" max="4" width="8" style="394" customWidth="1"/>
    <col min="5" max="5" width="4" style="394" customWidth="1"/>
    <col min="6" max="6" width="9.6640625" style="394" customWidth="1"/>
    <col min="7" max="7" width="5.33203125" style="394" customWidth="1"/>
    <col min="8" max="8" width="72" style="448" bestFit="1" customWidth="1"/>
    <col min="9" max="9" width="28.1640625" style="394" bestFit="1" customWidth="1"/>
    <col min="10" max="10" width="60.83203125" style="394" bestFit="1" customWidth="1"/>
    <col min="11" max="11" width="60.6640625" style="394" customWidth="1"/>
    <col min="12" max="12" width="91.1640625" style="589" customWidth="1"/>
    <col min="13" max="13" width="106.5" style="394" customWidth="1"/>
    <col min="14" max="14" width="107.33203125" style="394" customWidth="1"/>
    <col min="15" max="15" width="52.1640625" style="394" bestFit="1" customWidth="1"/>
    <col min="16" max="20" width="10.83203125" style="394"/>
    <col min="21" max="21" width="28.33203125" style="394" customWidth="1"/>
    <col min="22" max="22" width="79.83203125" style="394" bestFit="1" customWidth="1"/>
    <col min="23" max="16384" width="10.83203125" style="394"/>
  </cols>
  <sheetData>
    <row r="1" spans="1:24" ht="17" thickBot="1" x14ac:dyDescent="0.25">
      <c r="A1" s="290" t="s">
        <v>1708</v>
      </c>
      <c r="B1" s="439"/>
      <c r="C1" s="439"/>
      <c r="D1" s="439"/>
      <c r="E1" s="439"/>
      <c r="F1" s="439"/>
      <c r="G1" s="439"/>
      <c r="H1" s="440"/>
      <c r="I1" s="439"/>
      <c r="J1" s="439"/>
      <c r="K1" s="439"/>
      <c r="L1" s="584"/>
      <c r="M1" s="439"/>
      <c r="N1" s="439"/>
      <c r="O1" s="439"/>
      <c r="P1" s="439"/>
      <c r="Q1" s="439"/>
      <c r="R1" s="439"/>
      <c r="S1" s="439"/>
      <c r="T1" s="439"/>
      <c r="U1" s="439"/>
      <c r="V1" s="439"/>
      <c r="W1" s="439"/>
      <c r="X1" s="439"/>
    </row>
    <row r="2" spans="1:24" ht="17" thickBot="1" x14ac:dyDescent="0.25">
      <c r="A2" s="687" t="s">
        <v>286</v>
      </c>
      <c r="B2" s="688"/>
      <c r="C2" s="688"/>
      <c r="D2" s="689"/>
      <c r="E2" s="696" t="s">
        <v>394</v>
      </c>
      <c r="F2" s="694" t="s">
        <v>481</v>
      </c>
      <c r="G2" s="698" t="s">
        <v>1923</v>
      </c>
      <c r="H2" s="690" t="s">
        <v>72</v>
      </c>
      <c r="I2" s="692" t="s">
        <v>59</v>
      </c>
      <c r="J2" s="685" t="s">
        <v>287</v>
      </c>
      <c r="K2" s="686"/>
      <c r="L2" s="684" t="s">
        <v>470</v>
      </c>
      <c r="M2" s="685"/>
      <c r="N2" s="685"/>
      <c r="O2" s="686"/>
      <c r="P2" s="687" t="s">
        <v>476</v>
      </c>
      <c r="Q2" s="688"/>
      <c r="R2" s="688"/>
      <c r="S2" s="688"/>
      <c r="T2" s="689"/>
      <c r="U2" s="684" t="s">
        <v>471</v>
      </c>
      <c r="V2" s="685"/>
      <c r="W2" s="685"/>
      <c r="X2" s="686"/>
    </row>
    <row r="3" spans="1:24" ht="17" thickBot="1" x14ac:dyDescent="0.25">
      <c r="A3" s="449" t="s">
        <v>11</v>
      </c>
      <c r="B3" s="450" t="s">
        <v>10</v>
      </c>
      <c r="C3" s="450" t="s">
        <v>9</v>
      </c>
      <c r="D3" s="451" t="s">
        <v>45</v>
      </c>
      <c r="E3" s="697"/>
      <c r="F3" s="695"/>
      <c r="G3" s="699"/>
      <c r="H3" s="691"/>
      <c r="I3" s="693"/>
      <c r="J3" s="452" t="s">
        <v>75</v>
      </c>
      <c r="K3" s="453" t="s">
        <v>108</v>
      </c>
      <c r="L3" s="585" t="s">
        <v>2264</v>
      </c>
      <c r="M3" s="454" t="s">
        <v>2263</v>
      </c>
      <c r="N3" s="455" t="s">
        <v>475</v>
      </c>
      <c r="O3" s="456" t="s">
        <v>474</v>
      </c>
      <c r="P3" s="457" t="s">
        <v>71</v>
      </c>
      <c r="Q3" s="458" t="s">
        <v>4</v>
      </c>
      <c r="R3" s="458" t="s">
        <v>5</v>
      </c>
      <c r="S3" s="458" t="s">
        <v>70</v>
      </c>
      <c r="T3" s="459" t="s">
        <v>69</v>
      </c>
      <c r="U3" s="460" t="s">
        <v>288</v>
      </c>
      <c r="V3" s="461" t="s">
        <v>289</v>
      </c>
      <c r="W3" s="461" t="s">
        <v>290</v>
      </c>
      <c r="X3" s="462" t="s">
        <v>291</v>
      </c>
    </row>
    <row r="4" spans="1:24" ht="20" customHeight="1" thickBot="1" x14ac:dyDescent="0.25">
      <c r="A4" s="463" t="s">
        <v>685</v>
      </c>
      <c r="B4" s="441" t="s">
        <v>467</v>
      </c>
      <c r="C4" s="441" t="s">
        <v>293</v>
      </c>
      <c r="D4" s="464" t="str">
        <f>CONCATENATE(A4,B4,C4)</f>
        <v>*nninc</v>
      </c>
      <c r="E4" s="465"/>
      <c r="F4" s="466">
        <v>10301001</v>
      </c>
      <c r="G4" s="467" t="s">
        <v>2117</v>
      </c>
      <c r="H4" s="441" t="s">
        <v>1589</v>
      </c>
      <c r="I4" s="464" t="s">
        <v>62</v>
      </c>
      <c r="J4" s="464" t="s">
        <v>1589</v>
      </c>
      <c r="K4" s="465" t="str">
        <f>CONCATENATE(H4," of ",I4)</f>
        <v>National income of total economy</v>
      </c>
      <c r="L4" s="590" t="s">
        <v>2272</v>
      </c>
      <c r="M4" s="468" t="str">
        <f>CONCATENATE(J4," is equal to ",J5," plus ",J7," minus ",J8," plus ",J9," minus ",J10)</f>
        <v>National income is equal to Net domestic product plus Property income received from abroad minus Property income paid abroad plus Compensation of employees received from abroad minus Compensation of employees paid to rest of the world</v>
      </c>
      <c r="N4" s="468" t="str">
        <f>CONCATENATE("[",J4,"]","=","[",J5,"]","+","[",J7,"]","-","[",J8,"]","+","[",J9,"]","-","[",J10,"]",)</f>
        <v>[National income]=[Net domestic product]+[Property income received from abroad]-[Property income paid abroad]+[Compensation of employees received from abroad]-[Compensation of employees paid to rest of the world]</v>
      </c>
      <c r="O4" s="468" t="str">
        <f>CONCATENATE(D4,"=",D5,"+",D7,"-",D8,"+",D9,"-",D10)</f>
        <v>*nninc=*ndpro+*pinrx-*pinpx+*comrx-*compx</v>
      </c>
      <c r="P4" s="469"/>
      <c r="Q4" s="470" t="str">
        <f>D4</f>
        <v>*nninc</v>
      </c>
      <c r="R4" s="470"/>
      <c r="S4" s="470"/>
      <c r="T4" s="470"/>
      <c r="U4" s="471" t="str">
        <f>IF(Income_Macro_Variables!Q4&lt;&gt;"",CONCATENATE(Income_Macro_Variables!$H4,"[",Income_Macro_Variables!Q4,"]"),"")</f>
        <v>National income[*nninc]</v>
      </c>
      <c r="V4" s="472" t="str">
        <f>IF(Income_Macro_Variables!R4&lt;&gt;"",CONCATENATE(Income_Macro_Variables!$H4,"[",Income_Macro_Variables!R4,"]"),"")</f>
        <v/>
      </c>
      <c r="W4" s="472" t="str">
        <f>IF(Income_Macro_Variables!S4&lt;&gt;"",CONCATENATE(Income_Macro_Variables!$H4,"[",Income_Macro_Variables!S4,"]"),"")</f>
        <v/>
      </c>
      <c r="X4" s="473" t="str">
        <f>IF(Income_Macro_Variables!T4&lt;&gt;"",CONCATENATE(Income_Macro_Variables!$H4,"[",Income_Macro_Variables!T4,"]"),"")</f>
        <v/>
      </c>
    </row>
    <row r="5" spans="1:24" ht="20" customHeight="1" thickBot="1" x14ac:dyDescent="0.25">
      <c r="A5" s="474" t="s">
        <v>685</v>
      </c>
      <c r="B5" s="443" t="s">
        <v>507</v>
      </c>
      <c r="C5" s="443" t="s">
        <v>508</v>
      </c>
      <c r="D5" s="475" t="str">
        <f t="shared" ref="D5:D70" si="0">CONCATENATE(A5,B5,C5)</f>
        <v>*ndpro</v>
      </c>
      <c r="E5" s="476"/>
      <c r="F5" s="474"/>
      <c r="G5" s="475" t="s">
        <v>2118</v>
      </c>
      <c r="H5" s="443" t="s">
        <v>607</v>
      </c>
      <c r="I5" s="475" t="s">
        <v>62</v>
      </c>
      <c r="J5" s="475" t="s">
        <v>607</v>
      </c>
      <c r="K5" s="476" t="str">
        <f t="shared" ref="K5:K69" si="1">CONCATENATE(H5," of ",I5)</f>
        <v>Net domestic product of total economy</v>
      </c>
      <c r="L5" s="586" t="s">
        <v>2261</v>
      </c>
      <c r="M5" s="477"/>
      <c r="N5" s="477"/>
      <c r="O5" s="468"/>
      <c r="P5" s="478"/>
      <c r="Q5" s="479"/>
      <c r="R5" s="480" t="str">
        <f>D5</f>
        <v>*ndpro</v>
      </c>
      <c r="S5" s="479"/>
      <c r="T5" s="479"/>
      <c r="U5" s="481" t="str">
        <f>IF(Income_Macro_Variables!Q5&lt;&gt;"",CONCATENATE(Income_Macro_Variables!$H5,"[",Income_Macro_Variables!Q5,"]"),"")</f>
        <v/>
      </c>
      <c r="V5" s="482" t="str">
        <f>IF(Income_Macro_Variables!R6&lt;&gt;"",CONCATENATE(Income_Macro_Variables!$H5,"[",Income_Macro_Variables!R6,"]"),"")</f>
        <v>Net domestic product[*nnfin]</v>
      </c>
      <c r="W5" s="482" t="str">
        <f>IF(Income_Macro_Variables!S5&lt;&gt;"",CONCATENATE(Income_Macro_Variables!$H5,"[",Income_Macro_Variables!S5,"]"),"")</f>
        <v/>
      </c>
      <c r="X5" s="483" t="str">
        <f>IF(Income_Macro_Variables!T5&lt;&gt;"",CONCATENATE(Income_Macro_Variables!$H5,"[",Income_Macro_Variables!T5,"]"),"")</f>
        <v/>
      </c>
    </row>
    <row r="6" spans="1:24" ht="20" customHeight="1" x14ac:dyDescent="0.2">
      <c r="A6" s="474" t="s">
        <v>685</v>
      </c>
      <c r="B6" s="443" t="s">
        <v>467</v>
      </c>
      <c r="C6" s="443" t="s">
        <v>27</v>
      </c>
      <c r="D6" s="475" t="str">
        <f t="shared" si="0"/>
        <v>*nnfin</v>
      </c>
      <c r="E6" s="476"/>
      <c r="F6" s="474"/>
      <c r="G6" s="475"/>
      <c r="H6" s="443" t="s">
        <v>1789</v>
      </c>
      <c r="I6" s="475" t="s">
        <v>62</v>
      </c>
      <c r="J6" s="475" t="s">
        <v>1789</v>
      </c>
      <c r="K6" s="476" t="str">
        <f t="shared" si="1"/>
        <v>Net foreign income of total economy</v>
      </c>
      <c r="L6" s="586" t="s">
        <v>2260</v>
      </c>
      <c r="M6" s="477"/>
      <c r="N6" s="477"/>
      <c r="O6" s="468" t="str">
        <f>CONCATENATE(D6,"=",D7,"-",D8,"+",D9,"-",D10)</f>
        <v>*nnfin=*pinrx-*pinpx+*comrx-*compx</v>
      </c>
      <c r="P6" s="478"/>
      <c r="Q6" s="479"/>
      <c r="R6" s="479" t="str">
        <f>D6</f>
        <v>*nnfin</v>
      </c>
      <c r="S6" s="479"/>
      <c r="T6" s="479"/>
      <c r="U6" s="481"/>
      <c r="V6" s="482"/>
      <c r="W6" s="482"/>
      <c r="X6" s="483"/>
    </row>
    <row r="7" spans="1:24" ht="20" customHeight="1" x14ac:dyDescent="0.2">
      <c r="A7" s="474" t="s">
        <v>685</v>
      </c>
      <c r="B7" s="443" t="s">
        <v>509</v>
      </c>
      <c r="C7" s="443" t="s">
        <v>510</v>
      </c>
      <c r="D7" s="475" t="str">
        <f t="shared" si="0"/>
        <v>*pinrx</v>
      </c>
      <c r="E7" s="476"/>
      <c r="F7" s="474"/>
      <c r="G7" s="475"/>
      <c r="H7" s="443" t="s">
        <v>341</v>
      </c>
      <c r="I7" s="475" t="s">
        <v>62</v>
      </c>
      <c r="J7" s="475" t="s">
        <v>663</v>
      </c>
      <c r="K7" s="476" t="str">
        <f t="shared" si="1"/>
        <v>Property income received of total economy</v>
      </c>
      <c r="L7" s="586" t="s">
        <v>2156</v>
      </c>
      <c r="M7" s="477"/>
      <c r="N7" s="477"/>
      <c r="O7" s="477"/>
      <c r="P7" s="478"/>
      <c r="Q7" s="479"/>
      <c r="R7" s="479"/>
      <c r="S7" s="479" t="str">
        <f>D7</f>
        <v>*pinrx</v>
      </c>
      <c r="T7" s="479"/>
      <c r="U7" s="481" t="str">
        <f>IF(Income_Macro_Variables!Q7&lt;&gt;"",CONCATENATE(Income_Macro_Variables!$H7,"[",Income_Macro_Variables!Q7,"]"),"")</f>
        <v/>
      </c>
      <c r="V7" s="482" t="str">
        <f>IF(Income_Macro_Variables!R7&lt;&gt;"",CONCATENATE(Income_Macro_Variables!$H7,"[",Income_Macro_Variables!R7,"]"),"")</f>
        <v/>
      </c>
      <c r="W7" s="482" t="str">
        <f>IF(Income_Macro_Variables!S7&lt;&gt;"",CONCATENATE(Income_Macro_Variables!$H7,"[",Income_Macro_Variables!S7,"]"),"")</f>
        <v>Property income received[*pinrx]</v>
      </c>
      <c r="X7" s="483" t="str">
        <f>IF(Income_Macro_Variables!T7&lt;&gt;"",CONCATENATE(Income_Macro_Variables!$H7,"[",Income_Macro_Variables!T7,"]"),"")</f>
        <v/>
      </c>
    </row>
    <row r="8" spans="1:24" ht="20" customHeight="1" x14ac:dyDescent="0.2">
      <c r="A8" s="474" t="s">
        <v>685</v>
      </c>
      <c r="B8" s="443" t="s">
        <v>509</v>
      </c>
      <c r="C8" s="443" t="s">
        <v>511</v>
      </c>
      <c r="D8" s="475" t="str">
        <f t="shared" si="0"/>
        <v>*pinpx</v>
      </c>
      <c r="E8" s="476"/>
      <c r="F8" s="474"/>
      <c r="G8" s="475"/>
      <c r="H8" s="443" t="s">
        <v>346</v>
      </c>
      <c r="I8" s="475" t="s">
        <v>62</v>
      </c>
      <c r="J8" s="475" t="s">
        <v>669</v>
      </c>
      <c r="K8" s="476" t="str">
        <f t="shared" si="1"/>
        <v>Property income paid of total economy</v>
      </c>
      <c r="L8" s="586" t="s">
        <v>2157</v>
      </c>
      <c r="M8" s="477"/>
      <c r="N8" s="477"/>
      <c r="O8" s="477"/>
      <c r="P8" s="478"/>
      <c r="Q8" s="479"/>
      <c r="R8" s="479"/>
      <c r="S8" s="479" t="str">
        <f t="shared" ref="S8:S10" si="2">D8</f>
        <v>*pinpx</v>
      </c>
      <c r="T8" s="479"/>
      <c r="U8" s="481" t="str">
        <f>IF(Income_Macro_Variables!Q8&lt;&gt;"",CONCATENATE(Income_Macro_Variables!$H8,"[",Income_Macro_Variables!Q8,"]"),"")</f>
        <v/>
      </c>
      <c r="V8" s="482" t="str">
        <f>IF(Income_Macro_Variables!R8&lt;&gt;"",CONCATENATE(Income_Macro_Variables!$H8,"[",Income_Macro_Variables!R8,"]"),"")</f>
        <v/>
      </c>
      <c r="W8" s="482" t="str">
        <f>IF(Income_Macro_Variables!S8&lt;&gt;"",CONCATENATE(Income_Macro_Variables!$H8,"[",Income_Macro_Variables!S8,"]"),"")</f>
        <v>Property income paid[*pinpx]</v>
      </c>
      <c r="X8" s="483" t="str">
        <f>IF(Income_Macro_Variables!T8&lt;&gt;"",CONCATENATE(Income_Macro_Variables!$H8,"[",Income_Macro_Variables!T8,"]"),"")</f>
        <v/>
      </c>
    </row>
    <row r="9" spans="1:24" ht="20" customHeight="1" x14ac:dyDescent="0.2">
      <c r="A9" s="474" t="s">
        <v>685</v>
      </c>
      <c r="B9" s="443" t="s">
        <v>512</v>
      </c>
      <c r="C9" s="443" t="s">
        <v>513</v>
      </c>
      <c r="D9" s="475" t="str">
        <f t="shared" si="0"/>
        <v>*comrx</v>
      </c>
      <c r="E9" s="476"/>
      <c r="F9" s="474"/>
      <c r="G9" s="475"/>
      <c r="H9" s="443" t="s">
        <v>608</v>
      </c>
      <c r="I9" s="475" t="s">
        <v>62</v>
      </c>
      <c r="J9" s="475" t="s">
        <v>662</v>
      </c>
      <c r="K9" s="476" t="str">
        <f>CONCATENATE(H9," by ",I9)</f>
        <v>Compensation of employees received by total economy</v>
      </c>
      <c r="L9" s="586" t="s">
        <v>2057</v>
      </c>
      <c r="M9" s="477"/>
      <c r="N9" s="477"/>
      <c r="O9" s="477"/>
      <c r="P9" s="478"/>
      <c r="Q9" s="479"/>
      <c r="R9" s="479"/>
      <c r="S9" s="479" t="str">
        <f t="shared" si="2"/>
        <v>*comrx</v>
      </c>
      <c r="T9" s="479"/>
      <c r="U9" s="481" t="str">
        <f>IF(Income_Macro_Variables!Q9&lt;&gt;"",CONCATENATE(Income_Macro_Variables!$H9,"[",Income_Macro_Variables!Q9,"]"),"")</f>
        <v/>
      </c>
      <c r="V9" s="482" t="str">
        <f>IF(Income_Macro_Variables!R9&lt;&gt;"",CONCATENATE(Income_Macro_Variables!$H9,"[",Income_Macro_Variables!R9,"]"),"")</f>
        <v/>
      </c>
      <c r="W9" s="482" t="str">
        <f>IF(Income_Macro_Variables!S9&lt;&gt;"",CONCATENATE(Income_Macro_Variables!$H9,"[",Income_Macro_Variables!S9,"]"),"")</f>
        <v>Compensation of employees received[*comrx]</v>
      </c>
      <c r="X9" s="483" t="str">
        <f>IF(Income_Macro_Variables!T9&lt;&gt;"",CONCATENATE(Income_Macro_Variables!$H9,"[",Income_Macro_Variables!T9,"]"),"")</f>
        <v/>
      </c>
    </row>
    <row r="10" spans="1:24" ht="20" customHeight="1" x14ac:dyDescent="0.2">
      <c r="A10" s="474" t="s">
        <v>685</v>
      </c>
      <c r="B10" s="443" t="s">
        <v>512</v>
      </c>
      <c r="C10" s="443" t="s">
        <v>514</v>
      </c>
      <c r="D10" s="475" t="str">
        <f t="shared" si="0"/>
        <v>*compx</v>
      </c>
      <c r="E10" s="476"/>
      <c r="F10" s="474"/>
      <c r="G10" s="475"/>
      <c r="H10" s="443" t="s">
        <v>609</v>
      </c>
      <c r="I10" s="475" t="s">
        <v>62</v>
      </c>
      <c r="J10" s="475" t="s">
        <v>1891</v>
      </c>
      <c r="K10" s="476" t="str">
        <f>CONCATENATE(H10," by ",I10)</f>
        <v>Compensation of employees paid by total economy</v>
      </c>
      <c r="L10" s="586" t="s">
        <v>2058</v>
      </c>
      <c r="M10" s="477"/>
      <c r="N10" s="477"/>
      <c r="O10" s="477"/>
      <c r="P10" s="478"/>
      <c r="Q10" s="479"/>
      <c r="R10" s="479"/>
      <c r="S10" s="479" t="str">
        <f t="shared" si="2"/>
        <v>*compx</v>
      </c>
      <c r="T10" s="479"/>
      <c r="U10" s="481" t="str">
        <f>IF(Income_Macro_Variables!Q10&lt;&gt;"",CONCATENATE(Income_Macro_Variables!$H10,"[",Income_Macro_Variables!Q10,"]"),"")</f>
        <v/>
      </c>
      <c r="V10" s="482" t="str">
        <f>IF(Income_Macro_Variables!R10&lt;&gt;"",CONCATENATE(Income_Macro_Variables!$H10,"[",Income_Macro_Variables!R10,"]"),"")</f>
        <v/>
      </c>
      <c r="W10" s="482" t="str">
        <f>IF(Income_Macro_Variables!S10&lt;&gt;"",CONCATENATE(Income_Macro_Variables!$H10,"[",Income_Macro_Variables!S10,"]"),"")</f>
        <v>Compensation of employees paid[*compx]</v>
      </c>
      <c r="X10" s="483" t="str">
        <f>IF(Income_Macro_Variables!T10&lt;&gt;"",CONCATENATE(Income_Macro_Variables!$H10,"[",Income_Macro_Variables!T10,"]"),"")</f>
        <v/>
      </c>
    </row>
    <row r="11" spans="1:24" ht="20" customHeight="1" x14ac:dyDescent="0.2">
      <c r="A11" s="474" t="s">
        <v>685</v>
      </c>
      <c r="B11" s="443" t="s">
        <v>507</v>
      </c>
      <c r="C11" s="443" t="s">
        <v>508</v>
      </c>
      <c r="D11" s="475" t="str">
        <f t="shared" si="0"/>
        <v>*ndpro</v>
      </c>
      <c r="E11" s="476"/>
      <c r="F11" s="474"/>
      <c r="G11" s="475"/>
      <c r="H11" s="443" t="s">
        <v>607</v>
      </c>
      <c r="I11" s="475" t="s">
        <v>62</v>
      </c>
      <c r="J11" s="475" t="s">
        <v>607</v>
      </c>
      <c r="K11" s="476" t="str">
        <f>CONCATENATE(H11," of ",I11)</f>
        <v>Net domestic product of total economy</v>
      </c>
      <c r="L11" s="586" t="str">
        <f>L5</f>
        <v>The total value of the goods and services produced in a country, minus the value of the fixed capital used up in production (e.g. replacement of obsolete machines or maintenance of roads).</v>
      </c>
      <c r="M11" s="477" t="str">
        <f>CONCATENATE(J11," is equal to ",J12," minus ",J13)</f>
        <v>Net domestic product is equal to Gross domestic product minus Consumption of fixed capital of total economy</v>
      </c>
      <c r="N11" s="477" t="str">
        <f>CONCATENATE("[",J11,"]","=","[",J12,"]","-","[",J13,"]",)</f>
        <v>[Net domestic product]=[Gross domestic product]-[Consumption of fixed capital of total economy]</v>
      </c>
      <c r="O11" s="477" t="str">
        <f>CONCATENATE(D11,"=",D12,"-",D13)</f>
        <v>*ndpro=*gdpro-*confc</v>
      </c>
      <c r="P11" s="478"/>
      <c r="Q11" s="479" t="str">
        <f>D11</f>
        <v>*ndpro</v>
      </c>
      <c r="R11" s="479"/>
      <c r="S11" s="479"/>
      <c r="T11" s="479"/>
      <c r="U11" s="481" t="str">
        <f>IF(Income_Macro_Variables!Q11&lt;&gt;"",CONCATENATE(Income_Macro_Variables!$H11,"[",Income_Macro_Variables!Q11,"]"),"")</f>
        <v>Net domestic product[*ndpro]</v>
      </c>
      <c r="V11" s="482" t="str">
        <f>IF(Income_Macro_Variables!R11&lt;&gt;"",CONCATENATE(Income_Macro_Variables!$H11,"[",Income_Macro_Variables!R11,"]"),"")</f>
        <v/>
      </c>
      <c r="W11" s="482" t="str">
        <f>IF(Income_Macro_Variables!S11&lt;&gt;"",CONCATENATE(Income_Macro_Variables!$H11,"[",Income_Macro_Variables!S11,"]"),"")</f>
        <v/>
      </c>
      <c r="X11" s="483" t="str">
        <f>IF(Income_Macro_Variables!T11&lt;&gt;"",CONCATENATE(Income_Macro_Variables!$H11,"[",Income_Macro_Variables!T11,"]"),"")</f>
        <v/>
      </c>
    </row>
    <row r="12" spans="1:24" ht="20" customHeight="1" x14ac:dyDescent="0.2">
      <c r="A12" s="474" t="s">
        <v>685</v>
      </c>
      <c r="B12" s="443" t="s">
        <v>515</v>
      </c>
      <c r="C12" s="443" t="s">
        <v>508</v>
      </c>
      <c r="D12" s="475" t="str">
        <f t="shared" si="0"/>
        <v>*gdpro</v>
      </c>
      <c r="E12" s="476"/>
      <c r="F12" s="474"/>
      <c r="G12" s="475" t="s">
        <v>2119</v>
      </c>
      <c r="H12" s="443" t="s">
        <v>610</v>
      </c>
      <c r="I12" s="475" t="s">
        <v>62</v>
      </c>
      <c r="J12" s="475" t="s">
        <v>610</v>
      </c>
      <c r="K12" s="476" t="str">
        <f t="shared" si="1"/>
        <v>Gross domestic product of total economy</v>
      </c>
      <c r="L12" s="586" t="s">
        <v>2158</v>
      </c>
      <c r="M12" s="477"/>
      <c r="N12" s="477"/>
      <c r="O12" s="477"/>
      <c r="P12" s="478"/>
      <c r="Q12" s="479"/>
      <c r="R12" s="479" t="str">
        <f>D12</f>
        <v>*gdpro</v>
      </c>
      <c r="S12" s="479"/>
      <c r="T12" s="479"/>
      <c r="U12" s="481" t="str">
        <f>IF(Income_Macro_Variables!Q12&lt;&gt;"",CONCATENATE(Income_Macro_Variables!$H12,"[",Income_Macro_Variables!Q12,"]"),"")</f>
        <v/>
      </c>
      <c r="V12" s="482" t="str">
        <f>IF(Income_Macro_Variables!R12&lt;&gt;"",CONCATENATE(Income_Macro_Variables!$H12,"[",Income_Macro_Variables!R12,"]"),"")</f>
        <v>Gross domestic product[*gdpro]</v>
      </c>
      <c r="W12" s="482" t="str">
        <f>IF(Income_Macro_Variables!S12&lt;&gt;"",CONCATENATE(Income_Macro_Variables!$H12,"[",Income_Macro_Variables!S12,"]"),"")</f>
        <v/>
      </c>
      <c r="X12" s="483" t="str">
        <f>IF(Income_Macro_Variables!T12&lt;&gt;"",CONCATENATE(Income_Macro_Variables!$H12,"[",Income_Macro_Variables!T12,"]"),"")</f>
        <v/>
      </c>
    </row>
    <row r="13" spans="1:24" ht="20" customHeight="1" x14ac:dyDescent="0.2">
      <c r="A13" s="474" t="s">
        <v>685</v>
      </c>
      <c r="B13" s="443" t="s">
        <v>512</v>
      </c>
      <c r="C13" s="443" t="s">
        <v>516</v>
      </c>
      <c r="D13" s="475" t="str">
        <f t="shared" si="0"/>
        <v>*confc</v>
      </c>
      <c r="E13" s="476"/>
      <c r="F13" s="474"/>
      <c r="G13" s="475" t="s">
        <v>2120</v>
      </c>
      <c r="H13" s="443" t="s">
        <v>611</v>
      </c>
      <c r="I13" s="475" t="s">
        <v>62</v>
      </c>
      <c r="J13" s="475" t="s">
        <v>612</v>
      </c>
      <c r="K13" s="476" t="str">
        <f t="shared" si="1"/>
        <v>Consumption of fixed capital of total economy</v>
      </c>
      <c r="L13" s="586" t="s">
        <v>2262</v>
      </c>
      <c r="M13" s="477"/>
      <c r="N13" s="477"/>
      <c r="O13" s="477"/>
      <c r="P13" s="478"/>
      <c r="Q13" s="479"/>
      <c r="R13" s="479" t="str">
        <f>D13</f>
        <v>*confc</v>
      </c>
      <c r="S13" s="479"/>
      <c r="T13" s="479"/>
      <c r="U13" s="481" t="str">
        <f>IF(Income_Macro_Variables!Q13&lt;&gt;"",CONCATENATE(Income_Macro_Variables!$H13,"[",Income_Macro_Variables!Q13,"]"),"")</f>
        <v/>
      </c>
      <c r="V13" s="482" t="str">
        <f>IF(Income_Macro_Variables!R13&lt;&gt;"",CONCATENATE(Income_Macro_Variables!$H13,"[",Income_Macro_Variables!R13,"]"),"")</f>
        <v>Consumption of fixed capital[*confc]</v>
      </c>
      <c r="W13" s="482" t="str">
        <f>IF(Income_Macro_Variables!S13&lt;&gt;"",CONCATENATE(Income_Macro_Variables!$H13,"[",Income_Macro_Variables!S13,"]"),"")</f>
        <v/>
      </c>
      <c r="X13" s="483" t="str">
        <f>IF(Income_Macro_Variables!T13&lt;&gt;"",CONCATENATE(Income_Macro_Variables!$H13,"[",Income_Macro_Variables!T13,"]"),"")</f>
        <v/>
      </c>
    </row>
    <row r="14" spans="1:24" ht="20" customHeight="1" x14ac:dyDescent="0.2">
      <c r="A14" s="474" t="s">
        <v>685</v>
      </c>
      <c r="B14" s="443" t="s">
        <v>507</v>
      </c>
      <c r="C14" s="443" t="s">
        <v>508</v>
      </c>
      <c r="D14" s="475" t="str">
        <f t="shared" si="0"/>
        <v>*ndpro</v>
      </c>
      <c r="E14" s="476">
        <v>1</v>
      </c>
      <c r="F14" s="474"/>
      <c r="G14" s="475"/>
      <c r="H14" s="443" t="s">
        <v>607</v>
      </c>
      <c r="I14" s="475" t="s">
        <v>62</v>
      </c>
      <c r="J14" s="475" t="s">
        <v>607</v>
      </c>
      <c r="K14" s="476" t="str">
        <f t="shared" si="1"/>
        <v>Net domestic product of total economy</v>
      </c>
      <c r="L14" s="586" t="str">
        <f>L5</f>
        <v>The total value of the goods and services produced in a country, minus the value of the fixed capital used up in production (e.g. replacement of obsolete machines or maintenance of roads).</v>
      </c>
      <c r="M14" s="477" t="str">
        <f>CONCATENATE(J14," is equal to ",J15," plus ",J16," plus ",J17," plus ",J18," plus ",J19," plus ",J20)</f>
        <v>Net domestic product is equal to Net value added of non-financial corporations sector plus Net value added of financial corporations sector plus Net value added of general government plus Net value added of personal sector plus Net value added of non-profit sector plus Taxes on product (net) of total economy</v>
      </c>
      <c r="N14" s="477" t="str">
        <f>CONCATENATE("[",J14,"]","=","[",J15,"]","+","[",J16,"]","+","[",J17,"]","+","[",J18,"]","+","[",J19,"]","+","[",J20,"]",)</f>
        <v>[Net domestic product]=[Net value added of non-financial corporations sector]+[Net value added of financial corporations sector]+[Net value added of general government]+[Net value added of personal sector]+[Net value added of non-profit sector]+[Taxes on product (net) of total economy]</v>
      </c>
      <c r="O14" s="477" t="str">
        <f>CONCATENATE(D14,"=",D15,"+",D16,"+",D17,"+",D18,"+",D19,"+",D20)</f>
        <v>*ndpro=*nvanf+*nvafc+*nvago+*nvaho+*nvanp+*nvatp</v>
      </c>
      <c r="P14" s="478"/>
      <c r="Q14" s="479" t="str">
        <f>D14</f>
        <v>*ndpro</v>
      </c>
      <c r="R14" s="479"/>
      <c r="S14" s="479"/>
      <c r="T14" s="479"/>
      <c r="U14" s="481" t="str">
        <f>IF(Income_Macro_Variables!Q14&lt;&gt;"",CONCATENATE(Income_Macro_Variables!$H14,"[",Income_Macro_Variables!Q14,"]"),"")</f>
        <v>Net domestic product[*ndpro]</v>
      </c>
      <c r="V14" s="482" t="str">
        <f>IF(Income_Macro_Variables!R14&lt;&gt;"",CONCATENATE(Income_Macro_Variables!$H14,"[",Income_Macro_Variables!R14,"]"),"")</f>
        <v/>
      </c>
      <c r="W14" s="482" t="str">
        <f>IF(Income_Macro_Variables!S14&lt;&gt;"",CONCATENATE(Income_Macro_Variables!$H14,"[",Income_Macro_Variables!S14,"]"),"")</f>
        <v/>
      </c>
      <c r="X14" s="483" t="str">
        <f>IF(Income_Macro_Variables!T14&lt;&gt;"",CONCATENATE(Income_Macro_Variables!$H14,"[",Income_Macro_Variables!T14,"]"),"")</f>
        <v/>
      </c>
    </row>
    <row r="15" spans="1:24" ht="20" customHeight="1" x14ac:dyDescent="0.2">
      <c r="A15" s="474" t="s">
        <v>685</v>
      </c>
      <c r="B15" s="443" t="s">
        <v>517</v>
      </c>
      <c r="C15" s="443" t="s">
        <v>518</v>
      </c>
      <c r="D15" s="475" t="str">
        <f t="shared" si="0"/>
        <v>*nvanf</v>
      </c>
      <c r="E15" s="476"/>
      <c r="F15" s="474"/>
      <c r="G15" s="475"/>
      <c r="H15" s="443" t="s">
        <v>613</v>
      </c>
      <c r="I15" s="475" t="s">
        <v>614</v>
      </c>
      <c r="J15" s="475" t="s">
        <v>568</v>
      </c>
      <c r="K15" s="476" t="str">
        <f t="shared" si="1"/>
        <v>Net value added of non-financial corporations sector</v>
      </c>
      <c r="L15" s="586" t="s">
        <v>2059</v>
      </c>
      <c r="M15" s="477"/>
      <c r="N15" s="477"/>
      <c r="O15" s="477"/>
      <c r="P15" s="478"/>
      <c r="Q15" s="479"/>
      <c r="R15" s="479" t="str">
        <f t="shared" ref="R15:R20" si="3">D15</f>
        <v>*nvanf</v>
      </c>
      <c r="S15" s="479"/>
      <c r="T15" s="479"/>
      <c r="U15" s="481" t="str">
        <f>IF(Income_Macro_Variables!Q15&lt;&gt;"",CONCATENATE(Income_Macro_Variables!$H15,"[",Income_Macro_Variables!Q15,"]"),"")</f>
        <v/>
      </c>
      <c r="V15" s="482" t="str">
        <f>IF(Income_Macro_Variables!R15&lt;&gt;"",CONCATENATE(Income_Macro_Variables!$H15,"[",Income_Macro_Variables!R15,"]"),"")</f>
        <v>Net value added[*nvanf]</v>
      </c>
      <c r="W15" s="482" t="str">
        <f>IF(Income_Macro_Variables!S15&lt;&gt;"",CONCATENATE(Income_Macro_Variables!$H15,"[",Income_Macro_Variables!S15,"]"),"")</f>
        <v/>
      </c>
      <c r="X15" s="483" t="str">
        <f>IF(Income_Macro_Variables!T15&lt;&gt;"",CONCATENATE(Income_Macro_Variables!$H15,"[",Income_Macro_Variables!T15,"]"),"")</f>
        <v/>
      </c>
    </row>
    <row r="16" spans="1:24" ht="20" customHeight="1" x14ac:dyDescent="0.2">
      <c r="A16" s="474" t="s">
        <v>685</v>
      </c>
      <c r="B16" s="443" t="s">
        <v>517</v>
      </c>
      <c r="C16" s="443" t="s">
        <v>526</v>
      </c>
      <c r="D16" s="475" t="str">
        <f t="shared" si="0"/>
        <v>*nvafc</v>
      </c>
      <c r="E16" s="476"/>
      <c r="F16" s="474"/>
      <c r="G16" s="475"/>
      <c r="H16" s="443" t="s">
        <v>613</v>
      </c>
      <c r="I16" s="475" t="s">
        <v>615</v>
      </c>
      <c r="J16" s="475" t="s">
        <v>569</v>
      </c>
      <c r="K16" s="476" t="str">
        <f t="shared" si="1"/>
        <v>Net value added of financial corporations sector</v>
      </c>
      <c r="L16" s="586" t="s">
        <v>2060</v>
      </c>
      <c r="M16" s="477"/>
      <c r="N16" s="477"/>
      <c r="O16" s="477"/>
      <c r="P16" s="478"/>
      <c r="Q16" s="479"/>
      <c r="R16" s="479" t="str">
        <f t="shared" si="3"/>
        <v>*nvafc</v>
      </c>
      <c r="S16" s="479"/>
      <c r="T16" s="479"/>
      <c r="U16" s="481" t="str">
        <f>IF(Income_Macro_Variables!Q16&lt;&gt;"",CONCATENATE(Income_Macro_Variables!$H16,"[",Income_Macro_Variables!Q16,"]"),"")</f>
        <v/>
      </c>
      <c r="V16" s="482" t="str">
        <f>IF(Income_Macro_Variables!R16&lt;&gt;"",CONCATENATE(Income_Macro_Variables!$H16,"[",Income_Macro_Variables!R16,"]"),"")</f>
        <v>Net value added[*nvafc]</v>
      </c>
      <c r="W16" s="482" t="str">
        <f>IF(Income_Macro_Variables!S16&lt;&gt;"",CONCATENATE(Income_Macro_Variables!$H16,"[",Income_Macro_Variables!S16,"]"),"")</f>
        <v/>
      </c>
      <c r="X16" s="483" t="str">
        <f>IF(Income_Macro_Variables!T16&lt;&gt;"",CONCATENATE(Income_Macro_Variables!$H16,"[",Income_Macro_Variables!T16,"]"),"")</f>
        <v/>
      </c>
    </row>
    <row r="17" spans="1:24" ht="20" customHeight="1" x14ac:dyDescent="0.2">
      <c r="A17" s="474" t="s">
        <v>685</v>
      </c>
      <c r="B17" s="443" t="s">
        <v>517</v>
      </c>
      <c r="C17" s="443" t="s">
        <v>519</v>
      </c>
      <c r="D17" s="475" t="str">
        <f t="shared" si="0"/>
        <v>*nvago</v>
      </c>
      <c r="E17" s="476"/>
      <c r="F17" s="474"/>
      <c r="G17" s="475"/>
      <c r="H17" s="443" t="s">
        <v>613</v>
      </c>
      <c r="I17" s="475" t="s">
        <v>378</v>
      </c>
      <c r="J17" s="475" t="s">
        <v>657</v>
      </c>
      <c r="K17" s="476" t="str">
        <f t="shared" si="1"/>
        <v>Net value added of general government sector</v>
      </c>
      <c r="L17" s="586" t="s">
        <v>2061</v>
      </c>
      <c r="M17" s="477"/>
      <c r="N17" s="477"/>
      <c r="O17" s="477"/>
      <c r="P17" s="478"/>
      <c r="Q17" s="479"/>
      <c r="R17" s="479" t="str">
        <f t="shared" si="3"/>
        <v>*nvago</v>
      </c>
      <c r="S17" s="479"/>
      <c r="T17" s="479"/>
      <c r="U17" s="481" t="str">
        <f>IF(Income_Macro_Variables!Q17&lt;&gt;"",CONCATENATE(Income_Macro_Variables!$H17,"[",Income_Macro_Variables!Q17,"]"),"")</f>
        <v/>
      </c>
      <c r="V17" s="482" t="str">
        <f>IF(Income_Macro_Variables!R17&lt;&gt;"",CONCATENATE(Income_Macro_Variables!$H17,"[",Income_Macro_Variables!R17,"]"),"")</f>
        <v>Net value added[*nvago]</v>
      </c>
      <c r="W17" s="482" t="str">
        <f>IF(Income_Macro_Variables!S17&lt;&gt;"",CONCATENATE(Income_Macro_Variables!$H17,"[",Income_Macro_Variables!S17,"]"),"")</f>
        <v/>
      </c>
      <c r="X17" s="483" t="str">
        <f>IF(Income_Macro_Variables!T17&lt;&gt;"",CONCATENATE(Income_Macro_Variables!$H17,"[",Income_Macro_Variables!T17,"]"),"")</f>
        <v/>
      </c>
    </row>
    <row r="18" spans="1:24" ht="20" customHeight="1" x14ac:dyDescent="0.2">
      <c r="A18" s="474" t="s">
        <v>685</v>
      </c>
      <c r="B18" s="443" t="s">
        <v>517</v>
      </c>
      <c r="C18" s="443" t="s">
        <v>520</v>
      </c>
      <c r="D18" s="475" t="str">
        <f t="shared" si="0"/>
        <v>*nvaho</v>
      </c>
      <c r="E18" s="476"/>
      <c r="F18" s="474"/>
      <c r="G18" s="475"/>
      <c r="H18" s="443" t="s">
        <v>613</v>
      </c>
      <c r="I18" s="475" t="s">
        <v>74</v>
      </c>
      <c r="J18" s="475" t="s">
        <v>654</v>
      </c>
      <c r="K18" s="476" t="str">
        <f t="shared" si="1"/>
        <v>Net value added of personal sector</v>
      </c>
      <c r="L18" s="586" t="s">
        <v>2062</v>
      </c>
      <c r="M18" s="477"/>
      <c r="N18" s="477"/>
      <c r="O18" s="477"/>
      <c r="P18" s="478"/>
      <c r="Q18" s="479"/>
      <c r="R18" s="479" t="str">
        <f t="shared" si="3"/>
        <v>*nvaho</v>
      </c>
      <c r="S18" s="479"/>
      <c r="T18" s="479"/>
      <c r="U18" s="481" t="str">
        <f>IF(Income_Macro_Variables!Q18&lt;&gt;"",CONCATENATE(Income_Macro_Variables!$H18,"[",Income_Macro_Variables!Q18,"]"),"")</f>
        <v/>
      </c>
      <c r="V18" s="482" t="str">
        <f>IF(Income_Macro_Variables!R18&lt;&gt;"",CONCATENATE(Income_Macro_Variables!$H18,"[",Income_Macro_Variables!R18,"]"),"")</f>
        <v>Net value added[*nvaho]</v>
      </c>
      <c r="W18" s="482" t="str">
        <f>IF(Income_Macro_Variables!S18&lt;&gt;"",CONCATENATE(Income_Macro_Variables!$H18,"[",Income_Macro_Variables!S18,"]"),"")</f>
        <v/>
      </c>
      <c r="X18" s="483" t="str">
        <f>IF(Income_Macro_Variables!T18&lt;&gt;"",CONCATENATE(Income_Macro_Variables!$H18,"[",Income_Macro_Variables!T18,"]"),"")</f>
        <v/>
      </c>
    </row>
    <row r="19" spans="1:24" ht="20" customHeight="1" x14ac:dyDescent="0.2">
      <c r="A19" s="474" t="s">
        <v>685</v>
      </c>
      <c r="B19" s="443" t="s">
        <v>517</v>
      </c>
      <c r="C19" s="443" t="s">
        <v>521</v>
      </c>
      <c r="D19" s="475" t="str">
        <f t="shared" si="0"/>
        <v>*nvanp</v>
      </c>
      <c r="E19" s="476"/>
      <c r="F19" s="474"/>
      <c r="G19" s="475"/>
      <c r="H19" s="443" t="s">
        <v>613</v>
      </c>
      <c r="I19" s="475" t="s">
        <v>622</v>
      </c>
      <c r="J19" s="475" t="s">
        <v>661</v>
      </c>
      <c r="K19" s="476" t="str">
        <f t="shared" si="1"/>
        <v>Net value added of NPISH (non-profit) sector</v>
      </c>
      <c r="L19" s="586" t="s">
        <v>2063</v>
      </c>
      <c r="M19" s="477"/>
      <c r="N19" s="477"/>
      <c r="O19" s="477"/>
      <c r="P19" s="478"/>
      <c r="Q19" s="479"/>
      <c r="R19" s="479" t="str">
        <f t="shared" si="3"/>
        <v>*nvanp</v>
      </c>
      <c r="S19" s="479"/>
      <c r="T19" s="479"/>
      <c r="U19" s="481" t="str">
        <f>IF(Income_Macro_Variables!Q19&lt;&gt;"",CONCATENATE(Income_Macro_Variables!$H19,"[",Income_Macro_Variables!Q19,"]"),"")</f>
        <v/>
      </c>
      <c r="V19" s="482" t="str">
        <f>IF(Income_Macro_Variables!R19&lt;&gt;"",CONCATENATE(Income_Macro_Variables!$H19,"[",Income_Macro_Variables!R19,"]"),"")</f>
        <v>Net value added[*nvanp]</v>
      </c>
      <c r="W19" s="482" t="str">
        <f>IF(Income_Macro_Variables!S19&lt;&gt;"",CONCATENATE(Income_Macro_Variables!$H19,"[",Income_Macro_Variables!S19,"]"),"")</f>
        <v/>
      </c>
      <c r="X19" s="483" t="str">
        <f>IF(Income_Macro_Variables!T19&lt;&gt;"",CONCATENATE(Income_Macro_Variables!$H19,"[",Income_Macro_Variables!T19,"]"),"")</f>
        <v/>
      </c>
    </row>
    <row r="20" spans="1:24" ht="20" customHeight="1" x14ac:dyDescent="0.2">
      <c r="A20" s="474" t="s">
        <v>685</v>
      </c>
      <c r="B20" s="443" t="s">
        <v>517</v>
      </c>
      <c r="C20" s="443" t="s">
        <v>522</v>
      </c>
      <c r="D20" s="475" t="str">
        <f t="shared" si="0"/>
        <v>*nvatp</v>
      </c>
      <c r="E20" s="476"/>
      <c r="F20" s="474"/>
      <c r="G20" s="475"/>
      <c r="H20" s="443" t="s">
        <v>616</v>
      </c>
      <c r="I20" s="475" t="s">
        <v>62</v>
      </c>
      <c r="J20" s="475" t="s">
        <v>570</v>
      </c>
      <c r="K20" s="476" t="str">
        <f t="shared" si="1"/>
        <v>Taxes on product (net) of total economy</v>
      </c>
      <c r="L20" s="586" t="s">
        <v>2159</v>
      </c>
      <c r="M20" s="477"/>
      <c r="N20" s="477"/>
      <c r="O20" s="477"/>
      <c r="P20" s="478"/>
      <c r="Q20" s="479"/>
      <c r="R20" s="479" t="str">
        <f t="shared" si="3"/>
        <v>*nvatp</v>
      </c>
      <c r="S20" s="479"/>
      <c r="T20" s="479"/>
      <c r="U20" s="481" t="str">
        <f>IF(Income_Macro_Variables!Q20&lt;&gt;"",CONCATENATE(Income_Macro_Variables!$H20,"[",Income_Macro_Variables!Q20,"]"),"")</f>
        <v/>
      </c>
      <c r="V20" s="482" t="str">
        <f>IF(Income_Macro_Variables!R20&lt;&gt;"",CONCATENATE(Income_Macro_Variables!$H20,"[",Income_Macro_Variables!R20,"]"),"")</f>
        <v>Taxes on product (net)[*nvatp]</v>
      </c>
      <c r="W20" s="482" t="str">
        <f>IF(Income_Macro_Variables!S20&lt;&gt;"",CONCATENATE(Income_Macro_Variables!$H20,"[",Income_Macro_Variables!S20,"]"),"")</f>
        <v/>
      </c>
      <c r="X20" s="483" t="str">
        <f>IF(Income_Macro_Variables!T20&lt;&gt;"",CONCATENATE(Income_Macro_Variables!$H20,"[",Income_Macro_Variables!T20,"]"),"")</f>
        <v/>
      </c>
    </row>
    <row r="21" spans="1:24" ht="20" customHeight="1" x14ac:dyDescent="0.2">
      <c r="A21" s="474" t="s">
        <v>685</v>
      </c>
      <c r="B21" s="443" t="s">
        <v>517</v>
      </c>
      <c r="C21" s="443" t="s">
        <v>518</v>
      </c>
      <c r="D21" s="475" t="str">
        <f t="shared" si="0"/>
        <v>*nvanf</v>
      </c>
      <c r="E21" s="476"/>
      <c r="F21" s="474"/>
      <c r="G21" s="475"/>
      <c r="H21" s="443" t="s">
        <v>613</v>
      </c>
      <c r="I21" s="475" t="s">
        <v>614</v>
      </c>
      <c r="J21" s="475" t="s">
        <v>568</v>
      </c>
      <c r="K21" s="476" t="str">
        <f t="shared" si="1"/>
        <v>Net value added of non-financial corporations sector</v>
      </c>
      <c r="L21" s="586" t="str">
        <f>L15</f>
        <v>The total value of output owned by non-financial corporations sector, minus the total value of both intermediate consumption and consumption of fixed capital. The non-financial corporations sector includes all private and public enterprises that produce goods and/or provide non-financial services to the markets.</v>
      </c>
      <c r="M21" s="477" t="str">
        <f>CONCATENATE(J21," is equal to ",J22," plus ",J23," plus ",J24)</f>
        <v>Net value added of non-financial corporations sector is equal to Compensation of employees paid by non financial corporations plus Net operating surplus of non-financial corporations  plus Other taxes on production (net) paid by non-financial corporations sector</v>
      </c>
      <c r="N21" s="477" t="str">
        <f>CONCATENATE("[",J21,"]","=","[",J22,"]","+","[",J23,"]","+","[",J24,"]",)</f>
        <v>[Net value added of non-financial corporations sector]=[Compensation of employees paid by non financial corporations]+[Net operating surplus of non-financial corporations ]+[Other taxes on production (net) paid by non-financial corporations sector]</v>
      </c>
      <c r="O21" s="477" t="str">
        <f>CONCATENATE(D21,"=",D22,"+",D23,"+",D24)</f>
        <v>*nvanf=*comnf+*nsunf+*taxnf</v>
      </c>
      <c r="P21" s="478"/>
      <c r="Q21" s="479" t="str">
        <f>D21</f>
        <v>*nvanf</v>
      </c>
      <c r="R21" s="479"/>
      <c r="S21" s="479"/>
      <c r="T21" s="479"/>
      <c r="U21" s="481" t="str">
        <f>IF(Income_Macro_Variables!Q21&lt;&gt;"",CONCATENATE(Income_Macro_Variables!$H21,"[",Income_Macro_Variables!Q21,"]"),"")</f>
        <v>Net value added[*nvanf]</v>
      </c>
      <c r="V21" s="482" t="str">
        <f>IF(Income_Macro_Variables!R21&lt;&gt;"",CONCATENATE(Income_Macro_Variables!$H21,"[",Income_Macro_Variables!R21,"]"),"")</f>
        <v/>
      </c>
      <c r="W21" s="482" t="str">
        <f>IF(Income_Macro_Variables!S21&lt;&gt;"",CONCATENATE(Income_Macro_Variables!$H21,"[",Income_Macro_Variables!S21,"]"),"")</f>
        <v/>
      </c>
      <c r="X21" s="483" t="str">
        <f>IF(Income_Macro_Variables!T21&lt;&gt;"",CONCATENATE(Income_Macro_Variables!$H21,"[",Income_Macro_Variables!T21,"]"),"")</f>
        <v/>
      </c>
    </row>
    <row r="22" spans="1:24" ht="20" customHeight="1" x14ac:dyDescent="0.2">
      <c r="A22" s="474" t="s">
        <v>685</v>
      </c>
      <c r="B22" s="443" t="s">
        <v>512</v>
      </c>
      <c r="C22" s="443" t="s">
        <v>523</v>
      </c>
      <c r="D22" s="475" t="str">
        <f t="shared" si="0"/>
        <v>*comnf</v>
      </c>
      <c r="E22" s="476"/>
      <c r="F22" s="474"/>
      <c r="G22" s="475"/>
      <c r="H22" s="443" t="s">
        <v>618</v>
      </c>
      <c r="I22" s="475" t="s">
        <v>614</v>
      </c>
      <c r="J22" s="475" t="s">
        <v>571</v>
      </c>
      <c r="K22" s="476" t="str">
        <f>CONCATENATE(H22," by ",I22)</f>
        <v>Compensation of employees paid  by non-financial corporations sector</v>
      </c>
      <c r="L22" s="586" t="str">
        <f>CONCATENATE(LEFT(L10,LEN(L10)-1)," paid by ",I22,".",RIGHT(L15,LEN(L15)-FIND(". ",L15)))</f>
        <v>The total value of income accruing to employees as remuneration for their work paid by non-financial corporations sector. The non-financial corporations sector includes all private and public enterprises that produce goods and/or provide non-financial services to the markets.</v>
      </c>
      <c r="M22" s="477"/>
      <c r="N22" s="477"/>
      <c r="O22" s="477"/>
      <c r="P22" s="478"/>
      <c r="Q22" s="479"/>
      <c r="R22" s="479" t="str">
        <f>D22</f>
        <v>*comnf</v>
      </c>
      <c r="S22" s="479"/>
      <c r="T22" s="479"/>
      <c r="U22" s="481" t="str">
        <f>IF(Income_Macro_Variables!Q22&lt;&gt;"",CONCATENATE(Income_Macro_Variables!$H22,"[",Income_Macro_Variables!Q22,"]"),"")</f>
        <v/>
      </c>
      <c r="V22" s="482" t="str">
        <f>IF(Income_Macro_Variables!R22&lt;&gt;"",CONCATENATE(Income_Macro_Variables!$H22,"[",Income_Macro_Variables!R22,"]"),"")</f>
        <v>Compensation of employees paid [*comnf]</v>
      </c>
      <c r="W22" s="482" t="str">
        <f>IF(Income_Macro_Variables!S22&lt;&gt;"",CONCATENATE(Income_Macro_Variables!$H22,"[",Income_Macro_Variables!S22,"]"),"")</f>
        <v/>
      </c>
      <c r="X22" s="483" t="str">
        <f>IF(Income_Macro_Variables!T22&lt;&gt;"",CONCATENATE(Income_Macro_Variables!$H22,"[",Income_Macro_Variables!T22,"]"),"")</f>
        <v/>
      </c>
    </row>
    <row r="23" spans="1:24" ht="20" customHeight="1" x14ac:dyDescent="0.2">
      <c r="A23" s="474" t="s">
        <v>685</v>
      </c>
      <c r="B23" s="443" t="s">
        <v>19</v>
      </c>
      <c r="C23" s="443" t="s">
        <v>524</v>
      </c>
      <c r="D23" s="475" t="str">
        <f t="shared" si="0"/>
        <v>*nsunf</v>
      </c>
      <c r="E23" s="476"/>
      <c r="F23" s="474"/>
      <c r="G23" s="475"/>
      <c r="H23" s="443" t="s">
        <v>354</v>
      </c>
      <c r="I23" s="475" t="s">
        <v>614</v>
      </c>
      <c r="J23" s="475" t="s">
        <v>660</v>
      </c>
      <c r="K23" s="476" t="str">
        <f t="shared" si="1"/>
        <v>Net operating surplus of non-financial corporations sector</v>
      </c>
      <c r="L23" s="586" t="s">
        <v>2064</v>
      </c>
      <c r="M23" s="477"/>
      <c r="N23" s="477"/>
      <c r="O23" s="477"/>
      <c r="P23" s="478"/>
      <c r="Q23" s="479"/>
      <c r="R23" s="479" t="str">
        <f>D23</f>
        <v>*nsunf</v>
      </c>
      <c r="S23" s="479"/>
      <c r="T23" s="479"/>
      <c r="U23" s="481" t="str">
        <f>IF(Income_Macro_Variables!Q23&lt;&gt;"",CONCATENATE(Income_Macro_Variables!$H23,"[",Income_Macro_Variables!Q23,"]"),"")</f>
        <v/>
      </c>
      <c r="V23" s="482" t="str">
        <f>IF(Income_Macro_Variables!R23&lt;&gt;"",CONCATENATE(Income_Macro_Variables!$H23,"[",Income_Macro_Variables!R23,"]"),"")</f>
        <v>Net operating surplus[*nsunf]</v>
      </c>
      <c r="W23" s="482" t="str">
        <f>IF(Income_Macro_Variables!S23&lt;&gt;"",CONCATENATE(Income_Macro_Variables!$H23,"[",Income_Macro_Variables!S23,"]"),"")</f>
        <v/>
      </c>
      <c r="X23" s="483" t="str">
        <f>IF(Income_Macro_Variables!T23&lt;&gt;"",CONCATENATE(Income_Macro_Variables!$H23,"[",Income_Macro_Variables!T23,"]"),"")</f>
        <v/>
      </c>
    </row>
    <row r="24" spans="1:24" ht="20" customHeight="1" x14ac:dyDescent="0.2">
      <c r="A24" s="474" t="s">
        <v>685</v>
      </c>
      <c r="B24" s="443" t="s">
        <v>485</v>
      </c>
      <c r="C24" s="443" t="s">
        <v>525</v>
      </c>
      <c r="D24" s="475" t="str">
        <f t="shared" si="0"/>
        <v>*taxnf</v>
      </c>
      <c r="E24" s="476"/>
      <c r="F24" s="474"/>
      <c r="G24" s="475"/>
      <c r="H24" s="443" t="s">
        <v>617</v>
      </c>
      <c r="I24" s="475" t="s">
        <v>614</v>
      </c>
      <c r="J24" s="475" t="s">
        <v>572</v>
      </c>
      <c r="K24" s="476" t="str">
        <f>CONCATENATE(H24," by ",I24)</f>
        <v>Other taxes of production (net) paid by non-financial corporations sector</v>
      </c>
      <c r="L24" s="586" t="s">
        <v>2065</v>
      </c>
      <c r="M24" s="477"/>
      <c r="N24" s="477"/>
      <c r="O24" s="477"/>
      <c r="P24" s="478"/>
      <c r="Q24" s="479"/>
      <c r="R24" s="479" t="str">
        <f>D24</f>
        <v>*taxnf</v>
      </c>
      <c r="S24" s="479"/>
      <c r="T24" s="479"/>
      <c r="U24" s="481" t="str">
        <f>IF(Income_Macro_Variables!Q24&lt;&gt;"",CONCATENATE(Income_Macro_Variables!$H24,"[",Income_Macro_Variables!Q24,"]"),"")</f>
        <v/>
      </c>
      <c r="V24" s="482" t="str">
        <f>IF(Income_Macro_Variables!R24&lt;&gt;"",CONCATENATE(Income_Macro_Variables!$H24,"[",Income_Macro_Variables!R24,"]"),"")</f>
        <v>Other taxes of production (net) paid[*taxnf]</v>
      </c>
      <c r="W24" s="482" t="str">
        <f>IF(Income_Macro_Variables!S24&lt;&gt;"",CONCATENATE(Income_Macro_Variables!$H24,"[",Income_Macro_Variables!S24,"]"),"")</f>
        <v/>
      </c>
      <c r="X24" s="483" t="str">
        <f>IF(Income_Macro_Variables!T24&lt;&gt;"",CONCATENATE(Income_Macro_Variables!$H24,"[",Income_Macro_Variables!T24,"]"),"")</f>
        <v/>
      </c>
    </row>
    <row r="25" spans="1:24" ht="20" customHeight="1" x14ac:dyDescent="0.2">
      <c r="A25" s="474" t="s">
        <v>685</v>
      </c>
      <c r="B25" s="443" t="s">
        <v>517</v>
      </c>
      <c r="C25" s="443" t="s">
        <v>526</v>
      </c>
      <c r="D25" s="475" t="str">
        <f t="shared" si="0"/>
        <v>*nvafc</v>
      </c>
      <c r="E25" s="476"/>
      <c r="F25" s="474"/>
      <c r="G25" s="475"/>
      <c r="H25" s="443" t="s">
        <v>613</v>
      </c>
      <c r="I25" s="475" t="s">
        <v>615</v>
      </c>
      <c r="J25" s="475" t="s">
        <v>569</v>
      </c>
      <c r="K25" s="476" t="str">
        <f t="shared" si="1"/>
        <v>Net value added of financial corporations sector</v>
      </c>
      <c r="L25" s="586" t="str">
        <f>L16</f>
        <v>The total value of output owned by financial corporations sector, minus the total value of both intermediate consumption and consumption of fixed capital. The financial corporations sector includes all private and public enterprises that provide financial services to the markets.</v>
      </c>
      <c r="M25" s="477" t="str">
        <f>CONCATENATE(J25," is equal to ",J26," plus ",J27," plus ",J28)</f>
        <v>Net value added of financial corporations sector is equal to Compensation of employees paid by financial corporations sector plus Net operating surplus of financial corporations plus Other taxes on production (net) paid by financial corporations</v>
      </c>
      <c r="N25" s="477" t="str">
        <f>CONCATENATE("[",J25,"]","=","[",J26,"]","+","[",J27,"]","+","[",J28,"]",)</f>
        <v>[Net value added of financial corporations sector]=[Compensation of employees paid by financial corporations sector]+[Net operating surplus of financial corporations]+[Other taxes on production (net) paid by financial corporations]</v>
      </c>
      <c r="O25" s="477" t="str">
        <f>CONCATENATE(D25,"=",D26,"+",D27,"+",D28)</f>
        <v>*nvafc=*comfc+*nsufc+*taxfc</v>
      </c>
      <c r="P25" s="478"/>
      <c r="Q25" s="479" t="str">
        <f>D25</f>
        <v>*nvafc</v>
      </c>
      <c r="R25" s="479"/>
      <c r="S25" s="479"/>
      <c r="T25" s="479"/>
      <c r="U25" s="481" t="str">
        <f>IF(Income_Macro_Variables!Q25&lt;&gt;"",CONCATENATE(Income_Macro_Variables!$H25,"[",Income_Macro_Variables!Q25,"]"),"")</f>
        <v>Net value added[*nvafc]</v>
      </c>
      <c r="V25" s="482" t="str">
        <f>IF(Income_Macro_Variables!R25&lt;&gt;"",CONCATENATE(Income_Macro_Variables!$H25,"[",Income_Macro_Variables!R25,"]"),"")</f>
        <v/>
      </c>
      <c r="W25" s="482" t="str">
        <f>IF(Income_Macro_Variables!S25&lt;&gt;"",CONCATENATE(Income_Macro_Variables!$H25,"[",Income_Macro_Variables!S25,"]"),"")</f>
        <v/>
      </c>
      <c r="X25" s="483" t="str">
        <f>IF(Income_Macro_Variables!T25&lt;&gt;"",CONCATENATE(Income_Macro_Variables!$H25,"[",Income_Macro_Variables!T25,"]"),"")</f>
        <v/>
      </c>
    </row>
    <row r="26" spans="1:24" ht="20" customHeight="1" x14ac:dyDescent="0.2">
      <c r="A26" s="474" t="s">
        <v>685</v>
      </c>
      <c r="B26" s="443" t="s">
        <v>512</v>
      </c>
      <c r="C26" s="443" t="s">
        <v>527</v>
      </c>
      <c r="D26" s="475" t="str">
        <f t="shared" si="0"/>
        <v>*comfc</v>
      </c>
      <c r="E26" s="476"/>
      <c r="F26" s="474"/>
      <c r="G26" s="475"/>
      <c r="H26" s="443" t="s">
        <v>618</v>
      </c>
      <c r="I26" s="475" t="s">
        <v>615</v>
      </c>
      <c r="J26" s="475" t="s">
        <v>573</v>
      </c>
      <c r="K26" s="476" t="str">
        <f>CONCATENATE(H26," by ",I26)</f>
        <v>Compensation of employees paid  by financial corporations sector</v>
      </c>
      <c r="L26" s="586" t="str">
        <f>CONCATENATE(LEFT(L10,LEN(L10)-1)," paid by the ",I26,".",RIGHT(L16,LEN(L16)-FIND(". ",L16)))</f>
        <v>The total value of income accruing to employees as remuneration for their work paid by the financial corporations sector. The financial corporations sector includes all private and public enterprises that provide financial services to the markets.</v>
      </c>
      <c r="M26" s="477"/>
      <c r="N26" s="477"/>
      <c r="O26" s="477"/>
      <c r="P26" s="478"/>
      <c r="Q26" s="479"/>
      <c r="R26" s="479" t="str">
        <f>D26</f>
        <v>*comfc</v>
      </c>
      <c r="S26" s="479"/>
      <c r="T26" s="479"/>
      <c r="U26" s="481" t="str">
        <f>IF(Income_Macro_Variables!Q26&lt;&gt;"",CONCATENATE(Income_Macro_Variables!$H26,"[",Income_Macro_Variables!Q26,"]"),"")</f>
        <v/>
      </c>
      <c r="V26" s="482" t="str">
        <f>IF(Income_Macro_Variables!R26&lt;&gt;"",CONCATENATE(Income_Macro_Variables!$H26,"[",Income_Macro_Variables!R26,"]"),"")</f>
        <v>Compensation of employees paid [*comfc]</v>
      </c>
      <c r="W26" s="482" t="str">
        <f>IF(Income_Macro_Variables!S26&lt;&gt;"",CONCATENATE(Income_Macro_Variables!$H26,"[",Income_Macro_Variables!S26,"]"),"")</f>
        <v/>
      </c>
      <c r="X26" s="483" t="str">
        <f>IF(Income_Macro_Variables!T26&lt;&gt;"",CONCATENATE(Income_Macro_Variables!$H26,"[",Income_Macro_Variables!T26,"]"),"")</f>
        <v/>
      </c>
    </row>
    <row r="27" spans="1:24" ht="20" customHeight="1" x14ac:dyDescent="0.2">
      <c r="A27" s="474" t="s">
        <v>685</v>
      </c>
      <c r="B27" s="443" t="s">
        <v>19</v>
      </c>
      <c r="C27" s="443" t="s">
        <v>528</v>
      </c>
      <c r="D27" s="475" t="str">
        <f t="shared" si="0"/>
        <v>*nsufc</v>
      </c>
      <c r="E27" s="476"/>
      <c r="F27" s="474"/>
      <c r="G27" s="475"/>
      <c r="H27" s="443" t="s">
        <v>354</v>
      </c>
      <c r="I27" s="475" t="s">
        <v>615</v>
      </c>
      <c r="J27" s="475" t="s">
        <v>659</v>
      </c>
      <c r="K27" s="476" t="str">
        <f t="shared" si="1"/>
        <v>Net operating surplus of financial corporations sector</v>
      </c>
      <c r="L27" s="586" t="str">
        <f>CONCATENATE(LEFT(L23,FIND(" non",L23)),I27,".",RIGHT(L16,LEN(L16)-FIND(". ",L16)))</f>
        <v>The total value of the return to capital, or the effect of time passing on the net present value of the financial corporations sector. The financial corporations sector includes all private and public enterprises that provide financial services to the markets.</v>
      </c>
      <c r="M27" s="477"/>
      <c r="N27" s="477"/>
      <c r="O27" s="477"/>
      <c r="P27" s="478"/>
      <c r="Q27" s="479"/>
      <c r="R27" s="479" t="str">
        <f>D27</f>
        <v>*nsufc</v>
      </c>
      <c r="S27" s="479"/>
      <c r="T27" s="479"/>
      <c r="U27" s="481" t="str">
        <f>IF(Income_Macro_Variables!Q27&lt;&gt;"",CONCATENATE(Income_Macro_Variables!$H27,"[",Income_Macro_Variables!Q27,"]"),"")</f>
        <v/>
      </c>
      <c r="V27" s="482" t="str">
        <f>IF(Income_Macro_Variables!R27&lt;&gt;"",CONCATENATE(Income_Macro_Variables!$H27,"[",Income_Macro_Variables!R27,"]"),"")</f>
        <v>Net operating surplus[*nsufc]</v>
      </c>
      <c r="W27" s="482" t="str">
        <f>IF(Income_Macro_Variables!S27&lt;&gt;"",CONCATENATE(Income_Macro_Variables!$H27,"[",Income_Macro_Variables!S27,"]"),"")</f>
        <v/>
      </c>
      <c r="X27" s="483" t="str">
        <f>IF(Income_Macro_Variables!T27&lt;&gt;"",CONCATENATE(Income_Macro_Variables!$H27,"[",Income_Macro_Variables!T27,"]"),"")</f>
        <v/>
      </c>
    </row>
    <row r="28" spans="1:24" ht="20" customHeight="1" x14ac:dyDescent="0.2">
      <c r="A28" s="474" t="s">
        <v>685</v>
      </c>
      <c r="B28" s="443" t="s">
        <v>485</v>
      </c>
      <c r="C28" s="443" t="s">
        <v>529</v>
      </c>
      <c r="D28" s="475" t="str">
        <f t="shared" si="0"/>
        <v>*taxfc</v>
      </c>
      <c r="E28" s="476"/>
      <c r="F28" s="474"/>
      <c r="G28" s="475"/>
      <c r="H28" s="443" t="s">
        <v>617</v>
      </c>
      <c r="I28" s="475" t="s">
        <v>615</v>
      </c>
      <c r="J28" s="475" t="s">
        <v>658</v>
      </c>
      <c r="K28" s="476" t="str">
        <f>CONCATENATE(H28," by ",I28)</f>
        <v>Other taxes of production (net) paid by financial corporations sector</v>
      </c>
      <c r="L28" s="586" t="str">
        <f>CONCATENATE(LEFT(L24,FIND(" non",L24)),I28,".",RIGHT(L16,LEN(L16)-FIND(". ",L16)))</f>
        <v>The total value of taxes other than those incurred directly as a result of engaging in production (mainly consist of current taxes on the labour or capital employed in the enterprise, such as payroll taxes or current taxes on vehicles or buildings) paid by the financial corporations sector. The financial corporations sector includes all private and public enterprises that provide financial services to the markets.</v>
      </c>
      <c r="M28" s="477"/>
      <c r="N28" s="477"/>
      <c r="O28" s="477"/>
      <c r="P28" s="478"/>
      <c r="Q28" s="479"/>
      <c r="R28" s="479" t="str">
        <f>D28</f>
        <v>*taxfc</v>
      </c>
      <c r="S28" s="479"/>
      <c r="T28" s="479"/>
      <c r="U28" s="481" t="str">
        <f>IF(Income_Macro_Variables!Q28&lt;&gt;"",CONCATENATE(Income_Macro_Variables!$H28,"[",Income_Macro_Variables!Q28,"]"),"")</f>
        <v/>
      </c>
      <c r="V28" s="482" t="str">
        <f>IF(Income_Macro_Variables!R28&lt;&gt;"",CONCATENATE(Income_Macro_Variables!$H28,"[",Income_Macro_Variables!R28,"]"),"")</f>
        <v>Other taxes of production (net) paid[*taxfc]</v>
      </c>
      <c r="W28" s="482" t="str">
        <f>IF(Income_Macro_Variables!S28&lt;&gt;"",CONCATENATE(Income_Macro_Variables!$H28,"[",Income_Macro_Variables!S28,"]"),"")</f>
        <v/>
      </c>
      <c r="X28" s="483" t="str">
        <f>IF(Income_Macro_Variables!T28&lt;&gt;"",CONCATENATE(Income_Macro_Variables!$H28,"[",Income_Macro_Variables!T28,"]"),"")</f>
        <v/>
      </c>
    </row>
    <row r="29" spans="1:24" ht="20" customHeight="1" x14ac:dyDescent="0.2">
      <c r="A29" s="474" t="s">
        <v>685</v>
      </c>
      <c r="B29" s="443" t="s">
        <v>517</v>
      </c>
      <c r="C29" s="443" t="s">
        <v>519</v>
      </c>
      <c r="D29" s="475" t="str">
        <f>CONCATENATE(A29,B29,C29)</f>
        <v>*nvago</v>
      </c>
      <c r="E29" s="476"/>
      <c r="F29" s="474"/>
      <c r="G29" s="475"/>
      <c r="H29" s="443" t="s">
        <v>613</v>
      </c>
      <c r="I29" s="475" t="s">
        <v>378</v>
      </c>
      <c r="J29" s="475" t="s">
        <v>657</v>
      </c>
      <c r="K29" s="476" t="str">
        <f t="shared" si="1"/>
        <v>Net value added of general government sector</v>
      </c>
      <c r="L29" s="586" t="str">
        <f>L17</f>
        <v>The total value of output owned by general government sector, minus the total value of both intermediate consumption and consumption of fixed capital.</v>
      </c>
      <c r="M29" s="477" t="str">
        <f>CONCATENATE(J29," is equal to ",J30," plus ",J31)</f>
        <v>Net value added of general government is equal to Compensation of employees paid by general government plus Other taxes on production (net) paid by general government</v>
      </c>
      <c r="N29" s="477" t="str">
        <f>CONCATENATE("[",J29,"]","=","[",J30,"]","+","[",J31,"]",)</f>
        <v>[Net value added of general government]=[Compensation of employees paid by general government]+[Other taxes on production (net) paid by general government]</v>
      </c>
      <c r="O29" s="477" t="str">
        <f>CONCATENATE(D29,"=",D30,"+",D31)</f>
        <v>*nvago=*comgo+*taxgo</v>
      </c>
      <c r="P29" s="478"/>
      <c r="Q29" s="479" t="str">
        <f>D29</f>
        <v>*nvago</v>
      </c>
      <c r="R29" s="479"/>
      <c r="S29" s="479"/>
      <c r="T29" s="479"/>
      <c r="U29" s="481" t="str">
        <f>IF(Income_Macro_Variables!Q29&lt;&gt;"",CONCATENATE(Income_Macro_Variables!$H29,"[",Income_Macro_Variables!Q29,"]"),"")</f>
        <v>Net value added[*nvago]</v>
      </c>
      <c r="V29" s="482" t="str">
        <f>IF(Income_Macro_Variables!R29&lt;&gt;"",CONCATENATE(Income_Macro_Variables!$H29,"[",Income_Macro_Variables!R29,"]"),"")</f>
        <v/>
      </c>
      <c r="W29" s="482" t="str">
        <f>IF(Income_Macro_Variables!S29&lt;&gt;"",CONCATENATE(Income_Macro_Variables!$H29,"[",Income_Macro_Variables!S29,"]"),"")</f>
        <v/>
      </c>
      <c r="X29" s="483" t="str">
        <f>IF(Income_Macro_Variables!T29&lt;&gt;"",CONCATENATE(Income_Macro_Variables!$H29,"[",Income_Macro_Variables!T29,"]"),"")</f>
        <v/>
      </c>
    </row>
    <row r="30" spans="1:24" ht="20" customHeight="1" x14ac:dyDescent="0.2">
      <c r="A30" s="474" t="s">
        <v>685</v>
      </c>
      <c r="B30" s="443" t="s">
        <v>512</v>
      </c>
      <c r="C30" s="443" t="s">
        <v>530</v>
      </c>
      <c r="D30" s="475" t="str">
        <f t="shared" si="0"/>
        <v>*comgo</v>
      </c>
      <c r="E30" s="476"/>
      <c r="F30" s="474"/>
      <c r="G30" s="475"/>
      <c r="H30" s="443" t="s">
        <v>618</v>
      </c>
      <c r="I30" s="475" t="s">
        <v>378</v>
      </c>
      <c r="J30" s="475" t="s">
        <v>656</v>
      </c>
      <c r="K30" s="476" t="str">
        <f>CONCATENATE(H30," by ",I30)</f>
        <v>Compensation of employees paid  by general government sector</v>
      </c>
      <c r="L30" s="586" t="str">
        <f>CONCATENATE(LEFT(L10,LEN(L10)-1)," paid by ",I30," (central government, state government, local government, and social security funds).")</f>
        <v>The total value of income accruing to employees as remuneration for their work paid by general government sector (central government, state government, local government, and social security funds).</v>
      </c>
      <c r="M30" s="477"/>
      <c r="N30" s="477"/>
      <c r="O30" s="477"/>
      <c r="P30" s="478"/>
      <c r="Q30" s="479"/>
      <c r="R30" s="479" t="str">
        <f>D30</f>
        <v>*comgo</v>
      </c>
      <c r="S30" s="479"/>
      <c r="T30" s="479"/>
      <c r="U30" s="481" t="str">
        <f>IF(Income_Macro_Variables!Q30&lt;&gt;"",CONCATENATE(Income_Macro_Variables!$H30,"[",Income_Macro_Variables!Q30,"]"),"")</f>
        <v/>
      </c>
      <c r="V30" s="482" t="str">
        <f>IF(Income_Macro_Variables!R30&lt;&gt;"",CONCATENATE(Income_Macro_Variables!$H30,"[",Income_Macro_Variables!R30,"]"),"")</f>
        <v>Compensation of employees paid [*comgo]</v>
      </c>
      <c r="W30" s="482" t="str">
        <f>IF(Income_Macro_Variables!S30&lt;&gt;"",CONCATENATE(Income_Macro_Variables!$H30,"[",Income_Macro_Variables!S30,"]"),"")</f>
        <v/>
      </c>
      <c r="X30" s="483" t="str">
        <f>IF(Income_Macro_Variables!T30&lt;&gt;"",CONCATENATE(Income_Macro_Variables!$H30,"[",Income_Macro_Variables!T30,"]"),"")</f>
        <v/>
      </c>
    </row>
    <row r="31" spans="1:24" ht="20" customHeight="1" x14ac:dyDescent="0.2">
      <c r="A31" s="474" t="s">
        <v>685</v>
      </c>
      <c r="B31" s="443" t="s">
        <v>485</v>
      </c>
      <c r="C31" s="443" t="s">
        <v>531</v>
      </c>
      <c r="D31" s="475" t="str">
        <f t="shared" si="0"/>
        <v>*taxgo</v>
      </c>
      <c r="E31" s="476"/>
      <c r="F31" s="474"/>
      <c r="G31" s="475"/>
      <c r="H31" s="443" t="s">
        <v>617</v>
      </c>
      <c r="I31" s="475" t="s">
        <v>378</v>
      </c>
      <c r="J31" s="475" t="s">
        <v>655</v>
      </c>
      <c r="K31" s="476" t="str">
        <f>CONCATENATE(H31," by ",I31)</f>
        <v>Other taxes of production (net) paid by general government sector</v>
      </c>
      <c r="L31" s="586" t="str">
        <f>CONCATENATE(LEFT(L24,FIND(" non",L24)),I31," (central government, state government, local government, and social security funds).")</f>
        <v>The total value of taxes other than those incurred directly as a result of engaging in production (mainly consist of current taxes on the labour or capital employed in the enterprise, such as payroll taxes or current taxes on vehicles or buildings) paid by the general government sector (central government, state government, local government, and social security funds).</v>
      </c>
      <c r="M31" s="477"/>
      <c r="N31" s="477"/>
      <c r="O31" s="477"/>
      <c r="P31" s="478"/>
      <c r="Q31" s="479"/>
      <c r="R31" s="479" t="str">
        <f>D31</f>
        <v>*taxgo</v>
      </c>
      <c r="S31" s="479"/>
      <c r="T31" s="479"/>
      <c r="U31" s="481" t="str">
        <f>IF(Income_Macro_Variables!Q31&lt;&gt;"",CONCATENATE(Income_Macro_Variables!$H31,"[",Income_Macro_Variables!Q31,"]"),"")</f>
        <v/>
      </c>
      <c r="V31" s="482" t="str">
        <f>IF(Income_Macro_Variables!R31&lt;&gt;"",CONCATENATE(Income_Macro_Variables!$H31,"[",Income_Macro_Variables!R31,"]"),"")</f>
        <v>Other taxes of production (net) paid[*taxgo]</v>
      </c>
      <c r="W31" s="482" t="str">
        <f>IF(Income_Macro_Variables!S31&lt;&gt;"",CONCATENATE(Income_Macro_Variables!$H31,"[",Income_Macro_Variables!S31,"]"),"")</f>
        <v/>
      </c>
      <c r="X31" s="483" t="str">
        <f>IF(Income_Macro_Variables!T31&lt;&gt;"",CONCATENATE(Income_Macro_Variables!$H31,"[",Income_Macro_Variables!T31,"]"),"")</f>
        <v/>
      </c>
    </row>
    <row r="32" spans="1:24" ht="20" customHeight="1" x14ac:dyDescent="0.2">
      <c r="A32" s="474" t="s">
        <v>685</v>
      </c>
      <c r="B32" s="443" t="s">
        <v>517</v>
      </c>
      <c r="C32" s="443" t="s">
        <v>520</v>
      </c>
      <c r="D32" s="475" t="str">
        <f t="shared" si="0"/>
        <v>*nvaho</v>
      </c>
      <c r="E32" s="476"/>
      <c r="F32" s="474"/>
      <c r="G32" s="475"/>
      <c r="H32" s="443" t="s">
        <v>613</v>
      </c>
      <c r="I32" s="475" t="s">
        <v>620</v>
      </c>
      <c r="J32" s="475" t="s">
        <v>654</v>
      </c>
      <c r="K32" s="476" t="str">
        <f t="shared" si="1"/>
        <v>Net value added of household sector</v>
      </c>
      <c r="L32" s="586" t="str">
        <f>L18</f>
        <v>The total value of output owned by personal sector (households), minus the total value of both intermediate consumption and consumption of fixed capital.</v>
      </c>
      <c r="M32" s="477" t="str">
        <f>CONCATENATE(J32," is equal to ",J33," plus ",J34," plus ",J35," plus ",J36)</f>
        <v>Net value added of personal sector is equal to Compensation of employees paid by personal sector plus Net operating surplus of personal sector plus Net mixed income of personal sector plus Other taxes on production (net) paid by personal sector</v>
      </c>
      <c r="N32" s="477" t="str">
        <f>CONCATENATE("[",J32,"]","=","[",J33,"]","+","[",J34,"]","+","[",J35,"]","+","[",J36,"]",)</f>
        <v>[Net value added of personal sector]=[Compensation of employees paid by personal sector]+[Net operating surplus of personal sector]+[Net mixed income of personal sector]+[Other taxes on production (net) paid by personal sector]</v>
      </c>
      <c r="O32" s="477" t="str">
        <f>CONCATENATE(D32,"=",D33,"+",D34,"+",D35,"+",D36)</f>
        <v>*nvaho=*comho+*nsuho+*nmiho+*taxho</v>
      </c>
      <c r="P32" s="478"/>
      <c r="Q32" s="479" t="str">
        <f>D32</f>
        <v>*nvaho</v>
      </c>
      <c r="R32" s="479"/>
      <c r="S32" s="479"/>
      <c r="T32" s="479"/>
      <c r="U32" s="481" t="str">
        <f>IF(Income_Macro_Variables!Q32&lt;&gt;"",CONCATENATE(Income_Macro_Variables!$H32,"[",Income_Macro_Variables!Q32,"]"),"")</f>
        <v>Net value added[*nvaho]</v>
      </c>
      <c r="V32" s="482" t="str">
        <f>IF(Income_Macro_Variables!R32&lt;&gt;"",CONCATENATE(Income_Macro_Variables!$H32,"[",Income_Macro_Variables!R32,"]"),"")</f>
        <v/>
      </c>
      <c r="W32" s="482" t="str">
        <f>IF(Income_Macro_Variables!S32&lt;&gt;"",CONCATENATE(Income_Macro_Variables!$H32,"[",Income_Macro_Variables!S32,"]"),"")</f>
        <v/>
      </c>
      <c r="X32" s="483" t="str">
        <f>IF(Income_Macro_Variables!T32&lt;&gt;"",CONCATENATE(Income_Macro_Variables!$H32,"[",Income_Macro_Variables!T32,"]"),"")</f>
        <v/>
      </c>
    </row>
    <row r="33" spans="1:24" ht="20" customHeight="1" x14ac:dyDescent="0.2">
      <c r="A33" s="474" t="s">
        <v>685</v>
      </c>
      <c r="B33" s="443" t="s">
        <v>512</v>
      </c>
      <c r="C33" s="443" t="s">
        <v>532</v>
      </c>
      <c r="D33" s="475" t="str">
        <f t="shared" si="0"/>
        <v>*comho</v>
      </c>
      <c r="E33" s="476"/>
      <c r="F33" s="474"/>
      <c r="G33" s="475"/>
      <c r="H33" s="443" t="s">
        <v>618</v>
      </c>
      <c r="I33" s="475" t="s">
        <v>620</v>
      </c>
      <c r="J33" s="475" t="s">
        <v>653</v>
      </c>
      <c r="K33" s="476" t="str">
        <f>CONCATENATE(H33," by ",I33)</f>
        <v>Compensation of employees paid  by household sector</v>
      </c>
      <c r="L33" s="586" t="str">
        <f>CONCATENATE(LEFT(L10,LEN(L10)-1)," paid by ",I33,".")</f>
        <v>The total value of income accruing to employees as remuneration for their work paid by household sector.</v>
      </c>
      <c r="M33" s="477"/>
      <c r="N33" s="477"/>
      <c r="O33" s="477"/>
      <c r="P33" s="478"/>
      <c r="Q33" s="479"/>
      <c r="R33" s="479" t="str">
        <f>D33</f>
        <v>*comho</v>
      </c>
      <c r="S33" s="479"/>
      <c r="T33" s="479"/>
      <c r="U33" s="481" t="str">
        <f>IF(Income_Macro_Variables!Q33&lt;&gt;"",CONCATENATE(Income_Macro_Variables!$H33,"[",Income_Macro_Variables!Q33,"]"),"")</f>
        <v/>
      </c>
      <c r="V33" s="482" t="str">
        <f>IF(Income_Macro_Variables!R33&lt;&gt;"",CONCATENATE(Income_Macro_Variables!$H33,"[",Income_Macro_Variables!R33,"]"),"")</f>
        <v>Compensation of employees paid [*comho]</v>
      </c>
      <c r="W33" s="482" t="str">
        <f>IF(Income_Macro_Variables!S33&lt;&gt;"",CONCATENATE(Income_Macro_Variables!$H33,"[",Income_Macro_Variables!S33,"]"),"")</f>
        <v/>
      </c>
      <c r="X33" s="483" t="str">
        <f>IF(Income_Macro_Variables!T33&lt;&gt;"",CONCATENATE(Income_Macro_Variables!$H33,"[",Income_Macro_Variables!T33,"]"),"")</f>
        <v/>
      </c>
    </row>
    <row r="34" spans="1:24" ht="20" customHeight="1" x14ac:dyDescent="0.2">
      <c r="A34" s="474" t="s">
        <v>685</v>
      </c>
      <c r="B34" s="443" t="s">
        <v>19</v>
      </c>
      <c r="C34" s="443" t="s">
        <v>533</v>
      </c>
      <c r="D34" s="475" t="str">
        <f t="shared" si="0"/>
        <v>*nsuho</v>
      </c>
      <c r="E34" s="476"/>
      <c r="F34" s="474"/>
      <c r="G34" s="475"/>
      <c r="H34" s="443" t="s">
        <v>354</v>
      </c>
      <c r="I34" s="475" t="s">
        <v>620</v>
      </c>
      <c r="J34" s="475" t="s">
        <v>652</v>
      </c>
      <c r="K34" s="476" t="str">
        <f>CONCATENATE(H34," of ",I34)</f>
        <v>Net operating surplus of household sector</v>
      </c>
      <c r="L34" s="586" t="str">
        <f>CONCATENATE(LEFT(L23, FIND(" non",L23)),I34,".")</f>
        <v>The total value of the return to capital, or the effect of time passing on the net present value of the household sector.</v>
      </c>
      <c r="M34" s="477"/>
      <c r="N34" s="477"/>
      <c r="O34" s="477"/>
      <c r="P34" s="478"/>
      <c r="Q34" s="479"/>
      <c r="R34" s="479" t="str">
        <f>D34</f>
        <v>*nsuho</v>
      </c>
      <c r="S34" s="479"/>
      <c r="T34" s="479"/>
      <c r="U34" s="481" t="str">
        <f>IF(Income_Macro_Variables!Q34&lt;&gt;"",CONCATENATE(Income_Macro_Variables!$H34,"[",Income_Macro_Variables!Q34,"]"),"")</f>
        <v/>
      </c>
      <c r="V34" s="482" t="str">
        <f>IF(Income_Macro_Variables!R34&lt;&gt;"",CONCATENATE(Income_Macro_Variables!$H34,"[",Income_Macro_Variables!R34,"]"),"")</f>
        <v>Net operating surplus[*nsuho]</v>
      </c>
      <c r="W34" s="482" t="str">
        <f>IF(Income_Macro_Variables!S34&lt;&gt;"",CONCATENATE(Income_Macro_Variables!$H34,"[",Income_Macro_Variables!S34,"]"),"")</f>
        <v/>
      </c>
      <c r="X34" s="483" t="str">
        <f>IF(Income_Macro_Variables!T34&lt;&gt;"",CONCATENATE(Income_Macro_Variables!$H34,"[",Income_Macro_Variables!T34,"]"),"")</f>
        <v/>
      </c>
    </row>
    <row r="35" spans="1:24" ht="20" customHeight="1" x14ac:dyDescent="0.2">
      <c r="A35" s="474" t="s">
        <v>685</v>
      </c>
      <c r="B35" s="443" t="s">
        <v>534</v>
      </c>
      <c r="C35" s="443" t="s">
        <v>535</v>
      </c>
      <c r="D35" s="475" t="str">
        <f t="shared" si="0"/>
        <v>*nmiho</v>
      </c>
      <c r="E35" s="476"/>
      <c r="F35" s="474"/>
      <c r="G35" s="475"/>
      <c r="H35" s="443" t="s">
        <v>619</v>
      </c>
      <c r="I35" s="475" t="s">
        <v>620</v>
      </c>
      <c r="J35" s="475" t="s">
        <v>645</v>
      </c>
      <c r="K35" s="476" t="str">
        <f t="shared" si="1"/>
        <v>Net mixed income of household sector</v>
      </c>
      <c r="L35" s="586" t="s">
        <v>2066</v>
      </c>
      <c r="M35" s="477"/>
      <c r="N35" s="477"/>
      <c r="O35" s="477"/>
      <c r="P35" s="478"/>
      <c r="Q35" s="479"/>
      <c r="R35" s="479" t="str">
        <f>D35</f>
        <v>*nmiho</v>
      </c>
      <c r="S35" s="479"/>
      <c r="T35" s="479"/>
      <c r="U35" s="481" t="str">
        <f>IF(Income_Macro_Variables!Q35&lt;&gt;"",CONCATENATE(Income_Macro_Variables!$H35,"[",Income_Macro_Variables!Q35,"]"),"")</f>
        <v/>
      </c>
      <c r="V35" s="482" t="str">
        <f>IF(Income_Macro_Variables!R35&lt;&gt;"",CONCATENATE(Income_Macro_Variables!$H35,"[",Income_Macro_Variables!R35,"]"),"")</f>
        <v>Net mixed income[*nmiho]</v>
      </c>
      <c r="W35" s="482" t="str">
        <f>IF(Income_Macro_Variables!S35&lt;&gt;"",CONCATENATE(Income_Macro_Variables!$H35,"[",Income_Macro_Variables!S35,"]"),"")</f>
        <v/>
      </c>
      <c r="X35" s="483" t="str">
        <f>IF(Income_Macro_Variables!T35&lt;&gt;"",CONCATENATE(Income_Macro_Variables!$H35,"[",Income_Macro_Variables!T35,"]"),"")</f>
        <v/>
      </c>
    </row>
    <row r="36" spans="1:24" ht="20" customHeight="1" x14ac:dyDescent="0.2">
      <c r="A36" s="474" t="s">
        <v>685</v>
      </c>
      <c r="B36" s="443" t="s">
        <v>485</v>
      </c>
      <c r="C36" s="443" t="s">
        <v>536</v>
      </c>
      <c r="D36" s="475" t="str">
        <f t="shared" si="0"/>
        <v>*taxho</v>
      </c>
      <c r="E36" s="476"/>
      <c r="F36" s="474"/>
      <c r="G36" s="475"/>
      <c r="H36" s="443" t="s">
        <v>617</v>
      </c>
      <c r="I36" s="475" t="s">
        <v>620</v>
      </c>
      <c r="J36" s="475" t="s">
        <v>651</v>
      </c>
      <c r="K36" s="476" t="str">
        <f t="shared" si="1"/>
        <v>Other taxes of production (net) paid of household sector</v>
      </c>
      <c r="L36" s="586" t="s">
        <v>2067</v>
      </c>
      <c r="M36" s="477"/>
      <c r="N36" s="477"/>
      <c r="O36" s="477"/>
      <c r="P36" s="478"/>
      <c r="Q36" s="479"/>
      <c r="R36" s="479" t="str">
        <f>D36</f>
        <v>*taxho</v>
      </c>
      <c r="S36" s="479"/>
      <c r="T36" s="479"/>
      <c r="U36" s="481" t="str">
        <f>IF(Income_Macro_Variables!Q36&lt;&gt;"",CONCATENATE(Income_Macro_Variables!$H36,"[",Income_Macro_Variables!Q36,"]"),"")</f>
        <v/>
      </c>
      <c r="V36" s="482" t="str">
        <f>IF(Income_Macro_Variables!R36&lt;&gt;"",CONCATENATE(Income_Macro_Variables!$H36,"[",Income_Macro_Variables!R36,"]"),"")</f>
        <v>Other taxes of production (net) paid[*taxho]</v>
      </c>
      <c r="W36" s="482" t="str">
        <f>IF(Income_Macro_Variables!S36&lt;&gt;"",CONCATENATE(Income_Macro_Variables!$H36,"[",Income_Macro_Variables!S36,"]"),"")</f>
        <v/>
      </c>
      <c r="X36" s="483" t="str">
        <f>IF(Income_Macro_Variables!T36&lt;&gt;"",CONCATENATE(Income_Macro_Variables!$H36,"[",Income_Macro_Variables!T36,"]"),"")</f>
        <v/>
      </c>
    </row>
    <row r="37" spans="1:24" ht="20" customHeight="1" x14ac:dyDescent="0.2">
      <c r="A37" s="474" t="s">
        <v>685</v>
      </c>
      <c r="B37" s="443" t="s">
        <v>517</v>
      </c>
      <c r="C37" s="443" t="s">
        <v>521</v>
      </c>
      <c r="D37" s="475" t="str">
        <f t="shared" si="0"/>
        <v>*nvanp</v>
      </c>
      <c r="E37" s="476"/>
      <c r="F37" s="474"/>
      <c r="G37" s="475"/>
      <c r="H37" s="443" t="s">
        <v>613</v>
      </c>
      <c r="I37" s="475" t="s">
        <v>622</v>
      </c>
      <c r="J37" s="475" t="s">
        <v>650</v>
      </c>
      <c r="K37" s="476" t="str">
        <f t="shared" si="1"/>
        <v>Net value added of NPISH (non-profit) sector</v>
      </c>
      <c r="L37" s="586" t="str">
        <f>L19</f>
        <v>The total value of output owned by non-profit sector (philanthropy foundations, religious organizations, universities, etc.), minus the total value of both intermediate consumption and consumption of fixed capital.</v>
      </c>
      <c r="M37" s="477" t="str">
        <f>CONCATENATE(J37," is equal to ",J38," plus ",J39)</f>
        <v>Net value added of non-profit) sector is equal to Compensation of employees paid by non-profit sector plus Other taxes on production (net) paid by non-profit sector</v>
      </c>
      <c r="N37" s="477" t="str">
        <f>CONCATENATE("[",J37,"]","=","[",J38,"]","+","[",J39,"]",)</f>
        <v>[Net value added of non-profit) sector]=[Compensation of employees paid by non-profit sector]+[Other taxes on production (net) paid by non-profit sector]</v>
      </c>
      <c r="O37" s="477" t="str">
        <f>CONCATENATE(D37,"=",D38,"+",D39)</f>
        <v>*nvanp=*comnp+*taxnp</v>
      </c>
      <c r="P37" s="478"/>
      <c r="Q37" s="479" t="str">
        <f>D37</f>
        <v>*nvanp</v>
      </c>
      <c r="R37" s="479"/>
      <c r="S37" s="479"/>
      <c r="T37" s="479"/>
      <c r="U37" s="481" t="str">
        <f>IF(Income_Macro_Variables!Q37&lt;&gt;"",CONCATENATE(Income_Macro_Variables!$H37,"[",Income_Macro_Variables!Q37,"]"),"")</f>
        <v>Net value added[*nvanp]</v>
      </c>
      <c r="V37" s="482" t="str">
        <f>IF(Income_Macro_Variables!R37&lt;&gt;"",CONCATENATE(Income_Macro_Variables!$H37,"[",Income_Macro_Variables!R37,"]"),"")</f>
        <v/>
      </c>
      <c r="W37" s="482" t="str">
        <f>IF(Income_Macro_Variables!S37&lt;&gt;"",CONCATENATE(Income_Macro_Variables!$H37,"[",Income_Macro_Variables!S37,"]"),"")</f>
        <v/>
      </c>
      <c r="X37" s="483" t="str">
        <f>IF(Income_Macro_Variables!T37&lt;&gt;"",CONCATENATE(Income_Macro_Variables!$H37,"[",Income_Macro_Variables!T37,"]"),"")</f>
        <v/>
      </c>
    </row>
    <row r="38" spans="1:24" ht="20" customHeight="1" x14ac:dyDescent="0.2">
      <c r="A38" s="474" t="s">
        <v>685</v>
      </c>
      <c r="B38" s="443" t="s">
        <v>512</v>
      </c>
      <c r="C38" s="443" t="s">
        <v>537</v>
      </c>
      <c r="D38" s="475" t="str">
        <f t="shared" si="0"/>
        <v>*comnp</v>
      </c>
      <c r="E38" s="476"/>
      <c r="F38" s="474"/>
      <c r="G38" s="475"/>
      <c r="H38" s="443" t="s">
        <v>618</v>
      </c>
      <c r="I38" s="475" t="s">
        <v>622</v>
      </c>
      <c r="J38" s="475" t="s">
        <v>649</v>
      </c>
      <c r="K38" s="476" t="str">
        <f>CONCATENATE(H38," by ",I38)</f>
        <v>Compensation of employees paid  by NPISH (non-profit) sector</v>
      </c>
      <c r="L38" s="586" t="s">
        <v>2068</v>
      </c>
      <c r="M38" s="477"/>
      <c r="N38" s="477"/>
      <c r="O38" s="477"/>
      <c r="P38" s="478"/>
      <c r="Q38" s="479"/>
      <c r="R38" s="479" t="str">
        <f>D38</f>
        <v>*comnp</v>
      </c>
      <c r="S38" s="479"/>
      <c r="T38" s="479"/>
      <c r="U38" s="481" t="str">
        <f>IF(Income_Macro_Variables!Q38&lt;&gt;"",CONCATENATE(Income_Macro_Variables!$H38,"[",Income_Macro_Variables!Q38,"]"),"")</f>
        <v/>
      </c>
      <c r="V38" s="482" t="str">
        <f>IF(Income_Macro_Variables!R38&lt;&gt;"",CONCATENATE(Income_Macro_Variables!$H38,"[",Income_Macro_Variables!R38,"]"),"")</f>
        <v>Compensation of employees paid [*comnp]</v>
      </c>
      <c r="W38" s="482" t="str">
        <f>IF(Income_Macro_Variables!S38&lt;&gt;"",CONCATENATE(Income_Macro_Variables!$H38,"[",Income_Macro_Variables!S38,"]"),"")</f>
        <v/>
      </c>
      <c r="X38" s="483" t="str">
        <f>IF(Income_Macro_Variables!T38&lt;&gt;"",CONCATENATE(Income_Macro_Variables!$H38,"[",Income_Macro_Variables!T38,"]"),"")</f>
        <v/>
      </c>
    </row>
    <row r="39" spans="1:24" ht="20" customHeight="1" x14ac:dyDescent="0.2">
      <c r="A39" s="474" t="s">
        <v>685</v>
      </c>
      <c r="B39" s="443" t="s">
        <v>485</v>
      </c>
      <c r="C39" s="443" t="s">
        <v>538</v>
      </c>
      <c r="D39" s="475" t="str">
        <f t="shared" si="0"/>
        <v>*taxnp</v>
      </c>
      <c r="E39" s="476"/>
      <c r="F39" s="474"/>
      <c r="G39" s="475"/>
      <c r="H39" s="443" t="s">
        <v>617</v>
      </c>
      <c r="I39" s="475" t="s">
        <v>622</v>
      </c>
      <c r="J39" s="475" t="s">
        <v>648</v>
      </c>
      <c r="K39" s="476" t="str">
        <f>CONCATENATE(H39," by ",I39)</f>
        <v>Other taxes of production (net) paid by NPISH (non-profit) sector</v>
      </c>
      <c r="L39" s="586" t="s">
        <v>2069</v>
      </c>
      <c r="M39" s="477"/>
      <c r="N39" s="477"/>
      <c r="O39" s="477"/>
      <c r="P39" s="478"/>
      <c r="Q39" s="479"/>
      <c r="R39" s="479" t="str">
        <f>D39</f>
        <v>*taxnp</v>
      </c>
      <c r="S39" s="479"/>
      <c r="T39" s="479"/>
      <c r="U39" s="481" t="str">
        <f>IF(Income_Macro_Variables!Q39&lt;&gt;"",CONCATENATE(Income_Macro_Variables!$H39,"[",Income_Macro_Variables!Q39,"]"),"")</f>
        <v/>
      </c>
      <c r="V39" s="482" t="str">
        <f>IF(Income_Macro_Variables!R39&lt;&gt;"",CONCATENATE(Income_Macro_Variables!$H39,"[",Income_Macro_Variables!R39,"]"),"")</f>
        <v>Other taxes of production (net) paid[*taxnp]</v>
      </c>
      <c r="W39" s="482" t="str">
        <f>IF(Income_Macro_Variables!S39&lt;&gt;"",CONCATENATE(Income_Macro_Variables!$H39,"[",Income_Macro_Variables!S39,"]"),"")</f>
        <v/>
      </c>
      <c r="X39" s="483" t="str">
        <f>IF(Income_Macro_Variables!T39&lt;&gt;"",CONCATENATE(Income_Macro_Variables!$H39,"[",Income_Macro_Variables!T39,"]"),"")</f>
        <v/>
      </c>
    </row>
    <row r="40" spans="1:24" ht="20" customHeight="1" x14ac:dyDescent="0.2">
      <c r="A40" s="474" t="s">
        <v>685</v>
      </c>
      <c r="B40" s="443" t="s">
        <v>467</v>
      </c>
      <c r="C40" s="443" t="s">
        <v>293</v>
      </c>
      <c r="D40" s="475" t="str">
        <f t="shared" si="0"/>
        <v>*nninc</v>
      </c>
      <c r="E40" s="476"/>
      <c r="F40" s="474"/>
      <c r="G40" s="475"/>
      <c r="H40" s="443" t="s">
        <v>468</v>
      </c>
      <c r="I40" s="475" t="s">
        <v>62</v>
      </c>
      <c r="J40" s="475" t="s">
        <v>469</v>
      </c>
      <c r="K40" s="476" t="str">
        <f t="shared" si="1"/>
        <v>Net income of total economy</v>
      </c>
      <c r="L40" s="586" t="str">
        <f>L4</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v>
      </c>
      <c r="M40" s="477" t="str">
        <f>CONCATENATE(J40," is equal to ",J41," plus ",J42," plus ",J43," plus ",J44," plus ",J45)</f>
        <v>Net national income is equal to Primary income of personal sector plus Primary income of general government plus Primary income of non-financial corporations sector plus Primary income of financial corporations sector plus Primary income of non-profit sector</v>
      </c>
      <c r="N40" s="477" t="str">
        <f>CONCATENATE("[",J40,"]","=","[",J41,"]","+","[",J42,"]","+","[",J43,"]","+","[",J44,"]","+","[",J45,"]",)</f>
        <v>[Net national income]=[Primary income of personal sector]+[Primary income of general government]+[Primary income of non-financial corporations sector]+[Primary income of financial corporations sector]+[Primary income of non-profit sector]</v>
      </c>
      <c r="O40" s="477" t="str">
        <f>CONCATENATE(D40,"=",D41,"+",D42,"+",D43,"+",D44,"+",D45)</f>
        <v>*nninc=*priho+*prigo+*prinf+*prifc+*prinp</v>
      </c>
      <c r="P40" s="478"/>
      <c r="Q40" s="479" t="str">
        <f>D40</f>
        <v>*nninc</v>
      </c>
      <c r="R40" s="479"/>
      <c r="S40" s="479"/>
      <c r="T40" s="479"/>
      <c r="U40" s="481" t="str">
        <f>IF(Income_Macro_Variables!Q40&lt;&gt;"",CONCATENATE(Income_Macro_Variables!$H40,"[",Income_Macro_Variables!Q40,"]"),"")</f>
        <v>Net income[*nninc]</v>
      </c>
      <c r="V40" s="482" t="str">
        <f>IF(Income_Macro_Variables!R40&lt;&gt;"",CONCATENATE(Income_Macro_Variables!$H40,"[",Income_Macro_Variables!R40,"]"),"")</f>
        <v/>
      </c>
      <c r="W40" s="482" t="str">
        <f>IF(Income_Macro_Variables!S40&lt;&gt;"",CONCATENATE(Income_Macro_Variables!$H40,"[",Income_Macro_Variables!S40,"]"),"")</f>
        <v/>
      </c>
      <c r="X40" s="483" t="str">
        <f>IF(Income_Macro_Variables!T40&lt;&gt;"",CONCATENATE(Income_Macro_Variables!$H40,"[",Income_Macro_Variables!T40,"]"),"")</f>
        <v/>
      </c>
    </row>
    <row r="41" spans="1:24" ht="20" customHeight="1" x14ac:dyDescent="0.2">
      <c r="A41" s="474" t="s">
        <v>685</v>
      </c>
      <c r="B41" s="443" t="s">
        <v>539</v>
      </c>
      <c r="C41" s="443" t="s">
        <v>535</v>
      </c>
      <c r="D41" s="475" t="str">
        <f t="shared" si="0"/>
        <v>*priho</v>
      </c>
      <c r="E41" s="476"/>
      <c r="F41" s="474"/>
      <c r="G41" s="475"/>
      <c r="H41" s="443" t="s">
        <v>621</v>
      </c>
      <c r="I41" s="475" t="s">
        <v>74</v>
      </c>
      <c r="J41" s="475" t="s">
        <v>629</v>
      </c>
      <c r="K41" s="476" t="str">
        <f t="shared" si="1"/>
        <v>Primary income of personal sector</v>
      </c>
      <c r="L41" s="586" t="s">
        <v>2070</v>
      </c>
      <c r="M41" s="477"/>
      <c r="N41" s="477"/>
      <c r="O41" s="477"/>
      <c r="P41" s="478"/>
      <c r="Q41" s="479"/>
      <c r="R41" s="479" t="str">
        <f>D41</f>
        <v>*priho</v>
      </c>
      <c r="S41" s="479"/>
      <c r="T41" s="479"/>
      <c r="U41" s="481" t="str">
        <f>IF(Income_Macro_Variables!Q41&lt;&gt;"",CONCATENATE(Income_Macro_Variables!$H41,"[",Income_Macro_Variables!Q41,"]"),"")</f>
        <v/>
      </c>
      <c r="V41" s="482" t="str">
        <f>IF(Income_Macro_Variables!R41&lt;&gt;"",CONCATENATE(Income_Macro_Variables!$H41,"[",Income_Macro_Variables!R41,"]"),"")</f>
        <v>Primary income[*priho]</v>
      </c>
      <c r="W41" s="482" t="str">
        <f>IF(Income_Macro_Variables!S41&lt;&gt;"",CONCATENATE(Income_Macro_Variables!$H41,"[",Income_Macro_Variables!S41,"]"),"")</f>
        <v/>
      </c>
      <c r="X41" s="483" t="str">
        <f>IF(Income_Macro_Variables!T41&lt;&gt;"",CONCATENATE(Income_Macro_Variables!$H41,"[",Income_Macro_Variables!T41,"]"),"")</f>
        <v/>
      </c>
    </row>
    <row r="42" spans="1:24" ht="20" customHeight="1" x14ac:dyDescent="0.2">
      <c r="A42" s="474" t="s">
        <v>685</v>
      </c>
      <c r="B42" s="443" t="s">
        <v>539</v>
      </c>
      <c r="C42" s="443" t="s">
        <v>540</v>
      </c>
      <c r="D42" s="475" t="str">
        <f t="shared" si="0"/>
        <v>*prigo</v>
      </c>
      <c r="E42" s="476"/>
      <c r="F42" s="474"/>
      <c r="G42" s="475"/>
      <c r="H42" s="443" t="s">
        <v>621</v>
      </c>
      <c r="I42" s="475" t="s">
        <v>378</v>
      </c>
      <c r="J42" s="475" t="s">
        <v>647</v>
      </c>
      <c r="K42" s="476" t="str">
        <f t="shared" si="1"/>
        <v>Primary income of general government sector</v>
      </c>
      <c r="L42" s="586" t="s">
        <v>2071</v>
      </c>
      <c r="M42" s="477"/>
      <c r="N42" s="477"/>
      <c r="O42" s="477"/>
      <c r="P42" s="478"/>
      <c r="Q42" s="479"/>
      <c r="R42" s="479" t="str">
        <f>D42</f>
        <v>*prigo</v>
      </c>
      <c r="S42" s="479"/>
      <c r="T42" s="479"/>
      <c r="U42" s="481" t="str">
        <f>IF(Income_Macro_Variables!Q42&lt;&gt;"",CONCATENATE(Income_Macro_Variables!$H42,"[",Income_Macro_Variables!Q42,"]"),"")</f>
        <v/>
      </c>
      <c r="V42" s="482" t="str">
        <f>IF(Income_Macro_Variables!R42&lt;&gt;"",CONCATENATE(Income_Macro_Variables!$H42,"[",Income_Macro_Variables!R42,"]"),"")</f>
        <v>Primary income[*prigo]</v>
      </c>
      <c r="W42" s="482" t="str">
        <f>IF(Income_Macro_Variables!S42&lt;&gt;"",CONCATENATE(Income_Macro_Variables!$H42,"[",Income_Macro_Variables!S42,"]"),"")</f>
        <v/>
      </c>
      <c r="X42" s="483" t="str">
        <f>IF(Income_Macro_Variables!T42&lt;&gt;"",CONCATENATE(Income_Macro_Variables!$H42,"[",Income_Macro_Variables!T42,"]"),"")</f>
        <v/>
      </c>
    </row>
    <row r="43" spans="1:24" ht="20" customHeight="1" x14ac:dyDescent="0.2">
      <c r="A43" s="474" t="s">
        <v>685</v>
      </c>
      <c r="B43" s="443" t="s">
        <v>539</v>
      </c>
      <c r="C43" s="443" t="s">
        <v>541</v>
      </c>
      <c r="D43" s="475" t="str">
        <f t="shared" si="0"/>
        <v>*prinf</v>
      </c>
      <c r="E43" s="476"/>
      <c r="F43" s="474"/>
      <c r="G43" s="475"/>
      <c r="H43" s="443" t="s">
        <v>621</v>
      </c>
      <c r="I43" s="475" t="s">
        <v>614</v>
      </c>
      <c r="J43" s="475" t="s">
        <v>574</v>
      </c>
      <c r="K43" s="476" t="str">
        <f t="shared" si="1"/>
        <v>Primary income of non-financial corporations sector</v>
      </c>
      <c r="L43" s="586" t="s">
        <v>2072</v>
      </c>
      <c r="M43" s="477"/>
      <c r="N43" s="477"/>
      <c r="O43" s="477"/>
      <c r="P43" s="478"/>
      <c r="Q43" s="479"/>
      <c r="R43" s="479" t="str">
        <f>D43</f>
        <v>*prinf</v>
      </c>
      <c r="S43" s="479"/>
      <c r="T43" s="479"/>
      <c r="U43" s="481" t="str">
        <f>IF(Income_Macro_Variables!Q43&lt;&gt;"",CONCATENATE(Income_Macro_Variables!$H43,"[",Income_Macro_Variables!Q43,"]"),"")</f>
        <v/>
      </c>
      <c r="V43" s="482" t="str">
        <f>IF(Income_Macro_Variables!R43&lt;&gt;"",CONCATENATE(Income_Macro_Variables!$H43,"[",Income_Macro_Variables!R43,"]"),"")</f>
        <v>Primary income[*prinf]</v>
      </c>
      <c r="W43" s="482" t="str">
        <f>IF(Income_Macro_Variables!S43&lt;&gt;"",CONCATENATE(Income_Macro_Variables!$H43,"[",Income_Macro_Variables!S43,"]"),"")</f>
        <v/>
      </c>
      <c r="X43" s="483" t="str">
        <f>IF(Income_Macro_Variables!T43&lt;&gt;"",CONCATENATE(Income_Macro_Variables!$H43,"[",Income_Macro_Variables!T43,"]"),"")</f>
        <v/>
      </c>
    </row>
    <row r="44" spans="1:24" ht="20" customHeight="1" x14ac:dyDescent="0.2">
      <c r="A44" s="474" t="s">
        <v>685</v>
      </c>
      <c r="B44" s="443" t="s">
        <v>539</v>
      </c>
      <c r="C44" s="443" t="s">
        <v>542</v>
      </c>
      <c r="D44" s="475" t="str">
        <f t="shared" si="0"/>
        <v>*prifc</v>
      </c>
      <c r="E44" s="476"/>
      <c r="F44" s="474"/>
      <c r="G44" s="475"/>
      <c r="H44" s="443" t="s">
        <v>621</v>
      </c>
      <c r="I44" s="475" t="s">
        <v>615</v>
      </c>
      <c r="J44" s="475" t="s">
        <v>637</v>
      </c>
      <c r="K44" s="476" t="str">
        <f t="shared" si="1"/>
        <v>Primary income of financial corporations sector</v>
      </c>
      <c r="L44" s="586" t="s">
        <v>2073</v>
      </c>
      <c r="M44" s="477"/>
      <c r="N44" s="477"/>
      <c r="O44" s="477"/>
      <c r="P44" s="478"/>
      <c r="Q44" s="479"/>
      <c r="R44" s="479" t="str">
        <f>D44</f>
        <v>*prifc</v>
      </c>
      <c r="S44" s="479"/>
      <c r="T44" s="479"/>
      <c r="U44" s="481" t="str">
        <f>IF(Income_Macro_Variables!Q44&lt;&gt;"",CONCATENATE(Income_Macro_Variables!$H44,"[",Income_Macro_Variables!Q44,"]"),"")</f>
        <v/>
      </c>
      <c r="V44" s="482" t="str">
        <f>IF(Income_Macro_Variables!R44&lt;&gt;"",CONCATENATE(Income_Macro_Variables!$H44,"[",Income_Macro_Variables!R44,"]"),"")</f>
        <v>Primary income[*prifc]</v>
      </c>
      <c r="W44" s="482" t="str">
        <f>IF(Income_Macro_Variables!S44&lt;&gt;"",CONCATENATE(Income_Macro_Variables!$H44,"[",Income_Macro_Variables!S44,"]"),"")</f>
        <v/>
      </c>
      <c r="X44" s="483" t="str">
        <f>IF(Income_Macro_Variables!T44&lt;&gt;"",CONCATENATE(Income_Macro_Variables!$H44,"[",Income_Macro_Variables!T44,"]"),"")</f>
        <v/>
      </c>
    </row>
    <row r="45" spans="1:24" ht="20" customHeight="1" x14ac:dyDescent="0.2">
      <c r="A45" s="474" t="s">
        <v>685</v>
      </c>
      <c r="B45" s="443" t="s">
        <v>539</v>
      </c>
      <c r="C45" s="443" t="s">
        <v>543</v>
      </c>
      <c r="D45" s="475" t="str">
        <f t="shared" si="0"/>
        <v>*prinp</v>
      </c>
      <c r="E45" s="476"/>
      <c r="F45" s="474"/>
      <c r="G45" s="475"/>
      <c r="H45" s="443" t="s">
        <v>621</v>
      </c>
      <c r="I45" s="475" t="s">
        <v>622</v>
      </c>
      <c r="J45" s="475" t="s">
        <v>633</v>
      </c>
      <c r="K45" s="476" t="str">
        <f t="shared" si="1"/>
        <v>Primary income of NPISH (non-profit) sector</v>
      </c>
      <c r="L45" s="586" t="s">
        <v>2074</v>
      </c>
      <c r="M45" s="477"/>
      <c r="N45" s="477"/>
      <c r="O45" s="477"/>
      <c r="P45" s="478"/>
      <c r="Q45" s="479"/>
      <c r="R45" s="479" t="str">
        <f>D45</f>
        <v>*prinp</v>
      </c>
      <c r="S45" s="479"/>
      <c r="T45" s="479"/>
      <c r="U45" s="481" t="str">
        <f>IF(Income_Macro_Variables!Q45&lt;&gt;"",CONCATENATE(Income_Macro_Variables!$H45,"[",Income_Macro_Variables!Q45,"]"),"")</f>
        <v/>
      </c>
      <c r="V45" s="482" t="str">
        <f>IF(Income_Macro_Variables!R45&lt;&gt;"",CONCATENATE(Income_Macro_Variables!$H45,"[",Income_Macro_Variables!R45,"]"),"")</f>
        <v>Primary income[*prinp]</v>
      </c>
      <c r="W45" s="482" t="str">
        <f>IF(Income_Macro_Variables!S45&lt;&gt;"",CONCATENATE(Income_Macro_Variables!$H45,"[",Income_Macro_Variables!S45,"]"),"")</f>
        <v/>
      </c>
      <c r="X45" s="483" t="str">
        <f>IF(Income_Macro_Variables!T45&lt;&gt;"",CONCATENATE(Income_Macro_Variables!$H45,"[",Income_Macro_Variables!T45,"]"),"")</f>
        <v/>
      </c>
    </row>
    <row r="46" spans="1:24" ht="20" customHeight="1" x14ac:dyDescent="0.2">
      <c r="A46" s="474" t="s">
        <v>685</v>
      </c>
      <c r="B46" s="443" t="s">
        <v>539</v>
      </c>
      <c r="C46" s="443" t="s">
        <v>535</v>
      </c>
      <c r="D46" s="475" t="str">
        <f t="shared" si="0"/>
        <v>*priho</v>
      </c>
      <c r="E46" s="476"/>
      <c r="F46" s="474"/>
      <c r="G46" s="475"/>
      <c r="H46" s="443" t="s">
        <v>621</v>
      </c>
      <c r="I46" s="475" t="s">
        <v>74</v>
      </c>
      <c r="J46" s="475" t="s">
        <v>629</v>
      </c>
      <c r="K46" s="476" t="str">
        <f t="shared" si="1"/>
        <v>Primary income of personal sector</v>
      </c>
      <c r="L46" s="586" t="str">
        <f>L41</f>
        <v>The total value of income that the personal sector (households) receives by virtue of participation in the production process, and income accruing to the personal sector in return of provision of financial assets and renting natural resources to other institutional units.</v>
      </c>
      <c r="M46" s="477" t="str">
        <f>CONCATENATE(J46," is equal to ",J47," plus ",J48," plus ",J49," plus ",J50," minus ",J51)</f>
        <v>Primary income of personal sector is equal to Compensation of employees received by personal sector plus Net mixed income of personal sector plus Net operating surplus (housing rents) of personal sector plus Property income received by personal sector minus Property income paid by personal sector</v>
      </c>
      <c r="N46" s="477" t="str">
        <f>CONCATENATE("[",J46,"]","=","[",J47,"]","+","[",J48,"]","+","[",J49,"]","+","[",J50,"]","-","[",J51,"]",)</f>
        <v>[Primary income of personal sector]=[Compensation of employees received by personal sector]+[Net mixed income of personal sector]+[Net operating surplus (housing rents) of personal sector]+[Property income received by personal sector]-[Property income paid by personal sector]</v>
      </c>
      <c r="O46" s="477" t="str">
        <f>CONCATENATE(D46,"=",D47,"+",D48,"+",D49,"+",D50,"-",D51)</f>
        <v>*priho=*corho+*nmrho+*nsrho+*prhho-*prdho</v>
      </c>
      <c r="P46" s="478"/>
      <c r="Q46" s="479" t="str">
        <f>D46</f>
        <v>*priho</v>
      </c>
      <c r="R46" s="479"/>
      <c r="S46" s="479"/>
      <c r="T46" s="479"/>
      <c r="U46" s="481" t="str">
        <f>IF(Income_Macro_Variables!Q46&lt;&gt;"",CONCATENATE(Income_Macro_Variables!$H46,"[",Income_Macro_Variables!Q46,"]"),"")</f>
        <v>Primary income[*priho]</v>
      </c>
      <c r="V46" s="482" t="str">
        <f>IF(Income_Macro_Variables!R46&lt;&gt;"",CONCATENATE(Income_Macro_Variables!$H46,"[",Income_Macro_Variables!R46,"]"),"")</f>
        <v/>
      </c>
      <c r="W46" s="482" t="str">
        <f>IF(Income_Macro_Variables!S46&lt;&gt;"",CONCATENATE(Income_Macro_Variables!$H46,"[",Income_Macro_Variables!S46,"]"),"")</f>
        <v/>
      </c>
      <c r="X46" s="483" t="str">
        <f>IF(Income_Macro_Variables!T46&lt;&gt;"",CONCATENATE(Income_Macro_Variables!$H46,"[",Income_Macro_Variables!T46,"]"),"")</f>
        <v/>
      </c>
    </row>
    <row r="47" spans="1:24" ht="20" customHeight="1" x14ac:dyDescent="0.2">
      <c r="A47" s="474" t="s">
        <v>685</v>
      </c>
      <c r="B47" s="443" t="s">
        <v>512</v>
      </c>
      <c r="C47" s="443" t="s">
        <v>544</v>
      </c>
      <c r="D47" s="475" t="str">
        <f t="shared" si="0"/>
        <v>*corho</v>
      </c>
      <c r="E47" s="476"/>
      <c r="F47" s="474"/>
      <c r="G47" s="475"/>
      <c r="H47" s="443" t="s">
        <v>608</v>
      </c>
      <c r="I47" s="475" t="s">
        <v>74</v>
      </c>
      <c r="J47" s="475" t="s">
        <v>646</v>
      </c>
      <c r="K47" s="476" t="str">
        <f>CONCATENATE(H47," by ",I47)</f>
        <v>Compensation of employees received by personal sector</v>
      </c>
      <c r="L47" s="586" t="s">
        <v>2075</v>
      </c>
      <c r="M47" s="477"/>
      <c r="N47" s="477"/>
      <c r="O47" s="477"/>
      <c r="P47" s="478"/>
      <c r="Q47" s="479"/>
      <c r="R47" s="479" t="str">
        <f>D47</f>
        <v>*corho</v>
      </c>
      <c r="S47" s="479"/>
      <c r="T47" s="479"/>
      <c r="U47" s="481" t="str">
        <f>IF(Income_Macro_Variables!Q47&lt;&gt;"",CONCATENATE(Income_Macro_Variables!$H47,"[",Income_Macro_Variables!Q47,"]"),"")</f>
        <v/>
      </c>
      <c r="V47" s="482" t="str">
        <f>IF(Income_Macro_Variables!R47&lt;&gt;"",CONCATENATE(Income_Macro_Variables!$H47,"[",Income_Macro_Variables!R47,"]"),"")</f>
        <v>Compensation of employees received[*corho]</v>
      </c>
      <c r="W47" s="482" t="str">
        <f>IF(Income_Macro_Variables!S47&lt;&gt;"",CONCATENATE(Income_Macro_Variables!$H47,"[",Income_Macro_Variables!S47,"]"),"")</f>
        <v/>
      </c>
      <c r="X47" s="483" t="str">
        <f>IF(Income_Macro_Variables!T47&lt;&gt;"",CONCATENATE(Income_Macro_Variables!$H47,"[",Income_Macro_Variables!T47,"]"),"")</f>
        <v/>
      </c>
    </row>
    <row r="48" spans="1:24" ht="20" customHeight="1" x14ac:dyDescent="0.2">
      <c r="A48" s="474" t="s">
        <v>685</v>
      </c>
      <c r="B48" s="443" t="s">
        <v>534</v>
      </c>
      <c r="C48" s="443" t="s">
        <v>544</v>
      </c>
      <c r="D48" s="475" t="str">
        <f t="shared" si="0"/>
        <v>*nmrho</v>
      </c>
      <c r="E48" s="476"/>
      <c r="F48" s="474"/>
      <c r="G48" s="475"/>
      <c r="H48" s="443" t="s">
        <v>619</v>
      </c>
      <c r="I48" s="475" t="s">
        <v>74</v>
      </c>
      <c r="J48" s="475" t="s">
        <v>645</v>
      </c>
      <c r="K48" s="476" t="str">
        <f t="shared" si="1"/>
        <v>Net mixed income of personal sector</v>
      </c>
      <c r="L48" s="586" t="str">
        <f>L35</f>
        <v>The total value of the surplus or deficit accruing from production by unincorporated enterprises owned by household sector.</v>
      </c>
      <c r="M48" s="477"/>
      <c r="N48" s="477"/>
      <c r="O48" s="477"/>
      <c r="P48" s="478"/>
      <c r="Q48" s="479"/>
      <c r="R48" s="479" t="str">
        <f>D48</f>
        <v>*nmrho</v>
      </c>
      <c r="S48" s="479"/>
      <c r="T48" s="479"/>
      <c r="U48" s="481" t="str">
        <f>IF(Income_Macro_Variables!Q48&lt;&gt;"",CONCATENATE(Income_Macro_Variables!$H48,"[",Income_Macro_Variables!Q48,"]"),"")</f>
        <v/>
      </c>
      <c r="V48" s="482" t="str">
        <f>IF(Income_Macro_Variables!R48&lt;&gt;"",CONCATENATE(Income_Macro_Variables!$H48,"[",Income_Macro_Variables!R48,"]"),"")</f>
        <v>Net mixed income[*nmrho]</v>
      </c>
      <c r="W48" s="482" t="str">
        <f>IF(Income_Macro_Variables!S48&lt;&gt;"",CONCATENATE(Income_Macro_Variables!$H48,"[",Income_Macro_Variables!S48,"]"),"")</f>
        <v/>
      </c>
      <c r="X48" s="483" t="str">
        <f>IF(Income_Macro_Variables!T48&lt;&gt;"",CONCATENATE(Income_Macro_Variables!$H48,"[",Income_Macro_Variables!T48,"]"),"")</f>
        <v/>
      </c>
    </row>
    <row r="49" spans="1:24" ht="20" customHeight="1" x14ac:dyDescent="0.2">
      <c r="A49" s="474" t="s">
        <v>685</v>
      </c>
      <c r="B49" s="443" t="s">
        <v>19</v>
      </c>
      <c r="C49" s="443" t="s">
        <v>544</v>
      </c>
      <c r="D49" s="475" t="str">
        <f t="shared" si="0"/>
        <v>*nsrho</v>
      </c>
      <c r="E49" s="476"/>
      <c r="F49" s="474"/>
      <c r="G49" s="475"/>
      <c r="H49" s="443" t="s">
        <v>626</v>
      </c>
      <c r="I49" s="475" t="s">
        <v>74</v>
      </c>
      <c r="J49" s="475" t="s">
        <v>644</v>
      </c>
      <c r="K49" s="476" t="str">
        <f t="shared" si="1"/>
        <v>Net operating surplus (housing rents) of personal sector</v>
      </c>
      <c r="L49" s="586" t="s">
        <v>2076</v>
      </c>
      <c r="M49" s="477"/>
      <c r="N49" s="477"/>
      <c r="O49" s="477"/>
      <c r="P49" s="478"/>
      <c r="Q49" s="479"/>
      <c r="R49" s="479" t="str">
        <f>D49</f>
        <v>*nsrho</v>
      </c>
      <c r="S49" s="479"/>
      <c r="T49" s="479"/>
      <c r="U49" s="481" t="str">
        <f>IF(Income_Macro_Variables!Q49&lt;&gt;"",CONCATENATE(Income_Macro_Variables!$H49,"[",Income_Macro_Variables!Q49,"]"),"")</f>
        <v/>
      </c>
      <c r="V49" s="482" t="str">
        <f>IF(Income_Macro_Variables!R49&lt;&gt;"",CONCATENATE(Income_Macro_Variables!$H49,"[",Income_Macro_Variables!R49,"]"),"")</f>
        <v>Net operating surplus (housing rents)[*nsrho]</v>
      </c>
      <c r="W49" s="482" t="str">
        <f>IF(Income_Macro_Variables!S49&lt;&gt;"",CONCATENATE(Income_Macro_Variables!$H49,"[",Income_Macro_Variables!S49,"]"),"")</f>
        <v/>
      </c>
      <c r="X49" s="483" t="str">
        <f>IF(Income_Macro_Variables!T49&lt;&gt;"",CONCATENATE(Income_Macro_Variables!$H49,"[",Income_Macro_Variables!T49,"]"),"")</f>
        <v/>
      </c>
    </row>
    <row r="50" spans="1:24" ht="20" customHeight="1" x14ac:dyDescent="0.2">
      <c r="A50" s="474" t="s">
        <v>685</v>
      </c>
      <c r="B50" s="443" t="s">
        <v>539</v>
      </c>
      <c r="C50" s="443" t="s">
        <v>545</v>
      </c>
      <c r="D50" s="475" t="str">
        <f t="shared" si="0"/>
        <v>*prhho</v>
      </c>
      <c r="E50" s="476"/>
      <c r="F50" s="474"/>
      <c r="G50" s="475"/>
      <c r="H50" s="443" t="s">
        <v>341</v>
      </c>
      <c r="I50" s="475" t="s">
        <v>74</v>
      </c>
      <c r="J50" s="475" t="s">
        <v>643</v>
      </c>
      <c r="K50" s="476" t="str">
        <f t="shared" si="1"/>
        <v>Property income received of personal sector</v>
      </c>
      <c r="L50" s="586" t="s">
        <v>2077</v>
      </c>
      <c r="M50" s="477"/>
      <c r="N50" s="477"/>
      <c r="O50" s="477"/>
      <c r="P50" s="478"/>
      <c r="Q50" s="479"/>
      <c r="R50" s="479" t="str">
        <f>D50</f>
        <v>*prhho</v>
      </c>
      <c r="S50" s="479"/>
      <c r="T50" s="479"/>
      <c r="U50" s="481" t="str">
        <f>IF(Income_Macro_Variables!Q50&lt;&gt;"",CONCATENATE(Income_Macro_Variables!$H50,"[",Income_Macro_Variables!Q50,"]"),"")</f>
        <v/>
      </c>
      <c r="V50" s="482" t="str">
        <f>IF(Income_Macro_Variables!R50&lt;&gt;"",CONCATENATE(Income_Macro_Variables!$H50,"[",Income_Macro_Variables!R50,"]"),"")</f>
        <v>Property income received[*prhho]</v>
      </c>
      <c r="W50" s="482" t="str">
        <f>IF(Income_Macro_Variables!S50&lt;&gt;"",CONCATENATE(Income_Macro_Variables!$H50,"[",Income_Macro_Variables!S50,"]"),"")</f>
        <v/>
      </c>
      <c r="X50" s="483" t="str">
        <f>IF(Income_Macro_Variables!T50&lt;&gt;"",CONCATENATE(Income_Macro_Variables!$H50,"[",Income_Macro_Variables!T50,"]"),"")</f>
        <v/>
      </c>
    </row>
    <row r="51" spans="1:24" ht="20" customHeight="1" x14ac:dyDescent="0.2">
      <c r="A51" s="474" t="s">
        <v>685</v>
      </c>
      <c r="B51" s="443" t="s">
        <v>539</v>
      </c>
      <c r="C51" s="443" t="s">
        <v>546</v>
      </c>
      <c r="D51" s="475" t="str">
        <f t="shared" si="0"/>
        <v>*prdho</v>
      </c>
      <c r="E51" s="476"/>
      <c r="F51" s="474"/>
      <c r="G51" s="475"/>
      <c r="H51" s="443" t="s">
        <v>346</v>
      </c>
      <c r="I51" s="475" t="s">
        <v>74</v>
      </c>
      <c r="J51" s="475" t="s">
        <v>642</v>
      </c>
      <c r="K51" s="476" t="str">
        <f t="shared" si="1"/>
        <v>Property income paid of personal sector</v>
      </c>
      <c r="L51" s="586" t="s">
        <v>2078</v>
      </c>
      <c r="M51" s="477"/>
      <c r="N51" s="477"/>
      <c r="O51" s="477"/>
      <c r="P51" s="478"/>
      <c r="Q51" s="479"/>
      <c r="R51" s="479" t="str">
        <f>D51</f>
        <v>*prdho</v>
      </c>
      <c r="S51" s="479"/>
      <c r="T51" s="479"/>
      <c r="U51" s="481" t="str">
        <f>IF(Income_Macro_Variables!Q51&lt;&gt;"",CONCATENATE(Income_Macro_Variables!$H51,"[",Income_Macro_Variables!Q51,"]"),"")</f>
        <v/>
      </c>
      <c r="V51" s="482" t="str">
        <f>IF(Income_Macro_Variables!R51&lt;&gt;"",CONCATENATE(Income_Macro_Variables!$H51,"[",Income_Macro_Variables!R51,"]"),"")</f>
        <v>Property income paid[*prdho]</v>
      </c>
      <c r="W51" s="482" t="str">
        <f>IF(Income_Macro_Variables!S51&lt;&gt;"",CONCATENATE(Income_Macro_Variables!$H51,"[",Income_Macro_Variables!S51,"]"),"")</f>
        <v/>
      </c>
      <c r="X51" s="483" t="str">
        <f>IF(Income_Macro_Variables!T51&lt;&gt;"",CONCATENATE(Income_Macro_Variables!$H51,"[",Income_Macro_Variables!T51,"]"),"")</f>
        <v/>
      </c>
    </row>
    <row r="52" spans="1:24" ht="20" customHeight="1" x14ac:dyDescent="0.2">
      <c r="A52" s="474" t="s">
        <v>685</v>
      </c>
      <c r="B52" s="443" t="s">
        <v>539</v>
      </c>
      <c r="C52" s="443" t="s">
        <v>547</v>
      </c>
      <c r="D52" s="475" t="str">
        <f>CONCATENATE(A52,B52,C52)</f>
        <v>*prngo</v>
      </c>
      <c r="E52" s="476"/>
      <c r="F52" s="474"/>
      <c r="G52" s="475"/>
      <c r="H52" s="443" t="s">
        <v>621</v>
      </c>
      <c r="I52" s="475" t="s">
        <v>378</v>
      </c>
      <c r="J52" s="475" t="s">
        <v>641</v>
      </c>
      <c r="K52" s="476" t="str">
        <f>CONCATENATE(H52," of ",I52)</f>
        <v>Primary income of general government sector</v>
      </c>
      <c r="L52" s="586" t="str">
        <f>L42</f>
        <v>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v>
      </c>
      <c r="M52" s="477" t="str">
        <f>CONCATENATE(J52," is equal to ",J53," plus ",J54," minus ",J55)</f>
        <v>Primary income of general government  is equal to Taxes on production (net) received by general government plus Property income received by general government minus Property income paid by general government</v>
      </c>
      <c r="N52" s="477" t="str">
        <f>CONCATENATE("[",J52,"]","=","[",J53,"]","+","[",J54,"]","-","[",J55,"]",)</f>
        <v>[Primary income of general government ]=[Taxes on production (net) received by general government]+[Property income received by general government]-[Property income paid by general government]</v>
      </c>
      <c r="O52" s="477" t="str">
        <f>CONCATENATE(D52,"=",D53,"+",D54,"-",D55)</f>
        <v>*prngo=*targo+*phigo-*phdgo</v>
      </c>
      <c r="P52" s="478"/>
      <c r="Q52" s="479" t="str">
        <f>D52</f>
        <v>*prngo</v>
      </c>
      <c r="R52" s="479"/>
      <c r="S52" s="479"/>
      <c r="T52" s="479"/>
      <c r="U52" s="481" t="str">
        <f>IF(Income_Macro_Variables!Q52&lt;&gt;"",CONCATENATE(Income_Macro_Variables!$H52,"[",Income_Macro_Variables!Q52,"]"),"")</f>
        <v>Primary income[*prngo]</v>
      </c>
      <c r="V52" s="482" t="str">
        <f>IF(Income_Macro_Variables!R52&lt;&gt;"",CONCATENATE(Income_Macro_Variables!$H52,"[",Income_Macro_Variables!R52,"]"),"")</f>
        <v/>
      </c>
      <c r="W52" s="482" t="str">
        <f>IF(Income_Macro_Variables!S52&lt;&gt;"",CONCATENATE(Income_Macro_Variables!$H52,"[",Income_Macro_Variables!S52,"]"),"")</f>
        <v/>
      </c>
      <c r="X52" s="483" t="str">
        <f>IF(Income_Macro_Variables!T52&lt;&gt;"",CONCATENATE(Income_Macro_Variables!$H52,"[",Income_Macro_Variables!T52,"]"),"")</f>
        <v/>
      </c>
    </row>
    <row r="53" spans="1:24" ht="20" customHeight="1" x14ac:dyDescent="0.2">
      <c r="A53" s="474" t="s">
        <v>685</v>
      </c>
      <c r="B53" s="443" t="s">
        <v>485</v>
      </c>
      <c r="C53" s="443" t="s">
        <v>548</v>
      </c>
      <c r="D53" s="475" t="str">
        <f t="shared" si="0"/>
        <v>*targo</v>
      </c>
      <c r="E53" s="476"/>
      <c r="F53" s="474"/>
      <c r="G53" s="475"/>
      <c r="H53" s="443" t="s">
        <v>627</v>
      </c>
      <c r="I53" s="475" t="s">
        <v>378</v>
      </c>
      <c r="J53" s="475" t="s">
        <v>640</v>
      </c>
      <c r="K53" s="476" t="str">
        <f t="shared" si="1"/>
        <v>Taxes on production (net) of general government sector</v>
      </c>
      <c r="L53" s="586" t="s">
        <v>2169</v>
      </c>
      <c r="M53" s="477"/>
      <c r="N53" s="477"/>
      <c r="O53" s="477"/>
      <c r="P53" s="478"/>
      <c r="Q53" s="479"/>
      <c r="R53" s="479" t="str">
        <f>D53</f>
        <v>*targo</v>
      </c>
      <c r="S53" s="479"/>
      <c r="T53" s="479"/>
      <c r="U53" s="481" t="str">
        <f>IF(Income_Macro_Variables!Q53&lt;&gt;"",CONCATENATE(Income_Macro_Variables!$H53,"[",Income_Macro_Variables!Q53,"]"),"")</f>
        <v/>
      </c>
      <c r="V53" s="482" t="str">
        <f>IF(Income_Macro_Variables!R53&lt;&gt;"",CONCATENATE(Income_Macro_Variables!$H53,"[",Income_Macro_Variables!R53,"]"),"")</f>
        <v>Taxes on production (net)[*targo]</v>
      </c>
      <c r="W53" s="482" t="str">
        <f>IF(Income_Macro_Variables!S53&lt;&gt;"",CONCATENATE(Income_Macro_Variables!$H53,"[",Income_Macro_Variables!S53,"]"),"")</f>
        <v/>
      </c>
      <c r="X53" s="483" t="str">
        <f>IF(Income_Macro_Variables!T53&lt;&gt;"",CONCATENATE(Income_Macro_Variables!$H53,"[",Income_Macro_Variables!T53,"]"),"")</f>
        <v/>
      </c>
    </row>
    <row r="54" spans="1:24" ht="20" customHeight="1" x14ac:dyDescent="0.2">
      <c r="A54" s="474" t="s">
        <v>685</v>
      </c>
      <c r="B54" s="443" t="s">
        <v>549</v>
      </c>
      <c r="C54" s="443" t="s">
        <v>540</v>
      </c>
      <c r="D54" s="475" t="str">
        <f t="shared" si="0"/>
        <v>*phigo</v>
      </c>
      <c r="E54" s="476"/>
      <c r="F54" s="474"/>
      <c r="G54" s="475"/>
      <c r="H54" s="443" t="s">
        <v>341</v>
      </c>
      <c r="I54" s="475" t="s">
        <v>378</v>
      </c>
      <c r="J54" s="475" t="s">
        <v>575</v>
      </c>
      <c r="K54" s="476" t="str">
        <f>CONCATENATE(H54," by ",I54)</f>
        <v>Property income received by general government sector</v>
      </c>
      <c r="L54" s="586" t="s">
        <v>2079</v>
      </c>
      <c r="M54" s="477"/>
      <c r="N54" s="477"/>
      <c r="O54" s="477"/>
      <c r="P54" s="478"/>
      <c r="Q54" s="479"/>
      <c r="R54" s="479" t="str">
        <f>D54</f>
        <v>*phigo</v>
      </c>
      <c r="S54" s="479"/>
      <c r="T54" s="479"/>
      <c r="U54" s="481" t="str">
        <f>IF(Income_Macro_Variables!Q54&lt;&gt;"",CONCATENATE(Income_Macro_Variables!$H54,"[",Income_Macro_Variables!Q54,"]"),"")</f>
        <v/>
      </c>
      <c r="V54" s="482" t="str">
        <f>IF(Income_Macro_Variables!R54&lt;&gt;"",CONCATENATE(Income_Macro_Variables!$H54,"[",Income_Macro_Variables!R54,"]"),"")</f>
        <v>Property income received[*phigo]</v>
      </c>
      <c r="W54" s="482" t="str">
        <f>IF(Income_Macro_Variables!S54&lt;&gt;"",CONCATENATE(Income_Macro_Variables!$H54,"[",Income_Macro_Variables!S54,"]"),"")</f>
        <v/>
      </c>
      <c r="X54" s="483" t="str">
        <f>IF(Income_Macro_Variables!T54&lt;&gt;"",CONCATENATE(Income_Macro_Variables!$H54,"[",Income_Macro_Variables!T54,"]"),"")</f>
        <v/>
      </c>
    </row>
    <row r="55" spans="1:24" ht="20" customHeight="1" x14ac:dyDescent="0.2">
      <c r="A55" s="474" t="s">
        <v>685</v>
      </c>
      <c r="B55" s="443" t="s">
        <v>549</v>
      </c>
      <c r="C55" s="443" t="s">
        <v>550</v>
      </c>
      <c r="D55" s="475" t="str">
        <f t="shared" si="0"/>
        <v>*phdgo</v>
      </c>
      <c r="E55" s="476"/>
      <c r="F55" s="474"/>
      <c r="G55" s="475"/>
      <c r="H55" s="443" t="s">
        <v>346</v>
      </c>
      <c r="I55" s="475" t="s">
        <v>378</v>
      </c>
      <c r="J55" s="475" t="s">
        <v>576</v>
      </c>
      <c r="K55" s="476" t="str">
        <f>CONCATENATE(H55," by ",I55)</f>
        <v>Property income paid by general government sector</v>
      </c>
      <c r="L55" s="586" t="s">
        <v>2080</v>
      </c>
      <c r="M55" s="477"/>
      <c r="N55" s="477"/>
      <c r="O55" s="477"/>
      <c r="P55" s="478"/>
      <c r="Q55" s="479"/>
      <c r="R55" s="479" t="str">
        <f>D55</f>
        <v>*phdgo</v>
      </c>
      <c r="S55" s="479"/>
      <c r="T55" s="479"/>
      <c r="U55" s="481" t="str">
        <f>IF(Income_Macro_Variables!Q55&lt;&gt;"",CONCATENATE(Income_Macro_Variables!$H55,"[",Income_Macro_Variables!Q55,"]"),"")</f>
        <v/>
      </c>
      <c r="V55" s="482" t="str">
        <f>IF(Income_Macro_Variables!R55&lt;&gt;"",CONCATENATE(Income_Macro_Variables!$H55,"[",Income_Macro_Variables!R55,"]"),"")</f>
        <v>Property income paid[*phdgo]</v>
      </c>
      <c r="W55" s="482" t="str">
        <f>IF(Income_Macro_Variables!S55&lt;&gt;"",CONCATENATE(Income_Macro_Variables!$H55,"[",Income_Macro_Variables!S55,"]"),"")</f>
        <v/>
      </c>
      <c r="X55" s="483" t="str">
        <f>IF(Income_Macro_Variables!T55&lt;&gt;"",CONCATENATE(Income_Macro_Variables!$H55,"[",Income_Macro_Variables!T55,"]"),"")</f>
        <v/>
      </c>
    </row>
    <row r="56" spans="1:24" ht="20" customHeight="1" x14ac:dyDescent="0.2">
      <c r="A56" s="474" t="s">
        <v>685</v>
      </c>
      <c r="B56" s="443" t="s">
        <v>539</v>
      </c>
      <c r="C56" s="443" t="s">
        <v>541</v>
      </c>
      <c r="D56" s="475" t="str">
        <f t="shared" si="0"/>
        <v>*prinf</v>
      </c>
      <c r="E56" s="476"/>
      <c r="F56" s="474"/>
      <c r="G56" s="475"/>
      <c r="H56" s="443" t="s">
        <v>621</v>
      </c>
      <c r="I56" s="475" t="s">
        <v>614</v>
      </c>
      <c r="J56" s="475" t="s">
        <v>638</v>
      </c>
      <c r="K56" s="476" t="str">
        <f t="shared" si="1"/>
        <v>Primary income of non-financial corporations sector</v>
      </c>
      <c r="L56" s="586" t="str">
        <f>L43</f>
        <v>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v>
      </c>
      <c r="M56" s="477" t="str">
        <f>CONCATENATE(J56," is equal to ",J57," plus ",J58," minus ",J59)</f>
        <v>Primary income of non-financial corporations  is equal to Net operating surplus of non-financial corporations plus Property income received by non-financial corporations minus Property income paid by non-financial corporations</v>
      </c>
      <c r="N56" s="477" t="str">
        <f>CONCATENATE("[",J56,"]","=","[",J57,"]","+","[",J58,"]","-","[",J59,"]",)</f>
        <v>[Primary income of non-financial corporations ]=[Net operating surplus of non-financial corporations]+[Property income received by non-financial corporations]-[Property income paid by non-financial corporations]</v>
      </c>
      <c r="O56" s="477" t="str">
        <f>CONCATENATE(D56,"=",D57,"+",D58,"-",D59)</f>
        <v>*prinf=*nsunf+*phinf-*phdnf</v>
      </c>
      <c r="P56" s="478"/>
      <c r="Q56" s="479" t="str">
        <f>D56</f>
        <v>*prinf</v>
      </c>
      <c r="R56" s="479"/>
      <c r="S56" s="479"/>
      <c r="T56" s="479"/>
      <c r="U56" s="481" t="str">
        <f>IF(Income_Macro_Variables!Q56&lt;&gt;"",CONCATENATE(Income_Macro_Variables!$H56,"[",Income_Macro_Variables!Q56,"]"),"")</f>
        <v>Primary income[*prinf]</v>
      </c>
      <c r="V56" s="482" t="str">
        <f>IF(Income_Macro_Variables!R56&lt;&gt;"",CONCATENATE(Income_Macro_Variables!$H56,"[",Income_Macro_Variables!R56,"]"),"")</f>
        <v/>
      </c>
      <c r="W56" s="482" t="str">
        <f>IF(Income_Macro_Variables!S56&lt;&gt;"",CONCATENATE(Income_Macro_Variables!$H56,"[",Income_Macro_Variables!S56,"]"),"")</f>
        <v/>
      </c>
      <c r="X56" s="483" t="str">
        <f>IF(Income_Macro_Variables!T56&lt;&gt;"",CONCATENATE(Income_Macro_Variables!$H56,"[",Income_Macro_Variables!T56,"]"),"")</f>
        <v/>
      </c>
    </row>
    <row r="57" spans="1:24" ht="20" customHeight="1" x14ac:dyDescent="0.2">
      <c r="A57" s="474" t="s">
        <v>685</v>
      </c>
      <c r="B57" s="443" t="s">
        <v>19</v>
      </c>
      <c r="C57" s="443" t="s">
        <v>524</v>
      </c>
      <c r="D57" s="475" t="str">
        <f t="shared" si="0"/>
        <v>*nsunf</v>
      </c>
      <c r="E57" s="476"/>
      <c r="F57" s="474"/>
      <c r="G57" s="475"/>
      <c r="H57" s="443" t="s">
        <v>354</v>
      </c>
      <c r="I57" s="475" t="s">
        <v>614</v>
      </c>
      <c r="J57" s="475" t="s">
        <v>577</v>
      </c>
      <c r="K57" s="476" t="str">
        <f t="shared" si="1"/>
        <v>Net operating surplus of non-financial corporations sector</v>
      </c>
      <c r="L57" s="586" t="str">
        <f>L23</f>
        <v>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v>
      </c>
      <c r="M57" s="477"/>
      <c r="N57" s="477"/>
      <c r="O57" s="477"/>
      <c r="P57" s="478"/>
      <c r="Q57" s="479"/>
      <c r="R57" s="479" t="str">
        <f>D57</f>
        <v>*nsunf</v>
      </c>
      <c r="S57" s="479"/>
      <c r="T57" s="479"/>
      <c r="U57" s="481" t="str">
        <f>IF(Income_Macro_Variables!Q57&lt;&gt;"",CONCATENATE(Income_Macro_Variables!$H57,"[",Income_Macro_Variables!Q57,"]"),"")</f>
        <v/>
      </c>
      <c r="V57" s="482" t="str">
        <f>IF(Income_Macro_Variables!R57&lt;&gt;"",CONCATENATE(Income_Macro_Variables!$H57,"[",Income_Macro_Variables!R57,"]"),"")</f>
        <v>Net operating surplus[*nsunf]</v>
      </c>
      <c r="W57" s="482" t="str">
        <f>IF(Income_Macro_Variables!S57&lt;&gt;"",CONCATENATE(Income_Macro_Variables!$H57,"[",Income_Macro_Variables!S57,"]"),"")</f>
        <v/>
      </c>
      <c r="X57" s="483" t="str">
        <f>IF(Income_Macro_Variables!T57&lt;&gt;"",CONCATENATE(Income_Macro_Variables!$H57,"[",Income_Macro_Variables!T57,"]"),"")</f>
        <v/>
      </c>
    </row>
    <row r="58" spans="1:24" ht="20" customHeight="1" x14ac:dyDescent="0.2">
      <c r="A58" s="474" t="s">
        <v>685</v>
      </c>
      <c r="B58" s="443" t="s">
        <v>549</v>
      </c>
      <c r="C58" s="443" t="s">
        <v>541</v>
      </c>
      <c r="D58" s="475" t="str">
        <f t="shared" si="0"/>
        <v>*phinf</v>
      </c>
      <c r="E58" s="476"/>
      <c r="F58" s="474"/>
      <c r="G58" s="475"/>
      <c r="H58" s="443" t="s">
        <v>341</v>
      </c>
      <c r="I58" s="475" t="s">
        <v>614</v>
      </c>
      <c r="J58" s="475" t="s">
        <v>578</v>
      </c>
      <c r="K58" s="476" t="str">
        <f>CONCATENATE(H58," by ",I58)</f>
        <v>Property income received by non-financial corporations sector</v>
      </c>
      <c r="L58" s="586" t="s">
        <v>2081</v>
      </c>
      <c r="M58" s="477"/>
      <c r="N58" s="477"/>
      <c r="O58" s="477"/>
      <c r="P58" s="478"/>
      <c r="Q58" s="479"/>
      <c r="R58" s="479" t="str">
        <f>D58</f>
        <v>*phinf</v>
      </c>
      <c r="S58" s="479"/>
      <c r="T58" s="479"/>
      <c r="U58" s="481" t="str">
        <f>IF(Income_Macro_Variables!Q58&lt;&gt;"",CONCATENATE(Income_Macro_Variables!$H58,"[",Income_Macro_Variables!Q58,"]"),"")</f>
        <v/>
      </c>
      <c r="V58" s="482" t="str">
        <f>IF(Income_Macro_Variables!R58&lt;&gt;"",CONCATENATE(Income_Macro_Variables!$H58,"[",Income_Macro_Variables!R58,"]"),"")</f>
        <v>Property income received[*phinf]</v>
      </c>
      <c r="W58" s="482" t="str">
        <f>IF(Income_Macro_Variables!S58&lt;&gt;"",CONCATENATE(Income_Macro_Variables!$H58,"[",Income_Macro_Variables!S58,"]"),"")</f>
        <v/>
      </c>
      <c r="X58" s="483" t="str">
        <f>IF(Income_Macro_Variables!T58&lt;&gt;"",CONCATENATE(Income_Macro_Variables!$H58,"[",Income_Macro_Variables!T58,"]"),"")</f>
        <v/>
      </c>
    </row>
    <row r="59" spans="1:24" ht="20" customHeight="1" x14ac:dyDescent="0.2">
      <c r="A59" s="474" t="s">
        <v>685</v>
      </c>
      <c r="B59" s="443" t="s">
        <v>549</v>
      </c>
      <c r="C59" s="443" t="s">
        <v>551</v>
      </c>
      <c r="D59" s="475" t="str">
        <f t="shared" si="0"/>
        <v>*phdnf</v>
      </c>
      <c r="E59" s="476"/>
      <c r="F59" s="474"/>
      <c r="G59" s="475"/>
      <c r="H59" s="443" t="s">
        <v>346</v>
      </c>
      <c r="I59" s="475" t="s">
        <v>614</v>
      </c>
      <c r="J59" s="475" t="s">
        <v>579</v>
      </c>
      <c r="K59" s="476" t="str">
        <f>CONCATENATE(H59," by ",I59)</f>
        <v>Property income paid by non-financial corporations sector</v>
      </c>
      <c r="L59" s="586" t="s">
        <v>2082</v>
      </c>
      <c r="M59" s="477"/>
      <c r="N59" s="477"/>
      <c r="O59" s="477"/>
      <c r="P59" s="478"/>
      <c r="Q59" s="479"/>
      <c r="R59" s="479" t="str">
        <f>D59</f>
        <v>*phdnf</v>
      </c>
      <c r="S59" s="479"/>
      <c r="T59" s="479"/>
      <c r="U59" s="481" t="str">
        <f>IF(Income_Macro_Variables!Q59&lt;&gt;"",CONCATENATE(Income_Macro_Variables!$H59,"[",Income_Macro_Variables!Q59,"]"),"")</f>
        <v/>
      </c>
      <c r="V59" s="482" t="str">
        <f>IF(Income_Macro_Variables!R59&lt;&gt;"",CONCATENATE(Income_Macro_Variables!$H59,"[",Income_Macro_Variables!R59,"]"),"")</f>
        <v>Property income paid[*phdnf]</v>
      </c>
      <c r="W59" s="482" t="str">
        <f>IF(Income_Macro_Variables!S59&lt;&gt;"",CONCATENATE(Income_Macro_Variables!$H59,"[",Income_Macro_Variables!S59,"]"),"")</f>
        <v/>
      </c>
      <c r="X59" s="483" t="str">
        <f>IF(Income_Macro_Variables!T59&lt;&gt;"",CONCATENATE(Income_Macro_Variables!$H59,"[",Income_Macro_Variables!T59,"]"),"")</f>
        <v/>
      </c>
    </row>
    <row r="60" spans="1:24" ht="20" customHeight="1" x14ac:dyDescent="0.2">
      <c r="A60" s="474" t="s">
        <v>685</v>
      </c>
      <c r="B60" s="443" t="s">
        <v>539</v>
      </c>
      <c r="C60" s="443" t="s">
        <v>542</v>
      </c>
      <c r="D60" s="475" t="str">
        <f t="shared" si="0"/>
        <v>*prifc</v>
      </c>
      <c r="E60" s="476"/>
      <c r="F60" s="474"/>
      <c r="G60" s="475"/>
      <c r="H60" s="443" t="s">
        <v>621</v>
      </c>
      <c r="I60" s="475" t="s">
        <v>615</v>
      </c>
      <c r="J60" s="475" t="s">
        <v>637</v>
      </c>
      <c r="K60" s="476" t="str">
        <f t="shared" si="1"/>
        <v>Primary income of financial corporations sector</v>
      </c>
      <c r="L60" s="586" t="str">
        <f>L44</f>
        <v>The total value of income that the financial corporations sector receives by virtue of participation in the production process, and income accruing to the financial corporations sector in return of provision of financial assets and renting natural resources to other institutional units. The financial corporations sector includes all private and public enterprises that provide financial services to the markets.</v>
      </c>
      <c r="M60" s="477" t="str">
        <f>CONCATENATE(J60," is equal to ",J61," plus ",J62," minus ",J63)</f>
        <v>Primary income of financial corporations sector is equal to Net operating surplus of financial corporations  plus Property income received by financial corporations minus Property income paid by financial corporations</v>
      </c>
      <c r="N60" s="477" t="str">
        <f>CONCATENATE("[",J60,"]","=","[",J61,"]","+","[",J62,"]","-","[",J63,"]",)</f>
        <v>[Primary income of financial corporations sector]=[Net operating surplus of financial corporations ]+[Property income received by financial corporations]-[Property income paid by financial corporations]</v>
      </c>
      <c r="O60" s="477" t="str">
        <f>CONCATENATE(D60,"=",D61,"+",D62,"-",D63)</f>
        <v>*prifc=*nsufc+*phifc-*phdfc</v>
      </c>
      <c r="P60" s="478"/>
      <c r="Q60" s="479" t="str">
        <f>D60</f>
        <v>*prifc</v>
      </c>
      <c r="R60" s="479"/>
      <c r="S60" s="479"/>
      <c r="T60" s="479"/>
      <c r="U60" s="481" t="str">
        <f>IF(Income_Macro_Variables!Q60&lt;&gt;"",CONCATENATE(Income_Macro_Variables!$H60,"[",Income_Macro_Variables!Q60,"]"),"")</f>
        <v>Primary income[*prifc]</v>
      </c>
      <c r="V60" s="482" t="str">
        <f>IF(Income_Macro_Variables!R60&lt;&gt;"",CONCATENATE(Income_Macro_Variables!$H60,"[",Income_Macro_Variables!R60,"]"),"")</f>
        <v/>
      </c>
      <c r="W60" s="482" t="str">
        <f>IF(Income_Macro_Variables!S60&lt;&gt;"",CONCATENATE(Income_Macro_Variables!$H60,"[",Income_Macro_Variables!S60,"]"),"")</f>
        <v/>
      </c>
      <c r="X60" s="483" t="str">
        <f>IF(Income_Macro_Variables!T60&lt;&gt;"",CONCATENATE(Income_Macro_Variables!$H60,"[",Income_Macro_Variables!T60,"]"),"")</f>
        <v/>
      </c>
    </row>
    <row r="61" spans="1:24" ht="20" customHeight="1" x14ac:dyDescent="0.2">
      <c r="A61" s="474" t="s">
        <v>685</v>
      </c>
      <c r="B61" s="443" t="s">
        <v>19</v>
      </c>
      <c r="C61" s="443" t="s">
        <v>528</v>
      </c>
      <c r="D61" s="475" t="str">
        <f t="shared" si="0"/>
        <v>*nsufc</v>
      </c>
      <c r="E61" s="476"/>
      <c r="F61" s="474"/>
      <c r="G61" s="475"/>
      <c r="H61" s="443" t="s">
        <v>354</v>
      </c>
      <c r="I61" s="475" t="s">
        <v>615</v>
      </c>
      <c r="J61" s="475" t="s">
        <v>639</v>
      </c>
      <c r="K61" s="476" t="str">
        <f t="shared" si="1"/>
        <v>Net operating surplus of financial corporations sector</v>
      </c>
      <c r="L61" s="586" t="str">
        <f>L27</f>
        <v>The total value of the return to capital, or the effect of time passing on the net present value of the financial corporations sector. The financial corporations sector includes all private and public enterprises that provide financial services to the markets.</v>
      </c>
      <c r="M61" s="477"/>
      <c r="N61" s="477"/>
      <c r="O61" s="477"/>
      <c r="P61" s="478"/>
      <c r="Q61" s="479"/>
      <c r="R61" s="479" t="str">
        <f>D61</f>
        <v>*nsufc</v>
      </c>
      <c r="S61" s="479"/>
      <c r="T61" s="479"/>
      <c r="U61" s="481" t="str">
        <f>IF(Income_Macro_Variables!Q61&lt;&gt;"",CONCATENATE(Income_Macro_Variables!$H61,"[",Income_Macro_Variables!Q61,"]"),"")</f>
        <v/>
      </c>
      <c r="V61" s="482" t="str">
        <f>IF(Income_Macro_Variables!R61&lt;&gt;"",CONCATENATE(Income_Macro_Variables!$H61,"[",Income_Macro_Variables!R61,"]"),"")</f>
        <v>Net operating surplus[*nsufc]</v>
      </c>
      <c r="W61" s="482" t="str">
        <f>IF(Income_Macro_Variables!S61&lt;&gt;"",CONCATENATE(Income_Macro_Variables!$H61,"[",Income_Macro_Variables!S61,"]"),"")</f>
        <v/>
      </c>
      <c r="X61" s="483" t="str">
        <f>IF(Income_Macro_Variables!T61&lt;&gt;"",CONCATENATE(Income_Macro_Variables!$H61,"[",Income_Macro_Variables!T61,"]"),"")</f>
        <v/>
      </c>
    </row>
    <row r="62" spans="1:24" ht="20" customHeight="1" x14ac:dyDescent="0.2">
      <c r="A62" s="474" t="s">
        <v>685</v>
      </c>
      <c r="B62" s="443" t="s">
        <v>549</v>
      </c>
      <c r="C62" s="443" t="s">
        <v>542</v>
      </c>
      <c r="D62" s="475" t="str">
        <f t="shared" si="0"/>
        <v>*phifc</v>
      </c>
      <c r="E62" s="476"/>
      <c r="F62" s="474"/>
      <c r="G62" s="475"/>
      <c r="H62" s="443" t="s">
        <v>341</v>
      </c>
      <c r="I62" s="475" t="s">
        <v>615</v>
      </c>
      <c r="J62" s="475" t="s">
        <v>580</v>
      </c>
      <c r="K62" s="476" t="str">
        <f t="array" ref="K62">CONCATENATE(H62," by ",I62)</f>
        <v>Property income received by financial corporations sector</v>
      </c>
      <c r="L62" s="586" t="s">
        <v>2083</v>
      </c>
      <c r="M62" s="477"/>
      <c r="N62" s="477"/>
      <c r="O62" s="477"/>
      <c r="P62" s="478"/>
      <c r="Q62" s="479"/>
      <c r="R62" s="479" t="str">
        <f>D62</f>
        <v>*phifc</v>
      </c>
      <c r="S62" s="479"/>
      <c r="T62" s="479"/>
      <c r="U62" s="481" t="str">
        <f>IF(Income_Macro_Variables!Q62&lt;&gt;"",CONCATENATE(Income_Macro_Variables!$H62,"[",Income_Macro_Variables!Q62,"]"),"")</f>
        <v/>
      </c>
      <c r="V62" s="482" t="str">
        <f>IF(Income_Macro_Variables!R62&lt;&gt;"",CONCATENATE(Income_Macro_Variables!$H62,"[",Income_Macro_Variables!R62,"]"),"")</f>
        <v>Property income received[*phifc]</v>
      </c>
      <c r="W62" s="482" t="str">
        <f>IF(Income_Macro_Variables!S62&lt;&gt;"",CONCATENATE(Income_Macro_Variables!$H62,"[",Income_Macro_Variables!S62,"]"),"")</f>
        <v/>
      </c>
      <c r="X62" s="483" t="str">
        <f>IF(Income_Macro_Variables!T62&lt;&gt;"",CONCATENATE(Income_Macro_Variables!$H62,"[",Income_Macro_Variables!T62,"]"),"")</f>
        <v/>
      </c>
    </row>
    <row r="63" spans="1:24" s="423" customFormat="1" ht="20" customHeight="1" thickBot="1" x14ac:dyDescent="0.25">
      <c r="A63" s="484" t="s">
        <v>685</v>
      </c>
      <c r="B63" s="444" t="s">
        <v>549</v>
      </c>
      <c r="C63" s="444" t="s">
        <v>552</v>
      </c>
      <c r="D63" s="485" t="str">
        <f t="shared" si="0"/>
        <v>*phdfc</v>
      </c>
      <c r="E63" s="444"/>
      <c r="F63" s="444"/>
      <c r="G63" s="485"/>
      <c r="H63" s="444" t="s">
        <v>346</v>
      </c>
      <c r="I63" s="444" t="s">
        <v>615</v>
      </c>
      <c r="J63" s="444" t="s">
        <v>581</v>
      </c>
      <c r="K63" s="444" t="str">
        <f t="array" ref="K63">CONCATENATE(H63," by ",I63)</f>
        <v>Property income paid by financial corporations sector</v>
      </c>
      <c r="L63" s="587" t="s">
        <v>2084</v>
      </c>
      <c r="M63" s="486"/>
      <c r="N63" s="486"/>
      <c r="O63" s="486"/>
      <c r="P63" s="487"/>
      <c r="Q63" s="487"/>
      <c r="R63" s="487" t="str">
        <f>D63</f>
        <v>*phdfc</v>
      </c>
      <c r="S63" s="487"/>
      <c r="T63" s="487"/>
      <c r="U63" s="488" t="str">
        <f>IF(Income_Macro_Variables!Q63&lt;&gt;"",CONCATENATE(Income_Macro_Variables!$H63,"[",Income_Macro_Variables!Q63,"]"),"")</f>
        <v/>
      </c>
      <c r="V63" s="488" t="str">
        <f>IF(Income_Macro_Variables!R63&lt;&gt;"",CONCATENATE(Income_Macro_Variables!$H63,"[",Income_Macro_Variables!R63,"]"),"")</f>
        <v>Property income paid[*phdfc]</v>
      </c>
      <c r="W63" s="488" t="str">
        <f>IF(Income_Macro_Variables!S63&lt;&gt;"",CONCATENATE(Income_Macro_Variables!$H63,"[",Income_Macro_Variables!S63,"]"),"")</f>
        <v/>
      </c>
      <c r="X63" s="489" t="str">
        <f>IF(Income_Macro_Variables!T63&lt;&gt;"",CONCATENATE(Income_Macro_Variables!$H63,"[",Income_Macro_Variables!T63,"]"),"")</f>
        <v/>
      </c>
    </row>
    <row r="64" spans="1:24" s="423" customFormat="1" ht="20" customHeight="1" x14ac:dyDescent="0.2">
      <c r="A64" s="474" t="s">
        <v>685</v>
      </c>
      <c r="B64" s="443" t="s">
        <v>539</v>
      </c>
      <c r="C64" s="443" t="s">
        <v>553</v>
      </c>
      <c r="D64" s="475" t="str">
        <f t="shared" si="0"/>
        <v>*prico</v>
      </c>
      <c r="E64" s="476"/>
      <c r="F64" s="474"/>
      <c r="G64" s="475"/>
      <c r="H64" s="443" t="s">
        <v>621</v>
      </c>
      <c r="I64" s="475" t="s">
        <v>61</v>
      </c>
      <c r="J64" s="475" t="s">
        <v>628</v>
      </c>
      <c r="K64" s="476" t="str">
        <f t="shared" si="1"/>
        <v>Primary income of corporate sector</v>
      </c>
      <c r="L64" s="586" t="s">
        <v>2259</v>
      </c>
      <c r="M64" s="477" t="str">
        <f>CONCATENATE(J64," is equal to ",J65," plus ",J66," minus ",J67)</f>
        <v>Primary income of corporate sector is equal to Net operating surplus of corporate sector plus Property income received by corporate sector minus Property income paid by corporate sector</v>
      </c>
      <c r="N64" s="477" t="str">
        <f>CONCATENATE("[",J64,"]","=","[",J65,"]","+","[",J66,"]","-","[",J67,"]",)</f>
        <v>[Primary income of corporate sector]=[Net operating surplus of corporate sector]+[Property income received by corporate sector]-[Property income paid by corporate sector]</v>
      </c>
      <c r="O64" s="477" t="str">
        <f>CONCATENATE(D64,"=",D65,"+",D66,"-",D67)</f>
        <v>*prico=*nsuco+*phico-*phdco</v>
      </c>
      <c r="P64" s="478"/>
      <c r="Q64" s="479" t="str">
        <f>D64</f>
        <v>*prico</v>
      </c>
      <c r="R64" s="479"/>
      <c r="S64" s="479"/>
      <c r="T64" s="479"/>
      <c r="U64" s="481" t="str">
        <f>IF(Income_Macro_Variables!Q64&lt;&gt;"",CONCATENATE(Income_Macro_Variables!$H64,"[",Income_Macro_Variables!Q64,"]"),"")</f>
        <v>Primary income[*prico]</v>
      </c>
      <c r="V64" s="482" t="str">
        <f>IF(Income_Macro_Variables!R64&lt;&gt;"",CONCATENATE(Income_Macro_Variables!$H64,"[",Income_Macro_Variables!R64,"]"),"")</f>
        <v/>
      </c>
      <c r="W64" s="482" t="str">
        <f>IF(Income_Macro_Variables!S64&lt;&gt;"",CONCATENATE(Income_Macro_Variables!$H64,"[",Income_Macro_Variables!S64,"]"),"")</f>
        <v/>
      </c>
      <c r="X64" s="483" t="str">
        <f>IF(Income_Macro_Variables!T64&lt;&gt;"",CONCATENATE(Income_Macro_Variables!$H64,"[",Income_Macro_Variables!T64,"]"),"")</f>
        <v/>
      </c>
    </row>
    <row r="65" spans="1:24" s="423" customFormat="1" ht="20" customHeight="1" x14ac:dyDescent="0.2">
      <c r="A65" s="474" t="s">
        <v>685</v>
      </c>
      <c r="B65" s="443" t="s">
        <v>19</v>
      </c>
      <c r="C65" s="443" t="s">
        <v>554</v>
      </c>
      <c r="D65" s="475" t="str">
        <f t="shared" si="0"/>
        <v>*nsuco</v>
      </c>
      <c r="E65" s="476"/>
      <c r="F65" s="474"/>
      <c r="G65" s="475"/>
      <c r="H65" s="443" t="s">
        <v>354</v>
      </c>
      <c r="I65" s="475" t="s">
        <v>61</v>
      </c>
      <c r="J65" s="475" t="s">
        <v>634</v>
      </c>
      <c r="K65" s="476" t="str">
        <f t="shared" si="1"/>
        <v>Net operating surplus of corporate sector</v>
      </c>
      <c r="L65" s="588" t="s">
        <v>2085</v>
      </c>
      <c r="M65" s="477"/>
      <c r="N65" s="477"/>
      <c r="O65" s="477"/>
      <c r="P65" s="478"/>
      <c r="Q65" s="479"/>
      <c r="R65" s="479" t="str">
        <f>D65</f>
        <v>*nsuco</v>
      </c>
      <c r="S65" s="479"/>
      <c r="T65" s="479"/>
      <c r="U65" s="481" t="str">
        <f>IF(Income_Macro_Variables!Q65&lt;&gt;"",CONCATENATE(Income_Macro_Variables!$H65,"[",Income_Macro_Variables!Q65,"]"),"")</f>
        <v/>
      </c>
      <c r="V65" s="482" t="str">
        <f>IF(Income_Macro_Variables!R65&lt;&gt;"",CONCATENATE(Income_Macro_Variables!$H65,"[",Income_Macro_Variables!R65,"]"),"")</f>
        <v>Net operating surplus[*nsuco]</v>
      </c>
      <c r="W65" s="482" t="str">
        <f>IF(Income_Macro_Variables!S65&lt;&gt;"",CONCATENATE(Income_Macro_Variables!$H65,"[",Income_Macro_Variables!S65,"]"),"")</f>
        <v/>
      </c>
      <c r="X65" s="483" t="str">
        <f>IF(Income_Macro_Variables!T65&lt;&gt;"",CONCATENATE(Income_Macro_Variables!$H65,"[",Income_Macro_Variables!T65,"]"),"")</f>
        <v/>
      </c>
    </row>
    <row r="66" spans="1:24" s="423" customFormat="1" ht="20" customHeight="1" x14ac:dyDescent="0.2">
      <c r="A66" s="474" t="s">
        <v>685</v>
      </c>
      <c r="B66" s="443" t="s">
        <v>549</v>
      </c>
      <c r="C66" s="443" t="s">
        <v>553</v>
      </c>
      <c r="D66" s="475" t="str">
        <f t="shared" si="0"/>
        <v>*phico</v>
      </c>
      <c r="E66" s="476"/>
      <c r="F66" s="474"/>
      <c r="G66" s="475"/>
      <c r="H66" s="443" t="s">
        <v>341</v>
      </c>
      <c r="I66" s="475" t="s">
        <v>61</v>
      </c>
      <c r="J66" s="475" t="s">
        <v>635</v>
      </c>
      <c r="K66" s="476" t="str">
        <f>CONCATENATE(H66," by ",I66)</f>
        <v>Property income received by corporate sector</v>
      </c>
      <c r="L66" s="586" t="s">
        <v>2086</v>
      </c>
      <c r="M66" s="477"/>
      <c r="N66" s="477"/>
      <c r="O66" s="477"/>
      <c r="P66" s="478"/>
      <c r="Q66" s="479"/>
      <c r="R66" s="479" t="str">
        <f>D66</f>
        <v>*phico</v>
      </c>
      <c r="S66" s="479"/>
      <c r="T66" s="479"/>
      <c r="U66" s="481" t="str">
        <f>IF(Income_Macro_Variables!Q66&lt;&gt;"",CONCATENATE(Income_Macro_Variables!$H66,"[",Income_Macro_Variables!Q66,"]"),"")</f>
        <v/>
      </c>
      <c r="V66" s="482" t="str">
        <f>IF(Income_Macro_Variables!R66&lt;&gt;"",CONCATENATE(Income_Macro_Variables!$H66,"[",Income_Macro_Variables!R66,"]"),"")</f>
        <v>Property income received[*phico]</v>
      </c>
      <c r="W66" s="482" t="str">
        <f>IF(Income_Macro_Variables!S66&lt;&gt;"",CONCATENATE(Income_Macro_Variables!$H66,"[",Income_Macro_Variables!S66,"]"),"")</f>
        <v/>
      </c>
      <c r="X66" s="483" t="str">
        <f>IF(Income_Macro_Variables!T66&lt;&gt;"",CONCATENATE(Income_Macro_Variables!$H66,"[",Income_Macro_Variables!T66,"]"),"")</f>
        <v/>
      </c>
    </row>
    <row r="67" spans="1:24" s="423" customFormat="1" ht="20" customHeight="1" x14ac:dyDescent="0.2">
      <c r="A67" s="474" t="s">
        <v>685</v>
      </c>
      <c r="B67" s="443" t="s">
        <v>549</v>
      </c>
      <c r="C67" s="443" t="s">
        <v>555</v>
      </c>
      <c r="D67" s="475" t="str">
        <f t="shared" si="0"/>
        <v>*phdco</v>
      </c>
      <c r="E67" s="476"/>
      <c r="F67" s="474"/>
      <c r="G67" s="475"/>
      <c r="H67" s="443" t="s">
        <v>346</v>
      </c>
      <c r="I67" s="475" t="s">
        <v>61</v>
      </c>
      <c r="J67" s="475" t="s">
        <v>636</v>
      </c>
      <c r="K67" s="476" t="str">
        <f>CONCATENATE(H67," by ",I67)</f>
        <v>Property income paid by corporate sector</v>
      </c>
      <c r="L67" s="586" t="s">
        <v>2087</v>
      </c>
      <c r="M67" s="477"/>
      <c r="N67" s="477"/>
      <c r="O67" s="477"/>
      <c r="P67" s="478"/>
      <c r="Q67" s="479"/>
      <c r="R67" s="479" t="str">
        <f>D67</f>
        <v>*phdco</v>
      </c>
      <c r="S67" s="479"/>
      <c r="T67" s="479"/>
      <c r="U67" s="481" t="str">
        <f>IF(Income_Macro_Variables!Q67&lt;&gt;"",CONCATENATE(Income_Macro_Variables!$H67,"[",Income_Macro_Variables!Q67,"]"),"")</f>
        <v/>
      </c>
      <c r="V67" s="482" t="str">
        <f>IF(Income_Macro_Variables!R67&lt;&gt;"",CONCATENATE(Income_Macro_Variables!$H67,"[",Income_Macro_Variables!R67,"]"),"")</f>
        <v>Property income paid[*phdco]</v>
      </c>
      <c r="W67" s="482" t="str">
        <f>IF(Income_Macro_Variables!S67&lt;&gt;"",CONCATENATE(Income_Macro_Variables!$H67,"[",Income_Macro_Variables!S67,"]"),"")</f>
        <v/>
      </c>
      <c r="X67" s="483" t="str">
        <f>IF(Income_Macro_Variables!T67&lt;&gt;"",CONCATENATE(Income_Macro_Variables!$H67,"[",Income_Macro_Variables!T67,"]"),"")</f>
        <v/>
      </c>
    </row>
    <row r="68" spans="1:24" s="423" customFormat="1" ht="20" customHeight="1" x14ac:dyDescent="0.2">
      <c r="A68" s="474" t="s">
        <v>685</v>
      </c>
      <c r="B68" s="443" t="s">
        <v>539</v>
      </c>
      <c r="C68" s="443" t="s">
        <v>543</v>
      </c>
      <c r="D68" s="475" t="str">
        <f t="shared" si="0"/>
        <v>*prinp</v>
      </c>
      <c r="E68" s="476"/>
      <c r="F68" s="474"/>
      <c r="G68" s="475"/>
      <c r="H68" s="443" t="s">
        <v>621</v>
      </c>
      <c r="I68" s="475" t="s">
        <v>622</v>
      </c>
      <c r="J68" s="475" t="s">
        <v>633</v>
      </c>
      <c r="K68" s="476" t="str">
        <f>CONCATENATE(H68," of ",I68)</f>
        <v>Primary income of NPISH (non-profit) sector</v>
      </c>
      <c r="L68" s="588" t="str">
        <f>L45</f>
        <v>The total value of income that the non-profit sector (philanthropy foundations, religious organizations, universities, etc.) receives by virtue of participation in the production process, and income accruing to the non-profit sector in return of provision of financial assets and renting natural resources to other institutional units.</v>
      </c>
      <c r="M68" s="477" t="str">
        <f>CONCATENATE(J68," is equal to ",J69," plus ",J70," minus ",J71)</f>
        <v>Primary income of non-profit sector is equal to Net operating surplus of non-profit sector plus Property income received by non-profit sector minus Property income paid by non-profit sector</v>
      </c>
      <c r="N68" s="477" t="str">
        <f>CONCATENATE("[",J68,"]","=","[",J69,"]","+","[",J70,"]","-","[",J71,"]",)</f>
        <v>[Primary income of non-profit sector]=[Net operating surplus of non-profit sector]+[Property income received by non-profit sector]-[Property income paid by non-profit sector]</v>
      </c>
      <c r="O68" s="477" t="str">
        <f>CONCATENATE(D68,"=",D69,"+",D70,"-",D71)</f>
        <v>*prinp=*nsunp+*phinp-*phdnp</v>
      </c>
      <c r="P68" s="478"/>
      <c r="Q68" s="479" t="str">
        <f>D68</f>
        <v>*prinp</v>
      </c>
      <c r="R68" s="479"/>
      <c r="S68" s="479"/>
      <c r="T68" s="479"/>
      <c r="U68" s="481" t="str">
        <f>IF(Income_Macro_Variables!Q68&lt;&gt;"",CONCATENATE(Income_Macro_Variables!$H68,"[",Income_Macro_Variables!Q68,"]"),"")</f>
        <v>Primary income[*prinp]</v>
      </c>
      <c r="V68" s="482" t="str">
        <f>IF(Income_Macro_Variables!R68&lt;&gt;"",CONCATENATE(Income_Macro_Variables!$H68,"[",Income_Macro_Variables!R68,"]"),"")</f>
        <v/>
      </c>
      <c r="W68" s="482" t="str">
        <f>IF(Income_Macro_Variables!S68&lt;&gt;"",CONCATENATE(Income_Macro_Variables!$H68,"[",Income_Macro_Variables!S68,"]"),"")</f>
        <v/>
      </c>
      <c r="X68" s="483" t="str">
        <f>IF(Income_Macro_Variables!T68&lt;&gt;"",CONCATENATE(Income_Macro_Variables!$H68,"[",Income_Macro_Variables!T68,"]"),"")</f>
        <v/>
      </c>
    </row>
    <row r="69" spans="1:24" s="423" customFormat="1" ht="20" customHeight="1" x14ac:dyDescent="0.2">
      <c r="A69" s="474" t="s">
        <v>685</v>
      </c>
      <c r="B69" s="443" t="s">
        <v>19</v>
      </c>
      <c r="C69" s="443" t="s">
        <v>556</v>
      </c>
      <c r="D69" s="475" t="str">
        <f t="shared" si="0"/>
        <v>*nsunp</v>
      </c>
      <c r="E69" s="476"/>
      <c r="F69" s="474"/>
      <c r="G69" s="475"/>
      <c r="H69" s="443" t="s">
        <v>354</v>
      </c>
      <c r="I69" s="475" t="s">
        <v>622</v>
      </c>
      <c r="J69" s="475" t="s">
        <v>632</v>
      </c>
      <c r="K69" s="476" t="str">
        <f t="shared" si="1"/>
        <v>Net operating surplus of NPISH (non-profit) sector</v>
      </c>
      <c r="L69" s="588" t="s">
        <v>2088</v>
      </c>
      <c r="M69" s="477"/>
      <c r="N69" s="477"/>
      <c r="O69" s="477"/>
      <c r="P69" s="478"/>
      <c r="Q69" s="479"/>
      <c r="R69" s="479" t="str">
        <f>D69</f>
        <v>*nsunp</v>
      </c>
      <c r="S69" s="479"/>
      <c r="T69" s="479"/>
      <c r="U69" s="481" t="str">
        <f>IF(Income_Macro_Variables!Q69&lt;&gt;"",CONCATENATE(Income_Macro_Variables!$H69,"[",Income_Macro_Variables!Q69,"]"),"")</f>
        <v/>
      </c>
      <c r="V69" s="482" t="str">
        <f>IF(Income_Macro_Variables!R69&lt;&gt;"",CONCATENATE(Income_Macro_Variables!$H69,"[",Income_Macro_Variables!R69,"]"),"")</f>
        <v>Net operating surplus[*nsunp]</v>
      </c>
      <c r="W69" s="482" t="str">
        <f>IF(Income_Macro_Variables!S69&lt;&gt;"",CONCATENATE(Income_Macro_Variables!$H69,"[",Income_Macro_Variables!S69,"]"),"")</f>
        <v/>
      </c>
      <c r="X69" s="483" t="str">
        <f>IF(Income_Macro_Variables!T69&lt;&gt;"",CONCATENATE(Income_Macro_Variables!$H69,"[",Income_Macro_Variables!T69,"]"),"")</f>
        <v/>
      </c>
    </row>
    <row r="70" spans="1:24" s="423" customFormat="1" ht="20" customHeight="1" x14ac:dyDescent="0.2">
      <c r="A70" s="474" t="s">
        <v>685</v>
      </c>
      <c r="B70" s="443" t="s">
        <v>549</v>
      </c>
      <c r="C70" s="443" t="s">
        <v>543</v>
      </c>
      <c r="D70" s="475" t="str">
        <f t="shared" si="0"/>
        <v>*phinp</v>
      </c>
      <c r="E70" s="476"/>
      <c r="F70" s="474"/>
      <c r="G70" s="475"/>
      <c r="H70" s="443" t="s">
        <v>341</v>
      </c>
      <c r="I70" s="475" t="s">
        <v>622</v>
      </c>
      <c r="J70" s="475" t="s">
        <v>631</v>
      </c>
      <c r="K70" s="476" t="str">
        <f>CONCATENATE(H70," by ",I70)</f>
        <v>Property income received by NPISH (non-profit) sector</v>
      </c>
      <c r="L70" s="586" t="s">
        <v>2089</v>
      </c>
      <c r="M70" s="477"/>
      <c r="N70" s="477"/>
      <c r="O70" s="477"/>
      <c r="P70" s="478"/>
      <c r="Q70" s="479"/>
      <c r="R70" s="479" t="str">
        <f>D70</f>
        <v>*phinp</v>
      </c>
      <c r="S70" s="479"/>
      <c r="T70" s="479"/>
      <c r="U70" s="481" t="str">
        <f>IF(Income_Macro_Variables!Q70&lt;&gt;"",CONCATENATE(Income_Macro_Variables!$H70,"[",Income_Macro_Variables!Q70,"]"),"")</f>
        <v/>
      </c>
      <c r="V70" s="482" t="str">
        <f>IF(Income_Macro_Variables!R70&lt;&gt;"",CONCATENATE(Income_Macro_Variables!$H70,"[",Income_Macro_Variables!R70,"]"),"")</f>
        <v>Property income received[*phinp]</v>
      </c>
      <c r="W70" s="482" t="str">
        <f>IF(Income_Macro_Variables!S70&lt;&gt;"",CONCATENATE(Income_Macro_Variables!$H70,"[",Income_Macro_Variables!S70,"]"),"")</f>
        <v/>
      </c>
      <c r="X70" s="483" t="str">
        <f>IF(Income_Macro_Variables!T70&lt;&gt;"",CONCATENATE(Income_Macro_Variables!$H70,"[",Income_Macro_Variables!T70,"]"),"")</f>
        <v/>
      </c>
    </row>
    <row r="71" spans="1:24" s="432" customFormat="1" ht="20" customHeight="1" thickBot="1" x14ac:dyDescent="0.25">
      <c r="A71" s="484" t="s">
        <v>685</v>
      </c>
      <c r="B71" s="444" t="s">
        <v>549</v>
      </c>
      <c r="C71" s="444" t="s">
        <v>557</v>
      </c>
      <c r="D71" s="485" t="str">
        <f t="shared" ref="D71:D76" si="4">CONCATENATE(A71,B71,C71)</f>
        <v>*phdnp</v>
      </c>
      <c r="E71" s="490"/>
      <c r="F71" s="484"/>
      <c r="G71" s="485"/>
      <c r="H71" s="444" t="s">
        <v>346</v>
      </c>
      <c r="I71" s="485" t="s">
        <v>622</v>
      </c>
      <c r="J71" s="485" t="s">
        <v>630</v>
      </c>
      <c r="K71" s="490" t="str">
        <f>CONCATENATE(H71," by ",I71)</f>
        <v>Property income paid by NPISH (non-profit) sector</v>
      </c>
      <c r="L71" s="587" t="s">
        <v>2090</v>
      </c>
      <c r="M71" s="491"/>
      <c r="N71" s="491"/>
      <c r="O71" s="491"/>
      <c r="P71" s="492"/>
      <c r="Q71" s="487"/>
      <c r="R71" s="487" t="str">
        <f>D71</f>
        <v>*phdnp</v>
      </c>
      <c r="S71" s="487"/>
      <c r="T71" s="487"/>
      <c r="U71" s="493" t="str">
        <f>IF(Income_Macro_Variables!Q71&lt;&gt;"",CONCATENATE(Income_Macro_Variables!$H71,"[",Income_Macro_Variables!Q71,"]"),"")</f>
        <v/>
      </c>
      <c r="V71" s="488" t="str">
        <f>IF(Income_Macro_Variables!R71&lt;&gt;"",CONCATENATE(Income_Macro_Variables!$H71,"[",Income_Macro_Variables!R71,"]"),"")</f>
        <v>Property income paid[*phdnp]</v>
      </c>
      <c r="W71" s="488" t="str">
        <f>IF(Income_Macro_Variables!S71&lt;&gt;"",CONCATENATE(Income_Macro_Variables!$H71,"[",Income_Macro_Variables!S71,"]"),"")</f>
        <v/>
      </c>
      <c r="X71" s="489" t="str">
        <f>IF(Income_Macro_Variables!T71&lt;&gt;"",CONCATENATE(Income_Macro_Variables!$H71,"[",Income_Macro_Variables!T71,"]"),"")</f>
        <v/>
      </c>
    </row>
    <row r="72" spans="1:24" ht="20" customHeight="1" x14ac:dyDescent="0.2">
      <c r="A72" s="474" t="s">
        <v>685</v>
      </c>
      <c r="B72" s="443" t="s">
        <v>303</v>
      </c>
      <c r="C72" s="443" t="s">
        <v>293</v>
      </c>
      <c r="D72" s="475" t="str">
        <f t="shared" si="4"/>
        <v>*fainc</v>
      </c>
      <c r="E72" s="476"/>
      <c r="F72" s="474"/>
      <c r="G72" s="475"/>
      <c r="H72" s="443" t="s">
        <v>369</v>
      </c>
      <c r="I72" s="475" t="s">
        <v>74</v>
      </c>
      <c r="J72" s="475" t="s">
        <v>582</v>
      </c>
      <c r="K72" s="476" t="str">
        <f>CONCATENATE(H72," of ",I72)</f>
        <v>Factor income of personal sector</v>
      </c>
      <c r="L72" s="588" t="s">
        <v>2177</v>
      </c>
      <c r="M72" s="477" t="str">
        <f>CONCATENATE(J72," is equal to ",J73," minus ",J74," plus ",J75," minus ",J76," minus ",J77," plus ",J78)</f>
        <v>Personal factor income is equal to Net national income minus Property income received by general government sector plus Property income paid by general government sector minus Net operating surplus of NPISH sector minus Property income received by NPISH sector plus Property income paid by NPISH sector</v>
      </c>
      <c r="N72" s="477" t="str">
        <f>CONCATENATE("[",J72,"]","=","[",J73,"]","-","[",J74,"]","+","[",J75,"]","-","[",J76,"]","-","[",J77,"]","+","[",J78,"]",)</f>
        <v>[Personal factor income]=[Net national income]-[Property income received by general government sector]+[Property income paid by general government sector]-[Net operating surplus of NPISH sector]-[Property income received by NPISH sector]+[Property income paid by NPISH sector]</v>
      </c>
      <c r="O72" s="477" t="str">
        <f>CONCATENATE(D72,"=",D73,"-",D74,"+",D75,"-",D76,"-",D77,"+",D78)</f>
        <v>*fainc=*nninc-*fkigo+*fkdgo-*nopnp-*fkinp+*fkdnp</v>
      </c>
      <c r="P72" s="478"/>
      <c r="Q72" s="479" t="str">
        <f>D72</f>
        <v>*fainc</v>
      </c>
      <c r="R72" s="479"/>
      <c r="S72" s="479"/>
      <c r="T72" s="479"/>
      <c r="U72" s="481" t="str">
        <f>IF(Income_Macro_Variables!Q72&lt;&gt;"",CONCATENATE(Income_Macro_Variables!$H72,"[",Income_Macro_Variables!Q72,"]"),"")</f>
        <v>Factor income[*fainc]</v>
      </c>
      <c r="V72" s="482" t="str">
        <f>IF(Income_Macro_Variables!R72&lt;&gt;"",CONCATENATE(Income_Macro_Variables!$H72,"[",Income_Macro_Variables!R72,"]"),"")</f>
        <v/>
      </c>
      <c r="W72" s="482" t="str">
        <f>IF(Income_Macro_Variables!S72&lt;&gt;"",CONCATENATE(Income_Macro_Variables!$H72,"[",Income_Macro_Variables!S72,"]"),"")</f>
        <v/>
      </c>
      <c r="X72" s="483" t="str">
        <f>IF(Income_Macro_Variables!T72&lt;&gt;"",CONCATENATE(Income_Macro_Variables!$H72,"[",Income_Macro_Variables!T72,"]"),"")</f>
        <v/>
      </c>
    </row>
    <row r="73" spans="1:24" ht="20" customHeight="1" x14ac:dyDescent="0.2">
      <c r="A73" s="474" t="s">
        <v>685</v>
      </c>
      <c r="B73" s="443" t="s">
        <v>467</v>
      </c>
      <c r="C73" s="443" t="s">
        <v>293</v>
      </c>
      <c r="D73" s="475" t="str">
        <f t="shared" si="4"/>
        <v>*nninc</v>
      </c>
      <c r="E73" s="476">
        <v>1</v>
      </c>
      <c r="F73" s="474"/>
      <c r="G73" s="475"/>
      <c r="H73" s="443" t="s">
        <v>468</v>
      </c>
      <c r="I73" s="475" t="s">
        <v>62</v>
      </c>
      <c r="J73" s="475" t="s">
        <v>469</v>
      </c>
      <c r="K73" s="476" t="str">
        <f>CONCATENATE(H73," of ",I73)</f>
        <v>Net income of total economy</v>
      </c>
      <c r="L73" s="588" t="str">
        <f>L4</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v>
      </c>
      <c r="M73" s="477"/>
      <c r="N73" s="477"/>
      <c r="O73" s="477"/>
      <c r="P73" s="478"/>
      <c r="Q73" s="479"/>
      <c r="R73" s="479" t="str">
        <f t="shared" ref="R73:R78" si="5">D73</f>
        <v>*nninc</v>
      </c>
      <c r="S73" s="479"/>
      <c r="T73" s="479"/>
      <c r="U73" s="481" t="str">
        <f>IF(Income_Macro_Variables!Q73&lt;&gt;"",CONCATENATE(Income_Macro_Variables!$H73,"[",Income_Macro_Variables!Q73,"]"),"")</f>
        <v/>
      </c>
      <c r="V73" s="482" t="str">
        <f>IF(Income_Macro_Variables!R73&lt;&gt;"",CONCATENATE(Income_Macro_Variables!$H73,"[",Income_Macro_Variables!R73,"]"),"")</f>
        <v>Net income[*nninc]</v>
      </c>
      <c r="W73" s="482" t="str">
        <f>IF(Income_Macro_Variables!S73&lt;&gt;"",CONCATENATE(Income_Macro_Variables!$H73,"[",Income_Macro_Variables!S73,"]"),"")</f>
        <v/>
      </c>
      <c r="X73" s="483" t="str">
        <f>IF(Income_Macro_Variables!T73&lt;&gt;"",CONCATENATE(Income_Macro_Variables!$H73,"[",Income_Macro_Variables!T73,"]"),"")</f>
        <v/>
      </c>
    </row>
    <row r="74" spans="1:24" ht="20" customHeight="1" x14ac:dyDescent="0.2">
      <c r="A74" s="474" t="s">
        <v>685</v>
      </c>
      <c r="B74" s="443" t="s">
        <v>309</v>
      </c>
      <c r="C74" s="443" t="s">
        <v>540</v>
      </c>
      <c r="D74" s="475" t="str">
        <f t="shared" si="4"/>
        <v>*fkigo</v>
      </c>
      <c r="E74" s="476"/>
      <c r="F74" s="474"/>
      <c r="G74" s="475"/>
      <c r="H74" s="445" t="s">
        <v>341</v>
      </c>
      <c r="I74" s="475" t="s">
        <v>378</v>
      </c>
      <c r="J74" s="475" t="s">
        <v>583</v>
      </c>
      <c r="K74" s="476" t="str">
        <f>CONCATENATE(H74," by ",I74)</f>
        <v>Property income received by general government sector</v>
      </c>
      <c r="L74" s="588" t="str">
        <f>L54</f>
        <v>The total value of income that the general government sector (central government, state government, local government, and social security funds.) receives by virtue of owning property in the country.</v>
      </c>
      <c r="M74" s="477"/>
      <c r="N74" s="477"/>
      <c r="O74" s="477"/>
      <c r="P74" s="478"/>
      <c r="Q74" s="479"/>
      <c r="R74" s="479" t="str">
        <f t="shared" si="5"/>
        <v>*fkigo</v>
      </c>
      <c r="S74" s="479"/>
      <c r="T74" s="479"/>
      <c r="U74" s="481" t="str">
        <f>IF(Income_Macro_Variables!Q74&lt;&gt;"",CONCATENATE(Income_Macro_Variables!$H74,"[",Income_Macro_Variables!Q74,"]"),"")</f>
        <v/>
      </c>
      <c r="V74" s="482" t="str">
        <f>IF(Income_Macro_Variables!R74&lt;&gt;"",CONCATENATE(Income_Macro_Variables!$H74,"[",Income_Macro_Variables!R74,"]"),"")</f>
        <v>Property income received[*fkigo]</v>
      </c>
      <c r="W74" s="482" t="str">
        <f>IF(Income_Macro_Variables!S74&lt;&gt;"",CONCATENATE(Income_Macro_Variables!$H74,"[",Income_Macro_Variables!S74,"]"),"")</f>
        <v/>
      </c>
      <c r="X74" s="483" t="str">
        <f>IF(Income_Macro_Variables!T74&lt;&gt;"",CONCATENATE(Income_Macro_Variables!$H74,"[",Income_Macro_Variables!T74,"]"),"")</f>
        <v/>
      </c>
    </row>
    <row r="75" spans="1:24" ht="20" customHeight="1" x14ac:dyDescent="0.2">
      <c r="A75" s="474" t="s">
        <v>685</v>
      </c>
      <c r="B75" s="443" t="s">
        <v>309</v>
      </c>
      <c r="C75" s="443" t="s">
        <v>550</v>
      </c>
      <c r="D75" s="475" t="str">
        <f>CONCATENATE(A75,B75,C75)</f>
        <v>*fkdgo</v>
      </c>
      <c r="E75" s="476"/>
      <c r="F75" s="474"/>
      <c r="G75" s="475"/>
      <c r="H75" s="445" t="s">
        <v>346</v>
      </c>
      <c r="I75" s="475" t="s">
        <v>378</v>
      </c>
      <c r="J75" s="475" t="s">
        <v>584</v>
      </c>
      <c r="K75" s="476" t="str">
        <f>CONCATENATE(H75," by ",I75)</f>
        <v>Property income paid by general government sector</v>
      </c>
      <c r="L75" s="586" t="str">
        <f>L55</f>
        <v>The total value of income paid by the general government sector (central government, state government, local government, and social security funds.) accruing to property owners as remuneration for using their property.</v>
      </c>
      <c r="M75" s="477"/>
      <c r="N75" s="477"/>
      <c r="O75" s="477"/>
      <c r="P75" s="478"/>
      <c r="Q75" s="479"/>
      <c r="R75" s="479" t="str">
        <f t="shared" si="5"/>
        <v>*fkdgo</v>
      </c>
      <c r="S75" s="479"/>
      <c r="T75" s="479"/>
      <c r="U75" s="481" t="str">
        <f>IF(Income_Macro_Variables!Q75&lt;&gt;"",CONCATENATE(Income_Macro_Variables!$H75,"[",Income_Macro_Variables!Q75,"]"),"")</f>
        <v/>
      </c>
      <c r="V75" s="482" t="str">
        <f>IF(Income_Macro_Variables!R75&lt;&gt;"",CONCATENATE(Income_Macro_Variables!$H75,"[",Income_Macro_Variables!R75,"]"),"")</f>
        <v>Property income paid[*fkdgo]</v>
      </c>
      <c r="W75" s="482" t="str">
        <f>IF(Income_Macro_Variables!S75&lt;&gt;"",CONCATENATE(Income_Macro_Variables!$H75,"[",Income_Macro_Variables!S75,"]"),"")</f>
        <v/>
      </c>
      <c r="X75" s="483" t="str">
        <f>IF(Income_Macro_Variables!T75&lt;&gt;"",CONCATENATE(Income_Macro_Variables!$H75,"[",Income_Macro_Variables!T75,"]"),"")</f>
        <v/>
      </c>
    </row>
    <row r="76" spans="1:24" ht="20" customHeight="1" x14ac:dyDescent="0.2">
      <c r="A76" s="474" t="s">
        <v>685</v>
      </c>
      <c r="B76" s="443" t="s">
        <v>558</v>
      </c>
      <c r="C76" s="443" t="s">
        <v>559</v>
      </c>
      <c r="D76" s="475" t="str">
        <f t="shared" si="4"/>
        <v>*nopnp</v>
      </c>
      <c r="E76" s="476"/>
      <c r="F76" s="474"/>
      <c r="G76" s="475"/>
      <c r="H76" s="445" t="s">
        <v>354</v>
      </c>
      <c r="I76" s="475" t="s">
        <v>622</v>
      </c>
      <c r="J76" s="475" t="s">
        <v>623</v>
      </c>
      <c r="K76" s="476" t="str">
        <f>CONCATENATE(H76," of ",I76)</f>
        <v>Net operating surplus of NPISH (non-profit) sector</v>
      </c>
      <c r="L76" s="586" t="str">
        <f>L69</f>
        <v>The total value of the return to capital, or the effect of time passing on the net present value of the non-profit sector (philanthropy foundations, religious organizations, universities, etc.).</v>
      </c>
      <c r="M76" s="477"/>
      <c r="N76" s="477"/>
      <c r="O76" s="477"/>
      <c r="P76" s="478"/>
      <c r="Q76" s="479"/>
      <c r="R76" s="479" t="str">
        <f t="shared" si="5"/>
        <v>*nopnp</v>
      </c>
      <c r="S76" s="479"/>
      <c r="T76" s="479"/>
      <c r="U76" s="481" t="str">
        <f>IF(Income_Macro_Variables!Q76&lt;&gt;"",CONCATENATE(Income_Macro_Variables!$H76,"[",Income_Macro_Variables!Q76,"]"),"")</f>
        <v/>
      </c>
      <c r="V76" s="482" t="str">
        <f>IF(Income_Macro_Variables!R76&lt;&gt;"",CONCATENATE(Income_Macro_Variables!$H76,"[",Income_Macro_Variables!R76,"]"),"")</f>
        <v>Net operating surplus[*nopnp]</v>
      </c>
      <c r="W76" s="482" t="str">
        <f>IF(Income_Macro_Variables!S76&lt;&gt;"",CONCATENATE(Income_Macro_Variables!$H76,"[",Income_Macro_Variables!S76,"]"),"")</f>
        <v/>
      </c>
      <c r="X76" s="483" t="str">
        <f>IF(Income_Macro_Variables!T76&lt;&gt;"",CONCATENATE(Income_Macro_Variables!$H76,"[",Income_Macro_Variables!T76,"]"),"")</f>
        <v/>
      </c>
    </row>
    <row r="77" spans="1:24" ht="20" customHeight="1" x14ac:dyDescent="0.2">
      <c r="A77" s="474" t="s">
        <v>685</v>
      </c>
      <c r="B77" s="443" t="s">
        <v>309</v>
      </c>
      <c r="C77" s="443" t="s">
        <v>543</v>
      </c>
      <c r="D77" s="475" t="str">
        <f>CONCATENATE(A77,B77,C77)</f>
        <v>*fkinp</v>
      </c>
      <c r="E77" s="476"/>
      <c r="F77" s="474"/>
      <c r="G77" s="475"/>
      <c r="H77" s="445" t="s">
        <v>341</v>
      </c>
      <c r="I77" s="475" t="s">
        <v>622</v>
      </c>
      <c r="J77" s="475" t="s">
        <v>624</v>
      </c>
      <c r="K77" s="476" t="str">
        <f>CONCATENATE(H77," by ",I77)</f>
        <v>Property income received by NPISH (non-profit) sector</v>
      </c>
      <c r="L77" s="588" t="str">
        <f>L70</f>
        <v>The total value of income that the non-profit sector (philanthropy foundations, religious organizations, universities, etc.) receives by virtue of owning property in the country.</v>
      </c>
      <c r="M77" s="477"/>
      <c r="N77" s="477"/>
      <c r="O77" s="477"/>
      <c r="P77" s="478"/>
      <c r="Q77" s="479"/>
      <c r="R77" s="479" t="str">
        <f t="shared" si="5"/>
        <v>*fkinp</v>
      </c>
      <c r="S77" s="479"/>
      <c r="T77" s="479"/>
      <c r="U77" s="481" t="str">
        <f>IF(Income_Macro_Variables!Q77&lt;&gt;"",CONCATENATE(Income_Macro_Variables!$H77,"[",Income_Macro_Variables!Q77,"]"),"")</f>
        <v/>
      </c>
      <c r="V77" s="482" t="str">
        <f>IF(Income_Macro_Variables!R77&lt;&gt;"",CONCATENATE(Income_Macro_Variables!$H77,"[",Income_Macro_Variables!R77,"]"),"")</f>
        <v>Property income received[*fkinp]</v>
      </c>
      <c r="W77" s="482" t="str">
        <f>IF(Income_Macro_Variables!S77&lt;&gt;"",CONCATENATE(Income_Macro_Variables!$H77,"[",Income_Macro_Variables!S77,"]"),"")</f>
        <v/>
      </c>
      <c r="X77" s="483" t="str">
        <f>IF(Income_Macro_Variables!T77&lt;&gt;"",CONCATENATE(Income_Macro_Variables!$H77,"[",Income_Macro_Variables!T77,"]"),"")</f>
        <v/>
      </c>
    </row>
    <row r="78" spans="1:24" ht="20" customHeight="1" x14ac:dyDescent="0.2">
      <c r="A78" s="474" t="s">
        <v>685</v>
      </c>
      <c r="B78" s="443" t="s">
        <v>309</v>
      </c>
      <c r="C78" s="443" t="s">
        <v>557</v>
      </c>
      <c r="D78" s="475" t="str">
        <f t="shared" ref="D78:D98" si="6">CONCATENATE(A78,B78,C78)</f>
        <v>*fkdnp</v>
      </c>
      <c r="E78" s="476"/>
      <c r="F78" s="474"/>
      <c r="G78" s="475"/>
      <c r="H78" s="445" t="s">
        <v>346</v>
      </c>
      <c r="I78" s="475" t="s">
        <v>622</v>
      </c>
      <c r="J78" s="475" t="s">
        <v>625</v>
      </c>
      <c r="K78" s="476" t="str">
        <f>CONCATENATE(H78," by ",I78)</f>
        <v>Property income paid by NPISH (non-profit) sector</v>
      </c>
      <c r="L78" s="588" t="str">
        <f>L71</f>
        <v>The total value of income paid by the non-profit sector (philanthropy foundations, religious organizations, universities, etc.) accruing to property owners as remuneration for using their property.</v>
      </c>
      <c r="M78" s="477"/>
      <c r="N78" s="477"/>
      <c r="O78" s="477"/>
      <c r="P78" s="478"/>
      <c r="Q78" s="479"/>
      <c r="R78" s="479" t="str">
        <f t="shared" si="5"/>
        <v>*fkdnp</v>
      </c>
      <c r="S78" s="479"/>
      <c r="T78" s="479"/>
      <c r="U78" s="481" t="str">
        <f>IF(Income_Macro_Variables!Q78&lt;&gt;"",CONCATENATE(Income_Macro_Variables!$H78,"[",Income_Macro_Variables!Q78,"]"),"")</f>
        <v/>
      </c>
      <c r="V78" s="482" t="str">
        <f>IF(Income_Macro_Variables!R78&lt;&gt;"",CONCATENATE(Income_Macro_Variables!$H78,"[",Income_Macro_Variables!R78,"]"),"")</f>
        <v>Property income paid[*fkdnp]</v>
      </c>
      <c r="W78" s="482" t="str">
        <f>IF(Income_Macro_Variables!S78&lt;&gt;"",CONCATENATE(Income_Macro_Variables!$H78,"[",Income_Macro_Variables!S78,"]"),"")</f>
        <v/>
      </c>
      <c r="X78" s="483" t="str">
        <f>IF(Income_Macro_Variables!T78&lt;&gt;"",CONCATENATE(Income_Macro_Variables!$H78,"[",Income_Macro_Variables!T78,"]"),"")</f>
        <v/>
      </c>
    </row>
    <row r="79" spans="1:24" ht="20" customHeight="1" x14ac:dyDescent="0.2">
      <c r="A79" s="474" t="s">
        <v>685</v>
      </c>
      <c r="B79" s="443" t="s">
        <v>303</v>
      </c>
      <c r="C79" s="443" t="s">
        <v>293</v>
      </c>
      <c r="D79" s="475" t="str">
        <f t="shared" si="6"/>
        <v>*fainc</v>
      </c>
      <c r="E79" s="476"/>
      <c r="F79" s="474"/>
      <c r="G79" s="475"/>
      <c r="H79" s="445" t="s">
        <v>369</v>
      </c>
      <c r="I79" s="475" t="s">
        <v>74</v>
      </c>
      <c r="J79" s="475" t="s">
        <v>369</v>
      </c>
      <c r="K79" s="476" t="str">
        <f>CONCATENATE(H79," of ",I79)</f>
        <v>Factor income of personal sector</v>
      </c>
      <c r="L79" s="588" t="s">
        <v>2177</v>
      </c>
      <c r="M79" s="477" t="str">
        <f>CONCATENATE(J79," is equal to ",J80," plus ",J81," plus ",J82)</f>
        <v>Factor income is equal to Primary income of personal sector plus Primary income of corporate sector plus Taxes on production</v>
      </c>
      <c r="N79" s="477" t="str">
        <f>CONCATENATE("[",J79,"]","=","[",J80,"]","+","[",J81,"]","+","[",J82,"]",)</f>
        <v>[Factor income]=[Primary income of personal sector]+[Primary income of corporate sector]+[Taxes on production]</v>
      </c>
      <c r="O79" s="477" t="str">
        <f>CONCATENATE(D79,"=",D80,"+",D81,"+",D82)</f>
        <v>*fainc=*priho+*fkcor+*fkprg</v>
      </c>
      <c r="P79" s="478"/>
      <c r="Q79" s="479" t="str">
        <f>D79</f>
        <v>*fainc</v>
      </c>
      <c r="R79" s="479"/>
      <c r="S79" s="479"/>
      <c r="T79" s="479"/>
      <c r="U79" s="481" t="str">
        <f>IF(Income_Macro_Variables!Q79&lt;&gt;"",CONCATENATE(Income_Macro_Variables!$H79,"[",Income_Macro_Variables!Q79,"]"),"")</f>
        <v>Factor income[*fainc]</v>
      </c>
      <c r="V79" s="482" t="str">
        <f>IF(Income_Macro_Variables!R79&lt;&gt;"",CONCATENATE(Income_Macro_Variables!$H79,"[",Income_Macro_Variables!R79,"]"),"")</f>
        <v/>
      </c>
      <c r="W79" s="482" t="str">
        <f>IF(Income_Macro_Variables!S79&lt;&gt;"",CONCATENATE(Income_Macro_Variables!$H79,"[",Income_Macro_Variables!S79,"]"),"")</f>
        <v/>
      </c>
      <c r="X79" s="483" t="str">
        <f>IF(Income_Macro_Variables!T79&lt;&gt;"",CONCATENATE(Income_Macro_Variables!$H79,"[",Income_Macro_Variables!T79,"]"),"")</f>
        <v/>
      </c>
    </row>
    <row r="80" spans="1:24" ht="20" customHeight="1" x14ac:dyDescent="0.2">
      <c r="A80" s="474" t="s">
        <v>685</v>
      </c>
      <c r="B80" s="443" t="s">
        <v>539</v>
      </c>
      <c r="C80" s="443" t="s">
        <v>535</v>
      </c>
      <c r="D80" s="475" t="str">
        <f t="shared" si="6"/>
        <v>*priho</v>
      </c>
      <c r="E80" s="476"/>
      <c r="F80" s="474"/>
      <c r="G80" s="475"/>
      <c r="H80" s="445" t="s">
        <v>621</v>
      </c>
      <c r="I80" s="475" t="s">
        <v>74</v>
      </c>
      <c r="J80" s="475" t="s">
        <v>629</v>
      </c>
      <c r="K80" s="476" t="str">
        <f t="shared" ref="K80:K92" si="7">CONCATENATE(H80," of ",I80)</f>
        <v>Primary income of personal sector</v>
      </c>
      <c r="L80" s="588" t="str">
        <f>L41</f>
        <v>The total value of income that the personal sector (households) receives by virtue of participation in the production process, and income accruing to the personal sector in return of provision of financial assets and renting natural resources to other institutional units.</v>
      </c>
      <c r="M80" s="477"/>
      <c r="N80" s="477"/>
      <c r="O80" s="477"/>
      <c r="P80" s="478"/>
      <c r="Q80" s="479"/>
      <c r="R80" s="479" t="str">
        <f>D80</f>
        <v>*priho</v>
      </c>
      <c r="S80" s="479"/>
      <c r="T80" s="479"/>
      <c r="U80" s="481" t="str">
        <f>IF(Income_Macro_Variables!Q80&lt;&gt;"",CONCATENATE(Income_Macro_Variables!$H80,"[",Income_Macro_Variables!Q80,"]"),"")</f>
        <v/>
      </c>
      <c r="V80" s="482" t="str">
        <f>IF(Income_Macro_Variables!R80&lt;&gt;"",CONCATENATE(Income_Macro_Variables!$H80,"[",Income_Macro_Variables!R80,"]"),"")</f>
        <v>Primary income[*priho]</v>
      </c>
      <c r="W80" s="482" t="str">
        <f>IF(Income_Macro_Variables!S80&lt;&gt;"",CONCATENATE(Income_Macro_Variables!$H80,"[",Income_Macro_Variables!S80,"]"),"")</f>
        <v/>
      </c>
      <c r="X80" s="483" t="str">
        <f>IF(Income_Macro_Variables!T80&lt;&gt;"",CONCATENATE(Income_Macro_Variables!$H80,"[",Income_Macro_Variables!T80,"]"),"")</f>
        <v/>
      </c>
    </row>
    <row r="81" spans="1:24" ht="20" customHeight="1" x14ac:dyDescent="0.2">
      <c r="A81" s="474" t="s">
        <v>685</v>
      </c>
      <c r="B81" s="443" t="s">
        <v>309</v>
      </c>
      <c r="C81" s="443" t="s">
        <v>310</v>
      </c>
      <c r="D81" s="475" t="str">
        <f t="shared" si="6"/>
        <v>*fkcor</v>
      </c>
      <c r="E81" s="476"/>
      <c r="F81" s="474"/>
      <c r="G81" s="475"/>
      <c r="H81" s="445" t="s">
        <v>621</v>
      </c>
      <c r="I81" s="475" t="s">
        <v>61</v>
      </c>
      <c r="J81" s="475" t="s">
        <v>628</v>
      </c>
      <c r="K81" s="476" t="str">
        <f t="shared" si="7"/>
        <v>Primary income of corporate sector</v>
      </c>
      <c r="L81" s="588" t="str">
        <f>L64</f>
        <v>The total value of income that the corporate sector (companies) receives by virtue of participation in the production process, and income accruing to the personal sector in return of provision of financial assets and renting natural resources to other institutional units.</v>
      </c>
      <c r="M81" s="477"/>
      <c r="N81" s="477"/>
      <c r="O81" s="477"/>
      <c r="P81" s="478"/>
      <c r="Q81" s="479"/>
      <c r="R81" s="479" t="str">
        <f>D81</f>
        <v>*fkcor</v>
      </c>
      <c r="S81" s="479"/>
      <c r="T81" s="479"/>
      <c r="U81" s="481" t="str">
        <f>IF(Income_Macro_Variables!Q81&lt;&gt;"",CONCATENATE(Income_Macro_Variables!$H81,"[",Income_Macro_Variables!Q81,"]"),"")</f>
        <v/>
      </c>
      <c r="V81" s="482" t="str">
        <f>IF(Income_Macro_Variables!R81&lt;&gt;"",CONCATENATE(Income_Macro_Variables!$H81,"[",Income_Macro_Variables!R81,"]"),"")</f>
        <v>Primary income[*fkcor]</v>
      </c>
      <c r="W81" s="482" t="str">
        <f>IF(Income_Macro_Variables!S81&lt;&gt;"",CONCATENATE(Income_Macro_Variables!$H81,"[",Income_Macro_Variables!S81,"]"),"")</f>
        <v/>
      </c>
      <c r="X81" s="483" t="str">
        <f>IF(Income_Macro_Variables!T81&lt;&gt;"",CONCATENATE(Income_Macro_Variables!$H81,"[",Income_Macro_Variables!T81,"]"),"")</f>
        <v/>
      </c>
    </row>
    <row r="82" spans="1:24" ht="20" customHeight="1" x14ac:dyDescent="0.2">
      <c r="A82" s="474" t="s">
        <v>685</v>
      </c>
      <c r="B82" s="443" t="s">
        <v>309</v>
      </c>
      <c r="C82" s="443" t="s">
        <v>560</v>
      </c>
      <c r="D82" s="475" t="str">
        <f t="shared" si="6"/>
        <v>*fkprg</v>
      </c>
      <c r="E82" s="476"/>
      <c r="F82" s="474"/>
      <c r="G82" s="475"/>
      <c r="H82" s="445" t="s">
        <v>664</v>
      </c>
      <c r="I82" s="475" t="s">
        <v>378</v>
      </c>
      <c r="J82" s="475" t="s">
        <v>348</v>
      </c>
      <c r="K82" s="476" t="str">
        <f>CONCATENATE(H82," by ",I82)</f>
        <v>Taxes on production (net) received by general government sector</v>
      </c>
      <c r="L82" s="588" t="str">
        <f>L53</f>
        <v>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v>
      </c>
      <c r="M82" s="477"/>
      <c r="N82" s="477"/>
      <c r="O82" s="477"/>
      <c r="P82" s="478"/>
      <c r="Q82" s="479"/>
      <c r="R82" s="479" t="str">
        <f>D82</f>
        <v>*fkprg</v>
      </c>
      <c r="S82" s="479"/>
      <c r="T82" s="479"/>
      <c r="U82" s="481" t="str">
        <f>IF(Income_Macro_Variables!Q82&lt;&gt;"",CONCATENATE(Income_Macro_Variables!$H82,"[",Income_Macro_Variables!Q82,"]"),"")</f>
        <v/>
      </c>
      <c r="V82" s="482" t="str">
        <f>IF(Income_Macro_Variables!R82&lt;&gt;"",CONCATENATE(Income_Macro_Variables!$H82,"[",Income_Macro_Variables!R82,"]"),"")</f>
        <v>Taxes on production (net) received[*fkprg]</v>
      </c>
      <c r="W82" s="482" t="str">
        <f>IF(Income_Macro_Variables!S82&lt;&gt;"",CONCATENATE(Income_Macro_Variables!$H82,"[",Income_Macro_Variables!S82,"]"),"")</f>
        <v/>
      </c>
      <c r="X82" s="483" t="str">
        <f>IF(Income_Macro_Variables!T82&lt;&gt;"",CONCATENATE(Income_Macro_Variables!$H82,"[",Income_Macro_Variables!T82,"]"),"")</f>
        <v/>
      </c>
    </row>
    <row r="83" spans="1:24" ht="20" customHeight="1" x14ac:dyDescent="0.2">
      <c r="A83" s="474" t="s">
        <v>685</v>
      </c>
      <c r="B83" s="443" t="s">
        <v>303</v>
      </c>
      <c r="C83" s="443" t="s">
        <v>293</v>
      </c>
      <c r="D83" s="475" t="str">
        <f t="shared" si="6"/>
        <v>*fainc</v>
      </c>
      <c r="E83" s="476"/>
      <c r="F83" s="474"/>
      <c r="G83" s="475"/>
      <c r="H83" s="443" t="s">
        <v>369</v>
      </c>
      <c r="I83" s="475" t="s">
        <v>74</v>
      </c>
      <c r="J83" s="475" t="s">
        <v>369</v>
      </c>
      <c r="K83" s="476" t="str">
        <f t="shared" si="7"/>
        <v>Factor income of personal sector</v>
      </c>
      <c r="L83" s="588" t="str">
        <f>L72</f>
        <v xml:space="preserve">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v>
      </c>
      <c r="M83" s="477" t="str">
        <f>CONCATENATE(J83," is equal to ",J84," plus ",J85)</f>
        <v>Factor income is equal to Factor labor income plus Factor capital income</v>
      </c>
      <c r="N83" s="477" t="str">
        <f>CONCATENATE("[",J83,"]","=","[",J84,"]","+","[",J85,"]",)</f>
        <v>[Factor income]=[Factor labor income]+[Factor capital income]</v>
      </c>
      <c r="O83" s="477" t="str">
        <f>CONCATENATE(D83,"=",D84,"+",D85)</f>
        <v>*fainc=*flinc+*fkinc</v>
      </c>
      <c r="P83" s="478"/>
      <c r="Q83" s="479" t="str">
        <f>D83</f>
        <v>*fainc</v>
      </c>
      <c r="R83" s="479"/>
      <c r="S83" s="479"/>
      <c r="T83" s="479"/>
      <c r="U83" s="481" t="str">
        <f>IF(Income_Macro_Variables!Q83&lt;&gt;"",CONCATENATE(Income_Macro_Variables!$H83,"[",Income_Macro_Variables!Q83,"]"),"")</f>
        <v>Factor income[*fainc]</v>
      </c>
      <c r="V83" s="482" t="str">
        <f>IF(Income_Macro_Variables!R83&lt;&gt;"",CONCATENATE(Income_Macro_Variables!$H83,"[",Income_Macro_Variables!R83,"]"),"")</f>
        <v/>
      </c>
      <c r="W83" s="482" t="str">
        <f>IF(Income_Macro_Variables!S83&lt;&gt;"",CONCATENATE(Income_Macro_Variables!$H83,"[",Income_Macro_Variables!S83,"]"),"")</f>
        <v/>
      </c>
      <c r="X83" s="483" t="str">
        <f>IF(Income_Macro_Variables!T83&lt;&gt;"",CONCATENATE(Income_Macro_Variables!$H83,"[",Income_Macro_Variables!T83,"]"),"")</f>
        <v/>
      </c>
    </row>
    <row r="84" spans="1:24" ht="20" customHeight="1" x14ac:dyDescent="0.2">
      <c r="A84" s="474" t="s">
        <v>685</v>
      </c>
      <c r="B84" s="443" t="s">
        <v>304</v>
      </c>
      <c r="C84" s="443" t="s">
        <v>293</v>
      </c>
      <c r="D84" s="475" t="str">
        <f t="shared" si="6"/>
        <v>*flinc</v>
      </c>
      <c r="E84" s="476"/>
      <c r="F84" s="474"/>
      <c r="G84" s="475"/>
      <c r="H84" s="445" t="s">
        <v>366</v>
      </c>
      <c r="I84" s="475" t="s">
        <v>74</v>
      </c>
      <c r="J84" s="475" t="s">
        <v>366</v>
      </c>
      <c r="K84" s="476" t="str">
        <f t="shared" si="7"/>
        <v>Factor labor income of personal sector</v>
      </c>
      <c r="L84" s="588" t="s">
        <v>2178</v>
      </c>
      <c r="M84" s="477"/>
      <c r="N84" s="477"/>
      <c r="O84" s="477"/>
      <c r="P84" s="478"/>
      <c r="Q84" s="479"/>
      <c r="R84" s="479" t="str">
        <f>D84</f>
        <v>*flinc</v>
      </c>
      <c r="S84" s="479"/>
      <c r="T84" s="479"/>
      <c r="U84" s="481" t="str">
        <f>IF(Income_Macro_Variables!Q84&lt;&gt;"",CONCATENATE(Income_Macro_Variables!$H84,"[",Income_Macro_Variables!Q84,"]"),"")</f>
        <v/>
      </c>
      <c r="V84" s="482" t="str">
        <f>IF(Income_Macro_Variables!R84&lt;&gt;"",CONCATENATE(Income_Macro_Variables!$H84,"[",Income_Macro_Variables!R84,"]"),"")</f>
        <v>Factor labor income[*flinc]</v>
      </c>
      <c r="W84" s="482" t="str">
        <f>IF(Income_Macro_Variables!S84&lt;&gt;"",CONCATENATE(Income_Macro_Variables!$H84,"[",Income_Macro_Variables!S84,"]"),"")</f>
        <v/>
      </c>
      <c r="X84" s="483" t="str">
        <f>IF(Income_Macro_Variables!T84&lt;&gt;"",CONCATENATE(Income_Macro_Variables!$H84,"[",Income_Macro_Variables!T84,"]"),"")</f>
        <v/>
      </c>
    </row>
    <row r="85" spans="1:24" ht="20" customHeight="1" x14ac:dyDescent="0.2">
      <c r="A85" s="474" t="s">
        <v>685</v>
      </c>
      <c r="B85" s="443" t="s">
        <v>309</v>
      </c>
      <c r="C85" s="443" t="s">
        <v>293</v>
      </c>
      <c r="D85" s="475" t="str">
        <f t="shared" si="6"/>
        <v>*fkinc</v>
      </c>
      <c r="E85" s="476"/>
      <c r="F85" s="474"/>
      <c r="G85" s="475"/>
      <c r="H85" s="445" t="s">
        <v>477</v>
      </c>
      <c r="I85" s="475" t="s">
        <v>74</v>
      </c>
      <c r="J85" s="475" t="s">
        <v>477</v>
      </c>
      <c r="K85" s="476" t="str">
        <f t="shared" si="7"/>
        <v>Factor capital income of personal sector</v>
      </c>
      <c r="L85" s="588" t="s">
        <v>2179</v>
      </c>
      <c r="M85" s="477"/>
      <c r="N85" s="477"/>
      <c r="O85" s="477"/>
      <c r="P85" s="478"/>
      <c r="Q85" s="479"/>
      <c r="R85" s="479" t="str">
        <f>D85</f>
        <v>*fkinc</v>
      </c>
      <c r="S85" s="479"/>
      <c r="T85" s="479"/>
      <c r="U85" s="481" t="str">
        <f>IF(Income_Macro_Variables!Q85&lt;&gt;"",CONCATENATE(Income_Macro_Variables!$H85,"[",Income_Macro_Variables!Q85,"]"),"")</f>
        <v/>
      </c>
      <c r="V85" s="482" t="str">
        <f>IF(Income_Macro_Variables!R85&lt;&gt;"",CONCATENATE(Income_Macro_Variables!$H85,"[",Income_Macro_Variables!R85,"]"),"")</f>
        <v>Factor capital income[*fkinc]</v>
      </c>
      <c r="W85" s="482" t="str">
        <f>IF(Income_Macro_Variables!S85&lt;&gt;"",CONCATENATE(Income_Macro_Variables!$H85,"[",Income_Macro_Variables!S85,"]"),"")</f>
        <v/>
      </c>
      <c r="X85" s="483" t="str">
        <f>IF(Income_Macro_Variables!T85&lt;&gt;"",CONCATENATE(Income_Macro_Variables!$H85,"[",Income_Macro_Variables!T85,"]"),"")</f>
        <v/>
      </c>
    </row>
    <row r="86" spans="1:24" ht="20" customHeight="1" x14ac:dyDescent="0.2">
      <c r="A86" s="474" t="s">
        <v>685</v>
      </c>
      <c r="B86" s="443" t="s">
        <v>304</v>
      </c>
      <c r="C86" s="443" t="s">
        <v>293</v>
      </c>
      <c r="D86" s="475" t="str">
        <f t="shared" si="6"/>
        <v>*flinc</v>
      </c>
      <c r="E86" s="476">
        <v>1</v>
      </c>
      <c r="F86" s="474"/>
      <c r="G86" s="475"/>
      <c r="H86" s="443" t="s">
        <v>366</v>
      </c>
      <c r="I86" s="475" t="s">
        <v>74</v>
      </c>
      <c r="J86" s="475" t="s">
        <v>366</v>
      </c>
      <c r="K86" s="476" t="str">
        <f t="shared" si="7"/>
        <v>Factor labor income of personal sector</v>
      </c>
      <c r="L86" s="588" t="str">
        <f>L84</f>
        <v xml:space="preserve">The sum of all pre-tax income in the personal sector flows accruing directly or indirectly to the individual owners labour before taking into account the operation of the tax/transfer system, and before taking into account the operation of the pension system. </v>
      </c>
      <c r="M86" s="477" t="str">
        <f>CONCATENATE(J86," is equal to ",J87," plus ",J88," plus ",J89)</f>
        <v>Factor labor income is equal to Compensation of employees plus Labor component of net mixed income plus Imputed taxes on production</v>
      </c>
      <c r="N86" s="477" t="str">
        <f>CONCATENATE("[",J86,"]","=","[",J87,"]","+","[",J88,"]","+","[",J89,"]",)</f>
        <v>[Factor labor income]=[Compensation of employees]+[Labor component of net mixed income]+[Imputed taxes on production]</v>
      </c>
      <c r="O86" s="477" t="str">
        <f>CONCATENATE(D86,"=",D87,"+",D88,"+",D89)</f>
        <v>*flinc=*flemp+*fllbu+*flprl</v>
      </c>
      <c r="P86" s="478"/>
      <c r="Q86" s="479" t="str">
        <f>D86</f>
        <v>*flinc</v>
      </c>
      <c r="R86" s="479"/>
      <c r="S86" s="479"/>
      <c r="T86" s="479"/>
      <c r="U86" s="481" t="str">
        <f>IF(Income_Macro_Variables!Q86&lt;&gt;"",CONCATENATE(Income_Macro_Variables!$H86,"[",Income_Macro_Variables!Q86,"]"),"")</f>
        <v>Factor labor income[*flinc]</v>
      </c>
      <c r="V86" s="482" t="str">
        <f>IF(Income_Macro_Variables!R86&lt;&gt;"",CONCATENATE(Income_Macro_Variables!$H86,"[",Income_Macro_Variables!R86,"]"),"")</f>
        <v/>
      </c>
      <c r="W86" s="482" t="str">
        <f>IF(Income_Macro_Variables!S86&lt;&gt;"",CONCATENATE(Income_Macro_Variables!$H86,"[",Income_Macro_Variables!S86,"]"),"")</f>
        <v/>
      </c>
      <c r="X86" s="483" t="str">
        <f>IF(Income_Macro_Variables!T86&lt;&gt;"",CONCATENATE(Income_Macro_Variables!$H86,"[",Income_Macro_Variables!T86,"]"),"")</f>
        <v/>
      </c>
    </row>
    <row r="87" spans="1:24" ht="20" customHeight="1" x14ac:dyDescent="0.2">
      <c r="A87" s="474" t="s">
        <v>685</v>
      </c>
      <c r="B87" s="443" t="s">
        <v>304</v>
      </c>
      <c r="C87" s="443" t="s">
        <v>305</v>
      </c>
      <c r="D87" s="475" t="str">
        <f t="shared" si="6"/>
        <v>*flemp</v>
      </c>
      <c r="E87" s="476"/>
      <c r="F87" s="474"/>
      <c r="G87" s="475"/>
      <c r="H87" s="445" t="s">
        <v>367</v>
      </c>
      <c r="I87" s="475" t="s">
        <v>74</v>
      </c>
      <c r="J87" s="475" t="s">
        <v>367</v>
      </c>
      <c r="K87" s="476" t="str">
        <f t="shared" si="7"/>
        <v>Compensation of employees of personal sector</v>
      </c>
      <c r="L87" s="586" t="s">
        <v>2091</v>
      </c>
      <c r="M87" s="477"/>
      <c r="N87" s="477"/>
      <c r="O87" s="477"/>
      <c r="P87" s="478"/>
      <c r="Q87" s="479"/>
      <c r="R87" s="479" t="str">
        <f>D87</f>
        <v>*flemp</v>
      </c>
      <c r="S87" s="479"/>
      <c r="T87" s="479"/>
      <c r="U87" s="481" t="str">
        <f>IF(Income_Macro_Variables!Q87&lt;&gt;"",CONCATENATE(Income_Macro_Variables!$H87,"[",Income_Macro_Variables!Q87,"]"),"")</f>
        <v/>
      </c>
      <c r="V87" s="482" t="str">
        <f>IF(Income_Macro_Variables!R87&lt;&gt;"",CONCATENATE(Income_Macro_Variables!$H87,"[",Income_Macro_Variables!R87,"]"),"")</f>
        <v>Compensation of employees[*flemp]</v>
      </c>
      <c r="W87" s="482" t="str">
        <f>IF(Income_Macro_Variables!S87&lt;&gt;"",CONCATENATE(Income_Macro_Variables!$H87,"[",Income_Macro_Variables!S87,"]"),"")</f>
        <v/>
      </c>
      <c r="X87" s="483" t="str">
        <f>IF(Income_Macro_Variables!T87&lt;&gt;"",CONCATENATE(Income_Macro_Variables!$H87,"[",Income_Macro_Variables!T87,"]"),"")</f>
        <v/>
      </c>
    </row>
    <row r="88" spans="1:24" ht="20" customHeight="1" x14ac:dyDescent="0.2">
      <c r="A88" s="474" t="s">
        <v>685</v>
      </c>
      <c r="B88" s="443" t="s">
        <v>304</v>
      </c>
      <c r="C88" s="443" t="s">
        <v>316</v>
      </c>
      <c r="D88" s="475" t="str">
        <f t="shared" si="6"/>
        <v>*fllbu</v>
      </c>
      <c r="E88" s="476"/>
      <c r="F88" s="474"/>
      <c r="G88" s="475"/>
      <c r="H88" s="445" t="s">
        <v>352</v>
      </c>
      <c r="I88" s="475" t="s">
        <v>74</v>
      </c>
      <c r="J88" s="475" t="s">
        <v>352</v>
      </c>
      <c r="K88" s="476" t="str">
        <f t="shared" si="7"/>
        <v>Labor component of net mixed income of personal sector</v>
      </c>
      <c r="L88" s="588" t="s">
        <v>2160</v>
      </c>
      <c r="M88" s="477"/>
      <c r="N88" s="477"/>
      <c r="O88" s="477"/>
      <c r="P88" s="478"/>
      <c r="Q88" s="479"/>
      <c r="R88" s="479" t="str">
        <f>D88</f>
        <v>*fllbu</v>
      </c>
      <c r="S88" s="479"/>
      <c r="T88" s="479"/>
      <c r="U88" s="481" t="str">
        <f>IF(Income_Macro_Variables!Q88&lt;&gt;"",CONCATENATE(Income_Macro_Variables!$H88,"[",Income_Macro_Variables!Q88,"]"),"")</f>
        <v/>
      </c>
      <c r="V88" s="482" t="str">
        <f>IF(Income_Macro_Variables!R88&lt;&gt;"",CONCATENATE(Income_Macro_Variables!$H88,"[",Income_Macro_Variables!R88,"]"),"")</f>
        <v>Labor component of net mixed income[*fllbu]</v>
      </c>
      <c r="W88" s="482" t="str">
        <f>IF(Income_Macro_Variables!S88&lt;&gt;"",CONCATENATE(Income_Macro_Variables!$H88,"[",Income_Macro_Variables!S88,"]"),"")</f>
        <v/>
      </c>
      <c r="X88" s="483" t="str">
        <f>IF(Income_Macro_Variables!T88&lt;&gt;"",CONCATENATE(Income_Macro_Variables!$H88,"[",Income_Macro_Variables!T88,"]"),"")</f>
        <v/>
      </c>
    </row>
    <row r="89" spans="1:24" ht="20" customHeight="1" x14ac:dyDescent="0.2">
      <c r="A89" s="474" t="s">
        <v>685</v>
      </c>
      <c r="B89" s="443" t="s">
        <v>304</v>
      </c>
      <c r="C89" s="443" t="s">
        <v>308</v>
      </c>
      <c r="D89" s="475" t="str">
        <f t="shared" si="6"/>
        <v>*flprl</v>
      </c>
      <c r="E89" s="476"/>
      <c r="F89" s="474"/>
      <c r="G89" s="475"/>
      <c r="H89" s="446" t="s">
        <v>353</v>
      </c>
      <c r="I89" s="475" t="s">
        <v>74</v>
      </c>
      <c r="J89" s="475" t="s">
        <v>353</v>
      </c>
      <c r="K89" s="476" t="str">
        <f t="shared" si="7"/>
        <v>Imputed taxes on production of personal sector</v>
      </c>
      <c r="L89" s="588" t="s">
        <v>2161</v>
      </c>
      <c r="M89" s="477"/>
      <c r="N89" s="477"/>
      <c r="O89" s="477"/>
      <c r="P89" s="478"/>
      <c r="Q89" s="479"/>
      <c r="R89" s="479" t="str">
        <f>D89</f>
        <v>*flprl</v>
      </c>
      <c r="S89" s="479"/>
      <c r="T89" s="479"/>
      <c r="U89" s="481" t="str">
        <f>IF(Income_Macro_Variables!Q89&lt;&gt;"",CONCATENATE(Income_Macro_Variables!$H89,"[",Income_Macro_Variables!Q89,"]"),"")</f>
        <v/>
      </c>
      <c r="V89" s="482" t="str">
        <f>IF(Income_Macro_Variables!R89&lt;&gt;"",CONCATENATE(Income_Macro_Variables!$H89,"[",Income_Macro_Variables!R89,"]"),"")</f>
        <v>Imputed taxes on production[*flprl]</v>
      </c>
      <c r="W89" s="482" t="str">
        <f>IF(Income_Macro_Variables!S89&lt;&gt;"",CONCATENATE(Income_Macro_Variables!$H89,"[",Income_Macro_Variables!S89,"]"),"")</f>
        <v/>
      </c>
      <c r="X89" s="483" t="str">
        <f>IF(Income_Macro_Variables!T89&lt;&gt;"",CONCATENATE(Income_Macro_Variables!$H89,"[",Income_Macro_Variables!T89,"]"),"")</f>
        <v/>
      </c>
    </row>
    <row r="90" spans="1:24" ht="20" customHeight="1" x14ac:dyDescent="0.2">
      <c r="A90" s="474" t="s">
        <v>685</v>
      </c>
      <c r="B90" s="443" t="s">
        <v>309</v>
      </c>
      <c r="C90" s="443" t="s">
        <v>293</v>
      </c>
      <c r="D90" s="475" t="str">
        <f t="shared" si="6"/>
        <v>*fkinc</v>
      </c>
      <c r="E90" s="476"/>
      <c r="F90" s="474"/>
      <c r="G90" s="475"/>
      <c r="H90" s="440" t="s">
        <v>477</v>
      </c>
      <c r="I90" s="475" t="s">
        <v>74</v>
      </c>
      <c r="J90" s="475" t="s">
        <v>477</v>
      </c>
      <c r="K90" s="476" t="str">
        <f t="shared" si="7"/>
        <v>Factor capital income of personal sector</v>
      </c>
      <c r="L90" s="588" t="str">
        <f>L85</f>
        <v xml:space="preserve">The sum of all pre-tax personal income flows accruing directly or indirectly to the individual owners of capital before taking into account the operation of the tax/transfer system, and before taking into account the operation of the pension system. </v>
      </c>
      <c r="M90" s="477" t="str">
        <f>CONCATENATE(J90," is equal to ",J91," plus ",J92," plus ",J93," minus ",J94," plus ",J95," plus ",J96)</f>
        <v>Factor capital income is equal to Capital component of net mixed income  plus Housing asset income  plus Property income received  minus Property income paid  plus Undistributed corporate profits plus Imputed taxed on production</v>
      </c>
      <c r="N90" s="477" t="str">
        <f>CONCATENATE("[",J90,"]","=","[",J91,"]","+","[",J92,"]","+","[",J93,"]","-","[",J94,"]","+","[",J95,"]","+","[",J96,"]",)</f>
        <v>[Factor capital income]=[Capital component of net mixed income ]+[Housing asset income ]+[Property income received ]-[Property income paid ]+[Undistributed corporate profits]+[Imputed taxed on production]</v>
      </c>
      <c r="O90" s="477" t="str">
        <f>CONCATENATE(D90,"=",D91,"+",D92,"+",D93,"-",D94,"+",D95,"+",D96)</f>
        <v>*fkinc=*fkkbu+*fkhou+*fkfin-*fkdeb+*fkret+*fkprk</v>
      </c>
      <c r="P90" s="478"/>
      <c r="Q90" s="479" t="str">
        <f>D90</f>
        <v>*fkinc</v>
      </c>
      <c r="R90" s="479"/>
      <c r="S90" s="479"/>
      <c r="T90" s="479"/>
      <c r="U90" s="481" t="str">
        <f>IF(Income_Macro_Variables!Q90&lt;&gt;"",CONCATENATE(Income_Macro_Variables!$H90,"[",Income_Macro_Variables!Q90,"]"),"")</f>
        <v>Factor capital income[*fkinc]</v>
      </c>
      <c r="V90" s="482" t="str">
        <f>IF(Income_Macro_Variables!R90&lt;&gt;"",CONCATENATE(Income_Macro_Variables!$H90,"[",Income_Macro_Variables!R90,"]"),"")</f>
        <v/>
      </c>
      <c r="W90" s="482" t="str">
        <f>IF(Income_Macro_Variables!S90&lt;&gt;"",CONCATENATE(Income_Macro_Variables!$H90,"[",Income_Macro_Variables!S90,"]"),"")</f>
        <v/>
      </c>
      <c r="X90" s="483" t="str">
        <f>IF(Income_Macro_Variables!T90&lt;&gt;"",CONCATENATE(Income_Macro_Variables!$H90,"[",Income_Macro_Variables!T90,"]"),"")</f>
        <v/>
      </c>
    </row>
    <row r="91" spans="1:24" ht="20" customHeight="1" x14ac:dyDescent="0.2">
      <c r="A91" s="474" t="s">
        <v>685</v>
      </c>
      <c r="B91" s="443" t="s">
        <v>309</v>
      </c>
      <c r="C91" s="443" t="s">
        <v>322</v>
      </c>
      <c r="D91" s="475" t="str">
        <f t="shared" si="6"/>
        <v>*fkkbu</v>
      </c>
      <c r="E91" s="476"/>
      <c r="F91" s="474"/>
      <c r="G91" s="475"/>
      <c r="H91" s="447" t="s">
        <v>585</v>
      </c>
      <c r="I91" s="475" t="s">
        <v>74</v>
      </c>
      <c r="J91" s="475" t="s">
        <v>585</v>
      </c>
      <c r="K91" s="476" t="str">
        <f t="shared" si="7"/>
        <v>Capital component of net mixed income  of personal sector</v>
      </c>
      <c r="L91" s="588" t="s">
        <v>2162</v>
      </c>
      <c r="M91" s="477"/>
      <c r="N91" s="477"/>
      <c r="O91" s="477"/>
      <c r="P91" s="478"/>
      <c r="Q91" s="479"/>
      <c r="R91" s="479" t="str">
        <f t="shared" ref="R91:R96" si="8">D91</f>
        <v>*fkkbu</v>
      </c>
      <c r="S91" s="479"/>
      <c r="T91" s="479"/>
      <c r="U91" s="481" t="str">
        <f>IF(Income_Macro_Variables!Q91&lt;&gt;"",CONCATENATE(Income_Macro_Variables!$H91,"[",Income_Macro_Variables!Q91,"]"),"")</f>
        <v/>
      </c>
      <c r="V91" s="482" t="str">
        <f>IF(Income_Macro_Variables!R91&lt;&gt;"",CONCATENATE(Income_Macro_Variables!$H91,"[",Income_Macro_Variables!R91,"]"),"")</f>
        <v>Capital component of net mixed income [*fkkbu]</v>
      </c>
      <c r="W91" s="482" t="str">
        <f>IF(Income_Macro_Variables!S91&lt;&gt;"",CONCATENATE(Income_Macro_Variables!$H91,"[",Income_Macro_Variables!S91,"]"),"")</f>
        <v/>
      </c>
      <c r="X91" s="483" t="str">
        <f>IF(Income_Macro_Variables!T91&lt;&gt;"",CONCATENATE(Income_Macro_Variables!$H91,"[",Income_Macro_Variables!T91,"]"),"")</f>
        <v/>
      </c>
    </row>
    <row r="92" spans="1:24" ht="20" customHeight="1" x14ac:dyDescent="0.2">
      <c r="A92" s="474" t="s">
        <v>685</v>
      </c>
      <c r="B92" s="443" t="s">
        <v>309</v>
      </c>
      <c r="C92" s="443" t="s">
        <v>25</v>
      </c>
      <c r="D92" s="475" t="str">
        <f t="shared" si="6"/>
        <v>*fkhou</v>
      </c>
      <c r="E92" s="476"/>
      <c r="F92" s="474"/>
      <c r="G92" s="475"/>
      <c r="H92" s="447" t="s">
        <v>343</v>
      </c>
      <c r="I92" s="475" t="s">
        <v>74</v>
      </c>
      <c r="J92" s="475" t="s">
        <v>343</v>
      </c>
      <c r="K92" s="476" t="str">
        <f t="shared" si="7"/>
        <v>Housing asset income  of personal sector</v>
      </c>
      <c r="L92" s="588" t="s">
        <v>2092</v>
      </c>
      <c r="M92" s="477"/>
      <c r="N92" s="477"/>
      <c r="O92" s="477"/>
      <c r="P92" s="478"/>
      <c r="Q92" s="479"/>
      <c r="R92" s="479" t="str">
        <f t="shared" si="8"/>
        <v>*fkhou</v>
      </c>
      <c r="S92" s="479"/>
      <c r="T92" s="479"/>
      <c r="U92" s="481" t="str">
        <f>IF(Income_Macro_Variables!Q92&lt;&gt;"",CONCATENATE(Income_Macro_Variables!$H92,"[",Income_Macro_Variables!Q92,"]"),"")</f>
        <v/>
      </c>
      <c r="V92" s="482" t="str">
        <f>IF(Income_Macro_Variables!R92&lt;&gt;"",CONCATENATE(Income_Macro_Variables!$H92,"[",Income_Macro_Variables!R92,"]"),"")</f>
        <v>Housing asset income [*fkhou]</v>
      </c>
      <c r="W92" s="482" t="str">
        <f>IF(Income_Macro_Variables!S92&lt;&gt;"",CONCATENATE(Income_Macro_Variables!$H92,"[",Income_Macro_Variables!S92,"]"),"")</f>
        <v/>
      </c>
      <c r="X92" s="483" t="str">
        <f>IF(Income_Macro_Variables!T92&lt;&gt;"",CONCATENATE(Income_Macro_Variables!$H92,"[",Income_Macro_Variables!T92,"]"),"")</f>
        <v/>
      </c>
    </row>
    <row r="93" spans="1:24" ht="20" customHeight="1" x14ac:dyDescent="0.2">
      <c r="A93" s="474" t="s">
        <v>685</v>
      </c>
      <c r="B93" s="443" t="s">
        <v>309</v>
      </c>
      <c r="C93" s="443" t="s">
        <v>27</v>
      </c>
      <c r="D93" s="475" t="str">
        <f t="shared" si="6"/>
        <v>*fkfin</v>
      </c>
      <c r="E93" s="476"/>
      <c r="F93" s="474"/>
      <c r="G93" s="475"/>
      <c r="H93" s="447" t="s">
        <v>339</v>
      </c>
      <c r="I93" s="475" t="s">
        <v>74</v>
      </c>
      <c r="J93" s="475" t="s">
        <v>339</v>
      </c>
      <c r="K93" s="476" t="str">
        <f>CONCATENATE(H93," by ",I93)</f>
        <v>Property income received  by personal sector</v>
      </c>
      <c r="L93" s="588" t="str">
        <f>L50</f>
        <v>The total value of income that the personal sector (households) receives by virtue of owning property in the country.</v>
      </c>
      <c r="M93" s="477"/>
      <c r="N93" s="477"/>
      <c r="O93" s="477"/>
      <c r="P93" s="478"/>
      <c r="Q93" s="479"/>
      <c r="R93" s="479" t="str">
        <f t="shared" si="8"/>
        <v>*fkfin</v>
      </c>
      <c r="S93" s="479"/>
      <c r="T93" s="479"/>
      <c r="U93" s="481" t="str">
        <f>IF(Income_Macro_Variables!Q93&lt;&gt;"",CONCATENATE(Income_Macro_Variables!$H93,"[",Income_Macro_Variables!Q93,"]"),"")</f>
        <v/>
      </c>
      <c r="V93" s="482" t="str">
        <f>IF(Income_Macro_Variables!R93&lt;&gt;"",CONCATENATE(Income_Macro_Variables!$H93,"[",Income_Macro_Variables!R93,"]"),"")</f>
        <v>Property income received [*fkfin]</v>
      </c>
      <c r="W93" s="482" t="str">
        <f>IF(Income_Macro_Variables!S93&lt;&gt;"",CONCATENATE(Income_Macro_Variables!$H93,"[",Income_Macro_Variables!S93,"]"),"")</f>
        <v/>
      </c>
      <c r="X93" s="483" t="str">
        <f>IF(Income_Macro_Variables!T93&lt;&gt;"",CONCATENATE(Income_Macro_Variables!$H93,"[",Income_Macro_Variables!T93,"]"),"")</f>
        <v/>
      </c>
    </row>
    <row r="94" spans="1:24" ht="20" customHeight="1" x14ac:dyDescent="0.2">
      <c r="A94" s="474" t="s">
        <v>685</v>
      </c>
      <c r="B94" s="443" t="s">
        <v>309</v>
      </c>
      <c r="C94" s="443" t="s">
        <v>31</v>
      </c>
      <c r="D94" s="475" t="str">
        <f t="shared" si="6"/>
        <v>*fkdeb</v>
      </c>
      <c r="E94" s="476"/>
      <c r="F94" s="474"/>
      <c r="G94" s="475"/>
      <c r="H94" s="447" t="s">
        <v>340</v>
      </c>
      <c r="I94" s="475" t="s">
        <v>74</v>
      </c>
      <c r="J94" s="475" t="s">
        <v>340</v>
      </c>
      <c r="K94" s="476" t="str">
        <f>CONCATENATE(H94," by ",I94)</f>
        <v>Property income paid  by personal sector</v>
      </c>
      <c r="L94" s="588" t="str">
        <f>L51</f>
        <v>The total value of income paid by the personal sector (households) accruing to property owners as remuneration for using their property.</v>
      </c>
      <c r="M94" s="477"/>
      <c r="N94" s="477"/>
      <c r="O94" s="477"/>
      <c r="P94" s="478"/>
      <c r="Q94" s="479"/>
      <c r="R94" s="479" t="str">
        <f t="shared" si="8"/>
        <v>*fkdeb</v>
      </c>
      <c r="S94" s="479"/>
      <c r="T94" s="479"/>
      <c r="U94" s="481" t="str">
        <f>IF(Income_Macro_Variables!Q94&lt;&gt;"",CONCATENATE(Income_Macro_Variables!$H94,"[",Income_Macro_Variables!Q94,"]"),"")</f>
        <v/>
      </c>
      <c r="V94" s="482" t="str">
        <f>IF(Income_Macro_Variables!R94&lt;&gt;"",CONCATENATE(Income_Macro_Variables!$H94,"[",Income_Macro_Variables!R94,"]"),"")</f>
        <v>Property income paid [*fkdeb]</v>
      </c>
      <c r="W94" s="482" t="str">
        <f>IF(Income_Macro_Variables!S94&lt;&gt;"",CONCATENATE(Income_Macro_Variables!$H94,"[",Income_Macro_Variables!S94,"]"),"")</f>
        <v/>
      </c>
      <c r="X94" s="483" t="str">
        <f>IF(Income_Macro_Variables!T94&lt;&gt;"",CONCATENATE(Income_Macro_Variables!$H94,"[",Income_Macro_Variables!T94,"]"),"")</f>
        <v/>
      </c>
    </row>
    <row r="95" spans="1:24" ht="20" customHeight="1" x14ac:dyDescent="0.2">
      <c r="A95" s="474" t="s">
        <v>685</v>
      </c>
      <c r="B95" s="443" t="s">
        <v>309</v>
      </c>
      <c r="C95" s="443" t="s">
        <v>321</v>
      </c>
      <c r="D95" s="475" t="str">
        <f t="shared" si="6"/>
        <v>*fkret</v>
      </c>
      <c r="E95" s="476"/>
      <c r="F95" s="474"/>
      <c r="G95" s="475"/>
      <c r="H95" s="447" t="s">
        <v>344</v>
      </c>
      <c r="I95" s="475" t="s">
        <v>61</v>
      </c>
      <c r="J95" s="475" t="s">
        <v>344</v>
      </c>
      <c r="K95" s="476" t="str">
        <f>CONCATENATE(H95," of ",I95)</f>
        <v>Undistributed corporate profits of corporate sector</v>
      </c>
      <c r="L95" s="588" t="s">
        <v>2093</v>
      </c>
      <c r="M95" s="477"/>
      <c r="N95" s="477"/>
      <c r="O95" s="477"/>
      <c r="P95" s="478"/>
      <c r="Q95" s="479"/>
      <c r="R95" s="479" t="str">
        <f t="shared" si="8"/>
        <v>*fkret</v>
      </c>
      <c r="S95" s="479"/>
      <c r="T95" s="479"/>
      <c r="U95" s="481" t="str">
        <f>IF(Income_Macro_Variables!Q95&lt;&gt;"",CONCATENATE(Income_Macro_Variables!$H95,"[",Income_Macro_Variables!Q95,"]"),"")</f>
        <v/>
      </c>
      <c r="V95" s="482" t="str">
        <f>IF(Income_Macro_Variables!R95&lt;&gt;"",CONCATENATE(Income_Macro_Variables!$H95,"[",Income_Macro_Variables!R95,"]"),"")</f>
        <v>Undistributed corporate profits[*fkret]</v>
      </c>
      <c r="W95" s="482" t="str">
        <f>IF(Income_Macro_Variables!S95&lt;&gt;"",CONCATENATE(Income_Macro_Variables!$H95,"[",Income_Macro_Variables!S95,"]"),"")</f>
        <v/>
      </c>
      <c r="X95" s="483" t="str">
        <f>IF(Income_Macro_Variables!T95&lt;&gt;"",CONCATENATE(Income_Macro_Variables!$H95,"[",Income_Macro_Variables!T95,"]"),"")</f>
        <v/>
      </c>
    </row>
    <row r="96" spans="1:24" ht="20" customHeight="1" thickBot="1" x14ac:dyDescent="0.25">
      <c r="A96" s="484" t="s">
        <v>685</v>
      </c>
      <c r="B96" s="444" t="s">
        <v>309</v>
      </c>
      <c r="C96" s="444" t="s">
        <v>311</v>
      </c>
      <c r="D96" s="485" t="str">
        <f t="shared" si="6"/>
        <v>*fkprk</v>
      </c>
      <c r="E96" s="490"/>
      <c r="F96" s="474"/>
      <c r="G96" s="475"/>
      <c r="H96" s="581" t="s">
        <v>2250</v>
      </c>
      <c r="I96" s="475" t="s">
        <v>61</v>
      </c>
      <c r="J96" s="485" t="s">
        <v>342</v>
      </c>
      <c r="K96" s="582" t="str">
        <f>CONCATENATE(H96," of ",I96)</f>
        <v>Imputed taxes on production of corporate sector</v>
      </c>
      <c r="L96" s="587" t="s">
        <v>2163</v>
      </c>
      <c r="M96" s="491"/>
      <c r="N96" s="491"/>
      <c r="O96" s="491"/>
      <c r="P96" s="478"/>
      <c r="Q96" s="479"/>
      <c r="R96" s="479" t="str">
        <f t="shared" si="8"/>
        <v>*fkprk</v>
      </c>
      <c r="S96" s="479"/>
      <c r="T96" s="479"/>
      <c r="U96" s="481" t="str">
        <f>IF(Income_Macro_Variables!Q96&lt;&gt;"",CONCATENATE(Income_Macro_Variables!$H96,"[",Income_Macro_Variables!Q96,"]"),"")</f>
        <v/>
      </c>
      <c r="V96" s="482" t="str">
        <f>IF(Income_Macro_Variables!R96&lt;&gt;"",CONCATENATE(Income_Macro_Variables!$H96,"[",Income_Macro_Variables!R96,"]"),"")</f>
        <v>Imputed taxes on production[*fkprk]</v>
      </c>
      <c r="W96" s="482" t="str">
        <f>IF(Income_Macro_Variables!S96&lt;&gt;"",CONCATENATE(Income_Macro_Variables!$H96,"[",Income_Macro_Variables!S96,"]"),"")</f>
        <v/>
      </c>
      <c r="X96" s="483" t="str">
        <f>IF(Income_Macro_Variables!T96&lt;&gt;"",CONCATENATE(Income_Macro_Variables!$H96,"[",Income_Macro_Variables!T96,"]"),"")</f>
        <v/>
      </c>
    </row>
    <row r="97" spans="1:24" ht="20" customHeight="1" x14ac:dyDescent="0.2">
      <c r="A97" s="474" t="s">
        <v>685</v>
      </c>
      <c r="B97" s="443" t="s">
        <v>561</v>
      </c>
      <c r="C97" s="443" t="s">
        <v>293</v>
      </c>
      <c r="D97" s="475" t="str">
        <f t="shared" si="6"/>
        <v>*ppinc</v>
      </c>
      <c r="E97" s="476"/>
      <c r="F97" s="463"/>
      <c r="G97" s="464"/>
      <c r="H97" s="465" t="s">
        <v>665</v>
      </c>
      <c r="I97" s="475" t="s">
        <v>74</v>
      </c>
      <c r="J97" s="443" t="s">
        <v>666</v>
      </c>
      <c r="K97" s="464" t="str">
        <f t="shared" ref="K97:K120" si="9">CONCATENATE(H97," of ",I97)</f>
        <v>Pre-tax income (pension-based definition) of personal sector</v>
      </c>
      <c r="L97" s="586" t="s">
        <v>2254</v>
      </c>
      <c r="M97" s="477" t="str">
        <f>CONCATENATE(J97," is equal to ",J98," minus ",J99," minus ",J100," plus ",J101)</f>
        <v>Pre-tax income (pension definition) is equal to Factor income minus Pension contributions minus Investment income payable to pension entitlements (pension definition) plus Pension benefits (pension definition)</v>
      </c>
      <c r="N97" s="477" t="str">
        <f>CONCATENATE("[",J97,"]","=","[",J98,"]","-","[",J99,"]","-","[",J100,"]","+","[",J101,"]",)</f>
        <v>[Pre-tax income (pension definition)]=[Factor income]-[Pension contributions]-[Investment income payable to pension entitlements (pension definition)]+[Pension benefits (pension definition)]</v>
      </c>
      <c r="O97" s="477" t="str">
        <f>CONCATENATE(D97,"=",D98,"-",D99,"-",D100,"+",D101)</f>
        <v>*ppinc=*fainc-*pnpco-*pmpen+*ptpen</v>
      </c>
      <c r="P97" s="469"/>
      <c r="Q97" s="470" t="str">
        <f>D97</f>
        <v>*ppinc</v>
      </c>
      <c r="R97" s="470"/>
      <c r="S97" s="470"/>
      <c r="T97" s="470"/>
      <c r="U97" s="471" t="str">
        <f>IF(Income_Macro_Variables!Q97&lt;&gt;"",CONCATENATE(Income_Macro_Variables!$H97,"[",Income_Macro_Variables!Q97,"]"),"")</f>
        <v>Pre-tax income (pension-based definition)[*ppinc]</v>
      </c>
      <c r="V97" s="472" t="str">
        <f>IF(Income_Macro_Variables!R97&lt;&gt;"",CONCATENATE(Income_Macro_Variables!$H97,"[",Income_Macro_Variables!R97,"]"),"")</f>
        <v/>
      </c>
      <c r="W97" s="472" t="str">
        <f>IF(Income_Macro_Variables!S97&lt;&gt;"",CONCATENATE(Income_Macro_Variables!$H97,"[",Income_Macro_Variables!S97,"]"),"")</f>
        <v/>
      </c>
      <c r="X97" s="473" t="str">
        <f>IF(Income_Macro_Variables!T97&lt;&gt;"",CONCATENATE(Income_Macro_Variables!$H97,"[",Income_Macro_Variables!T97,"]"),"")</f>
        <v/>
      </c>
    </row>
    <row r="98" spans="1:24" ht="20" customHeight="1" x14ac:dyDescent="0.2">
      <c r="A98" s="474" t="s">
        <v>685</v>
      </c>
      <c r="B98" s="443" t="s">
        <v>303</v>
      </c>
      <c r="C98" s="443" t="s">
        <v>293</v>
      </c>
      <c r="D98" s="475" t="str">
        <f t="shared" si="6"/>
        <v>*fainc</v>
      </c>
      <c r="E98" s="476">
        <v>1</v>
      </c>
      <c r="F98" s="474"/>
      <c r="G98" s="475"/>
      <c r="H98" s="476" t="s">
        <v>369</v>
      </c>
      <c r="I98" s="475" t="s">
        <v>74</v>
      </c>
      <c r="J98" s="443" t="s">
        <v>369</v>
      </c>
      <c r="K98" s="475" t="str">
        <f t="shared" si="9"/>
        <v>Factor income of personal sector</v>
      </c>
      <c r="L98" s="586" t="str">
        <f>L72</f>
        <v xml:space="preserve">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v>
      </c>
      <c r="M98" s="477"/>
      <c r="N98" s="477"/>
      <c r="O98" s="477"/>
      <c r="P98" s="478"/>
      <c r="Q98" s="479"/>
      <c r="R98" s="479" t="str">
        <f>D98</f>
        <v>*fainc</v>
      </c>
      <c r="S98" s="479"/>
      <c r="T98" s="479"/>
      <c r="U98" s="481" t="str">
        <f>IF(Income_Macro_Variables!Q98&lt;&gt;"",CONCATENATE(Income_Macro_Variables!$H98,"[",Income_Macro_Variables!Q98,"]"),"")</f>
        <v/>
      </c>
      <c r="V98" s="482" t="str">
        <f>IF(Income_Macro_Variables!R98&lt;&gt;"",CONCATENATE(Income_Macro_Variables!$H98,"[",Income_Macro_Variables!R98,"]"),"")</f>
        <v>Factor income[*fainc]</v>
      </c>
      <c r="W98" s="482" t="str">
        <f>IF(Income_Macro_Variables!S98&lt;&gt;"",CONCATENATE(Income_Macro_Variables!$H98,"[",Income_Macro_Variables!S98,"]"),"")</f>
        <v/>
      </c>
      <c r="X98" s="483" t="str">
        <f>IF(Income_Macro_Variables!T98&lt;&gt;"",CONCATENATE(Income_Macro_Variables!$H98,"[",Income_Macro_Variables!T98,"]"),"")</f>
        <v/>
      </c>
    </row>
    <row r="99" spans="1:24" ht="20" customHeight="1" x14ac:dyDescent="0.2">
      <c r="A99" s="474" t="s">
        <v>685</v>
      </c>
      <c r="B99" s="443" t="s">
        <v>318</v>
      </c>
      <c r="C99" s="443" t="s">
        <v>319</v>
      </c>
      <c r="D99" s="475" t="str">
        <f>CONCATENATE(A99,B99,C99)</f>
        <v>*pnpco</v>
      </c>
      <c r="E99" s="476"/>
      <c r="F99" s="474"/>
      <c r="G99" s="475"/>
      <c r="H99" s="476" t="s">
        <v>586</v>
      </c>
      <c r="I99" s="475" t="s">
        <v>74</v>
      </c>
      <c r="J99" s="443" t="s">
        <v>586</v>
      </c>
      <c r="K99" s="475" t="str">
        <f t="shared" si="9"/>
        <v>Pension contributions of personal sector</v>
      </c>
      <c r="L99" s="586" t="s">
        <v>2094</v>
      </c>
      <c r="M99" s="477"/>
      <c r="N99" s="477"/>
      <c r="O99" s="477"/>
      <c r="P99" s="478"/>
      <c r="Q99" s="479"/>
      <c r="R99" s="479" t="str">
        <f>D99</f>
        <v>*pnpco</v>
      </c>
      <c r="S99" s="479"/>
      <c r="T99" s="479"/>
      <c r="U99" s="481" t="str">
        <f>IF(Income_Macro_Variables!Q99&lt;&gt;"",CONCATENATE(Income_Macro_Variables!$H99,"[",Income_Macro_Variables!Q99,"]"),"")</f>
        <v/>
      </c>
      <c r="V99" s="482" t="str">
        <f>IF(Income_Macro_Variables!R99&lt;&gt;"",CONCATENATE(Income_Macro_Variables!$H99,"[",Income_Macro_Variables!R99,"]"),"")</f>
        <v>Pension contributions[*pnpco]</v>
      </c>
      <c r="W99" s="482" t="str">
        <f>IF(Income_Macro_Variables!S99&lt;&gt;"",CONCATENATE(Income_Macro_Variables!$H99,"[",Income_Macro_Variables!S99,"]"),"")</f>
        <v/>
      </c>
      <c r="X99" s="483" t="str">
        <f>IF(Income_Macro_Variables!T99&lt;&gt;"",CONCATENATE(Income_Macro_Variables!$H99,"[",Income_Macro_Variables!T99,"]"),"")</f>
        <v/>
      </c>
    </row>
    <row r="100" spans="1:24" ht="20" customHeight="1" x14ac:dyDescent="0.2">
      <c r="A100" s="474" t="s">
        <v>685</v>
      </c>
      <c r="B100" s="443" t="s">
        <v>324</v>
      </c>
      <c r="C100" s="443" t="s">
        <v>30</v>
      </c>
      <c r="D100" s="475" t="str">
        <f>CONCATENATE(A100,B100,C100)</f>
        <v>*pmpen</v>
      </c>
      <c r="E100" s="476"/>
      <c r="F100" s="474"/>
      <c r="G100" s="475"/>
      <c r="H100" s="476" t="s">
        <v>587</v>
      </c>
      <c r="I100" s="475" t="s">
        <v>74</v>
      </c>
      <c r="J100" s="443" t="s">
        <v>670</v>
      </c>
      <c r="K100" s="475" t="str">
        <f t="shared" si="9"/>
        <v>Investment income payable to pension entitlements (pension-based definition) of personal sector</v>
      </c>
      <c r="L100" s="586" t="s">
        <v>2095</v>
      </c>
      <c r="M100" s="477"/>
      <c r="N100" s="477"/>
      <c r="O100" s="477"/>
      <c r="P100" s="478"/>
      <c r="Q100" s="479"/>
      <c r="R100" s="479" t="str">
        <f>D100</f>
        <v>*pmpen</v>
      </c>
      <c r="S100" s="479"/>
      <c r="T100" s="479"/>
      <c r="U100" s="481" t="str">
        <f>IF(Income_Macro_Variables!Q100&lt;&gt;"",CONCATENATE(Income_Macro_Variables!$H100,"[",Income_Macro_Variables!Q100,"]"),"")</f>
        <v/>
      </c>
      <c r="V100" s="482" t="str">
        <f>IF(Income_Macro_Variables!R100&lt;&gt;"",CONCATENATE(Income_Macro_Variables!$H100,"[",Income_Macro_Variables!R100,"]"),"")</f>
        <v>Investment income payable to pension entitlements (pension-based definition)[*pmpen]</v>
      </c>
      <c r="W100" s="482" t="str">
        <f>IF(Income_Macro_Variables!S100&lt;&gt;"",CONCATENATE(Income_Macro_Variables!$H100,"[",Income_Macro_Variables!S100,"]"),"")</f>
        <v/>
      </c>
      <c r="X100" s="483" t="str">
        <f>IF(Income_Macro_Variables!T100&lt;&gt;"",CONCATENATE(Income_Macro_Variables!$H100,"[",Income_Macro_Variables!T100,"]"),"")</f>
        <v/>
      </c>
    </row>
    <row r="101" spans="1:24" ht="20" customHeight="1" x14ac:dyDescent="0.2">
      <c r="A101" s="474" t="s">
        <v>685</v>
      </c>
      <c r="B101" s="443" t="s">
        <v>314</v>
      </c>
      <c r="C101" s="443" t="s">
        <v>30</v>
      </c>
      <c r="D101" s="475" t="str">
        <f t="shared" ref="D101:D119" si="10">CONCATENATE(A101,B101,C101)</f>
        <v>*ptpen</v>
      </c>
      <c r="E101" s="476"/>
      <c r="F101" s="474"/>
      <c r="G101" s="475"/>
      <c r="H101" s="476" t="s">
        <v>588</v>
      </c>
      <c r="I101" s="475" t="s">
        <v>74</v>
      </c>
      <c r="J101" s="443" t="s">
        <v>671</v>
      </c>
      <c r="K101" s="475" t="str">
        <f t="shared" si="9"/>
        <v>Pension benefits (pension-based definition) of personal sector</v>
      </c>
      <c r="L101" s="586" t="s">
        <v>2096</v>
      </c>
      <c r="M101" s="477"/>
      <c r="N101" s="477"/>
      <c r="O101" s="477"/>
      <c r="P101" s="478"/>
      <c r="Q101" s="479"/>
      <c r="R101" s="479" t="str">
        <f>D101</f>
        <v>*ptpen</v>
      </c>
      <c r="S101" s="479"/>
      <c r="T101" s="479"/>
      <c r="U101" s="481" t="str">
        <f>IF(Income_Macro_Variables!Q101&lt;&gt;"",CONCATENATE(Income_Macro_Variables!$H101,"[",Income_Macro_Variables!Q101,"]"),"")</f>
        <v/>
      </c>
      <c r="V101" s="482" t="str">
        <f>IF(Income_Macro_Variables!R101&lt;&gt;"",CONCATENATE(Income_Macro_Variables!$H101,"[",Income_Macro_Variables!R101,"]"),"")</f>
        <v>Pension benefits (pension-based definition)[*ptpen]</v>
      </c>
      <c r="W101" s="482" t="str">
        <f>IF(Income_Macro_Variables!S101&lt;&gt;"",CONCATENATE(Income_Macro_Variables!$H101,"[",Income_Macro_Variables!S101,"]"),"")</f>
        <v/>
      </c>
      <c r="X101" s="483" t="str">
        <f>IF(Income_Macro_Variables!T101&lt;&gt;"",CONCATENATE(Income_Macro_Variables!$H101,"[",Income_Macro_Variables!T101,"]"),"")</f>
        <v/>
      </c>
    </row>
    <row r="102" spans="1:24" ht="20" customHeight="1" x14ac:dyDescent="0.2">
      <c r="A102" s="474" t="s">
        <v>685</v>
      </c>
      <c r="B102" s="443" t="s">
        <v>314</v>
      </c>
      <c r="C102" s="443" t="s">
        <v>293</v>
      </c>
      <c r="D102" s="475" t="str">
        <f t="shared" si="10"/>
        <v>*ptinc</v>
      </c>
      <c r="E102" s="476"/>
      <c r="F102" s="474"/>
      <c r="G102" s="475"/>
      <c r="H102" s="476" t="s">
        <v>589</v>
      </c>
      <c r="I102" s="475" t="s">
        <v>74</v>
      </c>
      <c r="J102" s="443" t="s">
        <v>672</v>
      </c>
      <c r="K102" s="475" t="str">
        <f t="shared" si="9"/>
        <v>Pretax income (social insurance-based definition) of personal sector</v>
      </c>
      <c r="L102" s="586" t="s">
        <v>2181</v>
      </c>
      <c r="M102" s="477" t="str">
        <f>CONCATENATE(J102," is equal to ",J103," minus ",J104," minus ",J105," plus ",J106)</f>
        <v>Pretax income (social insurance definition) is equal to Factor income minus Net social contributions (employers and households) minus Investment income payable to pension entitlements (broad definition) plus Pension benefits (social insurance-based definition)</v>
      </c>
      <c r="N102" s="477" t="str">
        <f>CONCATENATE("[",J102,"]","=","[",J103,"]","-","[",J104,"]","-","[",J105,"]","+","[",J106,"]",)</f>
        <v>[Pretax income (social insurance definition)]=[Factor income]-[Net social contributions (employers and households)]-[Investment income payable to pension entitlements (broad definition)]+[Pension benefits (social insurance-based definition)]</v>
      </c>
      <c r="O102" s="477" t="str">
        <f>CONCATENATE(D102,"=",D103,"-",D104,"-",D105,"+",D106)</f>
        <v>*ptinc=*fainc-*plcon-*pkpen+*ptben</v>
      </c>
      <c r="P102" s="478"/>
      <c r="Q102" s="479" t="str">
        <f>D102</f>
        <v>*ptinc</v>
      </c>
      <c r="R102" s="479"/>
      <c r="S102" s="479"/>
      <c r="T102" s="479"/>
      <c r="U102" s="481" t="str">
        <f>IF(Income_Macro_Variables!Q102&lt;&gt;"",CONCATENATE(Income_Macro_Variables!$H102,"[",Income_Macro_Variables!Q102,"]"),"")</f>
        <v>Pretax income (social insurance-based definition)[*ptinc]</v>
      </c>
      <c r="V102" s="482" t="str">
        <f>IF(Income_Macro_Variables!R102&lt;&gt;"",CONCATENATE(Income_Macro_Variables!$H102,"[",Income_Macro_Variables!R102,"]"),"")</f>
        <v/>
      </c>
      <c r="W102" s="482" t="str">
        <f>IF(Income_Macro_Variables!S102&lt;&gt;"",CONCATENATE(Income_Macro_Variables!$H102,"[",Income_Macro_Variables!S102,"]"),"")</f>
        <v/>
      </c>
      <c r="X102" s="483" t="str">
        <f>IF(Income_Macro_Variables!T102&lt;&gt;"",CONCATENATE(Income_Macro_Variables!$H102,"[",Income_Macro_Variables!T102,"]"),"")</f>
        <v/>
      </c>
    </row>
    <row r="103" spans="1:24" ht="20" customHeight="1" x14ac:dyDescent="0.2">
      <c r="A103" s="474" t="s">
        <v>685</v>
      </c>
      <c r="B103" s="443" t="s">
        <v>303</v>
      </c>
      <c r="C103" s="443" t="s">
        <v>293</v>
      </c>
      <c r="D103" s="475" t="str">
        <f t="shared" si="10"/>
        <v>*fainc</v>
      </c>
      <c r="E103" s="476">
        <v>1</v>
      </c>
      <c r="F103" s="474"/>
      <c r="G103" s="475"/>
      <c r="H103" s="476" t="s">
        <v>369</v>
      </c>
      <c r="I103" s="475" t="s">
        <v>74</v>
      </c>
      <c r="J103" s="443" t="s">
        <v>369</v>
      </c>
      <c r="K103" s="475" t="str">
        <f t="shared" si="9"/>
        <v>Factor income of personal sector</v>
      </c>
      <c r="L103" s="586" t="str">
        <f>L98</f>
        <v xml:space="preserve">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v>
      </c>
      <c r="M103" s="477"/>
      <c r="N103" s="477"/>
      <c r="O103" s="477"/>
      <c r="P103" s="478"/>
      <c r="Q103" s="479"/>
      <c r="R103" s="479" t="str">
        <f>D103</f>
        <v>*fainc</v>
      </c>
      <c r="S103" s="479"/>
      <c r="T103" s="479"/>
      <c r="U103" s="481" t="str">
        <f>IF(Income_Macro_Variables!Q103&lt;&gt;"",CONCATENATE(Income_Macro_Variables!$H103,"[",Income_Macro_Variables!Q103,"]"),"")</f>
        <v/>
      </c>
      <c r="V103" s="482" t="str">
        <f>IF(Income_Macro_Variables!R103&lt;&gt;"",CONCATENATE(Income_Macro_Variables!$H103,"[",Income_Macro_Variables!R103,"]"),"")</f>
        <v>Factor income[*fainc]</v>
      </c>
      <c r="W103" s="482" t="str">
        <f>IF(Income_Macro_Variables!S103&lt;&gt;"",CONCATENATE(Income_Macro_Variables!$H103,"[",Income_Macro_Variables!S103,"]"),"")</f>
        <v/>
      </c>
      <c r="X103" s="483" t="str">
        <f>IF(Income_Macro_Variables!T103&lt;&gt;"",CONCATENATE(Income_Macro_Variables!$H103,"[",Income_Macro_Variables!T103,"]"),"")</f>
        <v/>
      </c>
    </row>
    <row r="104" spans="1:24" ht="20" customHeight="1" x14ac:dyDescent="0.2">
      <c r="A104" s="474" t="s">
        <v>685</v>
      </c>
      <c r="B104" s="443" t="s">
        <v>315</v>
      </c>
      <c r="C104" s="443" t="s">
        <v>307</v>
      </c>
      <c r="D104" s="475" t="str">
        <f t="shared" si="10"/>
        <v>*plcon</v>
      </c>
      <c r="E104" s="476"/>
      <c r="F104" s="474"/>
      <c r="G104" s="475"/>
      <c r="H104" s="476" t="s">
        <v>590</v>
      </c>
      <c r="I104" s="475" t="s">
        <v>74</v>
      </c>
      <c r="J104" s="443" t="s">
        <v>590</v>
      </c>
      <c r="K104" s="475" t="str">
        <f t="shared" si="9"/>
        <v>Net social contributions (employers and households) of personal sector</v>
      </c>
      <c r="L104" s="586" t="s">
        <v>2164</v>
      </c>
      <c r="M104" s="477"/>
      <c r="N104" s="477"/>
      <c r="O104" s="477"/>
      <c r="P104" s="478"/>
      <c r="Q104" s="479"/>
      <c r="R104" s="479" t="str">
        <f>D104</f>
        <v>*plcon</v>
      </c>
      <c r="S104" s="479"/>
      <c r="T104" s="479"/>
      <c r="U104" s="481" t="str">
        <f>IF(Income_Macro_Variables!Q104&lt;&gt;"",CONCATENATE(Income_Macro_Variables!$H104,"[",Income_Macro_Variables!Q104,"]"),"")</f>
        <v/>
      </c>
      <c r="V104" s="482" t="str">
        <f>IF(Income_Macro_Variables!R104&lt;&gt;"",CONCATENATE(Income_Macro_Variables!$H104,"[",Income_Macro_Variables!R104,"]"),"")</f>
        <v>Net social contributions (employers and households)[*plcon]</v>
      </c>
      <c r="W104" s="482" t="str">
        <f>IF(Income_Macro_Variables!S104&lt;&gt;"",CONCATENATE(Income_Macro_Variables!$H104,"[",Income_Macro_Variables!S104,"]"),"")</f>
        <v/>
      </c>
      <c r="X104" s="483" t="str">
        <f>IF(Income_Macro_Variables!T104&lt;&gt;"",CONCATENATE(Income_Macro_Variables!$H104,"[",Income_Macro_Variables!T104,"]"),"")</f>
        <v/>
      </c>
    </row>
    <row r="105" spans="1:24" ht="20" customHeight="1" x14ac:dyDescent="0.2">
      <c r="A105" s="474" t="s">
        <v>685</v>
      </c>
      <c r="B105" s="443" t="s">
        <v>320</v>
      </c>
      <c r="C105" s="443" t="s">
        <v>30</v>
      </c>
      <c r="D105" s="475" t="str">
        <f t="shared" si="10"/>
        <v>*pkpen</v>
      </c>
      <c r="E105" s="476"/>
      <c r="F105" s="474"/>
      <c r="G105" s="475"/>
      <c r="H105" s="476" t="s">
        <v>679</v>
      </c>
      <c r="I105" s="475" t="s">
        <v>74</v>
      </c>
      <c r="J105" s="443" t="s">
        <v>591</v>
      </c>
      <c r="K105" s="475" t="str">
        <f t="shared" si="9"/>
        <v>Investment income payable to pension entitlements (social insurance-based definition) of personal sector</v>
      </c>
      <c r="L105" s="586" t="s">
        <v>2097</v>
      </c>
      <c r="M105" s="477"/>
      <c r="N105" s="477"/>
      <c r="O105" s="477"/>
      <c r="P105" s="478"/>
      <c r="Q105" s="479"/>
      <c r="R105" s="479" t="str">
        <f>D105</f>
        <v>*pkpen</v>
      </c>
      <c r="S105" s="479"/>
      <c r="T105" s="479"/>
      <c r="U105" s="481" t="str">
        <f>IF(Income_Macro_Variables!Q105&lt;&gt;"",CONCATENATE(Income_Macro_Variables!$H105,"[",Income_Macro_Variables!Q105,"]"),"")</f>
        <v/>
      </c>
      <c r="V105" s="482" t="str">
        <f>IF(Income_Macro_Variables!R105&lt;&gt;"",CONCATENATE(Income_Macro_Variables!$H105,"[",Income_Macro_Variables!R105,"]"),"")</f>
        <v>Investment income payable to pension entitlements (social insurance-based definition)[*pkpen]</v>
      </c>
      <c r="W105" s="482" t="str">
        <f>IF(Income_Macro_Variables!S105&lt;&gt;"",CONCATENATE(Income_Macro_Variables!$H105,"[",Income_Macro_Variables!S105,"]"),"")</f>
        <v/>
      </c>
      <c r="X105" s="483" t="str">
        <f>IF(Income_Macro_Variables!T105&lt;&gt;"",CONCATENATE(Income_Macro_Variables!$H105,"[",Income_Macro_Variables!T105,"]"),"")</f>
        <v/>
      </c>
    </row>
    <row r="106" spans="1:24" ht="20" customHeight="1" x14ac:dyDescent="0.2">
      <c r="A106" s="474" t="s">
        <v>685</v>
      </c>
      <c r="B106" s="443" t="s">
        <v>314</v>
      </c>
      <c r="C106" s="443" t="s">
        <v>562</v>
      </c>
      <c r="D106" s="475" t="str">
        <f t="shared" si="10"/>
        <v>*ptben</v>
      </c>
      <c r="E106" s="476"/>
      <c r="F106" s="474"/>
      <c r="G106" s="475"/>
      <c r="H106" s="476" t="s">
        <v>592</v>
      </c>
      <c r="I106" s="475" t="s">
        <v>74</v>
      </c>
      <c r="J106" s="443" t="s">
        <v>592</v>
      </c>
      <c r="K106" s="475" t="str">
        <f t="shared" si="9"/>
        <v>Pension benefits (social insurance-based definition) of personal sector</v>
      </c>
      <c r="L106" s="586" t="s">
        <v>2165</v>
      </c>
      <c r="M106" s="477"/>
      <c r="N106" s="477"/>
      <c r="O106" s="477"/>
      <c r="P106" s="478"/>
      <c r="Q106" s="479"/>
      <c r="R106" s="479" t="str">
        <f>D106</f>
        <v>*ptben</v>
      </c>
      <c r="S106" s="479"/>
      <c r="T106" s="479"/>
      <c r="U106" s="481" t="str">
        <f>IF(Income_Macro_Variables!Q106&lt;&gt;"",CONCATENATE(Income_Macro_Variables!$H106,"[",Income_Macro_Variables!Q106,"]"),"")</f>
        <v/>
      </c>
      <c r="V106" s="482" t="str">
        <f>IF(Income_Macro_Variables!R106&lt;&gt;"",CONCATENATE(Income_Macro_Variables!$H106,"[",Income_Macro_Variables!R106,"]"),"")</f>
        <v>Pension benefits (social insurance-based definition)[*ptben]</v>
      </c>
      <c r="W106" s="482" t="str">
        <f>IF(Income_Macro_Variables!S106&lt;&gt;"",CONCATENATE(Income_Macro_Variables!$H106,"[",Income_Macro_Variables!S106,"]"),"")</f>
        <v/>
      </c>
      <c r="X106" s="483" t="str">
        <f>IF(Income_Macro_Variables!T106&lt;&gt;"",CONCATENATE(Income_Macro_Variables!$H106,"[",Income_Macro_Variables!T106,"]"),"")</f>
        <v/>
      </c>
    </row>
    <row r="107" spans="1:24" ht="20" customHeight="1" x14ac:dyDescent="0.2">
      <c r="A107" s="474" t="s">
        <v>685</v>
      </c>
      <c r="B107" s="443" t="s">
        <v>314</v>
      </c>
      <c r="C107" s="443" t="s">
        <v>293</v>
      </c>
      <c r="D107" s="475" t="str">
        <f t="shared" si="10"/>
        <v>*ptinc</v>
      </c>
      <c r="E107" s="476"/>
      <c r="F107" s="474"/>
      <c r="G107" s="475"/>
      <c r="H107" s="476" t="s">
        <v>589</v>
      </c>
      <c r="I107" s="475" t="s">
        <v>74</v>
      </c>
      <c r="J107" s="443" t="s">
        <v>589</v>
      </c>
      <c r="K107" s="475" t="str">
        <f t="shared" si="9"/>
        <v>Pretax income (social insurance-based definition) of personal sector</v>
      </c>
      <c r="L107" s="586" t="str">
        <f>L102</f>
        <v>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v>
      </c>
      <c r="M107" s="477" t="str">
        <f>CONCATENATE(J107," is equal to ",J108," plus ",J109)</f>
        <v>Pretax income (social insurance-based definition) is equal to Pretax labor income plus Pretax capital income</v>
      </c>
      <c r="N107" s="477" t="str">
        <f>CONCATENATE("[",J107,"]","=","[",J108,"]","+","[",J109,"]",)</f>
        <v>[Pretax income (social insurance-based definition)]=[Pretax labor income]+[Pretax capital income]</v>
      </c>
      <c r="O107" s="477" t="str">
        <f>CONCATENATE(D107,"=",D108,"+",D109)</f>
        <v>*ptinc=*plinc+*pkinc</v>
      </c>
      <c r="P107" s="478"/>
      <c r="Q107" s="479" t="str">
        <f>D107</f>
        <v>*ptinc</v>
      </c>
      <c r="R107" s="479"/>
      <c r="S107" s="479"/>
      <c r="T107" s="479"/>
      <c r="U107" s="481" t="str">
        <f>IF(Income_Macro_Variables!Q107&lt;&gt;"",CONCATENATE(Income_Macro_Variables!$H107,"[",Income_Macro_Variables!Q107,"]"),"")</f>
        <v>Pretax income (social insurance-based definition)[*ptinc]</v>
      </c>
      <c r="V107" s="482" t="str">
        <f>IF(Income_Macro_Variables!R107&lt;&gt;"",CONCATENATE(Income_Macro_Variables!$H107,"[",Income_Macro_Variables!R107,"]"),"")</f>
        <v/>
      </c>
      <c r="W107" s="482" t="str">
        <f>IF(Income_Macro_Variables!S107&lt;&gt;"",CONCATENATE(Income_Macro_Variables!$H107,"[",Income_Macro_Variables!S107,"]"),"")</f>
        <v/>
      </c>
      <c r="X107" s="483" t="str">
        <f>IF(Income_Macro_Variables!T107&lt;&gt;"",CONCATENATE(Income_Macro_Variables!$H107,"[",Income_Macro_Variables!T107,"]"),"")</f>
        <v/>
      </c>
    </row>
    <row r="108" spans="1:24" ht="20" customHeight="1" x14ac:dyDescent="0.2">
      <c r="A108" s="474" t="s">
        <v>685</v>
      </c>
      <c r="B108" s="443" t="s">
        <v>315</v>
      </c>
      <c r="C108" s="443" t="s">
        <v>293</v>
      </c>
      <c r="D108" s="475" t="str">
        <f t="shared" si="10"/>
        <v>*plinc</v>
      </c>
      <c r="E108" s="476"/>
      <c r="F108" s="474"/>
      <c r="G108" s="475"/>
      <c r="H108" s="476" t="s">
        <v>594</v>
      </c>
      <c r="I108" s="475" t="s">
        <v>74</v>
      </c>
      <c r="J108" s="443" t="s">
        <v>594</v>
      </c>
      <c r="K108" s="475" t="str">
        <f t="shared" si="9"/>
        <v>Pretax labor income of personal sector</v>
      </c>
      <c r="L108" s="586" t="s">
        <v>2182</v>
      </c>
      <c r="M108" s="477"/>
      <c r="N108" s="477"/>
      <c r="O108" s="477"/>
      <c r="P108" s="478"/>
      <c r="Q108" s="479"/>
      <c r="R108" s="479" t="str">
        <f>D108</f>
        <v>*plinc</v>
      </c>
      <c r="S108" s="479"/>
      <c r="T108" s="479"/>
      <c r="U108" s="481" t="str">
        <f>IF(Income_Macro_Variables!Q108&lt;&gt;"",CONCATENATE(Income_Macro_Variables!$H108,"[",Income_Macro_Variables!Q108,"]"),"")</f>
        <v/>
      </c>
      <c r="V108" s="482" t="str">
        <f>IF(Income_Macro_Variables!R108&lt;&gt;"",CONCATENATE(Income_Macro_Variables!$H108,"[",Income_Macro_Variables!R108,"]"),"")</f>
        <v>Pretax labor income[*plinc]</v>
      </c>
      <c r="W108" s="482" t="str">
        <f>IF(Income_Macro_Variables!S108&lt;&gt;"",CONCATENATE(Income_Macro_Variables!$H108,"[",Income_Macro_Variables!S108,"]"),"")</f>
        <v/>
      </c>
      <c r="X108" s="483" t="str">
        <f>IF(Income_Macro_Variables!T108&lt;&gt;"",CONCATENATE(Income_Macro_Variables!$H108,"[",Income_Macro_Variables!T108,"]"),"")</f>
        <v/>
      </c>
    </row>
    <row r="109" spans="1:24" ht="20" customHeight="1" x14ac:dyDescent="0.2">
      <c r="A109" s="474" t="s">
        <v>685</v>
      </c>
      <c r="B109" s="443" t="s">
        <v>320</v>
      </c>
      <c r="C109" s="443" t="s">
        <v>293</v>
      </c>
      <c r="D109" s="475" t="str">
        <f t="shared" si="10"/>
        <v>*pkinc</v>
      </c>
      <c r="E109" s="476"/>
      <c r="F109" s="474"/>
      <c r="G109" s="475"/>
      <c r="H109" s="476" t="s">
        <v>595</v>
      </c>
      <c r="I109" s="475" t="s">
        <v>74</v>
      </c>
      <c r="J109" s="443" t="s">
        <v>595</v>
      </c>
      <c r="K109" s="475" t="str">
        <f t="shared" si="9"/>
        <v>Pretax capital income of personal sector</v>
      </c>
      <c r="L109" s="586" t="s">
        <v>2183</v>
      </c>
      <c r="M109" s="477"/>
      <c r="N109" s="477"/>
      <c r="O109" s="477"/>
      <c r="P109" s="478"/>
      <c r="Q109" s="479"/>
      <c r="R109" s="479" t="str">
        <f>D109</f>
        <v>*pkinc</v>
      </c>
      <c r="S109" s="479"/>
      <c r="T109" s="479"/>
      <c r="U109" s="481" t="str">
        <f>IF(Income_Macro_Variables!Q109&lt;&gt;"",CONCATENATE(Income_Macro_Variables!$H109,"[",Income_Macro_Variables!Q109,"]"),"")</f>
        <v/>
      </c>
      <c r="V109" s="482" t="str">
        <f>IF(Income_Macro_Variables!R109&lt;&gt;"",CONCATENATE(Income_Macro_Variables!$H109,"[",Income_Macro_Variables!R109,"]"),"")</f>
        <v>Pretax capital income[*pkinc]</v>
      </c>
      <c r="W109" s="482" t="str">
        <f>IF(Income_Macro_Variables!S109&lt;&gt;"",CONCATENATE(Income_Macro_Variables!$H109,"[",Income_Macro_Variables!S109,"]"),"")</f>
        <v/>
      </c>
      <c r="X109" s="483" t="str">
        <f>IF(Income_Macro_Variables!T109&lt;&gt;"",CONCATENATE(Income_Macro_Variables!$H109,"[",Income_Macro_Variables!T109,"]"),"")</f>
        <v/>
      </c>
    </row>
    <row r="110" spans="1:24" ht="20" customHeight="1" x14ac:dyDescent="0.2">
      <c r="A110" s="474" t="s">
        <v>685</v>
      </c>
      <c r="B110" s="443" t="s">
        <v>315</v>
      </c>
      <c r="C110" s="443" t="s">
        <v>293</v>
      </c>
      <c r="D110" s="475" t="str">
        <f t="shared" si="10"/>
        <v>*plinc</v>
      </c>
      <c r="E110" s="476">
        <v>1</v>
      </c>
      <c r="F110" s="474"/>
      <c r="G110" s="475"/>
      <c r="H110" s="476" t="s">
        <v>594</v>
      </c>
      <c r="I110" s="475" t="s">
        <v>74</v>
      </c>
      <c r="J110" s="443" t="s">
        <v>594</v>
      </c>
      <c r="K110" s="475" t="str">
        <f t="shared" si="9"/>
        <v>Pretax labor income of personal sector</v>
      </c>
      <c r="L110" s="586" t="str">
        <f>L108</f>
        <v>The sum of all pre-tax personal income flows accruing to the individual owners of labour as a production factor, before taking into account the operation of the tax/transfer system, but after taking into account the operation of the pension system. Labour income is derived from providing labour as a factor of production. The central difference between personal factor income and pre-tax income is the treatment of pensions, which are counted on a contribution basis by factor income and on a distribution basis by pre-tax income.</v>
      </c>
      <c r="M110" s="477" t="str">
        <f>CONCATENATE(J110," is equal to ",J111," minus ",J112," plus ",J113)</f>
        <v>Pretax labor income is equal to Factor labor income minus Net social contributions (employer and households) plus Labor share of social insurance income</v>
      </c>
      <c r="N110" s="477" t="str">
        <f>CONCATENATE("[",J110,"]","=","[",J111,"]","-","[",J112,"]","+","[",J113,"]",)</f>
        <v>[Pretax labor income]=[Factor labor income]-[Net social contributions (employer and households)]+[Labor share of social insurance income]</v>
      </c>
      <c r="O110" s="477" t="str">
        <f>CONCATENATE(D110,"=",D111,"-",D112,"+",D113)</f>
        <v>*plinc=*flinc-*plcon+*plbel</v>
      </c>
      <c r="P110" s="478"/>
      <c r="Q110" s="479" t="str">
        <f>D110</f>
        <v>*plinc</v>
      </c>
      <c r="R110" s="479"/>
      <c r="S110" s="479"/>
      <c r="T110" s="479"/>
      <c r="U110" s="481" t="str">
        <f>IF(Income_Macro_Variables!Q110&lt;&gt;"",CONCATENATE(Income_Macro_Variables!$H110,"[",Income_Macro_Variables!Q110,"]"),"")</f>
        <v>Pretax labor income[*plinc]</v>
      </c>
      <c r="V110" s="482" t="str">
        <f>IF(Income_Macro_Variables!R110&lt;&gt;"",CONCATENATE(Income_Macro_Variables!$H110,"[",Income_Macro_Variables!R110,"]"),"")</f>
        <v/>
      </c>
      <c r="W110" s="482" t="str">
        <f>IF(Income_Macro_Variables!S110&lt;&gt;"",CONCATENATE(Income_Macro_Variables!$H110,"[",Income_Macro_Variables!S110,"]"),"")</f>
        <v/>
      </c>
      <c r="X110" s="483" t="str">
        <f>IF(Income_Macro_Variables!T110&lt;&gt;"",CONCATENATE(Income_Macro_Variables!$H110,"[",Income_Macro_Variables!T110,"]"),"")</f>
        <v/>
      </c>
    </row>
    <row r="111" spans="1:24" ht="20" customHeight="1" x14ac:dyDescent="0.2">
      <c r="A111" s="474" t="s">
        <v>685</v>
      </c>
      <c r="B111" s="443" t="s">
        <v>304</v>
      </c>
      <c r="C111" s="443" t="s">
        <v>293</v>
      </c>
      <c r="D111" s="475" t="str">
        <f t="shared" si="10"/>
        <v>*flinc</v>
      </c>
      <c r="E111" s="476"/>
      <c r="F111" s="474"/>
      <c r="G111" s="475"/>
      <c r="H111" s="476" t="s">
        <v>366</v>
      </c>
      <c r="I111" s="475" t="s">
        <v>74</v>
      </c>
      <c r="J111" s="443" t="s">
        <v>366</v>
      </c>
      <c r="K111" s="475" t="str">
        <f t="shared" si="9"/>
        <v>Factor labor income of personal sector</v>
      </c>
      <c r="L111" s="586" t="str">
        <f>L85</f>
        <v xml:space="preserve">The sum of all pre-tax personal income flows accruing directly or indirectly to the individual owners of capital before taking into account the operation of the tax/transfer system, and before taking into account the operation of the pension system. </v>
      </c>
      <c r="M111" s="477"/>
      <c r="N111" s="477"/>
      <c r="O111" s="477"/>
      <c r="P111" s="478"/>
      <c r="Q111" s="479"/>
      <c r="R111" s="479" t="str">
        <f>D111</f>
        <v>*flinc</v>
      </c>
      <c r="S111" s="479"/>
      <c r="T111" s="479"/>
      <c r="U111" s="481" t="str">
        <f>IF(Income_Macro_Variables!Q111&lt;&gt;"",CONCATENATE(Income_Macro_Variables!$H111,"[",Income_Macro_Variables!Q111,"]"),"")</f>
        <v/>
      </c>
      <c r="V111" s="482" t="str">
        <f>IF(Income_Macro_Variables!R111&lt;&gt;"",CONCATENATE(Income_Macro_Variables!$H111,"[",Income_Macro_Variables!R111,"]"),"")</f>
        <v>Factor labor income[*flinc]</v>
      </c>
      <c r="W111" s="482" t="str">
        <f>IF(Income_Macro_Variables!S111&lt;&gt;"",CONCATENATE(Income_Macro_Variables!$H111,"[",Income_Macro_Variables!S111,"]"),"")</f>
        <v/>
      </c>
      <c r="X111" s="483" t="str">
        <f>IF(Income_Macro_Variables!T111&lt;&gt;"",CONCATENATE(Income_Macro_Variables!$H111,"[",Income_Macro_Variables!T111,"]"),"")</f>
        <v/>
      </c>
    </row>
    <row r="112" spans="1:24" ht="20" customHeight="1" x14ac:dyDescent="0.2">
      <c r="A112" s="474" t="s">
        <v>685</v>
      </c>
      <c r="B112" s="443" t="s">
        <v>315</v>
      </c>
      <c r="C112" s="443" t="s">
        <v>307</v>
      </c>
      <c r="D112" s="475" t="str">
        <f t="shared" si="10"/>
        <v>*plcon</v>
      </c>
      <c r="E112" s="476"/>
      <c r="F112" s="474"/>
      <c r="G112" s="475"/>
      <c r="H112" s="476" t="s">
        <v>596</v>
      </c>
      <c r="I112" s="475" t="s">
        <v>74</v>
      </c>
      <c r="J112" s="443" t="s">
        <v>596</v>
      </c>
      <c r="K112" s="475" t="str">
        <f t="shared" si="9"/>
        <v>Net social contributions (employer and households) of personal sector</v>
      </c>
      <c r="L112" s="586" t="str">
        <f>L104</f>
        <v>The total value of contributions made by personal sector to social security schemes or other employment-related social insurance schemes to secure social benefits for their employees.</v>
      </c>
      <c r="M112" s="477"/>
      <c r="N112" s="477"/>
      <c r="O112" s="477"/>
      <c r="P112" s="478"/>
      <c r="Q112" s="479"/>
      <c r="R112" s="479" t="str">
        <f>D112</f>
        <v>*plcon</v>
      </c>
      <c r="S112" s="479"/>
      <c r="T112" s="479"/>
      <c r="U112" s="481" t="str">
        <f>IF(Income_Macro_Variables!Q112&lt;&gt;"",CONCATENATE(Income_Macro_Variables!$H112,"[",Income_Macro_Variables!Q112,"]"),"")</f>
        <v/>
      </c>
      <c r="V112" s="482" t="str">
        <f>IF(Income_Macro_Variables!R112&lt;&gt;"",CONCATENATE(Income_Macro_Variables!$H112,"[",Income_Macro_Variables!R112,"]"),"")</f>
        <v>Net social contributions (employer and households)[*plcon]</v>
      </c>
      <c r="W112" s="482" t="str">
        <f>IF(Income_Macro_Variables!S112&lt;&gt;"",CONCATENATE(Income_Macro_Variables!$H112,"[",Income_Macro_Variables!S112,"]"),"")</f>
        <v/>
      </c>
      <c r="X112" s="483" t="str">
        <f>IF(Income_Macro_Variables!T112&lt;&gt;"",CONCATENATE(Income_Macro_Variables!$H112,"[",Income_Macro_Variables!T112,"]"),"")</f>
        <v/>
      </c>
    </row>
    <row r="113" spans="1:24" ht="20" customHeight="1" x14ac:dyDescent="0.2">
      <c r="A113" s="474" t="s">
        <v>685</v>
      </c>
      <c r="B113" s="443" t="s">
        <v>315</v>
      </c>
      <c r="C113" s="443" t="s">
        <v>317</v>
      </c>
      <c r="D113" s="475" t="str">
        <f t="shared" si="10"/>
        <v>*plbel</v>
      </c>
      <c r="E113" s="476"/>
      <c r="F113" s="474"/>
      <c r="G113" s="475"/>
      <c r="H113" s="476" t="s">
        <v>597</v>
      </c>
      <c r="I113" s="475" t="s">
        <v>74</v>
      </c>
      <c r="J113" s="443" t="s">
        <v>597</v>
      </c>
      <c r="K113" s="475" t="str">
        <f t="shared" si="9"/>
        <v>Labor share of social insurance income of personal sector</v>
      </c>
      <c r="L113" s="586" t="s">
        <v>2098</v>
      </c>
      <c r="M113" s="477"/>
      <c r="N113" s="477"/>
      <c r="O113" s="477"/>
      <c r="P113" s="478"/>
      <c r="Q113" s="479"/>
      <c r="R113" s="479" t="str">
        <f>D113</f>
        <v>*plbel</v>
      </c>
      <c r="S113" s="479"/>
      <c r="T113" s="479"/>
      <c r="U113" s="481" t="str">
        <f>IF(Income_Macro_Variables!Q113&lt;&gt;"",CONCATENATE(Income_Macro_Variables!$H113,"[",Income_Macro_Variables!Q113,"]"),"")</f>
        <v/>
      </c>
      <c r="V113" s="482" t="str">
        <f>IF(Income_Macro_Variables!R113&lt;&gt;"",CONCATENATE(Income_Macro_Variables!$H113,"[",Income_Macro_Variables!R113,"]"),"")</f>
        <v>Labor share of social insurance income[*plbel]</v>
      </c>
      <c r="W113" s="482" t="str">
        <f>IF(Income_Macro_Variables!S113&lt;&gt;"",CONCATENATE(Income_Macro_Variables!$H113,"[",Income_Macro_Variables!S113,"]"),"")</f>
        <v/>
      </c>
      <c r="X113" s="483" t="str">
        <f>IF(Income_Macro_Variables!T113&lt;&gt;"",CONCATENATE(Income_Macro_Variables!$H113,"[",Income_Macro_Variables!T113,"]"),"")</f>
        <v/>
      </c>
    </row>
    <row r="114" spans="1:24" ht="20" customHeight="1" x14ac:dyDescent="0.2">
      <c r="A114" s="474" t="s">
        <v>685</v>
      </c>
      <c r="B114" s="443" t="s">
        <v>563</v>
      </c>
      <c r="C114" s="443" t="s">
        <v>293</v>
      </c>
      <c r="D114" s="475" t="str">
        <f t="shared" si="10"/>
        <v>*kminc</v>
      </c>
      <c r="E114" s="476"/>
      <c r="F114" s="474"/>
      <c r="G114" s="475"/>
      <c r="H114" s="476" t="s">
        <v>598</v>
      </c>
      <c r="I114" s="475" t="s">
        <v>74</v>
      </c>
      <c r="J114" s="443" t="s">
        <v>598</v>
      </c>
      <c r="K114" s="475" t="str">
        <f t="shared" si="9"/>
        <v>Pretax capital income  of personal sector</v>
      </c>
      <c r="L114" s="586" t="str">
        <f>L109</f>
        <v>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v>
      </c>
      <c r="M114" s="477" t="str">
        <f>CONCATENATE(J114," is equal to ",J115," minus ",J116," plus ",J117)</f>
        <v xml:space="preserve">Pretax capital income  is equal to Factor capital income minus Investment income payable to pension entitlements  plus Capital share of social insurance income </v>
      </c>
      <c r="N114" s="477" t="str">
        <f>CONCATENATE("[",J114,"]","=","[",J115,"]","-","[",J116,"]","+","[",J117,"]",)</f>
        <v>[Pretax capital income ]=[Factor capital income]-[Investment income payable to pension entitlements ]+[Capital share of social insurance income ]</v>
      </c>
      <c r="O114" s="477" t="str">
        <f>CONCATENATE(D114,"=",D115,"-",D116,"+",D117)</f>
        <v>*kminc=*fkinc-*pkpen+*pkbek</v>
      </c>
      <c r="P114" s="478"/>
      <c r="Q114" s="479" t="str">
        <f>D114</f>
        <v>*kminc</v>
      </c>
      <c r="R114" s="479"/>
      <c r="S114" s="479"/>
      <c r="T114" s="479"/>
      <c r="U114" s="481" t="str">
        <f>IF(Income_Macro_Variables!Q114&lt;&gt;"",CONCATENATE(Income_Macro_Variables!$H114,"[",Income_Macro_Variables!Q114,"]"),"")</f>
        <v>Pretax capital income [*kminc]</v>
      </c>
      <c r="V114" s="482" t="str">
        <f>IF(Income_Macro_Variables!R114&lt;&gt;"",CONCATENATE(Income_Macro_Variables!$H114,"[",Income_Macro_Variables!R114,"]"),"")</f>
        <v/>
      </c>
      <c r="W114" s="482" t="str">
        <f>IF(Income_Macro_Variables!S114&lt;&gt;"",CONCATENATE(Income_Macro_Variables!$H114,"[",Income_Macro_Variables!S114,"]"),"")</f>
        <v/>
      </c>
      <c r="X114" s="483" t="str">
        <f>IF(Income_Macro_Variables!T114&lt;&gt;"",CONCATENATE(Income_Macro_Variables!$H114,"[",Income_Macro_Variables!T114,"]"),"")</f>
        <v/>
      </c>
    </row>
    <row r="115" spans="1:24" ht="20" customHeight="1" x14ac:dyDescent="0.2">
      <c r="A115" s="474" t="s">
        <v>685</v>
      </c>
      <c r="B115" s="443" t="s">
        <v>309</v>
      </c>
      <c r="C115" s="443" t="s">
        <v>293</v>
      </c>
      <c r="D115" s="475" t="str">
        <f t="shared" si="10"/>
        <v>*fkinc</v>
      </c>
      <c r="E115" s="476">
        <v>1</v>
      </c>
      <c r="F115" s="474"/>
      <c r="G115" s="475"/>
      <c r="H115" s="476" t="s">
        <v>477</v>
      </c>
      <c r="I115" s="475" t="s">
        <v>74</v>
      </c>
      <c r="J115" s="443" t="s">
        <v>477</v>
      </c>
      <c r="K115" s="475" t="str">
        <f t="shared" si="9"/>
        <v>Factor capital income of personal sector</v>
      </c>
      <c r="L115" s="586" t="str">
        <f>L90</f>
        <v xml:space="preserve">The sum of all pre-tax personal income flows accruing directly or indirectly to the individual owners of capital before taking into account the operation of the tax/transfer system, and before taking into account the operation of the pension system. </v>
      </c>
      <c r="M115" s="477"/>
      <c r="N115" s="477"/>
      <c r="O115" s="477"/>
      <c r="P115" s="478"/>
      <c r="Q115" s="479"/>
      <c r="R115" s="479" t="str">
        <f>D115</f>
        <v>*fkinc</v>
      </c>
      <c r="S115" s="479"/>
      <c r="T115" s="479"/>
      <c r="U115" s="481" t="str">
        <f>IF(Income_Macro_Variables!Q115&lt;&gt;"",CONCATENATE(Income_Macro_Variables!$H115,"[",Income_Macro_Variables!Q115,"]"),"")</f>
        <v/>
      </c>
      <c r="V115" s="482" t="str">
        <f>IF(Income_Macro_Variables!R115&lt;&gt;"",CONCATENATE(Income_Macro_Variables!$H115,"[",Income_Macro_Variables!R115,"]"),"")</f>
        <v>Factor capital income[*fkinc]</v>
      </c>
      <c r="W115" s="482" t="str">
        <f>IF(Income_Macro_Variables!S115&lt;&gt;"",CONCATENATE(Income_Macro_Variables!$H115,"[",Income_Macro_Variables!S115,"]"),"")</f>
        <v/>
      </c>
      <c r="X115" s="483" t="str">
        <f>IF(Income_Macro_Variables!T115&lt;&gt;"",CONCATENATE(Income_Macro_Variables!$H115,"[",Income_Macro_Variables!T115,"]"),"")</f>
        <v/>
      </c>
    </row>
    <row r="116" spans="1:24" ht="20" customHeight="1" x14ac:dyDescent="0.2">
      <c r="A116" s="474" t="s">
        <v>685</v>
      </c>
      <c r="B116" s="443" t="s">
        <v>320</v>
      </c>
      <c r="C116" s="443" t="s">
        <v>30</v>
      </c>
      <c r="D116" s="475" t="str">
        <f t="shared" si="10"/>
        <v>*pkpen</v>
      </c>
      <c r="E116" s="476"/>
      <c r="F116" s="474"/>
      <c r="G116" s="475"/>
      <c r="H116" s="476" t="s">
        <v>599</v>
      </c>
      <c r="I116" s="475" t="s">
        <v>74</v>
      </c>
      <c r="J116" s="443" t="s">
        <v>599</v>
      </c>
      <c r="K116" s="475" t="str">
        <f t="shared" si="9"/>
        <v>Investment income payable to pension entitlements  of personal sector</v>
      </c>
      <c r="L116" s="586" t="s">
        <v>2099</v>
      </c>
      <c r="M116" s="477"/>
      <c r="N116" s="477"/>
      <c r="O116" s="477"/>
      <c r="P116" s="478"/>
      <c r="Q116" s="479"/>
      <c r="R116" s="479" t="str">
        <f>D116</f>
        <v>*pkpen</v>
      </c>
      <c r="S116" s="479"/>
      <c r="T116" s="479"/>
      <c r="U116" s="481" t="str">
        <f>IF(Income_Macro_Variables!Q116&lt;&gt;"",CONCATENATE(Income_Macro_Variables!$H116,"[",Income_Macro_Variables!Q116,"]"),"")</f>
        <v/>
      </c>
      <c r="V116" s="482" t="str">
        <f>IF(Income_Macro_Variables!R116&lt;&gt;"",CONCATENATE(Income_Macro_Variables!$H116,"[",Income_Macro_Variables!R116,"]"),"")</f>
        <v>Investment income payable to pension entitlements [*pkpen]</v>
      </c>
      <c r="W116" s="482" t="str">
        <f>IF(Income_Macro_Variables!S116&lt;&gt;"",CONCATENATE(Income_Macro_Variables!$H116,"[",Income_Macro_Variables!S116,"]"),"")</f>
        <v/>
      </c>
      <c r="X116" s="483" t="str">
        <f>IF(Income_Macro_Variables!T116&lt;&gt;"",CONCATENATE(Income_Macro_Variables!$H116,"[",Income_Macro_Variables!T116,"]"),"")</f>
        <v/>
      </c>
    </row>
    <row r="117" spans="1:24" ht="20" customHeight="1" x14ac:dyDescent="0.2">
      <c r="A117" s="474" t="s">
        <v>685</v>
      </c>
      <c r="B117" s="443" t="s">
        <v>320</v>
      </c>
      <c r="C117" s="443" t="s">
        <v>323</v>
      </c>
      <c r="D117" s="475" t="str">
        <f t="shared" si="10"/>
        <v>*pkbek</v>
      </c>
      <c r="E117" s="476"/>
      <c r="F117" s="474"/>
      <c r="G117" s="475"/>
      <c r="H117" s="476" t="s">
        <v>345</v>
      </c>
      <c r="I117" s="475" t="s">
        <v>74</v>
      </c>
      <c r="J117" s="443" t="s">
        <v>600</v>
      </c>
      <c r="K117" s="475" t="str">
        <f t="shared" si="9"/>
        <v>Capital share of social insurance income of personal sector</v>
      </c>
      <c r="L117" s="586" t="s">
        <v>2100</v>
      </c>
      <c r="M117" s="477"/>
      <c r="N117" s="477"/>
      <c r="O117" s="477"/>
      <c r="P117" s="478"/>
      <c r="Q117" s="479"/>
      <c r="R117" s="479" t="str">
        <f>D117</f>
        <v>*pkbek</v>
      </c>
      <c r="S117" s="479"/>
      <c r="T117" s="479"/>
      <c r="U117" s="481" t="str">
        <f>IF(Income_Macro_Variables!Q117&lt;&gt;"",CONCATENATE(Income_Macro_Variables!$H117,"[",Income_Macro_Variables!Q117,"]"),"")</f>
        <v/>
      </c>
      <c r="V117" s="482" t="str">
        <f>IF(Income_Macro_Variables!R117&lt;&gt;"",CONCATENATE(Income_Macro_Variables!$H117,"[",Income_Macro_Variables!R117,"]"),"")</f>
        <v>Capital share of social insurance income[*pkbek]</v>
      </c>
      <c r="W117" s="482" t="str">
        <f>IF(Income_Macro_Variables!S117&lt;&gt;"",CONCATENATE(Income_Macro_Variables!$H117,"[",Income_Macro_Variables!S117,"]"),"")</f>
        <v/>
      </c>
      <c r="X117" s="483" t="str">
        <f>IF(Income_Macro_Variables!T117&lt;&gt;"",CONCATENATE(Income_Macro_Variables!$H117,"[",Income_Macro_Variables!T117,"]"),"")</f>
        <v/>
      </c>
    </row>
    <row r="118" spans="1:24" ht="20" customHeight="1" x14ac:dyDescent="0.2">
      <c r="A118" s="474" t="s">
        <v>685</v>
      </c>
      <c r="B118" s="443" t="s">
        <v>564</v>
      </c>
      <c r="C118" s="443" t="s">
        <v>562</v>
      </c>
      <c r="D118" s="475" t="str">
        <f t="shared" si="10"/>
        <v>*soben</v>
      </c>
      <c r="E118" s="476"/>
      <c r="F118" s="474"/>
      <c r="G118" s="475"/>
      <c r="H118" s="476" t="s">
        <v>601</v>
      </c>
      <c r="I118" s="475" t="s">
        <v>74</v>
      </c>
      <c r="J118" s="443" t="s">
        <v>601</v>
      </c>
      <c r="K118" s="475" t="str">
        <f t="shared" si="9"/>
        <v>Social insurance benefits of personal sector</v>
      </c>
      <c r="L118" s="586" t="s">
        <v>2166</v>
      </c>
      <c r="M118" s="477" t="str">
        <f>CONCATENATE(J118," is equal to ",J119," plus ",J120)</f>
        <v xml:space="preserve">Social insurance benefits is equal to Social insurance benefits in cash plus Other social insurance benefits </v>
      </c>
      <c r="N118" s="477" t="str">
        <f>CONCATENATE("[",J118,"]","=","[",J119,"]","+","[",J120,"]",)</f>
        <v>[Social insurance benefits]=[Social insurance benefits in cash]+[Other social insurance benefits ]</v>
      </c>
      <c r="O118" s="477" t="str">
        <f>CONCATENATE(D118,"=",D119,"+",D120)</f>
        <v>*soben=*sobec+*sobeo</v>
      </c>
      <c r="P118" s="478"/>
      <c r="Q118" s="479" t="str">
        <f>D118</f>
        <v>*soben</v>
      </c>
      <c r="R118" s="479"/>
      <c r="S118" s="479"/>
      <c r="T118" s="479"/>
      <c r="U118" s="481" t="str">
        <f>IF(Income_Macro_Variables!Q118&lt;&gt;"",CONCATENATE(Income_Macro_Variables!$H118,"[",Income_Macro_Variables!Q118,"]"),"")</f>
        <v>Social insurance benefits[*soben]</v>
      </c>
      <c r="V118" s="482" t="str">
        <f>IF(Income_Macro_Variables!R118&lt;&gt;"",CONCATENATE(Income_Macro_Variables!$H118,"[",Income_Macro_Variables!R118,"]"),"")</f>
        <v/>
      </c>
      <c r="W118" s="482" t="str">
        <f>IF(Income_Macro_Variables!S118&lt;&gt;"",CONCATENATE(Income_Macro_Variables!$H118,"[",Income_Macro_Variables!S118,"]"),"")</f>
        <v/>
      </c>
      <c r="X118" s="483" t="str">
        <f>IF(Income_Macro_Variables!T118&lt;&gt;"",CONCATENATE(Income_Macro_Variables!$H118,"[",Income_Macro_Variables!T118,"]"),"")</f>
        <v/>
      </c>
    </row>
    <row r="119" spans="1:24" ht="20" customHeight="1" x14ac:dyDescent="0.2">
      <c r="A119" s="474" t="s">
        <v>685</v>
      </c>
      <c r="B119" s="443" t="s">
        <v>564</v>
      </c>
      <c r="C119" s="443" t="s">
        <v>565</v>
      </c>
      <c r="D119" s="475" t="str">
        <f t="shared" si="10"/>
        <v>*sobec</v>
      </c>
      <c r="E119" s="476"/>
      <c r="F119" s="474"/>
      <c r="G119" s="475"/>
      <c r="H119" s="476" t="s">
        <v>602</v>
      </c>
      <c r="I119" s="475" t="s">
        <v>74</v>
      </c>
      <c r="J119" s="443" t="s">
        <v>602</v>
      </c>
      <c r="K119" s="475" t="str">
        <f t="shared" si="9"/>
        <v>Social insurance benefits in cash of personal sector</v>
      </c>
      <c r="L119" s="586" t="s">
        <v>2167</v>
      </c>
      <c r="M119" s="477"/>
      <c r="N119" s="477"/>
      <c r="O119" s="477"/>
      <c r="P119" s="478"/>
      <c r="Q119" s="479"/>
      <c r="R119" s="479" t="str">
        <f>D119</f>
        <v>*sobec</v>
      </c>
      <c r="S119" s="479"/>
      <c r="T119" s="479"/>
      <c r="U119" s="481" t="str">
        <f>IF(Income_Macro_Variables!Q119&lt;&gt;"",CONCATENATE(Income_Macro_Variables!$H119,"[",Income_Macro_Variables!Q119,"]"),"")</f>
        <v/>
      </c>
      <c r="V119" s="482" t="str">
        <f>IF(Income_Macro_Variables!R119&lt;&gt;"",CONCATENATE(Income_Macro_Variables!$H119,"[",Income_Macro_Variables!R119,"]"),"")</f>
        <v>Social insurance benefits in cash[*sobec]</v>
      </c>
      <c r="W119" s="482" t="str">
        <f>IF(Income_Macro_Variables!S119&lt;&gt;"",CONCATENATE(Income_Macro_Variables!$H119,"[",Income_Macro_Variables!S119,"]"),"")</f>
        <v/>
      </c>
      <c r="X119" s="483" t="str">
        <f>IF(Income_Macro_Variables!T119&lt;&gt;"",CONCATENATE(Income_Macro_Variables!$H119,"[",Income_Macro_Variables!T119,"]"),"")</f>
        <v/>
      </c>
    </row>
    <row r="120" spans="1:24" ht="20" customHeight="1" thickBot="1" x14ac:dyDescent="0.25">
      <c r="A120" s="484" t="s">
        <v>685</v>
      </c>
      <c r="B120" s="444" t="s">
        <v>564</v>
      </c>
      <c r="C120" s="444" t="s">
        <v>566</v>
      </c>
      <c r="D120" s="485" t="str">
        <f>CONCATENATE(A120,B120,C120)</f>
        <v>*sobeo</v>
      </c>
      <c r="E120" s="490"/>
      <c r="F120" s="484"/>
      <c r="G120" s="485"/>
      <c r="H120" s="490" t="s">
        <v>673</v>
      </c>
      <c r="I120" s="485" t="s">
        <v>74</v>
      </c>
      <c r="J120" s="444" t="s">
        <v>603</v>
      </c>
      <c r="K120" s="485" t="str">
        <f t="shared" si="9"/>
        <v>Other social insurance benefits of personal sector</v>
      </c>
      <c r="L120" s="587" t="s">
        <v>2168</v>
      </c>
      <c r="M120" s="491"/>
      <c r="N120" s="491"/>
      <c r="O120" s="491"/>
      <c r="P120" s="492"/>
      <c r="Q120" s="487"/>
      <c r="R120" s="487" t="str">
        <f>D120</f>
        <v>*sobeo</v>
      </c>
      <c r="S120" s="487"/>
      <c r="T120" s="487"/>
      <c r="U120" s="493" t="str">
        <f>IF(Income_Macro_Variables!Q120&lt;&gt;"",CONCATENATE(Income_Macro_Variables!$H120,"[",Income_Macro_Variables!Q120,"]"),"")</f>
        <v/>
      </c>
      <c r="V120" s="488" t="str">
        <f>IF(Income_Macro_Variables!R120&lt;&gt;"",CONCATENATE(Income_Macro_Variables!$H120,"[",Income_Macro_Variables!R120,"]"),"")</f>
        <v>Other social insurance benefits[*sobeo]</v>
      </c>
      <c r="W120" s="488" t="str">
        <f>IF(Income_Macro_Variables!S120&lt;&gt;"",CONCATENATE(Income_Macro_Variables!$H120,"[",Income_Macro_Variables!S120,"]"),"")</f>
        <v/>
      </c>
      <c r="X120" s="489" t="str">
        <f>IF(Income_Macro_Variables!T120&lt;&gt;"",CONCATENATE(Income_Macro_Variables!$H120,"[",Income_Macro_Variables!T120,"]"),"")</f>
        <v/>
      </c>
    </row>
    <row r="121" spans="1:24" ht="20" customHeight="1" x14ac:dyDescent="0.2">
      <c r="A121" s="474" t="s">
        <v>685</v>
      </c>
      <c r="B121" s="443" t="s">
        <v>325</v>
      </c>
      <c r="C121" s="443" t="s">
        <v>567</v>
      </c>
      <c r="D121" s="475" t="str">
        <f t="shared" ref="D121:D138" si="11">CONCATENATE(A121,B121,C121)</f>
        <v>*dincc</v>
      </c>
      <c r="E121" s="476"/>
      <c r="F121" s="474"/>
      <c r="G121" s="475"/>
      <c r="H121" s="476" t="s">
        <v>604</v>
      </c>
      <c r="I121" s="475" t="s">
        <v>74</v>
      </c>
      <c r="J121" s="475" t="s">
        <v>675</v>
      </c>
      <c r="K121" s="475" t="str">
        <f t="shared" ref="K121:K133" si="12">CONCATENATE(H121," of ",I121)</f>
        <v>Disposable income (cash transfers only) of personal sector</v>
      </c>
      <c r="L121" s="588" t="s">
        <v>2101</v>
      </c>
      <c r="M121" s="477" t="str">
        <f>CONCATENATE(J121," is equal to ",J122," minus ",J123," minus ",J124," plus ",J125)</f>
        <v>Disposable income (narrow definition) is equal to Pretax income minus Taxes on production minus Taxes on income and wealth plus Social assistance benefits</v>
      </c>
      <c r="N121" s="477" t="str">
        <f>CONCATENATE("[",J121,"]","=","[",J122,"]","-","[",J123,"]","-","[",J124,"]","+","[",J125,"]",)</f>
        <v>[Disposable income (narrow definition)]=[Pretax income]-[Taxes on production]-[Taxes on income and wealth]+[Social assistance benefits]</v>
      </c>
      <c r="O121" s="477" t="str">
        <f>CONCATENATE(D121,"=",D122,"-",D123,"-",D124,"+",D125)</f>
        <v>*dincc=*ptinc-*fprod-*dicot+*dicab</v>
      </c>
      <c r="P121" s="478"/>
      <c r="Q121" s="479" t="str">
        <f>D121</f>
        <v>*dincc</v>
      </c>
      <c r="R121" s="479"/>
      <c r="S121" s="479"/>
      <c r="T121" s="479"/>
      <c r="U121" s="481" t="str">
        <f>IF(Income_Macro_Variables!Q121&lt;&gt;"",CONCATENATE(Income_Macro_Variables!$H121,"[",Income_Macro_Variables!Q121,"]"),"")</f>
        <v>Disposable income (cash transfers only)[*dincc]</v>
      </c>
      <c r="V121" s="482" t="str">
        <f>IF(Income_Macro_Variables!R121&lt;&gt;"",CONCATENATE(Income_Macro_Variables!$H121,"[",Income_Macro_Variables!R121,"]"),"")</f>
        <v/>
      </c>
      <c r="W121" s="482" t="str">
        <f>IF(Income_Macro_Variables!S121&lt;&gt;"",CONCATENATE(Income_Macro_Variables!$H121,"[",Income_Macro_Variables!S121,"]"),"")</f>
        <v/>
      </c>
      <c r="X121" s="483" t="str">
        <f>IF(Income_Macro_Variables!T121&lt;&gt;"",CONCATENATE(Income_Macro_Variables!$H121,"[",Income_Macro_Variables!T121,"]"),"")</f>
        <v/>
      </c>
    </row>
    <row r="122" spans="1:24" ht="20" customHeight="1" x14ac:dyDescent="0.2">
      <c r="A122" s="474" t="s">
        <v>685</v>
      </c>
      <c r="B122" s="443" t="s">
        <v>314</v>
      </c>
      <c r="C122" s="443" t="s">
        <v>293</v>
      </c>
      <c r="D122" s="475" t="str">
        <f t="shared" si="11"/>
        <v>*ptinc</v>
      </c>
      <c r="E122" s="476">
        <v>1</v>
      </c>
      <c r="F122" s="474"/>
      <c r="G122" s="475"/>
      <c r="H122" s="476" t="s">
        <v>593</v>
      </c>
      <c r="I122" s="475" t="s">
        <v>74</v>
      </c>
      <c r="J122" s="475" t="s">
        <v>593</v>
      </c>
      <c r="K122" s="475" t="str">
        <f t="shared" si="12"/>
        <v>Pretax income of personal sector</v>
      </c>
      <c r="L122" s="588" t="s">
        <v>2180</v>
      </c>
      <c r="M122" s="477"/>
      <c r="N122" s="477"/>
      <c r="O122" s="477"/>
      <c r="P122" s="478"/>
      <c r="Q122" s="479"/>
      <c r="R122" s="479" t="str">
        <f>D122</f>
        <v>*ptinc</v>
      </c>
      <c r="S122" s="479"/>
      <c r="T122" s="479"/>
      <c r="U122" s="481" t="str">
        <f>IF(Income_Macro_Variables!Q122&lt;&gt;"",CONCATENATE(Income_Macro_Variables!$H122,"[",Income_Macro_Variables!Q122,"]"),"")</f>
        <v/>
      </c>
      <c r="V122" s="482" t="str">
        <f>IF(Income_Macro_Variables!R122&lt;&gt;"",CONCATENATE(Income_Macro_Variables!$H122,"[",Income_Macro_Variables!R122,"]"),"")</f>
        <v>Pretax income[*ptinc]</v>
      </c>
      <c r="W122" s="482" t="str">
        <f>IF(Income_Macro_Variables!S122&lt;&gt;"",CONCATENATE(Income_Macro_Variables!$H122,"[",Income_Macro_Variables!S122,"]"),"")</f>
        <v/>
      </c>
      <c r="X122" s="483" t="str">
        <f>IF(Income_Macro_Variables!T122&lt;&gt;"",CONCATENATE(Income_Macro_Variables!$H122,"[",Income_Macro_Variables!T122,"]"),"")</f>
        <v/>
      </c>
    </row>
    <row r="123" spans="1:24" ht="20" customHeight="1" x14ac:dyDescent="0.2">
      <c r="A123" s="474" t="s">
        <v>685</v>
      </c>
      <c r="B123" s="443" t="s">
        <v>334</v>
      </c>
      <c r="C123" s="443" t="s">
        <v>335</v>
      </c>
      <c r="D123" s="475" t="str">
        <f t="shared" si="11"/>
        <v>*fprod</v>
      </c>
      <c r="E123" s="476"/>
      <c r="F123" s="474"/>
      <c r="G123" s="475"/>
      <c r="H123" s="476" t="s">
        <v>664</v>
      </c>
      <c r="I123" s="475" t="s">
        <v>378</v>
      </c>
      <c r="J123" s="475" t="s">
        <v>348</v>
      </c>
      <c r="K123" s="475" t="str">
        <f>CONCATENATE(H123," by ",I123)</f>
        <v>Taxes on production (net) received by general government sector</v>
      </c>
      <c r="L123" s="588" t="str">
        <f>L53</f>
        <v>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v>
      </c>
      <c r="M123" s="477"/>
      <c r="N123" s="477"/>
      <c r="O123" s="477"/>
      <c r="P123" s="478"/>
      <c r="Q123" s="479"/>
      <c r="R123" s="479" t="str">
        <f>D123</f>
        <v>*fprod</v>
      </c>
      <c r="S123" s="479"/>
      <c r="T123" s="479"/>
      <c r="U123" s="481" t="str">
        <f>IF(Income_Macro_Variables!Q123&lt;&gt;"",CONCATENATE(Income_Macro_Variables!$H123,"[",Income_Macro_Variables!Q123,"]"),"")</f>
        <v/>
      </c>
      <c r="V123" s="482" t="str">
        <f>IF(Income_Macro_Variables!R123&lt;&gt;"",CONCATENATE(Income_Macro_Variables!$H123,"[",Income_Macro_Variables!R123,"]"),"")</f>
        <v>Taxes on production (net) received[*fprod]</v>
      </c>
      <c r="W123" s="482" t="str">
        <f>IF(Income_Macro_Variables!S123&lt;&gt;"",CONCATENATE(Income_Macro_Variables!$H123,"[",Income_Macro_Variables!S123,"]"),"")</f>
        <v/>
      </c>
      <c r="X123" s="483" t="str">
        <f>IF(Income_Macro_Variables!T123&lt;&gt;"",CONCATENATE(Income_Macro_Variables!$H123,"[",Income_Macro_Variables!T123,"]"),"")</f>
        <v/>
      </c>
    </row>
    <row r="124" spans="1:24" ht="20" customHeight="1" x14ac:dyDescent="0.2">
      <c r="A124" s="474" t="s">
        <v>685</v>
      </c>
      <c r="B124" s="443" t="s">
        <v>325</v>
      </c>
      <c r="C124" s="443" t="s">
        <v>326</v>
      </c>
      <c r="D124" s="475" t="str">
        <f t="shared" si="11"/>
        <v>*dicot</v>
      </c>
      <c r="E124" s="476"/>
      <c r="F124" s="474"/>
      <c r="G124" s="475"/>
      <c r="H124" s="476" t="s">
        <v>683</v>
      </c>
      <c r="I124" s="475" t="s">
        <v>378</v>
      </c>
      <c r="J124" s="475" t="s">
        <v>681</v>
      </c>
      <c r="K124" s="475" t="str">
        <f>CONCATENATE(H124," by ",I124)</f>
        <v>Taxes on income and wealth received by general government sector</v>
      </c>
      <c r="L124" s="586" t="s">
        <v>2170</v>
      </c>
      <c r="M124" s="477"/>
      <c r="N124" s="477"/>
      <c r="O124" s="477"/>
      <c r="P124" s="478"/>
      <c r="Q124" s="479"/>
      <c r="R124" s="479" t="str">
        <f>D124</f>
        <v>*dicot</v>
      </c>
      <c r="S124" s="479"/>
      <c r="T124" s="479"/>
      <c r="U124" s="481" t="str">
        <f>IF(Income_Macro_Variables!Q124&lt;&gt;"",CONCATENATE(Income_Macro_Variables!$H124,"[",Income_Macro_Variables!Q124,"]"),"")</f>
        <v/>
      </c>
      <c r="V124" s="482" t="str">
        <f>IF(Income_Macro_Variables!R124&lt;&gt;"",CONCATENATE(Income_Macro_Variables!$H124,"[",Income_Macro_Variables!R124,"]"),"")</f>
        <v>Taxes on income and wealth received[*dicot]</v>
      </c>
      <c r="W124" s="482" t="str">
        <f>IF(Income_Macro_Variables!S124&lt;&gt;"",CONCATENATE(Income_Macro_Variables!$H124,"[",Income_Macro_Variables!S124,"]"),"")</f>
        <v/>
      </c>
      <c r="X124" s="483" t="str">
        <f>IF(Income_Macro_Variables!T124&lt;&gt;"",CONCATENATE(Income_Macro_Variables!$H124,"[",Income_Macro_Variables!T124,"]"),"")</f>
        <v/>
      </c>
    </row>
    <row r="125" spans="1:24" ht="20" customHeight="1" x14ac:dyDescent="0.2">
      <c r="A125" s="474" t="s">
        <v>685</v>
      </c>
      <c r="B125" s="443" t="s">
        <v>325</v>
      </c>
      <c r="C125" s="443" t="s">
        <v>329</v>
      </c>
      <c r="D125" s="475" t="str">
        <f t="shared" si="11"/>
        <v>*dicab</v>
      </c>
      <c r="E125" s="476"/>
      <c r="F125" s="474"/>
      <c r="G125" s="475"/>
      <c r="H125" s="476" t="s">
        <v>349</v>
      </c>
      <c r="I125" s="475" t="s">
        <v>74</v>
      </c>
      <c r="J125" s="475" t="s">
        <v>678</v>
      </c>
      <c r="K125" s="475" t="str">
        <f t="shared" si="12"/>
        <v>Social assistance benefits in cash of personal sector</v>
      </c>
      <c r="L125" s="588" t="s">
        <v>2102</v>
      </c>
      <c r="M125" s="477"/>
      <c r="N125" s="477"/>
      <c r="O125" s="477"/>
      <c r="P125" s="478"/>
      <c r="Q125" s="479"/>
      <c r="R125" s="479" t="str">
        <f>D125</f>
        <v>*dicab</v>
      </c>
      <c r="S125" s="479"/>
      <c r="T125" s="479"/>
      <c r="U125" s="481" t="str">
        <f>IF(Income_Macro_Variables!Q125&lt;&gt;"",CONCATENATE(Income_Macro_Variables!$H125,"[",Income_Macro_Variables!Q125,"]"),"")</f>
        <v/>
      </c>
      <c r="V125" s="482" t="str">
        <f>IF(Income_Macro_Variables!R125&lt;&gt;"",CONCATENATE(Income_Macro_Variables!$H125,"[",Income_Macro_Variables!R125,"]"),"")</f>
        <v>Social assistance benefits in cash[*dicab]</v>
      </c>
      <c r="W125" s="482" t="str">
        <f>IF(Income_Macro_Variables!S125&lt;&gt;"",CONCATENATE(Income_Macro_Variables!$H125,"[",Income_Macro_Variables!S125,"]"),"")</f>
        <v/>
      </c>
      <c r="X125" s="483" t="str">
        <f>IF(Income_Macro_Variables!T125&lt;&gt;"",CONCATENATE(Income_Macro_Variables!$H125,"[",Income_Macro_Variables!T125,"]"),"")</f>
        <v/>
      </c>
    </row>
    <row r="126" spans="1:24" ht="20" customHeight="1" x14ac:dyDescent="0.2">
      <c r="A126" s="474" t="s">
        <v>685</v>
      </c>
      <c r="B126" s="443" t="s">
        <v>325</v>
      </c>
      <c r="C126" s="443" t="s">
        <v>329</v>
      </c>
      <c r="D126" s="475" t="str">
        <f t="shared" si="11"/>
        <v>*dicab</v>
      </c>
      <c r="E126" s="476"/>
      <c r="F126" s="474"/>
      <c r="G126" s="475"/>
      <c r="H126" s="476" t="s">
        <v>605</v>
      </c>
      <c r="I126" s="475" t="s">
        <v>74</v>
      </c>
      <c r="J126" s="475" t="s">
        <v>676</v>
      </c>
      <c r="K126" s="475" t="str">
        <f t="shared" si="12"/>
        <v>Disposable income (cash + in-kind transfers) of personal sector</v>
      </c>
      <c r="L126" s="588" t="s">
        <v>2103</v>
      </c>
      <c r="M126" s="477" t="str">
        <f>CONCATENATE(J126," is equal to ",J127," minus ",J128," minus ",J129," plus ",J130," plus ",J131)</f>
        <v>Disposable income (interm. definition) is equal to Pretax income minus Taxes on production minus Taxes on income and wealth plus Social assistance benefits plus Social transfers in kind</v>
      </c>
      <c r="N126" s="477" t="str">
        <f>CONCATENATE("[",J126,"]","=","[",J127,"]","-","[",J128,"]","-","[",J129,"]","+","[",J130,"]","+","[",J131,"]",)</f>
        <v>[Disposable income (interm. definition)]=[Pretax income]-[Taxes on production]-[Taxes on income and wealth]+[Social assistance benefits]+[Social transfers in kind]</v>
      </c>
      <c r="O126" s="477" t="str">
        <f>CONCATENATE(D126,"=",D127,"-",D128,"-",D129,"+",D130,"+",D131)</f>
        <v>*dicab=*ptinc-*fprod-*dicot+*dicab+*dikin</v>
      </c>
      <c r="P126" s="478"/>
      <c r="Q126" s="479" t="str">
        <f>D126</f>
        <v>*dicab</v>
      </c>
      <c r="R126" s="479"/>
      <c r="S126" s="479"/>
      <c r="T126" s="479"/>
      <c r="U126" s="481" t="str">
        <f>IF(Income_Macro_Variables!Q126&lt;&gt;"",CONCATENATE(Income_Macro_Variables!$H126,"[",Income_Macro_Variables!Q126,"]"),"")</f>
        <v>Disposable income (cash + in-kind transfers)[*dicab]</v>
      </c>
      <c r="V126" s="482" t="str">
        <f>IF(Income_Macro_Variables!R126&lt;&gt;"",CONCATENATE(Income_Macro_Variables!$H126,"[",Income_Macro_Variables!R126,"]"),"")</f>
        <v/>
      </c>
      <c r="W126" s="482" t="str">
        <f>IF(Income_Macro_Variables!S126&lt;&gt;"",CONCATENATE(Income_Macro_Variables!$H126,"[",Income_Macro_Variables!S126,"]"),"")</f>
        <v/>
      </c>
      <c r="X126" s="483" t="str">
        <f>IF(Income_Macro_Variables!T126&lt;&gt;"",CONCATENATE(Income_Macro_Variables!$H126,"[",Income_Macro_Variables!T126,"]"),"")</f>
        <v/>
      </c>
    </row>
    <row r="127" spans="1:24" ht="20" customHeight="1" x14ac:dyDescent="0.2">
      <c r="A127" s="474" t="s">
        <v>685</v>
      </c>
      <c r="B127" s="443" t="s">
        <v>314</v>
      </c>
      <c r="C127" s="443" t="s">
        <v>293</v>
      </c>
      <c r="D127" s="475" t="str">
        <f t="shared" si="11"/>
        <v>*ptinc</v>
      </c>
      <c r="E127" s="476"/>
      <c r="F127" s="474"/>
      <c r="G127" s="475"/>
      <c r="H127" s="476" t="s">
        <v>593</v>
      </c>
      <c r="I127" s="475" t="s">
        <v>74</v>
      </c>
      <c r="J127" s="475" t="s">
        <v>593</v>
      </c>
      <c r="K127" s="475" t="str">
        <f t="shared" si="12"/>
        <v>Pretax income of personal sector</v>
      </c>
      <c r="L127" s="588" t="str">
        <f>L122</f>
        <v>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v>
      </c>
      <c r="M127" s="477"/>
      <c r="N127" s="477"/>
      <c r="O127" s="477"/>
      <c r="P127" s="478"/>
      <c r="Q127" s="479"/>
      <c r="R127" s="479" t="str">
        <f>D127</f>
        <v>*ptinc</v>
      </c>
      <c r="S127" s="479"/>
      <c r="T127" s="479"/>
      <c r="U127" s="481" t="str">
        <f>IF(Income_Macro_Variables!Q127&lt;&gt;"",CONCATENATE(Income_Macro_Variables!$H127,"[",Income_Macro_Variables!Q127,"]"),"")</f>
        <v/>
      </c>
      <c r="V127" s="482" t="str">
        <f>IF(Income_Macro_Variables!R127&lt;&gt;"",CONCATENATE(Income_Macro_Variables!$H127,"[",Income_Macro_Variables!R127,"]"),"")</f>
        <v>Pretax income[*ptinc]</v>
      </c>
      <c r="W127" s="482" t="str">
        <f>IF(Income_Macro_Variables!S127&lt;&gt;"",CONCATENATE(Income_Macro_Variables!$H127,"[",Income_Macro_Variables!S127,"]"),"")</f>
        <v/>
      </c>
      <c r="X127" s="483" t="str">
        <f>IF(Income_Macro_Variables!T127&lt;&gt;"",CONCATENATE(Income_Macro_Variables!$H127,"[",Income_Macro_Variables!T127,"]"),"")</f>
        <v/>
      </c>
    </row>
    <row r="128" spans="1:24" ht="20" customHeight="1" x14ac:dyDescent="0.2">
      <c r="A128" s="474" t="s">
        <v>685</v>
      </c>
      <c r="B128" s="443" t="s">
        <v>334</v>
      </c>
      <c r="C128" s="443" t="s">
        <v>335</v>
      </c>
      <c r="D128" s="475" t="str">
        <f t="shared" si="11"/>
        <v>*fprod</v>
      </c>
      <c r="E128" s="476">
        <v>1</v>
      </c>
      <c r="F128" s="474"/>
      <c r="G128" s="475"/>
      <c r="H128" s="476" t="s">
        <v>664</v>
      </c>
      <c r="I128" s="475" t="s">
        <v>378</v>
      </c>
      <c r="J128" s="475" t="s">
        <v>348</v>
      </c>
      <c r="K128" s="475" t="str">
        <f>CONCATENATE(H128," by ",I128)</f>
        <v>Taxes on production (net) received by general government sector</v>
      </c>
      <c r="L128" s="588" t="str">
        <f>L123</f>
        <v>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v>
      </c>
      <c r="M128" s="477"/>
      <c r="N128" s="477"/>
      <c r="O128" s="477"/>
      <c r="P128" s="478"/>
      <c r="Q128" s="479"/>
      <c r="R128" s="479" t="str">
        <f>D128</f>
        <v>*fprod</v>
      </c>
      <c r="S128" s="479"/>
      <c r="T128" s="479"/>
      <c r="U128" s="481" t="str">
        <f>IF(Income_Macro_Variables!Q128&lt;&gt;"",CONCATENATE(Income_Macro_Variables!$H128,"[",Income_Macro_Variables!Q128,"]"),"")</f>
        <v/>
      </c>
      <c r="V128" s="482" t="str">
        <f>IF(Income_Macro_Variables!R128&lt;&gt;"",CONCATENATE(Income_Macro_Variables!$H128,"[",Income_Macro_Variables!R128,"]"),"")</f>
        <v>Taxes on production (net) received[*fprod]</v>
      </c>
      <c r="W128" s="482" t="str">
        <f>IF(Income_Macro_Variables!S128&lt;&gt;"",CONCATENATE(Income_Macro_Variables!$H128,"[",Income_Macro_Variables!S128,"]"),"")</f>
        <v/>
      </c>
      <c r="X128" s="483" t="str">
        <f>IF(Income_Macro_Variables!T128&lt;&gt;"",CONCATENATE(Income_Macro_Variables!$H128,"[",Income_Macro_Variables!T128,"]"),"")</f>
        <v/>
      </c>
    </row>
    <row r="129" spans="1:24" ht="20" customHeight="1" x14ac:dyDescent="0.2">
      <c r="A129" s="474" t="s">
        <v>685</v>
      </c>
      <c r="B129" s="443" t="s">
        <v>325</v>
      </c>
      <c r="C129" s="443" t="s">
        <v>326</v>
      </c>
      <c r="D129" s="475" t="str">
        <f t="shared" si="11"/>
        <v>*dicot</v>
      </c>
      <c r="E129" s="476">
        <v>1</v>
      </c>
      <c r="F129" s="474"/>
      <c r="G129" s="475"/>
      <c r="H129" s="476" t="s">
        <v>683</v>
      </c>
      <c r="I129" s="475" t="s">
        <v>378</v>
      </c>
      <c r="J129" s="475" t="s">
        <v>681</v>
      </c>
      <c r="K129" s="475" t="str">
        <f>CONCATENATE(H129," by ",I129)</f>
        <v>Taxes on income and wealth received by general government sector</v>
      </c>
      <c r="L129" s="588" t="str">
        <f>L124</f>
        <v>The total value of income and wealth taxes received by the general government sector (central government, state government, local government, and social security funds.), minus subsidies.</v>
      </c>
      <c r="M129" s="477"/>
      <c r="N129" s="477"/>
      <c r="O129" s="477"/>
      <c r="P129" s="478"/>
      <c r="Q129" s="479"/>
      <c r="R129" s="479" t="str">
        <f>D129</f>
        <v>*dicot</v>
      </c>
      <c r="S129" s="479"/>
      <c r="T129" s="479"/>
      <c r="U129" s="481" t="str">
        <f>IF(Income_Macro_Variables!Q129&lt;&gt;"",CONCATENATE(Income_Macro_Variables!$H129,"[",Income_Macro_Variables!Q129,"]"),"")</f>
        <v/>
      </c>
      <c r="V129" s="482" t="str">
        <f>IF(Income_Macro_Variables!R129&lt;&gt;"",CONCATENATE(Income_Macro_Variables!$H129,"[",Income_Macro_Variables!R129,"]"),"")</f>
        <v>Taxes on income and wealth received[*dicot]</v>
      </c>
      <c r="W129" s="482" t="str">
        <f>IF(Income_Macro_Variables!S129&lt;&gt;"",CONCATENATE(Income_Macro_Variables!$H129,"[",Income_Macro_Variables!S129,"]"),"")</f>
        <v/>
      </c>
      <c r="X129" s="483" t="str">
        <f>IF(Income_Macro_Variables!T129&lt;&gt;"",CONCATENATE(Income_Macro_Variables!$H129,"[",Income_Macro_Variables!T129,"]"),"")</f>
        <v/>
      </c>
    </row>
    <row r="130" spans="1:24" ht="20" customHeight="1" x14ac:dyDescent="0.2">
      <c r="A130" s="474" t="s">
        <v>685</v>
      </c>
      <c r="B130" s="443" t="s">
        <v>325</v>
      </c>
      <c r="C130" s="443" t="s">
        <v>329</v>
      </c>
      <c r="D130" s="475" t="str">
        <f t="shared" si="11"/>
        <v>*dicab</v>
      </c>
      <c r="E130" s="476">
        <v>1</v>
      </c>
      <c r="F130" s="474"/>
      <c r="G130" s="475"/>
      <c r="H130" s="476" t="s">
        <v>349</v>
      </c>
      <c r="I130" s="475" t="s">
        <v>74</v>
      </c>
      <c r="J130" s="475" t="s">
        <v>678</v>
      </c>
      <c r="K130" s="475" t="str">
        <f t="shared" si="12"/>
        <v>Social assistance benefits in cash of personal sector</v>
      </c>
      <c r="L130" s="588" t="str">
        <f>L125</f>
        <v>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v>
      </c>
      <c r="M130" s="477"/>
      <c r="N130" s="477"/>
      <c r="O130" s="477"/>
      <c r="P130" s="478"/>
      <c r="Q130" s="479"/>
      <c r="R130" s="479" t="str">
        <f>D130</f>
        <v>*dicab</v>
      </c>
      <c r="S130" s="479"/>
      <c r="T130" s="479"/>
      <c r="U130" s="481" t="str">
        <f>IF(Income_Macro_Variables!Q130&lt;&gt;"",CONCATENATE(Income_Macro_Variables!$H130,"[",Income_Macro_Variables!Q130,"]"),"")</f>
        <v/>
      </c>
      <c r="V130" s="482" t="str">
        <f>IF(Income_Macro_Variables!R130&lt;&gt;"",CONCATENATE(Income_Macro_Variables!$H130,"[",Income_Macro_Variables!R130,"]"),"")</f>
        <v>Social assistance benefits in cash[*dicab]</v>
      </c>
      <c r="W130" s="482" t="str">
        <f>IF(Income_Macro_Variables!S130&lt;&gt;"",CONCATENATE(Income_Macro_Variables!$H130,"[",Income_Macro_Variables!S130,"]"),"")</f>
        <v/>
      </c>
      <c r="X130" s="483" t="str">
        <f>IF(Income_Macro_Variables!T130&lt;&gt;"",CONCATENATE(Income_Macro_Variables!$H130,"[",Income_Macro_Variables!T130,"]"),"")</f>
        <v/>
      </c>
    </row>
    <row r="131" spans="1:24" ht="20" customHeight="1" x14ac:dyDescent="0.2">
      <c r="A131" s="474" t="s">
        <v>685</v>
      </c>
      <c r="B131" s="443" t="s">
        <v>325</v>
      </c>
      <c r="C131" s="443" t="s">
        <v>330</v>
      </c>
      <c r="D131" s="475" t="str">
        <f t="shared" si="11"/>
        <v>*dikin</v>
      </c>
      <c r="E131" s="476"/>
      <c r="F131" s="474"/>
      <c r="G131" s="475"/>
      <c r="H131" s="476" t="s">
        <v>350</v>
      </c>
      <c r="I131" s="475" t="s">
        <v>74</v>
      </c>
      <c r="J131" s="475" t="s">
        <v>350</v>
      </c>
      <c r="K131" s="475" t="str">
        <f t="shared" si="12"/>
        <v>Social transfers in kind of personal sector</v>
      </c>
      <c r="L131" s="588" t="s">
        <v>2104</v>
      </c>
      <c r="M131" s="477"/>
      <c r="N131" s="477"/>
      <c r="O131" s="477"/>
      <c r="P131" s="478"/>
      <c r="Q131" s="479"/>
      <c r="R131" s="479" t="str">
        <f>D131</f>
        <v>*dikin</v>
      </c>
      <c r="S131" s="479"/>
      <c r="T131" s="479"/>
      <c r="U131" s="481" t="str">
        <f>IF(Income_Macro_Variables!Q131&lt;&gt;"",CONCATENATE(Income_Macro_Variables!$H131,"[",Income_Macro_Variables!Q131,"]"),"")</f>
        <v/>
      </c>
      <c r="V131" s="482" t="str">
        <f>IF(Income_Macro_Variables!R131&lt;&gt;"",CONCATENATE(Income_Macro_Variables!$H131,"[",Income_Macro_Variables!R131,"]"),"")</f>
        <v>Social transfers in kind[*dikin]</v>
      </c>
      <c r="W131" s="482" t="str">
        <f>IF(Income_Macro_Variables!S131&lt;&gt;"",CONCATENATE(Income_Macro_Variables!$H131,"[",Income_Macro_Variables!S131,"]"),"")</f>
        <v/>
      </c>
      <c r="X131" s="483" t="str">
        <f>IF(Income_Macro_Variables!T131&lt;&gt;"",CONCATENATE(Income_Macro_Variables!$H131,"[",Income_Macro_Variables!T131,"]"),"")</f>
        <v/>
      </c>
    </row>
    <row r="132" spans="1:24" ht="20" customHeight="1" x14ac:dyDescent="0.2">
      <c r="A132" s="474" t="s">
        <v>685</v>
      </c>
      <c r="B132" s="443" t="s">
        <v>325</v>
      </c>
      <c r="C132" s="443" t="s">
        <v>293</v>
      </c>
      <c r="D132" s="475" t="str">
        <f t="shared" si="11"/>
        <v>*diinc</v>
      </c>
      <c r="E132" s="476"/>
      <c r="F132" s="474"/>
      <c r="G132" s="475"/>
      <c r="H132" s="476" t="s">
        <v>606</v>
      </c>
      <c r="I132" s="475" t="s">
        <v>74</v>
      </c>
      <c r="J132" s="475" t="s">
        <v>677</v>
      </c>
      <c r="K132" s="475" t="str">
        <f t="shared" si="12"/>
        <v>Disposable income (cash income + in-kind transfers + collective expenditure) of personal sector</v>
      </c>
      <c r="L132" s="588" t="s">
        <v>2105</v>
      </c>
      <c r="M132" s="477" t="str">
        <f>CONCATENATE(J132," is equal to ",J133," minus ",J134," minus ",J135," plus ",J136," plus ",J137," plus ",J138)</f>
        <v>Disposable income (broad definition) is equal to Pre-tax income minus Taxes on production minus Taxes on income and wealth plus Social assistance benefits plus Social transfers in kind plus Collective consumption expenditure</v>
      </c>
      <c r="N132" s="477" t="str">
        <f>CONCATENATE("[",J132,"]","=","[",J133,"]","-","[",J134,"]","-","[",J135,"]","+","[",J136,"]","+","[",J137,"]","+","[",J138,"]",)</f>
        <v>[Disposable income (broad definition)]=[Pre-tax income]-[Taxes on production]-[Taxes on income and wealth]+[Social assistance benefits]+[Social transfers in kind]+[Collective consumption expenditure]</v>
      </c>
      <c r="O132" s="477" t="str">
        <f>CONCATENATE(D132,"=",D133,"-",D134,"-",D135,"+",D136,"+",D137,"+",D138)</f>
        <v>*diinc=*ptinc-*fprod-*dicot+*dicab+*dikin+*dicol</v>
      </c>
      <c r="P132" s="478"/>
      <c r="Q132" s="479" t="str">
        <f>D132</f>
        <v>*diinc</v>
      </c>
      <c r="R132" s="479"/>
      <c r="S132" s="479"/>
      <c r="T132" s="479"/>
      <c r="U132" s="481" t="str">
        <f>IF(Income_Macro_Variables!Q132&lt;&gt;"",CONCATENATE(Income_Macro_Variables!$H132,"[",Income_Macro_Variables!Q132,"]"),"")</f>
        <v>Disposable income (cash income + in-kind transfers + collective expenditure)[*diinc]</v>
      </c>
      <c r="V132" s="482" t="str">
        <f>IF(Income_Macro_Variables!R132&lt;&gt;"",CONCATENATE(Income_Macro_Variables!$H132,"[",Income_Macro_Variables!R132,"]"),"")</f>
        <v/>
      </c>
      <c r="W132" s="482" t="str">
        <f>IF(Income_Macro_Variables!S132&lt;&gt;"",CONCATENATE(Income_Macro_Variables!$H132,"[",Income_Macro_Variables!S132,"]"),"")</f>
        <v/>
      </c>
      <c r="X132" s="483" t="str">
        <f>IF(Income_Macro_Variables!T132&lt;&gt;"",CONCATENATE(Income_Macro_Variables!$H132,"[",Income_Macro_Variables!T132,"]"),"")</f>
        <v/>
      </c>
    </row>
    <row r="133" spans="1:24" ht="20" customHeight="1" x14ac:dyDescent="0.2">
      <c r="A133" s="474" t="s">
        <v>685</v>
      </c>
      <c r="B133" s="443" t="s">
        <v>314</v>
      </c>
      <c r="C133" s="443" t="s">
        <v>293</v>
      </c>
      <c r="D133" s="475" t="str">
        <f t="shared" si="11"/>
        <v>*ptinc</v>
      </c>
      <c r="E133" s="476"/>
      <c r="F133" s="474"/>
      <c r="G133" s="475"/>
      <c r="H133" s="476" t="s">
        <v>593</v>
      </c>
      <c r="I133" s="475" t="s">
        <v>74</v>
      </c>
      <c r="J133" s="475" t="s">
        <v>347</v>
      </c>
      <c r="K133" s="475" t="str">
        <f t="shared" si="12"/>
        <v>Pretax income of personal sector</v>
      </c>
      <c r="L133" s="588" t="str">
        <f>L122</f>
        <v>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v>
      </c>
      <c r="M133" s="477"/>
      <c r="N133" s="477"/>
      <c r="O133" s="477"/>
      <c r="P133" s="478"/>
      <c r="Q133" s="479"/>
      <c r="R133" s="479" t="str">
        <f t="shared" ref="R133:R138" si="13">D133</f>
        <v>*ptinc</v>
      </c>
      <c r="S133" s="479"/>
      <c r="T133" s="479"/>
      <c r="U133" s="481" t="str">
        <f>IF(Income_Macro_Variables!Q133&lt;&gt;"",CONCATENATE(Income_Macro_Variables!$H133,"[",Income_Macro_Variables!Q133,"]"),"")</f>
        <v/>
      </c>
      <c r="V133" s="482" t="str">
        <f>IF(Income_Macro_Variables!R133&lt;&gt;"",CONCATENATE(Income_Macro_Variables!$H133,"[",Income_Macro_Variables!R133,"]"),"")</f>
        <v>Pretax income[*ptinc]</v>
      </c>
      <c r="W133" s="482" t="str">
        <f>IF(Income_Macro_Variables!S133&lt;&gt;"",CONCATENATE(Income_Macro_Variables!$H133,"[",Income_Macro_Variables!S133,"]"),"")</f>
        <v/>
      </c>
      <c r="X133" s="483" t="str">
        <f>IF(Income_Macro_Variables!T133&lt;&gt;"",CONCATENATE(Income_Macro_Variables!$H133,"[",Income_Macro_Variables!T133,"]"),"")</f>
        <v/>
      </c>
    </row>
    <row r="134" spans="1:24" ht="20" customHeight="1" x14ac:dyDescent="0.2">
      <c r="A134" s="474" t="s">
        <v>685</v>
      </c>
      <c r="B134" s="443" t="s">
        <v>334</v>
      </c>
      <c r="C134" s="443" t="s">
        <v>335</v>
      </c>
      <c r="D134" s="475" t="str">
        <f t="shared" si="11"/>
        <v>*fprod</v>
      </c>
      <c r="E134" s="476">
        <v>1</v>
      </c>
      <c r="F134" s="474"/>
      <c r="G134" s="475"/>
      <c r="H134" s="476" t="s">
        <v>674</v>
      </c>
      <c r="I134" s="475" t="s">
        <v>378</v>
      </c>
      <c r="J134" s="475" t="s">
        <v>348</v>
      </c>
      <c r="K134" s="475" t="str">
        <f>CONCATENATE(H134," by ",I134)</f>
        <v>Taxes on production (net) received  by general government sector</v>
      </c>
      <c r="L134" s="588" t="str">
        <f>L128</f>
        <v>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v>
      </c>
      <c r="M134" s="477"/>
      <c r="N134" s="477"/>
      <c r="O134" s="477"/>
      <c r="P134" s="478"/>
      <c r="Q134" s="479"/>
      <c r="R134" s="479" t="str">
        <f t="shared" si="13"/>
        <v>*fprod</v>
      </c>
      <c r="S134" s="479"/>
      <c r="T134" s="479"/>
      <c r="U134" s="481" t="str">
        <f>IF(Income_Macro_Variables!Q134&lt;&gt;"",CONCATENATE(Income_Macro_Variables!$H134,"[",Income_Macro_Variables!Q134,"]"),"")</f>
        <v/>
      </c>
      <c r="V134" s="482" t="str">
        <f>IF(Income_Macro_Variables!R134&lt;&gt;"",CONCATENATE(Income_Macro_Variables!$H134,"[",Income_Macro_Variables!R134,"]"),"")</f>
        <v>Taxes on production (net) received [*fprod]</v>
      </c>
      <c r="W134" s="482" t="str">
        <f>IF(Income_Macro_Variables!S134&lt;&gt;"",CONCATENATE(Income_Macro_Variables!$H134,"[",Income_Macro_Variables!S134,"]"),"")</f>
        <v/>
      </c>
      <c r="X134" s="483" t="str">
        <f>IF(Income_Macro_Variables!T134&lt;&gt;"",CONCATENATE(Income_Macro_Variables!$H134,"[",Income_Macro_Variables!T134,"]"),"")</f>
        <v/>
      </c>
    </row>
    <row r="135" spans="1:24" ht="20" customHeight="1" x14ac:dyDescent="0.2">
      <c r="A135" s="474" t="s">
        <v>685</v>
      </c>
      <c r="B135" s="443" t="s">
        <v>325</v>
      </c>
      <c r="C135" s="443" t="s">
        <v>326</v>
      </c>
      <c r="D135" s="475" t="str">
        <f t="shared" si="11"/>
        <v>*dicot</v>
      </c>
      <c r="E135" s="476">
        <v>1</v>
      </c>
      <c r="F135" s="474"/>
      <c r="G135" s="475"/>
      <c r="H135" s="476" t="s">
        <v>682</v>
      </c>
      <c r="I135" s="475" t="s">
        <v>378</v>
      </c>
      <c r="J135" s="475" t="s">
        <v>681</v>
      </c>
      <c r="K135" s="475" t="str">
        <f>CONCATENATE(H135," by ",I135)</f>
        <v>Taxes on income and wealth received  by general government sector</v>
      </c>
      <c r="L135" s="588" t="str">
        <f>L123</f>
        <v>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v>
      </c>
      <c r="M135" s="477"/>
      <c r="N135" s="477"/>
      <c r="O135" s="477"/>
      <c r="P135" s="478"/>
      <c r="Q135" s="479"/>
      <c r="R135" s="479" t="str">
        <f t="shared" si="13"/>
        <v>*dicot</v>
      </c>
      <c r="S135" s="479"/>
      <c r="T135" s="479"/>
      <c r="U135" s="481" t="str">
        <f>IF(Income_Macro_Variables!Q135&lt;&gt;"",CONCATENATE(Income_Macro_Variables!$H135,"[",Income_Macro_Variables!Q135,"]"),"")</f>
        <v/>
      </c>
      <c r="V135" s="482" t="str">
        <f>IF(Income_Macro_Variables!R135&lt;&gt;"",CONCATENATE(Income_Macro_Variables!$H135,"[",Income_Macro_Variables!R135,"]"),"")</f>
        <v>Taxes on income and wealth received [*dicot]</v>
      </c>
      <c r="W135" s="482" t="str">
        <f>IF(Income_Macro_Variables!S135&lt;&gt;"",CONCATENATE(Income_Macro_Variables!$H135,"[",Income_Macro_Variables!S135,"]"),"")</f>
        <v/>
      </c>
      <c r="X135" s="483" t="str">
        <f>IF(Income_Macro_Variables!T135&lt;&gt;"",CONCATENATE(Income_Macro_Variables!$H135,"[",Income_Macro_Variables!T135,"]"),"")</f>
        <v/>
      </c>
    </row>
    <row r="136" spans="1:24" ht="20" customHeight="1" x14ac:dyDescent="0.2">
      <c r="A136" s="474" t="s">
        <v>685</v>
      </c>
      <c r="B136" s="443" t="s">
        <v>325</v>
      </c>
      <c r="C136" s="443" t="s">
        <v>329</v>
      </c>
      <c r="D136" s="475" t="str">
        <f t="shared" si="11"/>
        <v>*dicab</v>
      </c>
      <c r="E136" s="476">
        <v>1</v>
      </c>
      <c r="F136" s="474"/>
      <c r="G136" s="475"/>
      <c r="H136" s="476" t="s">
        <v>349</v>
      </c>
      <c r="I136" s="475" t="s">
        <v>74</v>
      </c>
      <c r="J136" s="475" t="s">
        <v>678</v>
      </c>
      <c r="K136" s="475" t="str">
        <f>CONCATENATE(H136," by ",I136)</f>
        <v>Social assistance benefits in cash by personal sector</v>
      </c>
      <c r="L136" s="588" t="str">
        <f>L125</f>
        <v>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v>
      </c>
      <c r="M136" s="477"/>
      <c r="N136" s="477"/>
      <c r="O136" s="477"/>
      <c r="P136" s="478"/>
      <c r="Q136" s="479"/>
      <c r="R136" s="479" t="str">
        <f t="shared" si="13"/>
        <v>*dicab</v>
      </c>
      <c r="S136" s="479"/>
      <c r="T136" s="479"/>
      <c r="U136" s="481" t="str">
        <f>IF(Income_Macro_Variables!Q136&lt;&gt;"",CONCATENATE(Income_Macro_Variables!$H136,"[",Income_Macro_Variables!Q136,"]"),"")</f>
        <v/>
      </c>
      <c r="V136" s="482" t="str">
        <f>IF(Income_Macro_Variables!R136&lt;&gt;"",CONCATENATE(Income_Macro_Variables!$H136,"[",Income_Macro_Variables!R136,"]"),"")</f>
        <v>Social assistance benefits in cash[*dicab]</v>
      </c>
      <c r="W136" s="482" t="str">
        <f>IF(Income_Macro_Variables!S136&lt;&gt;"",CONCATENATE(Income_Macro_Variables!$H136,"[",Income_Macro_Variables!S136,"]"),"")</f>
        <v/>
      </c>
      <c r="X136" s="483" t="str">
        <f>IF(Income_Macro_Variables!T136&lt;&gt;"",CONCATENATE(Income_Macro_Variables!$H136,"[",Income_Macro_Variables!T136,"]"),"")</f>
        <v/>
      </c>
    </row>
    <row r="137" spans="1:24" ht="20" customHeight="1" x14ac:dyDescent="0.2">
      <c r="A137" s="474" t="s">
        <v>685</v>
      </c>
      <c r="B137" s="443" t="s">
        <v>325</v>
      </c>
      <c r="C137" s="443" t="s">
        <v>330</v>
      </c>
      <c r="D137" s="475" t="str">
        <f t="shared" si="11"/>
        <v>*dikin</v>
      </c>
      <c r="E137" s="476">
        <v>1</v>
      </c>
      <c r="F137" s="474"/>
      <c r="G137" s="475"/>
      <c r="H137" s="476" t="s">
        <v>350</v>
      </c>
      <c r="I137" s="475" t="s">
        <v>74</v>
      </c>
      <c r="J137" s="475" t="s">
        <v>350</v>
      </c>
      <c r="K137" s="475" t="str">
        <f>CONCATENATE(H137," by ",I137)</f>
        <v>Social transfers in kind by personal sector</v>
      </c>
      <c r="L137" s="588" t="str">
        <f>L131</f>
        <v>The total value of goods and services (in-kind transfers) provided by the government sector and the non-profit sector to individual households.</v>
      </c>
      <c r="M137" s="477"/>
      <c r="N137" s="477"/>
      <c r="O137" s="477"/>
      <c r="P137" s="478"/>
      <c r="Q137" s="479"/>
      <c r="R137" s="479" t="str">
        <f t="shared" si="13"/>
        <v>*dikin</v>
      </c>
      <c r="S137" s="479"/>
      <c r="T137" s="479"/>
      <c r="U137" s="481" t="str">
        <f>IF(Income_Macro_Variables!Q137&lt;&gt;"",CONCATENATE(Income_Macro_Variables!$H137,"[",Income_Macro_Variables!Q137,"]"),"")</f>
        <v/>
      </c>
      <c r="V137" s="482" t="str">
        <f>IF(Income_Macro_Variables!R137&lt;&gt;"",CONCATENATE(Income_Macro_Variables!$H137,"[",Income_Macro_Variables!R137,"]"),"")</f>
        <v>Social transfers in kind[*dikin]</v>
      </c>
      <c r="W137" s="482" t="str">
        <f>IF(Income_Macro_Variables!S137&lt;&gt;"",CONCATENATE(Income_Macro_Variables!$H137,"[",Income_Macro_Variables!S137,"]"),"")</f>
        <v/>
      </c>
      <c r="X137" s="483" t="str">
        <f>IF(Income_Macro_Variables!T137&lt;&gt;"",CONCATENATE(Income_Macro_Variables!$H137,"[",Income_Macro_Variables!T137,"]"),"")</f>
        <v/>
      </c>
    </row>
    <row r="138" spans="1:24" ht="20" customHeight="1" thickBot="1" x14ac:dyDescent="0.25">
      <c r="A138" s="484" t="s">
        <v>685</v>
      </c>
      <c r="B138" s="444" t="s">
        <v>325</v>
      </c>
      <c r="C138" s="444" t="s">
        <v>331</v>
      </c>
      <c r="D138" s="485" t="str">
        <f t="shared" si="11"/>
        <v>*dicol</v>
      </c>
      <c r="E138" s="490"/>
      <c r="F138" s="484"/>
      <c r="G138" s="485"/>
      <c r="H138" s="490" t="s">
        <v>351</v>
      </c>
      <c r="I138" s="485" t="s">
        <v>62</v>
      </c>
      <c r="J138" s="485" t="s">
        <v>351</v>
      </c>
      <c r="K138" s="485" t="str">
        <f>CONCATENATE(H138," by ",I138)</f>
        <v>Collective consumption expenditure by total economy</v>
      </c>
      <c r="L138" s="587" t="s">
        <v>2106</v>
      </c>
      <c r="M138" s="491"/>
      <c r="N138" s="491"/>
      <c r="O138" s="491"/>
      <c r="P138" s="492"/>
      <c r="Q138" s="487"/>
      <c r="R138" s="487" t="str">
        <f t="shared" si="13"/>
        <v>*dicol</v>
      </c>
      <c r="S138" s="487"/>
      <c r="T138" s="487"/>
      <c r="U138" s="493" t="str">
        <f>IF(Income_Macro_Variables!Q138&lt;&gt;"",CONCATENATE(Income_Macro_Variables!$H138,"[",Income_Macro_Variables!Q138,"]"),"")</f>
        <v/>
      </c>
      <c r="V138" s="488" t="str">
        <f>IF(Income_Macro_Variables!R138&lt;&gt;"",CONCATENATE(Income_Macro_Variables!$H138,"[",Income_Macro_Variables!R138,"]"),"")</f>
        <v>Collective consumption expenditure[*dicol]</v>
      </c>
      <c r="W138" s="488" t="str">
        <f>IF(Income_Macro_Variables!S138&lt;&gt;"",CONCATENATE(Income_Macro_Variables!$H138,"[",Income_Macro_Variables!S138,"]"),"")</f>
        <v/>
      </c>
      <c r="X138" s="489" t="str">
        <f>IF(Income_Macro_Variables!T138&lt;&gt;"",CONCATENATE(Income_Macro_Variables!$H138,"[",Income_Macro_Variables!T138,"]"),"")</f>
        <v/>
      </c>
    </row>
    <row r="139" spans="1:24" x14ac:dyDescent="0.2">
      <c r="A139" s="439"/>
      <c r="B139" s="439"/>
      <c r="C139" s="439"/>
      <c r="D139" s="439"/>
      <c r="E139" s="439"/>
      <c r="F139" s="439"/>
      <c r="G139" s="439"/>
      <c r="H139" s="440"/>
      <c r="I139" s="439"/>
      <c r="J139" s="439"/>
      <c r="K139" s="439"/>
      <c r="L139" s="584"/>
      <c r="M139" s="439"/>
      <c r="N139" s="439"/>
      <c r="O139" s="439"/>
      <c r="P139" s="439"/>
      <c r="Q139" s="439"/>
      <c r="R139" s="439"/>
      <c r="S139" s="439"/>
      <c r="T139" s="439"/>
      <c r="U139" s="442" t="str">
        <f>IF(Income_Macro_Variables!Q139&lt;&gt;"",CONCATENATE(Income_Macro_Variables!$H139,"[",Income_Macro_Variables!Q139,"]"),"")</f>
        <v/>
      </c>
      <c r="V139" s="442" t="str">
        <f>IF(Income_Macro_Variables!R139&lt;&gt;"",CONCATENATE(Income_Macro_Variables!$H139,"[",Income_Macro_Variables!R139,"]"),"")</f>
        <v/>
      </c>
      <c r="W139" s="442" t="str">
        <f>IF(Income_Macro_Variables!S139&lt;&gt;"",CONCATENATE(Income_Macro_Variables!$H139,"[",Income_Macro_Variables!S139,"]"),"")</f>
        <v/>
      </c>
      <c r="X139" s="442" t="str">
        <f>IF(Income_Macro_Variables!T139&lt;&gt;"",CONCATENATE(Income_Macro_Variables!$H139,"[",Income_Macro_Variables!T139,"]"),"")</f>
        <v/>
      </c>
    </row>
    <row r="140" spans="1:24" x14ac:dyDescent="0.2">
      <c r="A140" s="442" t="s">
        <v>1705</v>
      </c>
    </row>
    <row r="141" spans="1:24" x14ac:dyDescent="0.2">
      <c r="A141" s="442" t="s">
        <v>1706</v>
      </c>
    </row>
  </sheetData>
  <mergeCells count="10">
    <mergeCell ref="U2:X2"/>
    <mergeCell ref="A2:D2"/>
    <mergeCell ref="H2:H3"/>
    <mergeCell ref="I2:I3"/>
    <mergeCell ref="J2:K2"/>
    <mergeCell ref="P2:T2"/>
    <mergeCell ref="L2:O2"/>
    <mergeCell ref="F2:F3"/>
    <mergeCell ref="E2:E3"/>
    <mergeCell ref="G2:G3"/>
  </mergeCells>
  <phoneticPr fontId="42" type="noConversion"/>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opLeftCell="J11" zoomScale="80" zoomScaleNormal="80" zoomScalePageLayoutView="80" workbookViewId="0">
      <selection activeCell="L4" sqref="L4"/>
    </sheetView>
  </sheetViews>
  <sheetFormatPr baseColWidth="10" defaultColWidth="47.83203125" defaultRowHeight="16" x14ac:dyDescent="0.2"/>
  <cols>
    <col min="1" max="2" width="8.5" style="35" customWidth="1"/>
    <col min="3" max="3" width="20.33203125" style="35" customWidth="1"/>
    <col min="4" max="4" width="12.1640625" style="35" customWidth="1"/>
    <col min="5" max="5" width="4" style="35" customWidth="1"/>
    <col min="6" max="6" width="5.33203125" style="35" customWidth="1"/>
    <col min="7" max="7" width="6.1640625" style="35" customWidth="1"/>
    <col min="8" max="8" width="93.1640625" style="35" customWidth="1"/>
    <col min="9" max="9" width="4.1640625" style="35" customWidth="1"/>
    <col min="10" max="10" width="81.33203125" style="35" customWidth="1"/>
    <col min="11" max="11" width="88.83203125" style="35" bestFit="1" customWidth="1"/>
    <col min="12" max="12" width="65.6640625" style="35" customWidth="1"/>
    <col min="13" max="13" width="61.6640625" style="66" customWidth="1"/>
    <col min="14" max="14" width="63.1640625" style="66" customWidth="1"/>
    <col min="15" max="15" width="66.83203125" style="35" bestFit="1" customWidth="1"/>
    <col min="16" max="16" width="13.83203125" style="35" customWidth="1"/>
    <col min="17" max="17" width="7.33203125" style="35" customWidth="1"/>
    <col min="18" max="18" width="7.83203125" style="35" customWidth="1"/>
    <col min="19" max="19" width="5.83203125" style="35" customWidth="1"/>
    <col min="20" max="20" width="7.33203125" style="35" customWidth="1"/>
    <col min="21" max="21" width="54" style="99" customWidth="1"/>
    <col min="22" max="22" width="54.33203125" style="99" bestFit="1" customWidth="1"/>
    <col min="23" max="24" width="47.83203125" style="99"/>
    <col min="25" max="16384" width="47.83203125" style="35"/>
  </cols>
  <sheetData>
    <row r="1" spans="1:24" s="66" customFormat="1" ht="17" customHeight="1" thickBot="1" x14ac:dyDescent="0.25">
      <c r="A1" s="290" t="s">
        <v>1708</v>
      </c>
      <c r="B1" s="291"/>
      <c r="C1" s="291"/>
      <c r="D1" s="291"/>
      <c r="E1" s="291"/>
      <c r="H1" s="75"/>
      <c r="P1" s="291"/>
      <c r="Q1" s="291"/>
      <c r="R1" s="291"/>
      <c r="S1" s="291"/>
      <c r="T1" s="291"/>
      <c r="U1" s="67"/>
      <c r="V1" s="67"/>
      <c r="W1" s="67"/>
      <c r="X1" s="67"/>
    </row>
    <row r="2" spans="1:24" ht="17" thickBot="1" x14ac:dyDescent="0.25">
      <c r="A2" s="667" t="s">
        <v>286</v>
      </c>
      <c r="B2" s="667"/>
      <c r="C2" s="667"/>
      <c r="D2" s="667"/>
      <c r="E2" s="105"/>
      <c r="F2" s="702" t="s">
        <v>482</v>
      </c>
      <c r="G2" s="680" t="s">
        <v>1923</v>
      </c>
      <c r="H2" s="669" t="s">
        <v>72</v>
      </c>
      <c r="I2" s="669" t="s">
        <v>59</v>
      </c>
      <c r="J2" s="700" t="s">
        <v>287</v>
      </c>
      <c r="K2" s="674"/>
      <c r="L2" s="666" t="s">
        <v>470</v>
      </c>
      <c r="M2" s="667"/>
      <c r="N2" s="667"/>
      <c r="O2" s="668"/>
      <c r="P2" s="652" t="s">
        <v>476</v>
      </c>
      <c r="Q2" s="653"/>
      <c r="R2" s="653"/>
      <c r="S2" s="653"/>
      <c r="T2" s="654"/>
      <c r="U2" s="673" t="s">
        <v>471</v>
      </c>
      <c r="V2" s="700"/>
      <c r="W2" s="700"/>
      <c r="X2" s="674"/>
    </row>
    <row r="3" spans="1:24" ht="45" customHeight="1" thickBot="1" x14ac:dyDescent="0.25">
      <c r="A3" s="38" t="s">
        <v>11</v>
      </c>
      <c r="B3" s="38" t="s">
        <v>10</v>
      </c>
      <c r="C3" s="38" t="s">
        <v>9</v>
      </c>
      <c r="D3" s="167" t="s">
        <v>45</v>
      </c>
      <c r="E3" s="249" t="s">
        <v>1707</v>
      </c>
      <c r="F3" s="703"/>
      <c r="G3" s="704"/>
      <c r="H3" s="670"/>
      <c r="I3" s="701"/>
      <c r="J3" s="152" t="s">
        <v>75</v>
      </c>
      <c r="K3" s="239" t="s">
        <v>73</v>
      </c>
      <c r="L3" s="247" t="s">
        <v>2264</v>
      </c>
      <c r="M3" s="173" t="s">
        <v>2263</v>
      </c>
      <c r="N3" s="292" t="s">
        <v>475</v>
      </c>
      <c r="O3" s="242" t="s">
        <v>1593</v>
      </c>
      <c r="P3" s="115" t="s">
        <v>71</v>
      </c>
      <c r="Q3" s="115" t="s">
        <v>4</v>
      </c>
      <c r="R3" s="115" t="s">
        <v>5</v>
      </c>
      <c r="S3" s="115" t="s">
        <v>70</v>
      </c>
      <c r="T3" s="115" t="s">
        <v>69</v>
      </c>
      <c r="U3" s="248" t="s">
        <v>288</v>
      </c>
      <c r="V3" s="243" t="s">
        <v>289</v>
      </c>
      <c r="W3" s="248" t="s">
        <v>290</v>
      </c>
      <c r="X3" s="244" t="s">
        <v>291</v>
      </c>
    </row>
    <row r="4" spans="1:24" x14ac:dyDescent="0.2">
      <c r="A4" s="87" t="s">
        <v>685</v>
      </c>
      <c r="B4" s="89" t="s">
        <v>292</v>
      </c>
      <c r="C4" s="73" t="s">
        <v>293</v>
      </c>
      <c r="D4" s="88" t="str">
        <f>CONCATENATE(A4,B4,C4)</f>
        <v>*fiinc</v>
      </c>
      <c r="E4" s="73"/>
      <c r="F4" s="88"/>
      <c r="G4" s="73">
        <v>1</v>
      </c>
      <c r="H4" s="250" t="s">
        <v>1689</v>
      </c>
      <c r="I4" s="269"/>
      <c r="J4" s="73" t="str">
        <f>H4</f>
        <v xml:space="preserve">Fiscal income </v>
      </c>
      <c r="K4" s="88" t="str">
        <f>J4</f>
        <v xml:space="preserve">Fiscal income </v>
      </c>
      <c r="L4" s="142" t="s">
        <v>2271</v>
      </c>
      <c r="M4" s="246" t="str">
        <f>CONCATENATE(K4," is equal to ",K6," plus ",K9," plus ",K10," plus ",K11," plus ",K12," plus ",K16)</f>
        <v>Fiscal income  is equal to Wages and pensions plus Capital component of mixed income plus Rents plus Interest plus Dividends plus Capital component of mixed income</v>
      </c>
      <c r="N4" s="142" t="str">
        <f>CONCATENATE("[",J4,"]","=","[",J6,"]","+","[",J9,"]","+","[",J10,"]","+","[",J11,"]","+","[",J12,"]","+","[",J16,"]")</f>
        <v>[Fiscal income ]=[Wages and pensions]+[Capital component of mixed income]+[Rents]+[Interest]+[Dividends]+[Capital component of mixed income]</v>
      </c>
      <c r="O4" s="246" t="str">
        <f>CONCATENATE(D4,"=",D6,"+",D9,"+",D10,"+",D11,"+",D12,"+",D16)</f>
        <v>*fiinc=*fiwag+*fimik+*firen+*fiint+*fidiv+*fimik</v>
      </c>
      <c r="P4" s="262"/>
      <c r="Q4" s="145" t="str">
        <f>D4</f>
        <v>*fiinc</v>
      </c>
      <c r="R4" s="145"/>
      <c r="S4" s="145"/>
      <c r="T4" s="263"/>
      <c r="U4" s="131" t="str">
        <f>IF(Income_Distributed_Variables!Q4&lt;&gt;"",CONCATENATE(Income_Distributed_Variables!$H4,"[",Income_Distributed_Variables!Q4,"]"),"")</f>
        <v>Fiscal income [*fiinc]</v>
      </c>
      <c r="V4" s="130" t="str">
        <f>IF(Income_Distributed_Variables!R4&lt;&gt;"",CONCATENATE(Income_Distributed_Variables!$H4,"[",Income_Distributed_Variables!R4,"]"),"")</f>
        <v/>
      </c>
      <c r="W4" s="131" t="str">
        <f>IF(Income_Distributed_Variables!S4&lt;&gt;"",CONCATENATE(Income_Distributed_Variables!$H4,"[",Income_Distributed_Variables!S4,"]"),"")</f>
        <v/>
      </c>
      <c r="X4" s="130" t="str">
        <f>IF(Income_Distributed_Variables!T4&lt;&gt;"",CONCATENATE(Income_Distributed_Variables!$H4,"[",Income_Distributed_Variables!T4,"]"),"")</f>
        <v/>
      </c>
    </row>
    <row r="5" spans="1:24" x14ac:dyDescent="0.2">
      <c r="A5" s="79" t="s">
        <v>685</v>
      </c>
      <c r="B5" s="90" t="s">
        <v>292</v>
      </c>
      <c r="C5" s="74" t="s">
        <v>294</v>
      </c>
      <c r="D5" s="80" t="str">
        <f t="shared" ref="D5:D47" si="0">CONCATENATE(A5,B5,C5)</f>
        <v>*filin</v>
      </c>
      <c r="E5" s="74"/>
      <c r="F5" s="80"/>
      <c r="G5" s="74"/>
      <c r="H5" s="236" t="s">
        <v>1690</v>
      </c>
      <c r="I5" s="260"/>
      <c r="J5" s="74" t="str">
        <f t="shared" ref="J5:J34" si="1">H5</f>
        <v xml:space="preserve">Fiscal labour income </v>
      </c>
      <c r="K5" s="80" t="str">
        <f>J5</f>
        <v xml:space="preserve">Fiscal labour income </v>
      </c>
      <c r="L5" s="143" t="s">
        <v>2121</v>
      </c>
      <c r="M5" s="245" t="str">
        <f>CONCATENATE(K5," is equal to ",K6," plus ",K7)</f>
        <v>Fiscal labour income  is equal to Wages and pensions plus Labour component of mixed income</v>
      </c>
      <c r="N5" s="143" t="str">
        <f>CONCATENATE("[",J5,"]","=","[",J6,"","]","+","[",J7,"]")</f>
        <v>[Fiscal labour income ]=[Wages and pensions]+[Labour component of mixed income]</v>
      </c>
      <c r="O5" s="245" t="str">
        <f>CONCATENATE(D5,"=",D6,"")</f>
        <v>*filin=*fiwag</v>
      </c>
      <c r="P5" s="264"/>
      <c r="Q5" s="146"/>
      <c r="R5" s="146" t="str">
        <f>D5</f>
        <v>*filin</v>
      </c>
      <c r="S5" s="146"/>
      <c r="T5" s="265"/>
      <c r="U5" s="134"/>
      <c r="V5" s="133" t="str">
        <f>IF(Income_Distributed_Variables!R5&lt;&gt;"",CONCATENATE(Income_Distributed_Variables!$H5,"[",Income_Distributed_Variables!R5,"]"),"")</f>
        <v>Fiscal labour income [*filin]</v>
      </c>
      <c r="W5" s="134"/>
      <c r="X5" s="133"/>
    </row>
    <row r="6" spans="1:24" x14ac:dyDescent="0.2">
      <c r="A6" s="79" t="s">
        <v>685</v>
      </c>
      <c r="B6" s="90" t="s">
        <v>292</v>
      </c>
      <c r="C6" s="74" t="s">
        <v>295</v>
      </c>
      <c r="D6" s="80" t="str">
        <f t="shared" si="0"/>
        <v>*fiwag</v>
      </c>
      <c r="E6" s="74"/>
      <c r="F6" s="80"/>
      <c r="G6" s="74"/>
      <c r="H6" s="237" t="s">
        <v>362</v>
      </c>
      <c r="I6" s="260"/>
      <c r="J6" s="74" t="str">
        <f t="shared" si="1"/>
        <v>Wages and pensions</v>
      </c>
      <c r="K6" s="80" t="str">
        <f t="shared" ref="K6:K15" si="2">J6</f>
        <v>Wages and pensions</v>
      </c>
      <c r="L6" s="143" t="s">
        <v>2184</v>
      </c>
      <c r="M6" s="245"/>
      <c r="N6" s="143"/>
      <c r="O6" s="245"/>
      <c r="P6" s="264"/>
      <c r="Q6" s="146"/>
      <c r="R6" s="146"/>
      <c r="S6" s="146" t="str">
        <f>D6</f>
        <v>*fiwag</v>
      </c>
      <c r="T6" s="265"/>
      <c r="U6" s="134" t="str">
        <f>IF(Income_Distributed_Variables!Q6&lt;&gt;"",CONCATENATE(Income_Distributed_Variables!$H6,"[",Income_Distributed_Variables!Q6,"]"),"")</f>
        <v/>
      </c>
      <c r="V6" s="133" t="str">
        <f>IF(Income_Distributed_Variables!R6&lt;&gt;"",CONCATENATE(Income_Distributed_Variables!$H6,"[",Income_Distributed_Variables!R6,"]"),"")</f>
        <v/>
      </c>
      <c r="W6" s="134" t="str">
        <f>IF(Income_Distributed_Variables!S6&lt;&gt;"",CONCATENATE(Income_Distributed_Variables!$H6,"[",Income_Distributed_Variables!S6,"]"),"")</f>
        <v>Wages and pensions[*fiwag]</v>
      </c>
      <c r="X6" s="133" t="str">
        <f>IF(Income_Distributed_Variables!T6&lt;&gt;"",CONCATENATE(Income_Distributed_Variables!$H6,"[",Income_Distributed_Variables!T6,"]"),"")</f>
        <v/>
      </c>
    </row>
    <row r="7" spans="1:24" x14ac:dyDescent="0.2">
      <c r="A7" s="79" t="s">
        <v>685</v>
      </c>
      <c r="B7" s="90" t="s">
        <v>292</v>
      </c>
      <c r="C7" s="241" t="s">
        <v>1601</v>
      </c>
      <c r="D7" s="80" t="str">
        <f t="shared" si="0"/>
        <v>*fimil</v>
      </c>
      <c r="E7" s="74"/>
      <c r="F7" s="80"/>
      <c r="G7" s="74"/>
      <c r="H7" s="237" t="s">
        <v>1598</v>
      </c>
      <c r="I7" s="260"/>
      <c r="J7" s="74" t="str">
        <f>H7</f>
        <v>Labour component of mixed income</v>
      </c>
      <c r="K7" s="80" t="str">
        <f t="shared" si="2"/>
        <v>Labour component of mixed income</v>
      </c>
      <c r="L7" s="143" t="str">
        <f>CONCATENATE("Net mixed income that is derived from providing labour as a factor of production. Net mixed income is defined as t",RIGHT(L14,LEN(L14)-1))</f>
        <v>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M7" s="245"/>
      <c r="N7" s="143"/>
      <c r="O7" s="245"/>
      <c r="P7" s="264"/>
      <c r="Q7" s="146"/>
      <c r="R7" s="146"/>
      <c r="S7" s="146" t="str">
        <f>D7</f>
        <v>*fimil</v>
      </c>
      <c r="T7" s="265"/>
      <c r="U7" s="134"/>
      <c r="V7" s="133"/>
      <c r="W7" s="134" t="str">
        <f>IF(Income_Distributed_Variables!S7&lt;&gt;"",CONCATENATE(Income_Distributed_Variables!$H7,"[",Income_Distributed_Variables!S7,"]"),"")</f>
        <v>Labour component of mixed income[*fimil]</v>
      </c>
      <c r="X7" s="133"/>
    </row>
    <row r="8" spans="1:24" x14ac:dyDescent="0.2">
      <c r="A8" s="79" t="s">
        <v>685</v>
      </c>
      <c r="B8" s="90" t="s">
        <v>292</v>
      </c>
      <c r="C8" s="74" t="s">
        <v>296</v>
      </c>
      <c r="D8" s="80" t="str">
        <f t="shared" si="0"/>
        <v>*ficap</v>
      </c>
      <c r="E8" s="74"/>
      <c r="F8" s="80"/>
      <c r="G8" s="74"/>
      <c r="H8" s="236" t="s">
        <v>1691</v>
      </c>
      <c r="I8" s="260"/>
      <c r="J8" s="74" t="str">
        <f t="shared" si="1"/>
        <v xml:space="preserve">Fiscal capital income </v>
      </c>
      <c r="K8" s="80" t="str">
        <f t="shared" si="2"/>
        <v xml:space="preserve">Fiscal capital income </v>
      </c>
      <c r="L8" s="143" t="s">
        <v>2122</v>
      </c>
      <c r="M8" s="245" t="str">
        <f>CONCATENATE(K8," is equal to ",K10," plus ",K12," plus ",K16," plus ",K11," plus ",K13)</f>
        <v>Fiscal capital income  is equal to Rents plus Dividends plus Capital component of mixed income plus Interest plus Capital gains</v>
      </c>
      <c r="N8" s="143" t="str">
        <f>CONCATENATE("[",J8,"]","=","[",J10,"]","+","[",J12,"]","+","[",J16,"]","+","[",J11,"]","+","[",J13,"]")</f>
        <v>[Fiscal capital income ]=[Rents]+[Dividends]+[Capital component of mixed income]+[Interest]+[Capital gains]</v>
      </c>
      <c r="O8" s="245" t="str">
        <f>CONCATENATE(D8,"=",D10,"+",D12,"+",D16,"+",D9)</f>
        <v>*ficap=*firen+*fidiv+*fimik+*fimik</v>
      </c>
      <c r="P8" s="264"/>
      <c r="Q8" s="146"/>
      <c r="R8" s="146" t="str">
        <f>D8</f>
        <v>*ficap</v>
      </c>
      <c r="S8" s="146"/>
      <c r="T8" s="265"/>
      <c r="U8" s="134"/>
      <c r="V8" s="133" t="str">
        <f>IF(Income_Distributed_Variables!R8&lt;&gt;"",CONCATENATE(Income_Distributed_Variables!$H8,"[",Income_Distributed_Variables!R8,"]"),"")</f>
        <v>Fiscal capital income [*ficap]</v>
      </c>
      <c r="W8" s="134" t="str">
        <f>IF(Income_Distributed_Variables!S8&lt;&gt;"",CONCATENATE(Income_Distributed_Variables!$H8,"[",Income_Distributed_Variables!S8,"]"),"")</f>
        <v/>
      </c>
      <c r="X8" s="133"/>
    </row>
    <row r="9" spans="1:24" x14ac:dyDescent="0.2">
      <c r="A9" s="79" t="s">
        <v>685</v>
      </c>
      <c r="B9" s="90" t="s">
        <v>292</v>
      </c>
      <c r="C9" s="74" t="s">
        <v>1602</v>
      </c>
      <c r="D9" s="80" t="str">
        <f t="shared" si="0"/>
        <v>*fimik</v>
      </c>
      <c r="E9" s="74"/>
      <c r="F9" s="80"/>
      <c r="G9" s="74"/>
      <c r="H9" s="237" t="s">
        <v>1599</v>
      </c>
      <c r="I9" s="260"/>
      <c r="J9" s="74" t="str">
        <f t="shared" si="1"/>
        <v>Capital component of mixed income</v>
      </c>
      <c r="K9" s="80" t="str">
        <f t="shared" si="2"/>
        <v>Capital component of mixed income</v>
      </c>
      <c r="L9" s="143" t="str">
        <f>CONCATENATE("Net mixed income that is derived from providing capital as a factor of production. Net mixed income is defined as t",RIGHT(L14,LEN(L14)-1)," Reported on income tax returns before any specific deduction.")</f>
        <v>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M9" s="245"/>
      <c r="N9" s="143"/>
      <c r="O9" s="245"/>
      <c r="P9" s="264"/>
      <c r="Q9" s="146"/>
      <c r="R9" s="146"/>
      <c r="S9" s="146" t="str">
        <f t="shared" ref="S9:S15" si="3">D9</f>
        <v>*fimik</v>
      </c>
      <c r="T9" s="265"/>
      <c r="U9" s="134" t="str">
        <f>IF(Income_Distributed_Variables!Q9&lt;&gt;"",CONCATENATE(Income_Distributed_Variables!$H9,"[",Income_Distributed_Variables!Q9,"]"),"")</f>
        <v/>
      </c>
      <c r="V9" s="133" t="str">
        <f>IF(Income_Distributed_Variables!R9&lt;&gt;"",CONCATENATE(Income_Distributed_Variables!$H9,"[",Income_Distributed_Variables!R9,"]"),"")</f>
        <v/>
      </c>
      <c r="W9" s="134" t="str">
        <f>IF(Income_Distributed_Variables!S9&lt;&gt;"",CONCATENATE(Income_Distributed_Variables!$H9,"[",Income_Distributed_Variables!S9,"]"),"")</f>
        <v>Capital component of mixed income[*fimik]</v>
      </c>
      <c r="X9" s="133" t="str">
        <f>IF(Income_Distributed_Variables!T9&lt;&gt;"",CONCATENATE(Income_Distributed_Variables!$H9,"[",Income_Distributed_Variables!T9,"]"),"")</f>
        <v/>
      </c>
    </row>
    <row r="10" spans="1:24" x14ac:dyDescent="0.2">
      <c r="A10" s="79" t="s">
        <v>685</v>
      </c>
      <c r="B10" s="90" t="s">
        <v>292</v>
      </c>
      <c r="C10" s="74" t="s">
        <v>297</v>
      </c>
      <c r="D10" s="80" t="str">
        <f t="shared" si="0"/>
        <v>*firen</v>
      </c>
      <c r="E10" s="74"/>
      <c r="F10" s="80"/>
      <c r="G10" s="74"/>
      <c r="H10" s="237" t="s">
        <v>359</v>
      </c>
      <c r="I10" s="260"/>
      <c r="J10" s="74" t="str">
        <f t="shared" si="1"/>
        <v>Rents</v>
      </c>
      <c r="K10" s="80" t="str">
        <f t="shared" si="2"/>
        <v>Rents</v>
      </c>
      <c r="L10" s="143" t="s">
        <v>2123</v>
      </c>
      <c r="M10" s="245"/>
      <c r="N10" s="143"/>
      <c r="O10" s="245"/>
      <c r="P10" s="264"/>
      <c r="Q10" s="146"/>
      <c r="R10" s="146"/>
      <c r="S10" s="146" t="str">
        <f t="shared" si="3"/>
        <v>*firen</v>
      </c>
      <c r="T10" s="265"/>
      <c r="U10" s="134" t="str">
        <f>IF(Income_Distributed_Variables!Q10&lt;&gt;"",CONCATENATE(Income_Distributed_Variables!$H10,"[",Income_Distributed_Variables!Q10,"]"),"")</f>
        <v/>
      </c>
      <c r="V10" s="133" t="str">
        <f>IF(Income_Distributed_Variables!R10&lt;&gt;"",CONCATENATE(Income_Distributed_Variables!$H10,"[",Income_Distributed_Variables!R10,"]"),"")</f>
        <v/>
      </c>
      <c r="W10" s="134" t="str">
        <f>IF(Income_Distributed_Variables!S10&lt;&gt;"",CONCATENATE(Income_Distributed_Variables!$H10,"[",Income_Distributed_Variables!S10,"]"),"")</f>
        <v>Rents[*firen]</v>
      </c>
      <c r="X10" s="133" t="str">
        <f>IF(Income_Distributed_Variables!T10&lt;&gt;"",CONCATENATE(Income_Distributed_Variables!$H10,"[",Income_Distributed_Variables!T10,"]"),"")</f>
        <v/>
      </c>
    </row>
    <row r="11" spans="1:24" x14ac:dyDescent="0.2">
      <c r="A11" s="79" t="s">
        <v>685</v>
      </c>
      <c r="B11" s="90" t="s">
        <v>292</v>
      </c>
      <c r="C11" s="74" t="s">
        <v>298</v>
      </c>
      <c r="D11" s="80" t="str">
        <f t="shared" si="0"/>
        <v>*fiint</v>
      </c>
      <c r="E11" s="74"/>
      <c r="F11" s="80"/>
      <c r="G11" s="74"/>
      <c r="H11" s="237" t="s">
        <v>360</v>
      </c>
      <c r="I11" s="260"/>
      <c r="J11" s="74" t="str">
        <f t="shared" si="1"/>
        <v>Interest</v>
      </c>
      <c r="K11" s="80" t="str">
        <f t="shared" si="2"/>
        <v>Interest</v>
      </c>
      <c r="L11" s="143" t="s">
        <v>2124</v>
      </c>
      <c r="M11" s="245"/>
      <c r="N11" s="143"/>
      <c r="O11" s="245"/>
      <c r="P11" s="264"/>
      <c r="Q11" s="146"/>
      <c r="R11" s="146"/>
      <c r="S11" s="146" t="str">
        <f t="shared" si="3"/>
        <v>*fiint</v>
      </c>
      <c r="T11" s="265"/>
      <c r="U11" s="134" t="str">
        <f>IF(Income_Distributed_Variables!Q11&lt;&gt;"",CONCATENATE(Income_Distributed_Variables!$H11,"[",Income_Distributed_Variables!Q11,"]"),"")</f>
        <v/>
      </c>
      <c r="V11" s="133" t="str">
        <f>IF(Income_Distributed_Variables!R11&lt;&gt;"",CONCATENATE(Income_Distributed_Variables!$H11,"[",Income_Distributed_Variables!R11,"]"),"")</f>
        <v/>
      </c>
      <c r="W11" s="134" t="str">
        <f>IF(Income_Distributed_Variables!S11&lt;&gt;"",CONCATENATE(Income_Distributed_Variables!$H11,"[",Income_Distributed_Variables!S11,"]"),"")</f>
        <v>Interest[*fiint]</v>
      </c>
      <c r="X11" s="133" t="str">
        <f>IF(Income_Distributed_Variables!T11&lt;&gt;"",CONCATENATE(Income_Distributed_Variables!$H11,"[",Income_Distributed_Variables!T11,"]"),"")</f>
        <v/>
      </c>
    </row>
    <row r="12" spans="1:24" x14ac:dyDescent="0.2">
      <c r="A12" s="79" t="s">
        <v>685</v>
      </c>
      <c r="B12" s="90" t="s">
        <v>292</v>
      </c>
      <c r="C12" s="74" t="s">
        <v>299</v>
      </c>
      <c r="D12" s="80" t="str">
        <f t="shared" si="0"/>
        <v>*fidiv</v>
      </c>
      <c r="E12" s="74"/>
      <c r="F12" s="80"/>
      <c r="G12" s="74"/>
      <c r="H12" s="237" t="s">
        <v>361</v>
      </c>
      <c r="I12" s="260"/>
      <c r="J12" s="74" t="str">
        <f t="shared" si="1"/>
        <v>Dividends</v>
      </c>
      <c r="K12" s="80" t="str">
        <f t="shared" si="2"/>
        <v>Dividends</v>
      </c>
      <c r="L12" s="143" t="s">
        <v>2125</v>
      </c>
      <c r="M12" s="245"/>
      <c r="N12" s="143"/>
      <c r="O12" s="245"/>
      <c r="P12" s="264"/>
      <c r="Q12" s="146"/>
      <c r="R12" s="146"/>
      <c r="S12" s="146" t="str">
        <f t="shared" si="3"/>
        <v>*fidiv</v>
      </c>
      <c r="T12" s="265"/>
      <c r="U12" s="134" t="str">
        <f>IF(Income_Distributed_Variables!Q12&lt;&gt;"",CONCATENATE(Income_Distributed_Variables!$H12,"[",Income_Distributed_Variables!Q12,"]"),"")</f>
        <v/>
      </c>
      <c r="V12" s="133" t="str">
        <f>IF(Income_Distributed_Variables!R12&lt;&gt;"",CONCATENATE(Income_Distributed_Variables!$H12,"[",Income_Distributed_Variables!R12,"]"),"")</f>
        <v/>
      </c>
      <c r="W12" s="134" t="str">
        <f>IF(Income_Distributed_Variables!S12&lt;&gt;"",CONCATENATE(Income_Distributed_Variables!$H12,"[",Income_Distributed_Variables!S12,"]"),"")</f>
        <v>Dividends[*fidiv]</v>
      </c>
      <c r="X12" s="133" t="str">
        <f>IF(Income_Distributed_Variables!T12&lt;&gt;"",CONCATENATE(Income_Distributed_Variables!$H12,"[",Income_Distributed_Variables!T12,"]"),"")</f>
        <v/>
      </c>
    </row>
    <row r="13" spans="1:24" x14ac:dyDescent="0.2">
      <c r="A13" s="79" t="s">
        <v>685</v>
      </c>
      <c r="B13" s="90" t="s">
        <v>292</v>
      </c>
      <c r="C13" s="74" t="s">
        <v>300</v>
      </c>
      <c r="D13" s="80" t="str">
        <f>CONCATENATE(A13,B13,C13)</f>
        <v>*fikgi</v>
      </c>
      <c r="E13" s="74"/>
      <c r="F13" s="80"/>
      <c r="G13" s="74"/>
      <c r="H13" s="237" t="s">
        <v>363</v>
      </c>
      <c r="I13" s="260"/>
      <c r="J13" s="74" t="str">
        <f>H13</f>
        <v>Capital gains</v>
      </c>
      <c r="K13" s="80" t="str">
        <f t="shared" si="2"/>
        <v>Capital gains</v>
      </c>
      <c r="L13" s="143" t="s">
        <v>2126</v>
      </c>
      <c r="M13" s="245"/>
      <c r="N13" s="143"/>
      <c r="O13" s="245"/>
      <c r="P13" s="264"/>
      <c r="Q13" s="146"/>
      <c r="R13" s="146"/>
      <c r="S13" s="146" t="str">
        <f t="shared" si="3"/>
        <v>*fikgi</v>
      </c>
      <c r="T13" s="265"/>
      <c r="U13" s="134" t="str">
        <f>IF(Income_Distributed_Variables!Q13&lt;&gt;"",CONCATENATE(Income_Distributed_Variables!$H13,"[",Income_Distributed_Variables!Q13,"]"),"")</f>
        <v/>
      </c>
      <c r="V13" s="133" t="str">
        <f>IF(Income_Distributed_Variables!R13&lt;&gt;"",CONCATENATE(Income_Distributed_Variables!$H13,"[",Income_Distributed_Variables!R13,"]"),"")</f>
        <v/>
      </c>
      <c r="W13" s="134" t="str">
        <f>IF(Income_Distributed_Variables!S13&lt;&gt;"",CONCATENATE(Income_Distributed_Variables!$H13,"[",Income_Distributed_Variables!S13,"]"),"")</f>
        <v>Capital gains[*fikgi]</v>
      </c>
      <c r="X13" s="133" t="str">
        <f>IF(Income_Distributed_Variables!T13&lt;&gt;"",CONCATENATE(Income_Distributed_Variables!$H13,"[",Income_Distributed_Variables!T13,"]"),"")</f>
        <v/>
      </c>
    </row>
    <row r="14" spans="1:24" x14ac:dyDescent="0.2">
      <c r="A14" s="79" t="s">
        <v>685</v>
      </c>
      <c r="B14" s="90" t="s">
        <v>292</v>
      </c>
      <c r="C14" s="241" t="s">
        <v>1600</v>
      </c>
      <c r="D14" s="80" t="str">
        <f>CONCATENATE(A14,B14,C14)</f>
        <v>*fimix</v>
      </c>
      <c r="E14" s="74"/>
      <c r="F14" s="80"/>
      <c r="G14" s="74"/>
      <c r="H14" s="236" t="s">
        <v>1597</v>
      </c>
      <c r="I14" s="260"/>
      <c r="J14" s="241" t="str">
        <f>H14</f>
        <v>Mixed income</v>
      </c>
      <c r="K14" s="80" t="str">
        <f t="shared" si="2"/>
        <v>Mixed income</v>
      </c>
      <c r="L14" s="143" t="s">
        <v>2127</v>
      </c>
      <c r="M14" s="245"/>
      <c r="N14" s="143" t="str">
        <f>CONCATENATE("[",J16,"]","=","[",J7,"]","+","[",J9,"]")</f>
        <v>[Capital component of mixed income]=[Labour component of mixed income]+[Capital component of mixed income]</v>
      </c>
      <c r="O14" s="245" t="str">
        <f>CONCATENATE("(",R14,"=",S7,"+",S9,")")</f>
        <v>(*fimix=*fimil+*fimik)</v>
      </c>
      <c r="P14" s="264"/>
      <c r="Q14" s="146"/>
      <c r="R14" s="146" t="str">
        <f>D14</f>
        <v>*fimix</v>
      </c>
      <c r="S14" s="261"/>
      <c r="T14" s="265"/>
      <c r="U14" s="134"/>
      <c r="V14" s="133" t="str">
        <f>IF(Income_Distributed_Variables!R14&lt;&gt;"",CONCATENATE(Income_Distributed_Variables!$H14,"[",Income_Distributed_Variables!R14,"]"),"")</f>
        <v>Mixed income[*fimix]</v>
      </c>
      <c r="W14" s="134" t="str">
        <f>IF(Income_Distributed_Variables!S14&lt;&gt;"",CONCATENATE(Income_Distributed_Variables!$H14,"[",Income_Distributed_Variables!S14,"]"),"")</f>
        <v/>
      </c>
      <c r="X14" s="133"/>
    </row>
    <row r="15" spans="1:24" x14ac:dyDescent="0.2">
      <c r="A15" s="79" t="s">
        <v>685</v>
      </c>
      <c r="B15" s="90" t="s">
        <v>292</v>
      </c>
      <c r="C15" s="74" t="str">
        <f>C7</f>
        <v>mil</v>
      </c>
      <c r="D15" s="80" t="str">
        <f>D7</f>
        <v>*fimil</v>
      </c>
      <c r="E15" s="74">
        <v>1</v>
      </c>
      <c r="F15" s="80"/>
      <c r="G15" s="74"/>
      <c r="H15" s="237" t="str">
        <f>H7</f>
        <v>Labour component of mixed income</v>
      </c>
      <c r="I15" s="260"/>
      <c r="J15" s="241" t="str">
        <f>J7</f>
        <v>Labour component of mixed income</v>
      </c>
      <c r="K15" s="80" t="str">
        <f t="shared" si="2"/>
        <v>Labour component of mixed income</v>
      </c>
      <c r="L15" s="143" t="str">
        <f>L7</f>
        <v>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M15" s="245"/>
      <c r="N15" s="143"/>
      <c r="O15" s="245"/>
      <c r="P15" s="264"/>
      <c r="Q15" s="146"/>
      <c r="R15" s="146"/>
      <c r="S15" s="146" t="str">
        <f t="shared" si="3"/>
        <v>*fimil</v>
      </c>
      <c r="T15" s="265"/>
      <c r="U15" s="134"/>
      <c r="V15" s="133" t="str">
        <f>IF(Income_Distributed_Variables!R15&lt;&gt;"",CONCATENATE(Income_Distributed_Variables!$H15,"[",Income_Distributed_Variables!R15,"]"),"")</f>
        <v/>
      </c>
      <c r="W15" s="134" t="str">
        <f>IF(Income_Distributed_Variables!S15&lt;&gt;"",CONCATENATE(Income_Distributed_Variables!$H15,"[",Income_Distributed_Variables!S15,"]"),"")</f>
        <v>Labour component of mixed income[*fimil]</v>
      </c>
      <c r="X15" s="133"/>
    </row>
    <row r="16" spans="1:24" s="66" customFormat="1" ht="17" thickBot="1" x14ac:dyDescent="0.25">
      <c r="A16" s="240" t="s">
        <v>685</v>
      </c>
      <c r="B16" s="272" t="s">
        <v>292</v>
      </c>
      <c r="C16" s="241" t="str">
        <f>C9</f>
        <v>mik</v>
      </c>
      <c r="D16" s="75" t="str">
        <f>D9</f>
        <v>*fimik</v>
      </c>
      <c r="E16" s="241">
        <v>1</v>
      </c>
      <c r="F16" s="75"/>
      <c r="G16" s="241"/>
      <c r="H16" s="237" t="str">
        <f>H9</f>
        <v>Capital component of mixed income</v>
      </c>
      <c r="I16" s="270"/>
      <c r="J16" s="241" t="str">
        <f t="shared" si="1"/>
        <v>Capital component of mixed income</v>
      </c>
      <c r="K16" s="75" t="str">
        <f t="shared" ref="K16:K21" si="4">J16</f>
        <v>Capital component of mixed income</v>
      </c>
      <c r="L16" s="143" t="str">
        <f>L9</f>
        <v>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M16" s="245"/>
      <c r="N16" s="143"/>
      <c r="O16" s="245"/>
      <c r="P16" s="264"/>
      <c r="Q16" s="146"/>
      <c r="R16" s="146"/>
      <c r="S16" s="146" t="str">
        <f>D16</f>
        <v>*fimik</v>
      </c>
      <c r="T16" s="265"/>
      <c r="U16" s="134" t="str">
        <f>IF(Income_Distributed_Variables!Q16&lt;&gt;"",CONCATENATE(Income_Distributed_Variables!$H16,"[",Income_Distributed_Variables!Q16,"]"),"")</f>
        <v/>
      </c>
      <c r="V16" s="133" t="str">
        <f>IF(Income_Distributed_Variables!R16&lt;&gt;"",CONCATENATE(Income_Distributed_Variables!$H16,"[",Income_Distributed_Variables!R16,"]"),"")</f>
        <v/>
      </c>
      <c r="W16" s="134" t="str">
        <f>IF(Income_Distributed_Variables!S16&lt;&gt;"",CONCATENATE(Income_Distributed_Variables!$H16,"[",Income_Distributed_Variables!S16,"]"),"")</f>
        <v>Capital component of mixed income[*fimik]</v>
      </c>
      <c r="X16" s="133" t="str">
        <f>IF(Income_Distributed_Variables!T16&lt;&gt;"",CONCATENATE(Income_Distributed_Variables!$H16,"[",Income_Distributed_Variables!T16,"]"),"")</f>
        <v/>
      </c>
    </row>
    <row r="17" spans="1:24" x14ac:dyDescent="0.2">
      <c r="A17" s="87" t="s">
        <v>685</v>
      </c>
      <c r="B17" s="88" t="s">
        <v>301</v>
      </c>
      <c r="C17" s="73" t="s">
        <v>293</v>
      </c>
      <c r="D17" s="88" t="str">
        <f t="shared" si="0"/>
        <v>*itinc</v>
      </c>
      <c r="E17" s="73"/>
      <c r="F17" s="88"/>
      <c r="G17" s="73">
        <v>2</v>
      </c>
      <c r="H17" s="250" t="s">
        <v>368</v>
      </c>
      <c r="I17" s="269"/>
      <c r="J17" s="73" t="str">
        <f t="shared" si="1"/>
        <v>Intuitive income</v>
      </c>
      <c r="K17" s="88" t="str">
        <f t="shared" si="4"/>
        <v>Intuitive income</v>
      </c>
      <c r="L17" s="142" t="s">
        <v>2256</v>
      </c>
      <c r="M17" s="246" t="str">
        <f>CONCATENATE(K17," is equal to ",K18," plus ",K19)</f>
        <v>Intuitive income is equal to Intuitive labor income plus Intuitive capital income</v>
      </c>
      <c r="N17" s="142" t="str">
        <f>CONCATENATE("[",J17,"]","=","[",J18,"]","+","[",J19,"]")</f>
        <v>[Intuitive income]=[Intuitive labor income]+[Intuitive capital income]</v>
      </c>
      <c r="O17" s="246" t="str">
        <f>CONCATENATE(D17,"=",D18,"+",D19)</f>
        <v>*itinc=*itlab+*itcap</v>
      </c>
      <c r="P17" s="262"/>
      <c r="Q17" s="145" t="str">
        <f>D17</f>
        <v>*itinc</v>
      </c>
      <c r="R17" s="145"/>
      <c r="S17" s="145"/>
      <c r="T17" s="263"/>
      <c r="U17" s="131" t="str">
        <f>IF(Income_Distributed_Variables!Q17&lt;&gt;"",CONCATENATE(Income_Distributed_Variables!$H17,"[",Income_Distributed_Variables!Q17,"]"),"")</f>
        <v>Intuitive income[*itinc]</v>
      </c>
      <c r="V17" s="130" t="str">
        <f>IF(Income_Distributed_Variables!R17&lt;&gt;"",CONCATENATE(Income_Distributed_Variables!$H17,"[",Income_Distributed_Variables!R17,"]"),"")</f>
        <v/>
      </c>
      <c r="W17" s="131" t="str">
        <f>IF(Income_Distributed_Variables!S17&lt;&gt;"",CONCATENATE(Income_Distributed_Variables!$H17,"[",Income_Distributed_Variables!S17,"]"),"")</f>
        <v/>
      </c>
      <c r="X17" s="130" t="str">
        <f>IF(Income_Distributed_Variables!T17&lt;&gt;"",CONCATENATE(Income_Distributed_Variables!$H17,"[",Income_Distributed_Variables!T17,"]"),"")</f>
        <v/>
      </c>
    </row>
    <row r="18" spans="1:24" x14ac:dyDescent="0.2">
      <c r="A18" s="169" t="s">
        <v>685</v>
      </c>
      <c r="B18" s="80" t="s">
        <v>301</v>
      </c>
      <c r="C18" s="74" t="s">
        <v>302</v>
      </c>
      <c r="D18" s="80" t="str">
        <f t="shared" si="0"/>
        <v>*itlab</v>
      </c>
      <c r="E18" s="241"/>
      <c r="F18" s="80"/>
      <c r="G18" s="74"/>
      <c r="H18" s="237" t="s">
        <v>364</v>
      </c>
      <c r="I18" s="260"/>
      <c r="J18" s="74" t="str">
        <f t="shared" si="1"/>
        <v>Intuitive labor income</v>
      </c>
      <c r="K18" s="80" t="str">
        <f t="shared" si="4"/>
        <v>Intuitive labor income</v>
      </c>
      <c r="L18" s="143" t="s">
        <v>2257</v>
      </c>
      <c r="M18" s="245"/>
      <c r="N18" s="143"/>
      <c r="O18" s="245"/>
      <c r="P18" s="264"/>
      <c r="Q18" s="146"/>
      <c r="R18" s="146" t="str">
        <f>D18</f>
        <v>*itlab</v>
      </c>
      <c r="S18" s="146"/>
      <c r="T18" s="265"/>
      <c r="U18" s="134" t="str">
        <f>IF(Income_Distributed_Variables!Q18&lt;&gt;"",CONCATENATE(Income_Distributed_Variables!$H18,"[",Income_Distributed_Variables!Q18,"]"),"")</f>
        <v/>
      </c>
      <c r="V18" s="133" t="str">
        <f>IF(Income_Distributed_Variables!R18&lt;&gt;"",CONCATENATE(Income_Distributed_Variables!$H18,"[",Income_Distributed_Variables!R18,"]"),"")</f>
        <v>Intuitive labor income[*itlab]</v>
      </c>
      <c r="W18" s="134" t="str">
        <f>IF(Income_Distributed_Variables!S18&lt;&gt;"",CONCATENATE(Income_Distributed_Variables!$H18,"[",Income_Distributed_Variables!S18,"]"),"")</f>
        <v/>
      </c>
      <c r="X18" s="133" t="str">
        <f>IF(Income_Distributed_Variables!T18&lt;&gt;"",CONCATENATE(Income_Distributed_Variables!$H18,"[",Income_Distributed_Variables!T18,"]"),"")</f>
        <v/>
      </c>
    </row>
    <row r="19" spans="1:24" ht="17" thickBot="1" x14ac:dyDescent="0.25">
      <c r="A19" s="84" t="s">
        <v>685</v>
      </c>
      <c r="B19" s="85" t="s">
        <v>301</v>
      </c>
      <c r="C19" s="86" t="s">
        <v>296</v>
      </c>
      <c r="D19" s="85" t="str">
        <f t="shared" si="0"/>
        <v>*itcap</v>
      </c>
      <c r="E19" s="86"/>
      <c r="F19" s="85"/>
      <c r="G19" s="86"/>
      <c r="H19" s="238" t="s">
        <v>365</v>
      </c>
      <c r="I19" s="271"/>
      <c r="J19" s="86" t="str">
        <f t="shared" si="1"/>
        <v>Intuitive capital income</v>
      </c>
      <c r="K19" s="85" t="str">
        <f t="shared" si="4"/>
        <v>Intuitive capital income</v>
      </c>
      <c r="L19" s="144" t="s">
        <v>2258</v>
      </c>
      <c r="M19" s="268"/>
      <c r="N19" s="144"/>
      <c r="O19" s="268"/>
      <c r="P19" s="266"/>
      <c r="Q19" s="147"/>
      <c r="R19" s="147" t="str">
        <f>D19</f>
        <v>*itcap</v>
      </c>
      <c r="S19" s="147"/>
      <c r="T19" s="267"/>
      <c r="U19" s="137" t="str">
        <f>IF(Income_Distributed_Variables!Q19&lt;&gt;"",CONCATENATE(Income_Distributed_Variables!$H19,"[",Income_Distributed_Variables!Q19,"]"),"")</f>
        <v/>
      </c>
      <c r="V19" s="136" t="str">
        <f>IF(Income_Distributed_Variables!R19&lt;&gt;"",CONCATENATE(Income_Distributed_Variables!$H19,"[",Income_Distributed_Variables!R19,"]"),"")</f>
        <v>Intuitive capital income[*itcap]</v>
      </c>
      <c r="W19" s="137" t="str">
        <f>IF(Income_Distributed_Variables!S19&lt;&gt;"",CONCATENATE(Income_Distributed_Variables!$H19,"[",Income_Distributed_Variables!S19,"]"),"")</f>
        <v/>
      </c>
      <c r="X19" s="136" t="str">
        <f>IF(Income_Distributed_Variables!T19&lt;&gt;"",CONCATENATE(Income_Distributed_Variables!$H19,"[",Income_Distributed_Variables!T19,"]"),"")</f>
        <v/>
      </c>
    </row>
    <row r="20" spans="1:24" x14ac:dyDescent="0.2">
      <c r="A20" s="87" t="s">
        <v>685</v>
      </c>
      <c r="B20" s="88" t="s">
        <v>303</v>
      </c>
      <c r="C20" s="73" t="s">
        <v>293</v>
      </c>
      <c r="D20" s="73" t="str">
        <f t="shared" si="0"/>
        <v>*fainc</v>
      </c>
      <c r="E20" s="88"/>
      <c r="F20" s="87"/>
      <c r="G20" s="73">
        <v>3</v>
      </c>
      <c r="H20" s="250" t="s">
        <v>1688</v>
      </c>
      <c r="I20" s="91"/>
      <c r="J20" s="88" t="str">
        <f t="shared" si="1"/>
        <v>Factor national income</v>
      </c>
      <c r="K20" s="73" t="str">
        <f t="shared" si="4"/>
        <v>Factor national income</v>
      </c>
      <c r="L20" s="143" t="s">
        <v>2185</v>
      </c>
      <c r="M20" s="246" t="str">
        <f>CONCATENATE(J20," is equal to ",J21," plus ",J27)</f>
        <v>Factor national income is equal to Factor labor income plus Factor capital income</v>
      </c>
      <c r="N20" s="142" t="str">
        <f>CONCATENATE(J20,"=",J21,"+",J27)</f>
        <v>Factor national income=Factor labor income+Factor capital income</v>
      </c>
      <c r="O20" s="142" t="str">
        <f>CONCATENATE(Q20,"=",R21,"+",R27)</f>
        <v>*fainc=*flinc+*fkinc</v>
      </c>
      <c r="P20" s="145"/>
      <c r="Q20" s="145" t="str">
        <f>D20</f>
        <v>*fainc</v>
      </c>
      <c r="R20" s="145"/>
      <c r="S20" s="145"/>
      <c r="T20" s="145"/>
      <c r="U20" s="129" t="str">
        <f>IF(Income_Distributed_Variables!Q20&lt;&gt;"",CONCATENATE(Income_Distributed_Variables!$H20,"[",Income_Distributed_Variables!Q20,"]"),"")</f>
        <v>Factor national income[*fainc]</v>
      </c>
      <c r="V20" s="129" t="str">
        <f>IF(Income_Distributed_Variables!R20&lt;&gt;"",CONCATENATE(Income_Distributed_Variables!$H20,"[",Income_Distributed_Variables!R20,"]"),"")</f>
        <v/>
      </c>
      <c r="W20" s="130" t="str">
        <f>IF(Income_Distributed_Variables!S20&lt;&gt;"",CONCATENATE(Income_Distributed_Variables!$H20,"[",Income_Distributed_Variables!S20,"]"),"")</f>
        <v/>
      </c>
      <c r="X20" s="130" t="str">
        <f>IF(Income_Distributed_Variables!T20&lt;&gt;"",CONCATENATE(Income_Distributed_Variables!$H20,"[",Income_Distributed_Variables!T20,"]"),"")</f>
        <v/>
      </c>
    </row>
    <row r="21" spans="1:24" x14ac:dyDescent="0.2">
      <c r="A21" s="169" t="s">
        <v>685</v>
      </c>
      <c r="B21" s="80" t="s">
        <v>304</v>
      </c>
      <c r="C21" s="74" t="s">
        <v>293</v>
      </c>
      <c r="D21" s="74" t="str">
        <f t="shared" si="0"/>
        <v>*flinc</v>
      </c>
      <c r="E21" s="75"/>
      <c r="F21" s="79"/>
      <c r="G21" s="74"/>
      <c r="H21" s="251" t="s">
        <v>366</v>
      </c>
      <c r="I21" s="92"/>
      <c r="J21" s="80" t="str">
        <f t="shared" si="1"/>
        <v>Factor labor income</v>
      </c>
      <c r="K21" s="74" t="str">
        <f t="shared" si="4"/>
        <v>Factor labor income</v>
      </c>
      <c r="L21" s="143" t="s">
        <v>2186</v>
      </c>
      <c r="M21" s="143" t="str">
        <f>CONCATENATE(J21," is equal to ",J22," plus ",J25," plus ",J26)</f>
        <v>Factor labor income is equal to Compensation of employees plus Social contributions plus Labor component of net mixed income</v>
      </c>
      <c r="N21" s="143" t="str">
        <f>CONCATENATE(J21,"=",J22,"+",J25,"+",J26)</f>
        <v>Factor labor income=Compensation of employees+Social contributions+Labor component of net mixed income</v>
      </c>
      <c r="O21" s="143" t="str">
        <f>CONCATENATE(D21,"=",D22,"+",S25,"+",S26)</f>
        <v>*flinc=*flemp+*flcon+*flmil</v>
      </c>
      <c r="P21" s="146"/>
      <c r="Q21" s="146"/>
      <c r="R21" s="146" t="str">
        <f>D21</f>
        <v>*flinc</v>
      </c>
      <c r="S21" s="146"/>
      <c r="T21" s="146"/>
      <c r="U21" s="132" t="str">
        <f>IF(Income_Distributed_Variables!Q21&lt;&gt;"",CONCATENATE(Income_Distributed_Variables!$H21,"[",Income_Distributed_Variables!Q21,"]"),"")</f>
        <v/>
      </c>
      <c r="V21" s="132" t="str">
        <f>IF(Income_Distributed_Variables!R21&lt;&gt;"",CONCATENATE(Income_Distributed_Variables!$H21,"[",Income_Distributed_Variables!R21,"]"),"")</f>
        <v>Factor labor income[*flinc]</v>
      </c>
      <c r="W21" s="133" t="str">
        <f>IF(Income_Distributed_Variables!S21&lt;&gt;"",CONCATENATE(Income_Distributed_Variables!$H21,"[",Income_Distributed_Variables!S21,"]"),"")</f>
        <v/>
      </c>
      <c r="X21" s="133" t="str">
        <f>IF(Income_Distributed_Variables!T21&lt;&gt;"",CONCATENATE(Income_Distributed_Variables!$H21,"[",Income_Distributed_Variables!T21,"]"),"")</f>
        <v/>
      </c>
    </row>
    <row r="22" spans="1:24" x14ac:dyDescent="0.2">
      <c r="A22" s="169" t="s">
        <v>685</v>
      </c>
      <c r="B22" s="80" t="s">
        <v>304</v>
      </c>
      <c r="C22" s="74" t="s">
        <v>305</v>
      </c>
      <c r="D22" s="74" t="str">
        <f t="shared" si="0"/>
        <v>*flemp</v>
      </c>
      <c r="E22" s="75"/>
      <c r="F22" s="79"/>
      <c r="G22" s="74"/>
      <c r="H22" s="237" t="s">
        <v>367</v>
      </c>
      <c r="I22" s="92"/>
      <c r="J22" s="80" t="str">
        <f t="shared" si="1"/>
        <v>Compensation of employees</v>
      </c>
      <c r="K22" s="74" t="str">
        <f t="shared" ref="K22:K33" si="5">J22</f>
        <v>Compensation of employees</v>
      </c>
      <c r="L22" s="143" t="s">
        <v>2036</v>
      </c>
      <c r="M22" s="143" t="str">
        <f>CONCATENATE(J22," is equal to ",J23," plus ",J24)</f>
        <v>Compensation of employees is equal to Wages and salaries plus Supplements to wages and salaries</v>
      </c>
      <c r="N22" s="143" t="str">
        <f>CONCATENATE(J22,"=",J23,"+",J24)</f>
        <v>Compensation of employees=Wages and salaries+Supplements to wages and salaries</v>
      </c>
      <c r="O22" s="143" t="str">
        <f>CONCATENATE(D22,"=",D23,"+",D24)</f>
        <v>*flemp=*flwag+*flsup</v>
      </c>
      <c r="P22" s="146"/>
      <c r="Q22" s="146"/>
      <c r="R22" s="146"/>
      <c r="S22" s="146" t="str">
        <f>D22</f>
        <v>*flemp</v>
      </c>
      <c r="T22" s="146"/>
      <c r="U22" s="132" t="str">
        <f>IF(Income_Distributed_Variables!Q22&lt;&gt;"",CONCATENATE(Income_Distributed_Variables!$H22,"[",Income_Distributed_Variables!Q22,"]"),"")</f>
        <v/>
      </c>
      <c r="V22" s="132" t="str">
        <f>IF(Income_Distributed_Variables!R22&lt;&gt;"",CONCATENATE(Income_Distributed_Variables!$H22,"[",Income_Distributed_Variables!R22,"]"),"")</f>
        <v/>
      </c>
      <c r="W22" s="133" t="str">
        <f>IF(Income_Distributed_Variables!S22&lt;&gt;"",CONCATENATE(Income_Distributed_Variables!$H22,"[",Income_Distributed_Variables!S22,"]"),"")</f>
        <v>Compensation of employees[*flemp]</v>
      </c>
      <c r="X22" s="133" t="str">
        <f>IF(Income_Distributed_Variables!T22&lt;&gt;"",CONCATENATE(Income_Distributed_Variables!$H22,"[",Income_Distributed_Variables!T22,"]"),"")</f>
        <v/>
      </c>
    </row>
    <row r="23" spans="1:24" x14ac:dyDescent="0.2">
      <c r="A23" s="169" t="s">
        <v>685</v>
      </c>
      <c r="B23" s="80" t="s">
        <v>304</v>
      </c>
      <c r="C23" s="74" t="s">
        <v>295</v>
      </c>
      <c r="D23" s="74" t="str">
        <f t="shared" si="0"/>
        <v>*flwag</v>
      </c>
      <c r="E23" s="75"/>
      <c r="F23" s="79"/>
      <c r="G23" s="74"/>
      <c r="H23" s="252" t="s">
        <v>92</v>
      </c>
      <c r="I23" s="92"/>
      <c r="J23" s="80" t="str">
        <f t="shared" si="1"/>
        <v>Wages and salaries</v>
      </c>
      <c r="K23" s="74" t="str">
        <f t="shared" si="5"/>
        <v>Wages and salaries</v>
      </c>
      <c r="L23" s="143" t="s">
        <v>2037</v>
      </c>
      <c r="M23" s="143"/>
      <c r="N23" s="143"/>
      <c r="O23" s="143"/>
      <c r="P23" s="146"/>
      <c r="Q23" s="146"/>
      <c r="R23" s="146"/>
      <c r="S23" s="146"/>
      <c r="T23" s="146" t="str">
        <f>D23</f>
        <v>*flwag</v>
      </c>
      <c r="U23" s="132" t="str">
        <f>IF(Income_Distributed_Variables!Q23&lt;&gt;"",CONCATENATE(Income_Distributed_Variables!$H23,"[",Income_Distributed_Variables!Q23,"]"),"")</f>
        <v/>
      </c>
      <c r="V23" s="132" t="str">
        <f>IF(Income_Distributed_Variables!R23&lt;&gt;"",CONCATENATE(Income_Distributed_Variables!$H23,"[",Income_Distributed_Variables!R23,"]"),"")</f>
        <v/>
      </c>
      <c r="W23" s="133" t="str">
        <f>IF(Income_Distributed_Variables!S23&lt;&gt;"",CONCATENATE(Income_Distributed_Variables!$H23,"[",Income_Distributed_Variables!S23,"]"),"")</f>
        <v/>
      </c>
      <c r="X23" s="133" t="str">
        <f>IF(Income_Distributed_Variables!T23&lt;&gt;"",CONCATENATE(Income_Distributed_Variables!$H23,"[",Income_Distributed_Variables!T23,"]"),"")</f>
        <v>Wages and salaries[*flwag]</v>
      </c>
    </row>
    <row r="24" spans="1:24" x14ac:dyDescent="0.2">
      <c r="A24" s="169" t="s">
        <v>685</v>
      </c>
      <c r="B24" s="80" t="s">
        <v>304</v>
      </c>
      <c r="C24" s="74" t="s">
        <v>306</v>
      </c>
      <c r="D24" s="74" t="str">
        <f t="shared" si="0"/>
        <v>*flsup</v>
      </c>
      <c r="E24" s="75"/>
      <c r="F24" s="79"/>
      <c r="G24" s="74"/>
      <c r="H24" s="252" t="s">
        <v>91</v>
      </c>
      <c r="I24" s="92"/>
      <c r="J24" s="80" t="str">
        <f t="shared" si="1"/>
        <v>Supplements to wages and salaries</v>
      </c>
      <c r="K24" s="74" t="str">
        <f t="shared" si="5"/>
        <v>Supplements to wages and salaries</v>
      </c>
      <c r="L24" s="143" t="s">
        <v>2255</v>
      </c>
      <c r="M24" s="143"/>
      <c r="N24" s="143"/>
      <c r="O24" s="143"/>
      <c r="P24" s="146"/>
      <c r="Q24" s="146"/>
      <c r="R24" s="146"/>
      <c r="S24" s="146"/>
      <c r="T24" s="146" t="str">
        <f>D24</f>
        <v>*flsup</v>
      </c>
      <c r="U24" s="132" t="str">
        <f>IF(Income_Distributed_Variables!Q24&lt;&gt;"",CONCATENATE(Income_Distributed_Variables!$H24,"[",Income_Distributed_Variables!Q24,"]"),"")</f>
        <v/>
      </c>
      <c r="V24" s="132" t="str">
        <f>IF(Income_Distributed_Variables!R24&lt;&gt;"",CONCATENATE(Income_Distributed_Variables!$H24,"[",Income_Distributed_Variables!R24,"]"),"")</f>
        <v/>
      </c>
      <c r="W24" s="133" t="str">
        <f>IF(Income_Distributed_Variables!S24&lt;&gt;"",CONCATENATE(Income_Distributed_Variables!$H24,"[",Income_Distributed_Variables!S24,"]"),"")</f>
        <v/>
      </c>
      <c r="X24" s="133" t="str">
        <f>IF(Income_Distributed_Variables!T24&lt;&gt;"",CONCATENATE(Income_Distributed_Variables!$H24,"[",Income_Distributed_Variables!T24,"]"),"")</f>
        <v>Supplements to wages and salaries[*flsup]</v>
      </c>
    </row>
    <row r="25" spans="1:24" x14ac:dyDescent="0.2">
      <c r="A25" s="169" t="s">
        <v>685</v>
      </c>
      <c r="B25" s="80" t="s">
        <v>304</v>
      </c>
      <c r="C25" s="74" t="s">
        <v>307</v>
      </c>
      <c r="D25" s="74" t="str">
        <f t="shared" si="0"/>
        <v>*flcon</v>
      </c>
      <c r="E25" s="75"/>
      <c r="F25" s="79"/>
      <c r="G25" s="74"/>
      <c r="H25" s="237" t="s">
        <v>90</v>
      </c>
      <c r="I25" s="92"/>
      <c r="J25" s="80" t="str">
        <f t="shared" si="1"/>
        <v>Social contributions</v>
      </c>
      <c r="K25" s="74" t="str">
        <f t="shared" si="5"/>
        <v>Social contributions</v>
      </c>
      <c r="L25" s="143" t="s">
        <v>2191</v>
      </c>
      <c r="M25" s="143"/>
      <c r="N25" s="143"/>
      <c r="O25" s="143"/>
      <c r="P25" s="146"/>
      <c r="Q25" s="146"/>
      <c r="R25" s="146"/>
      <c r="S25" s="146" t="str">
        <f>D25</f>
        <v>*flcon</v>
      </c>
      <c r="T25" s="289"/>
      <c r="U25" s="132" t="str">
        <f>IF(Income_Distributed_Variables!Q25&lt;&gt;"",CONCATENATE(Income_Distributed_Variables!$H25,"[",Income_Distributed_Variables!Q25,"]"),"")</f>
        <v/>
      </c>
      <c r="V25" s="132" t="str">
        <f>IF(Income_Distributed_Variables!R25&lt;&gt;"",CONCATENATE(Income_Distributed_Variables!$H25,"[",Income_Distributed_Variables!R25,"]"),"")</f>
        <v/>
      </c>
      <c r="W25" s="133" t="e">
        <f>IF(Income_Distributed_Variables!#REF!&lt;&gt;"",CONCATENATE(Income_Distributed_Variables!$H25,"[",Income_Distributed_Variables!#REF!,"]"),"")</f>
        <v>#REF!</v>
      </c>
      <c r="X25" s="133" t="str">
        <f>IF(Income_Distributed_Variables!S25&lt;&gt;"",CONCATENATE(Income_Distributed_Variables!$H25,"[",Income_Distributed_Variables!S25,"]"),"")</f>
        <v>Social contributions[*flcon]</v>
      </c>
    </row>
    <row r="26" spans="1:24" x14ac:dyDescent="0.2">
      <c r="A26" s="169" t="s">
        <v>685</v>
      </c>
      <c r="B26" s="80" t="s">
        <v>304</v>
      </c>
      <c r="C26" s="74" t="s">
        <v>1601</v>
      </c>
      <c r="D26" s="74" t="str">
        <f t="shared" si="0"/>
        <v>*flmil</v>
      </c>
      <c r="E26" s="75"/>
      <c r="F26" s="79"/>
      <c r="G26" s="74"/>
      <c r="H26" s="237" t="s">
        <v>352</v>
      </c>
      <c r="I26" s="92"/>
      <c r="J26" s="80" t="str">
        <f t="shared" si="1"/>
        <v>Labor component of net mixed income</v>
      </c>
      <c r="K26" s="74" t="str">
        <f t="shared" si="5"/>
        <v>Labor component of net mixed income</v>
      </c>
      <c r="L26" s="143" t="str">
        <f>L7</f>
        <v>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M26" s="143"/>
      <c r="N26" s="143"/>
      <c r="O26" s="143"/>
      <c r="P26" s="146"/>
      <c r="Q26" s="146"/>
      <c r="R26" s="146"/>
      <c r="S26" s="146" t="str">
        <f>D26</f>
        <v>*flmil</v>
      </c>
      <c r="T26" s="146"/>
      <c r="U26" s="132" t="str">
        <f>IF(Income_Distributed_Variables!Q26&lt;&gt;"",CONCATENATE(Income_Distributed_Variables!$H26,"[",Income_Distributed_Variables!Q26,"]"),"")</f>
        <v/>
      </c>
      <c r="V26" s="132" t="str">
        <f>IF(Income_Distributed_Variables!R26&lt;&gt;"",CONCATENATE(Income_Distributed_Variables!$H26,"[",Income_Distributed_Variables!R26,"]"),"")</f>
        <v/>
      </c>
      <c r="W26" s="133" t="str">
        <f>IF(Income_Distributed_Variables!S26&lt;&gt;"",CONCATENATE(Income_Distributed_Variables!$H26,"[",Income_Distributed_Variables!S26,"]"),"")</f>
        <v>Labor component of net mixed income[*flmil]</v>
      </c>
      <c r="X26" s="133" t="str">
        <f>IF(Income_Distributed_Variables!T26&lt;&gt;"",CONCATENATE(Income_Distributed_Variables!$H26,"[",Income_Distributed_Variables!T26,"]"),"")</f>
        <v/>
      </c>
    </row>
    <row r="27" spans="1:24" x14ac:dyDescent="0.2">
      <c r="A27" s="169" t="s">
        <v>685</v>
      </c>
      <c r="B27" s="80" t="s">
        <v>309</v>
      </c>
      <c r="C27" s="74" t="s">
        <v>293</v>
      </c>
      <c r="D27" s="74" t="str">
        <f t="shared" si="0"/>
        <v>*fkinc</v>
      </c>
      <c r="E27" s="75"/>
      <c r="F27" s="79"/>
      <c r="G27" s="74"/>
      <c r="H27" s="251" t="s">
        <v>477</v>
      </c>
      <c r="I27" s="92"/>
      <c r="J27" s="80" t="str">
        <f t="shared" si="1"/>
        <v>Factor capital income</v>
      </c>
      <c r="K27" s="74" t="str">
        <f t="shared" si="5"/>
        <v>Factor capital income</v>
      </c>
      <c r="L27" s="143" t="s">
        <v>2187</v>
      </c>
      <c r="M27" s="143" t="str">
        <f>CONCATENATE(J27," is equal to ",J28," plus ",J29," plus ",J30," plus ",J31," minus ",J32)</f>
        <v>Factor capital income is equal to Housing asset income plus Equity asset income plus Interest income plus Pensions and life insurance asset income minus Interest payments</v>
      </c>
      <c r="N27" s="143" t="str">
        <f>CONCATENATE(J27,"=",J28,"+",J29,"+",J30,"+",J31,"-",J32)</f>
        <v>Factor capital income=Housing asset income+Equity asset income+Interest income+Pensions and life insurance asset income-Interest payments</v>
      </c>
      <c r="O27" s="143" t="str">
        <f>CONCATENATE(D27,"=",D28,"+",D29,"+",D30,"+",D31,"+",D32)</f>
        <v>*fkinc=*fkhou+*fkequ+*fkfix+*fkpen+*fkdeb</v>
      </c>
      <c r="P27" s="146"/>
      <c r="Q27" s="146"/>
      <c r="R27" s="146" t="str">
        <f>D27</f>
        <v>*fkinc</v>
      </c>
      <c r="S27" s="146"/>
      <c r="T27" s="146"/>
      <c r="U27" s="132" t="str">
        <f>IF(Income_Distributed_Variables!Q27&lt;&gt;"",CONCATENATE(Income_Distributed_Variables!$H27,"[",Income_Distributed_Variables!Q27,"]"),"")</f>
        <v/>
      </c>
      <c r="V27" s="132" t="str">
        <f>IF(Income_Distributed_Variables!R27&lt;&gt;"",CONCATENATE(Income_Distributed_Variables!$H27,"[",Income_Distributed_Variables!R27,"]"),"")</f>
        <v>Factor capital income[*fkinc]</v>
      </c>
      <c r="W27" s="133" t="str">
        <f>IF(Income_Distributed_Variables!S27&lt;&gt;"",CONCATENATE(Income_Distributed_Variables!$H27,"[",Income_Distributed_Variables!S27,"]"),"")</f>
        <v/>
      </c>
      <c r="X27" s="133" t="str">
        <f>IF(Income_Distributed_Variables!T27&lt;&gt;"",CONCATENATE(Income_Distributed_Variables!$H27,"[",Income_Distributed_Variables!T27,"]"),"")</f>
        <v/>
      </c>
    </row>
    <row r="28" spans="1:24" x14ac:dyDescent="0.2">
      <c r="A28" s="169" t="s">
        <v>685</v>
      </c>
      <c r="B28" s="80" t="s">
        <v>309</v>
      </c>
      <c r="C28" s="74" t="s">
        <v>25</v>
      </c>
      <c r="D28" s="74" t="str">
        <f t="shared" si="0"/>
        <v>*fkhou</v>
      </c>
      <c r="E28" s="75"/>
      <c r="F28" s="79"/>
      <c r="G28" s="74"/>
      <c r="H28" s="237" t="s">
        <v>89</v>
      </c>
      <c r="I28" s="92"/>
      <c r="J28" s="80" t="str">
        <f t="shared" si="1"/>
        <v>Housing asset income</v>
      </c>
      <c r="K28" s="74" t="str">
        <f t="shared" si="5"/>
        <v>Housing asset income</v>
      </c>
      <c r="L28" s="143" t="s">
        <v>2192</v>
      </c>
      <c r="M28" s="143"/>
      <c r="N28" s="143"/>
      <c r="O28" s="143"/>
      <c r="P28" s="146"/>
      <c r="Q28" s="146"/>
      <c r="R28" s="146"/>
      <c r="S28" s="146" t="str">
        <f>D28</f>
        <v>*fkhou</v>
      </c>
      <c r="T28" s="146"/>
      <c r="U28" s="132" t="str">
        <f>IF(Income_Distributed_Variables!Q28&lt;&gt;"",CONCATENATE(Income_Distributed_Variables!$H28,"[",Income_Distributed_Variables!Q28,"]"),"")</f>
        <v/>
      </c>
      <c r="V28" s="132" t="str">
        <f>IF(Income_Distributed_Variables!R28&lt;&gt;"",CONCATENATE(Income_Distributed_Variables!$H28,"[",Income_Distributed_Variables!R28,"]"),"")</f>
        <v/>
      </c>
      <c r="W28" s="133" t="str">
        <f>IF(Income_Distributed_Variables!S28&lt;&gt;"",CONCATENATE(Income_Distributed_Variables!$H28,"[",Income_Distributed_Variables!S28,"]"),"")</f>
        <v>Housing asset income[*fkhou]</v>
      </c>
      <c r="X28" s="133" t="str">
        <f>IF(Income_Distributed_Variables!T28&lt;&gt;"",CONCATENATE(Income_Distributed_Variables!$H28,"[",Income_Distributed_Variables!T28,"]"),"")</f>
        <v/>
      </c>
    </row>
    <row r="29" spans="1:24" x14ac:dyDescent="0.2">
      <c r="A29" s="169" t="s">
        <v>685</v>
      </c>
      <c r="B29" s="80" t="s">
        <v>309</v>
      </c>
      <c r="C29" s="74" t="s">
        <v>29</v>
      </c>
      <c r="D29" s="74" t="str">
        <f t="shared" si="0"/>
        <v>*fkequ</v>
      </c>
      <c r="E29" s="75"/>
      <c r="F29" s="79"/>
      <c r="G29" s="74"/>
      <c r="H29" s="237" t="s">
        <v>88</v>
      </c>
      <c r="I29" s="92"/>
      <c r="J29" s="80" t="str">
        <f t="shared" si="1"/>
        <v>Equity asset income</v>
      </c>
      <c r="K29" s="74" t="str">
        <f t="shared" si="5"/>
        <v>Equity asset income</v>
      </c>
      <c r="L29" s="143" t="s">
        <v>2038</v>
      </c>
      <c r="M29" s="143"/>
      <c r="N29" s="143"/>
      <c r="O29" s="143"/>
      <c r="P29" s="146"/>
      <c r="Q29" s="146"/>
      <c r="R29" s="146"/>
      <c r="S29" s="146" t="str">
        <f>D29</f>
        <v>*fkequ</v>
      </c>
      <c r="T29" s="146"/>
      <c r="U29" s="132" t="str">
        <f>IF(Income_Distributed_Variables!Q29&lt;&gt;"",CONCATENATE(Income_Distributed_Variables!$H29,"[",Income_Distributed_Variables!Q29,"]"),"")</f>
        <v/>
      </c>
      <c r="V29" s="132" t="str">
        <f>IF(Income_Distributed_Variables!R29&lt;&gt;"",CONCATENATE(Income_Distributed_Variables!$H29,"[",Income_Distributed_Variables!R29,"]"),"")</f>
        <v/>
      </c>
      <c r="W29" s="133" t="str">
        <f>IF(Income_Distributed_Variables!S29&lt;&gt;"",CONCATENATE(Income_Distributed_Variables!$H29,"[",Income_Distributed_Variables!S29,"]"),"")</f>
        <v>Equity asset income[*fkequ]</v>
      </c>
      <c r="X29" s="133" t="str">
        <f>IF(Income_Distributed_Variables!T29&lt;&gt;"",CONCATENATE(Income_Distributed_Variables!$H29,"[",Income_Distributed_Variables!T29,"]"),"")</f>
        <v/>
      </c>
    </row>
    <row r="30" spans="1:24" x14ac:dyDescent="0.2">
      <c r="A30" s="169" t="s">
        <v>685</v>
      </c>
      <c r="B30" s="80" t="s">
        <v>309</v>
      </c>
      <c r="C30" s="74" t="s">
        <v>28</v>
      </c>
      <c r="D30" s="74" t="str">
        <f t="shared" si="0"/>
        <v>*fkfix</v>
      </c>
      <c r="E30" s="75"/>
      <c r="F30" s="79"/>
      <c r="G30" s="74"/>
      <c r="H30" s="237" t="s">
        <v>87</v>
      </c>
      <c r="I30" s="92"/>
      <c r="J30" s="80" t="str">
        <f t="shared" si="1"/>
        <v>Interest income</v>
      </c>
      <c r="K30" s="74" t="str">
        <f t="shared" si="5"/>
        <v>Interest income</v>
      </c>
      <c r="L30" s="143" t="s">
        <v>2039</v>
      </c>
      <c r="M30" s="143"/>
      <c r="N30" s="143"/>
      <c r="O30" s="143"/>
      <c r="P30" s="146"/>
      <c r="Q30" s="146"/>
      <c r="R30" s="146"/>
      <c r="S30" s="146" t="str">
        <f>D30</f>
        <v>*fkfix</v>
      </c>
      <c r="T30" s="146"/>
      <c r="U30" s="132" t="str">
        <f>IF(Income_Distributed_Variables!Q30&lt;&gt;"",CONCATENATE(Income_Distributed_Variables!$H30,"[",Income_Distributed_Variables!Q30,"]"),"")</f>
        <v/>
      </c>
      <c r="V30" s="132" t="str">
        <f>IF(Income_Distributed_Variables!R30&lt;&gt;"",CONCATENATE(Income_Distributed_Variables!$H30,"[",Income_Distributed_Variables!R30,"]"),"")</f>
        <v/>
      </c>
      <c r="W30" s="133" t="str">
        <f>IF(Income_Distributed_Variables!S30&lt;&gt;"",CONCATENATE(Income_Distributed_Variables!$H30,"[",Income_Distributed_Variables!S30,"]"),"")</f>
        <v>Interest income[*fkfix]</v>
      </c>
      <c r="X30" s="133" t="str">
        <f>IF(Income_Distributed_Variables!T30&lt;&gt;"",CONCATENATE(Income_Distributed_Variables!$H30,"[",Income_Distributed_Variables!T30,"]"),"")</f>
        <v/>
      </c>
    </row>
    <row r="31" spans="1:24" x14ac:dyDescent="0.2">
      <c r="A31" s="169" t="s">
        <v>685</v>
      </c>
      <c r="B31" s="80" t="s">
        <v>309</v>
      </c>
      <c r="C31" s="74" t="s">
        <v>30</v>
      </c>
      <c r="D31" s="74" t="str">
        <f t="shared" si="0"/>
        <v>*fkpen</v>
      </c>
      <c r="E31" s="75"/>
      <c r="F31" s="79"/>
      <c r="G31" s="74"/>
      <c r="H31" s="237" t="s">
        <v>86</v>
      </c>
      <c r="I31" s="92"/>
      <c r="J31" s="80" t="str">
        <f t="shared" si="1"/>
        <v>Pensions and life insurance asset income</v>
      </c>
      <c r="K31" s="74" t="str">
        <f t="shared" si="5"/>
        <v>Pensions and life insurance asset income</v>
      </c>
      <c r="L31" s="143" t="s">
        <v>2040</v>
      </c>
      <c r="M31" s="143"/>
      <c r="N31" s="143"/>
      <c r="O31" s="143"/>
      <c r="P31" s="146"/>
      <c r="Q31" s="146"/>
      <c r="R31" s="146"/>
      <c r="S31" s="146" t="str">
        <f>D31</f>
        <v>*fkpen</v>
      </c>
      <c r="T31" s="146"/>
      <c r="U31" s="132" t="str">
        <f>IF(Income_Distributed_Variables!Q31&lt;&gt;"",CONCATENATE(Income_Distributed_Variables!$H31,"[",Income_Distributed_Variables!Q31,"]"),"")</f>
        <v/>
      </c>
      <c r="V31" s="132" t="str">
        <f>IF(Income_Distributed_Variables!R31&lt;&gt;"",CONCATENATE(Income_Distributed_Variables!$H31,"[",Income_Distributed_Variables!R31,"]"),"")</f>
        <v/>
      </c>
      <c r="W31" s="133" t="str">
        <f>IF(Income_Distributed_Variables!S31&lt;&gt;"",CONCATENATE(Income_Distributed_Variables!$H31,"[",Income_Distributed_Variables!S31,"]"),"")</f>
        <v>Pensions and life insurance asset income[*fkpen]</v>
      </c>
      <c r="X31" s="133" t="str">
        <f>IF(Income_Distributed_Variables!T31&lt;&gt;"",CONCATENATE(Income_Distributed_Variables!$H31,"[",Income_Distributed_Variables!T31,"]"),"")</f>
        <v/>
      </c>
    </row>
    <row r="32" spans="1:24" x14ac:dyDescent="0.2">
      <c r="A32" s="169" t="s">
        <v>685</v>
      </c>
      <c r="B32" s="80" t="s">
        <v>309</v>
      </c>
      <c r="C32" s="74" t="s">
        <v>31</v>
      </c>
      <c r="D32" s="74" t="str">
        <f t="shared" si="0"/>
        <v>*fkdeb</v>
      </c>
      <c r="E32" s="75"/>
      <c r="F32" s="79"/>
      <c r="G32" s="74"/>
      <c r="H32" s="237" t="s">
        <v>85</v>
      </c>
      <c r="I32" s="92"/>
      <c r="J32" s="80" t="str">
        <f t="shared" si="1"/>
        <v>Interest payments</v>
      </c>
      <c r="K32" s="74" t="str">
        <f t="shared" si="5"/>
        <v>Interest payments</v>
      </c>
      <c r="L32" s="143" t="s">
        <v>2041</v>
      </c>
      <c r="M32" s="143" t="str">
        <f>CONCATENATE(J32," is equal to ",J33," plus ",J34)</f>
        <v>Interest payments is equal to Mortgage interest paid plus Non-mortgage interest paid</v>
      </c>
      <c r="N32" s="143" t="str">
        <f>CONCATENATE(J32,"=",J33,"+",J34)</f>
        <v>Interest payments=Mortgage interest paid+Non-mortgage interest paid</v>
      </c>
      <c r="O32" s="143" t="str">
        <f>CONCATENATE(D32,"=",D33,"+",D34)</f>
        <v>*fkdeb=*fkmor+*fknmo</v>
      </c>
      <c r="P32" s="146"/>
      <c r="Q32" s="146"/>
      <c r="R32" s="146"/>
      <c r="S32" s="146" t="str">
        <f>D32</f>
        <v>*fkdeb</v>
      </c>
      <c r="T32" s="146"/>
      <c r="U32" s="132" t="str">
        <f>IF(Income_Distributed_Variables!Q32&lt;&gt;"",CONCATENATE(Income_Distributed_Variables!$H32,"[",Income_Distributed_Variables!Q32,"]"),"")</f>
        <v/>
      </c>
      <c r="V32" s="132" t="str">
        <f>IF(Income_Distributed_Variables!R32&lt;&gt;"",CONCATENATE(Income_Distributed_Variables!$H32,"[",Income_Distributed_Variables!R32,"]"),"")</f>
        <v/>
      </c>
      <c r="W32" s="133" t="str">
        <f>IF(Income_Distributed_Variables!S32&lt;&gt;"",CONCATENATE(Income_Distributed_Variables!$H32,"[",Income_Distributed_Variables!S32,"]"),"")</f>
        <v>Interest payments[*fkdeb]</v>
      </c>
      <c r="X32" s="133" t="str">
        <f>IF(Income_Distributed_Variables!T32&lt;&gt;"",CONCATENATE(Income_Distributed_Variables!$H32,"[",Income_Distributed_Variables!T32,"]"),"")</f>
        <v/>
      </c>
    </row>
    <row r="33" spans="1:24" x14ac:dyDescent="0.2">
      <c r="A33" s="169" t="s">
        <v>685</v>
      </c>
      <c r="B33" s="80" t="s">
        <v>309</v>
      </c>
      <c r="C33" s="74" t="s">
        <v>312</v>
      </c>
      <c r="D33" s="74" t="str">
        <f t="shared" si="0"/>
        <v>*fkmor</v>
      </c>
      <c r="E33" s="75"/>
      <c r="F33" s="79"/>
      <c r="G33" s="74"/>
      <c r="H33" s="253" t="s">
        <v>84</v>
      </c>
      <c r="I33" s="92"/>
      <c r="J33" s="80" t="str">
        <f t="shared" si="1"/>
        <v>Mortgage interest paid</v>
      </c>
      <c r="K33" s="74" t="str">
        <f t="shared" si="5"/>
        <v>Mortgage interest paid</v>
      </c>
      <c r="L33" s="143" t="s">
        <v>2042</v>
      </c>
      <c r="M33" s="143"/>
      <c r="N33" s="143"/>
      <c r="O33" s="143"/>
      <c r="P33" s="146"/>
      <c r="Q33" s="146"/>
      <c r="R33" s="146"/>
      <c r="S33" s="146"/>
      <c r="T33" s="146" t="str">
        <f>D33</f>
        <v>*fkmor</v>
      </c>
      <c r="U33" s="132" t="str">
        <f>IF(Income_Distributed_Variables!Q33&lt;&gt;"",CONCATENATE(Income_Distributed_Variables!$H33,"[",Income_Distributed_Variables!Q33,"]"),"")</f>
        <v/>
      </c>
      <c r="V33" s="132" t="str">
        <f>IF(Income_Distributed_Variables!R33&lt;&gt;"",CONCATENATE(Income_Distributed_Variables!$H33,"[",Income_Distributed_Variables!R33,"]"),"")</f>
        <v/>
      </c>
      <c r="W33" s="133" t="str">
        <f>IF(Income_Distributed_Variables!S33&lt;&gt;"",CONCATENATE(Income_Distributed_Variables!$H33,"[",Income_Distributed_Variables!S33,"]"),"")</f>
        <v/>
      </c>
      <c r="X33" s="133" t="str">
        <f>IF(Income_Distributed_Variables!T33&lt;&gt;"",CONCATENATE(Income_Distributed_Variables!$H33,"[",Income_Distributed_Variables!T33,"]"),"")</f>
        <v>Mortgage interest paid[*fkmor]</v>
      </c>
    </row>
    <row r="34" spans="1:24" ht="17" thickBot="1" x14ac:dyDescent="0.25">
      <c r="A34" s="84" t="s">
        <v>685</v>
      </c>
      <c r="B34" s="85" t="s">
        <v>309</v>
      </c>
      <c r="C34" s="86" t="s">
        <v>313</v>
      </c>
      <c r="D34" s="86" t="str">
        <f t="shared" si="0"/>
        <v>*fknmo</v>
      </c>
      <c r="E34" s="85"/>
      <c r="F34" s="84"/>
      <c r="G34" s="86"/>
      <c r="H34" s="254" t="s">
        <v>83</v>
      </c>
      <c r="I34" s="93"/>
      <c r="J34" s="85" t="str">
        <f t="shared" si="1"/>
        <v>Non-mortgage interest paid</v>
      </c>
      <c r="K34" s="86" t="str">
        <f>J34</f>
        <v>Non-mortgage interest paid</v>
      </c>
      <c r="L34" s="144" t="s">
        <v>2043</v>
      </c>
      <c r="M34" s="144"/>
      <c r="N34" s="144"/>
      <c r="O34" s="144"/>
      <c r="P34" s="147"/>
      <c r="Q34" s="147"/>
      <c r="R34" s="147"/>
      <c r="S34" s="147"/>
      <c r="T34" s="147" t="str">
        <f>D34</f>
        <v>*fknmo</v>
      </c>
      <c r="U34" s="135" t="str">
        <f>IF(Income_Distributed_Variables!Q34&lt;&gt;"",CONCATENATE(Income_Distributed_Variables!$H34,"[",Income_Distributed_Variables!Q34,"]"),"")</f>
        <v/>
      </c>
      <c r="V34" s="135" t="str">
        <f>IF(Income_Distributed_Variables!R34&lt;&gt;"",CONCATENATE(Income_Distributed_Variables!$H34,"[",Income_Distributed_Variables!R34,"]"),"")</f>
        <v/>
      </c>
      <c r="W34" s="136" t="str">
        <f>IF(Income_Distributed_Variables!S34&lt;&gt;"",CONCATENATE(Income_Distributed_Variables!$H34,"[",Income_Distributed_Variables!S34,"]"),"")</f>
        <v/>
      </c>
      <c r="X34" s="136" t="str">
        <f>IF(Income_Distributed_Variables!T34&lt;&gt;"",CONCATENATE(Income_Distributed_Variables!$H34,"[",Income_Distributed_Variables!T34,"]"),"")</f>
        <v>Non-mortgage interest paid[*fknmo]</v>
      </c>
    </row>
    <row r="35" spans="1:24" x14ac:dyDescent="0.2">
      <c r="A35" s="87" t="s">
        <v>685</v>
      </c>
      <c r="B35" s="88" t="s">
        <v>314</v>
      </c>
      <c r="C35" s="73" t="s">
        <v>293</v>
      </c>
      <c r="D35" s="73" t="str">
        <f t="shared" si="0"/>
        <v>*ptinc</v>
      </c>
      <c r="E35" s="88"/>
      <c r="F35" s="87"/>
      <c r="G35" s="73">
        <v>4</v>
      </c>
      <c r="H35" s="250" t="s">
        <v>1684</v>
      </c>
      <c r="I35" s="91"/>
      <c r="J35" s="88" t="str">
        <f>H35</f>
        <v xml:space="preserve">Pre-tax national income </v>
      </c>
      <c r="K35" s="73" t="str">
        <f>J35</f>
        <v xml:space="preserve">Pre-tax national income </v>
      </c>
      <c r="L35" s="142" t="s">
        <v>2188</v>
      </c>
      <c r="M35" s="142" t="str">
        <f>CONCATENATE(J35," is equal to ",J36,"plus ",J40)</f>
        <v xml:space="preserve">Pre-tax national income  is equal to Pre-tax labor income plus Pre-tax capital income </v>
      </c>
      <c r="N35" s="142" t="str">
        <f>CONCATENATE(J35,"=",J36,"+",J40)</f>
        <v xml:space="preserve">Pre-tax national income =Pre-tax labor income +Pre-tax capital income </v>
      </c>
      <c r="O35" s="142" t="str">
        <f>CONCATENATE(D35,"=",D36,"+",D40)</f>
        <v>*ptinc=*ptlin+*ptkin</v>
      </c>
      <c r="P35" s="145"/>
      <c r="Q35" s="145" t="str">
        <f>D35</f>
        <v>*ptinc</v>
      </c>
      <c r="R35" s="145"/>
      <c r="S35" s="145"/>
      <c r="T35" s="145"/>
      <c r="U35" s="129" t="str">
        <f>IF(Income_Distributed_Variables!Q35&lt;&gt;"",CONCATENATE(Income_Distributed_Variables!$H35,"[",Income_Distributed_Variables!Q35,"]"),"")</f>
        <v>Pre-tax national income [*ptinc]</v>
      </c>
      <c r="V35" s="129" t="str">
        <f>IF(Income_Distributed_Variables!R35&lt;&gt;"",CONCATENATE(Income_Distributed_Variables!$H35,"[",Income_Distributed_Variables!R35,"]"),"")</f>
        <v/>
      </c>
      <c r="W35" s="130" t="str">
        <f>IF(Income_Distributed_Variables!S35&lt;&gt;"",CONCATENATE(Income_Distributed_Variables!$H35,"[",Income_Distributed_Variables!S35,"]"),"")</f>
        <v/>
      </c>
      <c r="X35" s="130" t="str">
        <f>IF(Income_Distributed_Variables!T35&lt;&gt;"",CONCATENATE(Income_Distributed_Variables!$H35,"[",Income_Distributed_Variables!T35,"]"),"")</f>
        <v/>
      </c>
    </row>
    <row r="36" spans="1:24" x14ac:dyDescent="0.2">
      <c r="A36" s="169" t="s">
        <v>685</v>
      </c>
      <c r="B36" s="80" t="s">
        <v>314</v>
      </c>
      <c r="C36" s="74" t="s">
        <v>294</v>
      </c>
      <c r="D36" s="74" t="str">
        <f t="shared" si="0"/>
        <v>*ptlin</v>
      </c>
      <c r="E36" s="75"/>
      <c r="F36" s="79"/>
      <c r="G36" s="74"/>
      <c r="H36" s="251" t="s">
        <v>1685</v>
      </c>
      <c r="I36" s="92"/>
      <c r="J36" s="157" t="str">
        <f>H36</f>
        <v xml:space="preserve">Pre-tax labor income </v>
      </c>
      <c r="K36" s="74" t="str">
        <f>J36</f>
        <v xml:space="preserve">Pre-tax labor income </v>
      </c>
      <c r="L36" s="143" t="s">
        <v>2189</v>
      </c>
      <c r="M36" s="143" t="str">
        <f>CONCATENATE(J36," is equal to ",J37,"plus ",J38,"plus ",J39)</f>
        <v>Pre-tax labor income  is equal to Compensation of employees plus Labor component of net mixed income plus Pensions and social insurance income (labor share)</v>
      </c>
      <c r="N36" s="143" t="str">
        <f>CONCATENATE(J36,"=",J37,"+",J38,"+",J39)</f>
        <v>Pre-tax labor income =Compensation of employees +Labor component of net mixed income +Pensions and social insurance income (labor share)</v>
      </c>
      <c r="O36" s="143" t="str">
        <f>CONCATENATE(D36,"=",S37,"+",S38,"+",S39)</f>
        <v>*ptlin=*ptemp+*ptlbu+*ptsoc</v>
      </c>
      <c r="P36" s="146"/>
      <c r="Q36" s="146"/>
      <c r="R36" s="146" t="str">
        <f>D36</f>
        <v>*ptlin</v>
      </c>
      <c r="S36" s="146"/>
      <c r="T36" s="146"/>
      <c r="U36" s="132" t="str">
        <f>IF(Income_Distributed_Variables!Q36&lt;&gt;"",CONCATENATE(Income_Distributed_Variables!$H36,"[",Income_Distributed_Variables!Q36,"]"),"")</f>
        <v/>
      </c>
      <c r="V36" s="132" t="str">
        <f>IF(Income_Distributed_Variables!R36&lt;&gt;"",CONCATENATE(Income_Distributed_Variables!$H36,"[",Income_Distributed_Variables!R36,"]"),"")</f>
        <v>Pre-tax labor income [*ptlin]</v>
      </c>
      <c r="W36" s="133" t="str">
        <f>IF(Income_Distributed_Variables!S36&lt;&gt;"",CONCATENATE(Income_Distributed_Variables!$H36,"[",Income_Distributed_Variables!S36,"]"),"")</f>
        <v/>
      </c>
      <c r="X36" s="133" t="str">
        <f>IF(Income_Distributed_Variables!T36&lt;&gt;"",CONCATENATE(Income_Distributed_Variables!$H36,"[",Income_Distributed_Variables!T36,"]"),"")</f>
        <v/>
      </c>
    </row>
    <row r="37" spans="1:24" x14ac:dyDescent="0.2">
      <c r="A37" s="169" t="s">
        <v>685</v>
      </c>
      <c r="B37" s="80" t="s">
        <v>314</v>
      </c>
      <c r="C37" s="74" t="s">
        <v>305</v>
      </c>
      <c r="D37" s="74" t="str">
        <f t="shared" si="0"/>
        <v>*ptemp</v>
      </c>
      <c r="E37" s="75"/>
      <c r="F37" s="79"/>
      <c r="G37" s="74"/>
      <c r="H37" s="237" t="s">
        <v>82</v>
      </c>
      <c r="I37" s="92"/>
      <c r="J37" s="157" t="str">
        <f t="shared" ref="J37:J45" si="6">H37</f>
        <v xml:space="preserve">Compensation of employees </v>
      </c>
      <c r="K37" s="74" t="str">
        <f t="shared" ref="K37:K46" si="7">J37</f>
        <v xml:space="preserve">Compensation of employees </v>
      </c>
      <c r="L37" s="143" t="str">
        <f>L22</f>
        <v>The total remuneration, in cash or in kind, paid by employers to employees in return for work done.</v>
      </c>
      <c r="M37" s="143"/>
      <c r="N37" s="143"/>
      <c r="O37" s="143"/>
      <c r="P37" s="146"/>
      <c r="Q37" s="146"/>
      <c r="R37" s="146"/>
      <c r="S37" s="146" t="str">
        <f>D37</f>
        <v>*ptemp</v>
      </c>
      <c r="T37" s="146"/>
      <c r="U37" s="132" t="str">
        <f>IF(Income_Distributed_Variables!Q37&lt;&gt;"",CONCATENATE(Income_Distributed_Variables!$H37,"[",Income_Distributed_Variables!Q37,"]"),"")</f>
        <v/>
      </c>
      <c r="V37" s="132" t="str">
        <f>IF(Income_Distributed_Variables!R37&lt;&gt;"",CONCATENATE(Income_Distributed_Variables!$H37,"[",Income_Distributed_Variables!R37,"]"),"")</f>
        <v/>
      </c>
      <c r="W37" s="133" t="str">
        <f>IF(Income_Distributed_Variables!S37&lt;&gt;"",CONCATENATE(Income_Distributed_Variables!$H37,"[",Income_Distributed_Variables!S37,"]"),"")</f>
        <v>Compensation of employees [*ptemp]</v>
      </c>
      <c r="X37" s="133" t="str">
        <f>IF(Income_Distributed_Variables!T37&lt;&gt;"",CONCATENATE(Income_Distributed_Variables!$H37,"[",Income_Distributed_Variables!T37,"]"),"")</f>
        <v/>
      </c>
    </row>
    <row r="38" spans="1:24" x14ac:dyDescent="0.2">
      <c r="A38" s="169" t="s">
        <v>685</v>
      </c>
      <c r="B38" s="80" t="s">
        <v>314</v>
      </c>
      <c r="C38" s="74" t="s">
        <v>316</v>
      </c>
      <c r="D38" s="74" t="str">
        <f t="shared" si="0"/>
        <v>*ptlbu</v>
      </c>
      <c r="E38" s="75"/>
      <c r="F38" s="79"/>
      <c r="G38" s="74"/>
      <c r="H38" s="237" t="s">
        <v>338</v>
      </c>
      <c r="I38" s="92"/>
      <c r="J38" s="157" t="str">
        <f t="shared" si="6"/>
        <v xml:space="preserve">Labor component of net mixed income </v>
      </c>
      <c r="K38" s="74" t="str">
        <f t="shared" si="7"/>
        <v xml:space="preserve">Labor component of net mixed income </v>
      </c>
      <c r="L38" s="143" t="str">
        <f>L7</f>
        <v>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M38" s="143"/>
      <c r="N38" s="143"/>
      <c r="O38" s="143"/>
      <c r="P38" s="146"/>
      <c r="Q38" s="146"/>
      <c r="R38" s="146"/>
      <c r="S38" s="146" t="str">
        <f>D38</f>
        <v>*ptlbu</v>
      </c>
      <c r="T38" s="146"/>
      <c r="U38" s="132" t="str">
        <f>IF(Income_Distributed_Variables!Q38&lt;&gt;"",CONCATENATE(Income_Distributed_Variables!$H38,"[",Income_Distributed_Variables!Q38,"]"),"")</f>
        <v/>
      </c>
      <c r="V38" s="132" t="str">
        <f>IF(Income_Distributed_Variables!R38&lt;&gt;"",CONCATENATE(Income_Distributed_Variables!$H38,"[",Income_Distributed_Variables!R38,"]"),"")</f>
        <v/>
      </c>
      <c r="W38" s="133" t="str">
        <f>IF(Income_Distributed_Variables!S38&lt;&gt;"",CONCATENATE(Income_Distributed_Variables!$H38,"[",Income_Distributed_Variables!S38,"]"),"")</f>
        <v>Labor component of net mixed income [*ptlbu]</v>
      </c>
      <c r="X38" s="133" t="str">
        <f>IF(Income_Distributed_Variables!T38&lt;&gt;"",CONCATENATE(Income_Distributed_Variables!$H38,"[",Income_Distributed_Variables!T38,"]"),"")</f>
        <v/>
      </c>
    </row>
    <row r="39" spans="1:24" x14ac:dyDescent="0.2">
      <c r="A39" s="169" t="s">
        <v>685</v>
      </c>
      <c r="B39" s="80" t="s">
        <v>314</v>
      </c>
      <c r="C39" s="74" t="s">
        <v>1697</v>
      </c>
      <c r="D39" s="74" t="str">
        <f t="shared" si="0"/>
        <v>*ptsoc</v>
      </c>
      <c r="E39" s="75"/>
      <c r="F39" s="79"/>
      <c r="G39" s="74"/>
      <c r="H39" s="237" t="s">
        <v>1692</v>
      </c>
      <c r="I39" s="92"/>
      <c r="J39" s="157" t="str">
        <f t="shared" si="6"/>
        <v>Pensions and social insurance income (labor share)</v>
      </c>
      <c r="K39" s="74" t="str">
        <f t="shared" si="7"/>
        <v>Pensions and social insurance income (labor share)</v>
      </c>
      <c r="L39" s="70" t="s">
        <v>2044</v>
      </c>
      <c r="M39" s="143"/>
      <c r="N39" s="143"/>
      <c r="O39" s="143"/>
      <c r="P39" s="146"/>
      <c r="Q39" s="146"/>
      <c r="R39" s="146"/>
      <c r="S39" s="146" t="str">
        <f>D39</f>
        <v>*ptsoc</v>
      </c>
      <c r="T39" s="146"/>
      <c r="U39" s="132" t="str">
        <f>IF(Income_Distributed_Variables!Q39&lt;&gt;"",CONCATENATE(Income_Distributed_Variables!$H39,"[",Income_Distributed_Variables!Q39,"]"),"")</f>
        <v/>
      </c>
      <c r="V39" s="132" t="str">
        <f>IF(Income_Distributed_Variables!R39&lt;&gt;"",CONCATENATE(Income_Distributed_Variables!$H39,"[",Income_Distributed_Variables!R39,"]"),"")</f>
        <v/>
      </c>
      <c r="W39" s="133" t="str">
        <f>IF(Income_Distributed_Variables!S39&lt;&gt;"",CONCATENATE(Income_Distributed_Variables!$H39,"[",Income_Distributed_Variables!S39,"]"),"")</f>
        <v>Pensions and social insurance income (labor share)[*ptsoc]</v>
      </c>
      <c r="X39" s="133" t="str">
        <f>IF(Income_Distributed_Variables!T39&lt;&gt;"",CONCATENATE(Income_Distributed_Variables!$H39,"[",Income_Distributed_Variables!T39,"]"),"")</f>
        <v/>
      </c>
    </row>
    <row r="40" spans="1:24" x14ac:dyDescent="0.2">
      <c r="A40" s="169" t="s">
        <v>685</v>
      </c>
      <c r="B40" s="80" t="s">
        <v>314</v>
      </c>
      <c r="C40" s="74" t="s">
        <v>330</v>
      </c>
      <c r="D40" s="74" t="str">
        <f t="shared" si="0"/>
        <v>*ptkin</v>
      </c>
      <c r="E40" s="75"/>
      <c r="F40" s="79"/>
      <c r="G40" s="74"/>
      <c r="H40" s="251" t="s">
        <v>1686</v>
      </c>
      <c r="I40" s="92"/>
      <c r="J40" s="157" t="str">
        <f t="shared" si="6"/>
        <v xml:space="preserve">Pre-tax capital income </v>
      </c>
      <c r="K40" s="74" t="str">
        <f t="shared" si="7"/>
        <v xml:space="preserve">Pre-tax capital income </v>
      </c>
      <c r="L40" s="143" t="s">
        <v>2190</v>
      </c>
      <c r="M40" s="143" t="str">
        <f>CONCATENATE(J40," is equal to ",J41," plus ",J42," plus ",J43," plus ",J44," minus ",J45," plus ",J46," plus ",J47)</f>
        <v>Pre-tax capital income  is equal to Housing asset income plus Equity asset income plus Interest income plus Pensions and social insurance income (capital share) minus Interest payments plus Mortgage interest paid plus Non-mortgage interest paid</v>
      </c>
      <c r="N40" s="143" t="str">
        <f>CONCATENATE(J40,"=",J41,"+",J42,"+",J43,"+",J44,"-",J45,"+",J46,"+",J47)</f>
        <v>Pre-tax capital income =Housing asset income+Equity asset income+Interest income+Pensions and social insurance income (capital share)-Interest payments+Mortgage interest paid+Non-mortgage interest paid</v>
      </c>
      <c r="O40" s="143" t="str">
        <f>CONCATENATE(D40,"=",D41,"+",D42,"+",D43,"+",D44,"+",D45,"+",S46,"+",S47)</f>
        <v>*ptkin=*pthou+*ptfin+*ptint+*ptkpe+*ptinp+*ptmor+*ptnmo</v>
      </c>
      <c r="P40" s="146"/>
      <c r="Q40" s="146"/>
      <c r="R40" s="146" t="str">
        <f>D40</f>
        <v>*ptkin</v>
      </c>
      <c r="S40" s="146"/>
      <c r="T40" s="146"/>
      <c r="U40" s="132" t="str">
        <f>IF(Income_Distributed_Variables!Q40&lt;&gt;"",CONCATENATE(Income_Distributed_Variables!$H40,"[",Income_Distributed_Variables!Q40,"]"),"")</f>
        <v/>
      </c>
      <c r="V40" s="132" t="str">
        <f>IF(Income_Distributed_Variables!R40&lt;&gt;"",CONCATENATE(Income_Distributed_Variables!$H40,"[",Income_Distributed_Variables!R40,"]"),"")</f>
        <v>Pre-tax capital income [*ptkin]</v>
      </c>
      <c r="W40" s="133" t="str">
        <f>IF(Income_Distributed_Variables!S40&lt;&gt;"",CONCATENATE(Income_Distributed_Variables!$H40,"[",Income_Distributed_Variables!S40,"]"),"")</f>
        <v/>
      </c>
      <c r="X40" s="133" t="str">
        <f>IF(Income_Distributed_Variables!T40&lt;&gt;"",CONCATENATE(Income_Distributed_Variables!$H40,"[",Income_Distributed_Variables!T40,"]"),"")</f>
        <v/>
      </c>
    </row>
    <row r="41" spans="1:24" x14ac:dyDescent="0.2">
      <c r="A41" s="169" t="s">
        <v>685</v>
      </c>
      <c r="B41" s="80" t="s">
        <v>314</v>
      </c>
      <c r="C41" s="74" t="s">
        <v>25</v>
      </c>
      <c r="D41" s="74" t="str">
        <f t="shared" si="0"/>
        <v>*pthou</v>
      </c>
      <c r="E41" s="75"/>
      <c r="F41" s="79"/>
      <c r="G41" s="74"/>
      <c r="H41" s="237" t="s">
        <v>89</v>
      </c>
      <c r="I41" s="92"/>
      <c r="J41" s="157" t="str">
        <f t="shared" si="6"/>
        <v>Housing asset income</v>
      </c>
      <c r="K41" s="74" t="str">
        <f t="shared" si="7"/>
        <v>Housing asset income</v>
      </c>
      <c r="L41" s="143" t="str">
        <f>L28</f>
        <v>Income received by virtue of owning housing assets. The most common example of housing asset income is rental income.</v>
      </c>
      <c r="M41" s="143"/>
      <c r="N41" s="143"/>
      <c r="O41" s="143"/>
      <c r="P41" s="146"/>
      <c r="Q41" s="146"/>
      <c r="R41" s="146"/>
      <c r="S41" s="146" t="str">
        <f t="shared" ref="S41:S47" si="8">D41</f>
        <v>*pthou</v>
      </c>
      <c r="T41" s="146"/>
      <c r="U41" s="132" t="str">
        <f>IF(Income_Distributed_Variables!Q41&lt;&gt;"",CONCATENATE(Income_Distributed_Variables!$H41,"[",Income_Distributed_Variables!Q41,"]"),"")</f>
        <v/>
      </c>
      <c r="V41" s="132" t="str">
        <f>IF(Income_Distributed_Variables!R41&lt;&gt;"",CONCATENATE(Income_Distributed_Variables!$H41,"[",Income_Distributed_Variables!R41,"]"),"")</f>
        <v/>
      </c>
      <c r="W41" s="133" t="str">
        <f>IF(Income_Distributed_Variables!S41&lt;&gt;"",CONCATENATE(Income_Distributed_Variables!$H41,"[",Income_Distributed_Variables!S41,"]"),"")</f>
        <v>Housing asset income[*pthou]</v>
      </c>
      <c r="X41" s="133" t="str">
        <f>IF(Income_Distributed_Variables!T41&lt;&gt;"",CONCATENATE(Income_Distributed_Variables!$H41,"[",Income_Distributed_Variables!T41,"]"),"")</f>
        <v/>
      </c>
    </row>
    <row r="42" spans="1:24" x14ac:dyDescent="0.2">
      <c r="A42" s="169" t="s">
        <v>685</v>
      </c>
      <c r="B42" s="80" t="s">
        <v>314</v>
      </c>
      <c r="C42" s="74" t="s">
        <v>27</v>
      </c>
      <c r="D42" s="74" t="str">
        <f t="shared" si="0"/>
        <v>*ptfin</v>
      </c>
      <c r="E42" s="75"/>
      <c r="F42" s="79"/>
      <c r="G42" s="74"/>
      <c r="H42" s="237" t="s">
        <v>88</v>
      </c>
      <c r="I42" s="92"/>
      <c r="J42" s="157" t="str">
        <f t="shared" si="6"/>
        <v>Equity asset income</v>
      </c>
      <c r="K42" s="74" t="str">
        <f t="shared" si="7"/>
        <v>Equity asset income</v>
      </c>
      <c r="L42" s="143" t="str">
        <f>L29</f>
        <v>Income received by virtue of owning equity assets. The most common example of equity asset income is dividends.</v>
      </c>
      <c r="M42" s="143"/>
      <c r="N42" s="143"/>
      <c r="O42" s="143"/>
      <c r="P42" s="146"/>
      <c r="Q42" s="146"/>
      <c r="R42" s="146"/>
      <c r="S42" s="146" t="str">
        <f t="shared" si="8"/>
        <v>*ptfin</v>
      </c>
      <c r="T42" s="146"/>
      <c r="U42" s="132" t="str">
        <f>IF(Income_Distributed_Variables!Q42&lt;&gt;"",CONCATENATE(Income_Distributed_Variables!$H42,"[",Income_Distributed_Variables!Q42,"]"),"")</f>
        <v/>
      </c>
      <c r="V42" s="132" t="str">
        <f>IF(Income_Distributed_Variables!R42&lt;&gt;"",CONCATENATE(Income_Distributed_Variables!$H42,"[",Income_Distributed_Variables!R42,"]"),"")</f>
        <v/>
      </c>
      <c r="W42" s="133" t="str">
        <f>IF(Income_Distributed_Variables!S42&lt;&gt;"",CONCATENATE(Income_Distributed_Variables!$H42,"[",Income_Distributed_Variables!S42,"]"),"")</f>
        <v>Equity asset income[*ptfin]</v>
      </c>
      <c r="X42" s="133" t="str">
        <f>IF(Income_Distributed_Variables!T42&lt;&gt;"",CONCATENATE(Income_Distributed_Variables!$H42,"[",Income_Distributed_Variables!T42,"]"),"")</f>
        <v/>
      </c>
    </row>
    <row r="43" spans="1:24" x14ac:dyDescent="0.2">
      <c r="A43" s="169" t="s">
        <v>685</v>
      </c>
      <c r="B43" s="80" t="s">
        <v>314</v>
      </c>
      <c r="C43" s="74" t="s">
        <v>298</v>
      </c>
      <c r="D43" s="74" t="str">
        <f t="shared" si="0"/>
        <v>*ptint</v>
      </c>
      <c r="E43" s="75"/>
      <c r="F43" s="79"/>
      <c r="G43" s="74"/>
      <c r="H43" s="237" t="s">
        <v>87</v>
      </c>
      <c r="I43" s="92"/>
      <c r="J43" s="157" t="str">
        <f t="shared" si="6"/>
        <v>Interest income</v>
      </c>
      <c r="K43" s="74" t="str">
        <f t="shared" si="7"/>
        <v>Interest income</v>
      </c>
      <c r="L43" s="143" t="str">
        <f>L30</f>
        <v>Payments that lenders receive above repayments of the principal sum.</v>
      </c>
      <c r="M43" s="143"/>
      <c r="N43" s="143"/>
      <c r="O43" s="143"/>
      <c r="P43" s="146"/>
      <c r="Q43" s="146"/>
      <c r="R43" s="146"/>
      <c r="S43" s="146" t="str">
        <f t="shared" si="8"/>
        <v>*ptint</v>
      </c>
      <c r="T43" s="146"/>
      <c r="U43" s="132" t="str">
        <f>IF(Income_Distributed_Variables!Q43&lt;&gt;"",CONCATENATE(Income_Distributed_Variables!$H43,"[",Income_Distributed_Variables!Q43,"]"),"")</f>
        <v/>
      </c>
      <c r="V43" s="132" t="str">
        <f>IF(Income_Distributed_Variables!R43&lt;&gt;"",CONCATENATE(Income_Distributed_Variables!$H43,"[",Income_Distributed_Variables!R43,"]"),"")</f>
        <v/>
      </c>
      <c r="W43" s="133" t="str">
        <f>IF(Income_Distributed_Variables!S43&lt;&gt;"",CONCATENATE(Income_Distributed_Variables!$H43,"[",Income_Distributed_Variables!S43,"]"),"")</f>
        <v>Interest income[*ptint]</v>
      </c>
      <c r="X43" s="133" t="str">
        <f>IF(Income_Distributed_Variables!T43&lt;&gt;"",CONCATENATE(Income_Distributed_Variables!$H43,"[",Income_Distributed_Variables!T43,"]"),"")</f>
        <v/>
      </c>
    </row>
    <row r="44" spans="1:24" x14ac:dyDescent="0.2">
      <c r="A44" s="169" t="s">
        <v>685</v>
      </c>
      <c r="B44" s="80" t="s">
        <v>314</v>
      </c>
      <c r="C44" s="74" t="s">
        <v>1696</v>
      </c>
      <c r="D44" s="74" t="str">
        <f t="shared" si="0"/>
        <v>*ptkpe</v>
      </c>
      <c r="E44" s="75"/>
      <c r="F44" s="79"/>
      <c r="G44" s="74"/>
      <c r="H44" s="237" t="s">
        <v>1693</v>
      </c>
      <c r="I44" s="92"/>
      <c r="J44" s="157" t="str">
        <f t="shared" si="6"/>
        <v>Pensions and social insurance income (capital share)</v>
      </c>
      <c r="K44" s="74" t="str">
        <f t="shared" si="7"/>
        <v>Pensions and social insurance income (capital share)</v>
      </c>
      <c r="L44" s="70" t="s">
        <v>2045</v>
      </c>
      <c r="M44" s="143"/>
      <c r="N44" s="143"/>
      <c r="O44" s="143"/>
      <c r="P44" s="146"/>
      <c r="Q44" s="146"/>
      <c r="R44" s="146"/>
      <c r="S44" s="146" t="str">
        <f t="shared" si="8"/>
        <v>*ptkpe</v>
      </c>
      <c r="T44" s="146"/>
      <c r="U44" s="132" t="str">
        <f>IF(Income_Distributed_Variables!Q44&lt;&gt;"",CONCATENATE(Income_Distributed_Variables!$H44,"[",Income_Distributed_Variables!Q44,"]"),"")</f>
        <v/>
      </c>
      <c r="V44" s="132" t="str">
        <f>IF(Income_Distributed_Variables!R44&lt;&gt;"",CONCATENATE(Income_Distributed_Variables!$H44,"[",Income_Distributed_Variables!R44,"]"),"")</f>
        <v/>
      </c>
      <c r="W44" s="133" t="str">
        <f>IF(Income_Distributed_Variables!S44&lt;&gt;"",CONCATENATE(Income_Distributed_Variables!$H44,"[",Income_Distributed_Variables!S44,"]"),"")</f>
        <v>Pensions and social insurance income (capital share)[*ptkpe]</v>
      </c>
      <c r="X44" s="133" t="str">
        <f>IF(Income_Distributed_Variables!T44&lt;&gt;"",CONCATENATE(Income_Distributed_Variables!$H44,"[",Income_Distributed_Variables!T44,"]"),"")</f>
        <v/>
      </c>
    </row>
    <row r="45" spans="1:24" x14ac:dyDescent="0.2">
      <c r="A45" s="169" t="s">
        <v>685</v>
      </c>
      <c r="B45" s="80" t="s">
        <v>314</v>
      </c>
      <c r="C45" s="74" t="s">
        <v>543</v>
      </c>
      <c r="D45" s="74" t="str">
        <f t="shared" si="0"/>
        <v>*ptinp</v>
      </c>
      <c r="E45" s="75"/>
      <c r="F45" s="79"/>
      <c r="G45" s="74"/>
      <c r="H45" s="237" t="s">
        <v>85</v>
      </c>
      <c r="I45" s="92"/>
      <c r="J45" s="157" t="str">
        <f t="shared" si="6"/>
        <v>Interest payments</v>
      </c>
      <c r="K45" s="74" t="str">
        <f t="shared" si="7"/>
        <v>Interest payments</v>
      </c>
      <c r="L45" s="143" t="str">
        <f>L32</f>
        <v>Payments that are made by borrowers to lenders above repayments of the principal sum.</v>
      </c>
      <c r="M45" s="143"/>
      <c r="N45" s="143"/>
      <c r="O45" s="143"/>
      <c r="P45" s="146"/>
      <c r="Q45" s="146"/>
      <c r="R45" s="146"/>
      <c r="S45" s="146" t="str">
        <f t="shared" si="8"/>
        <v>*ptinp</v>
      </c>
      <c r="T45" s="146"/>
      <c r="U45" s="132" t="str">
        <f>IF(Income_Distributed_Variables!Q45&lt;&gt;"",CONCATENATE(Income_Distributed_Variables!$H45,"[",Income_Distributed_Variables!Q45,"]"),"")</f>
        <v/>
      </c>
      <c r="V45" s="132" t="str">
        <f>IF(Income_Distributed_Variables!R45&lt;&gt;"",CONCATENATE(Income_Distributed_Variables!$H45,"[",Income_Distributed_Variables!R45,"]"),"")</f>
        <v/>
      </c>
      <c r="W45" s="133" t="str">
        <f>IF(Income_Distributed_Variables!S45&lt;&gt;"",CONCATENATE(Income_Distributed_Variables!$H45,"[",Income_Distributed_Variables!S45,"]"),"")</f>
        <v>Interest payments[*ptinp]</v>
      </c>
      <c r="X45" s="133" t="str">
        <f>IF(Income_Distributed_Variables!T45&lt;&gt;"",CONCATENATE(Income_Distributed_Variables!$H45,"[",Income_Distributed_Variables!T45,"]"),"")</f>
        <v/>
      </c>
    </row>
    <row r="46" spans="1:24" x14ac:dyDescent="0.2">
      <c r="A46" s="169" t="s">
        <v>685</v>
      </c>
      <c r="B46" s="80" t="s">
        <v>314</v>
      </c>
      <c r="C46" s="74" t="s">
        <v>312</v>
      </c>
      <c r="D46" s="74" t="str">
        <f t="shared" si="0"/>
        <v>*ptmor</v>
      </c>
      <c r="E46" s="75"/>
      <c r="F46" s="79"/>
      <c r="G46" s="74"/>
      <c r="H46" s="253" t="s">
        <v>84</v>
      </c>
      <c r="I46" s="92"/>
      <c r="J46" s="157" t="str">
        <f t="shared" ref="J46:J51" si="9">H46</f>
        <v>Mortgage interest paid</v>
      </c>
      <c r="K46" s="74" t="str">
        <f t="shared" si="7"/>
        <v>Mortgage interest paid</v>
      </c>
      <c r="L46" s="143" t="str">
        <f>L33</f>
        <v>Payments that are made by borrowers to mortgage lenders above repayments of the principal sum.</v>
      </c>
      <c r="M46" s="143"/>
      <c r="N46" s="143"/>
      <c r="O46" s="143"/>
      <c r="P46" s="146"/>
      <c r="Q46" s="146"/>
      <c r="R46" s="146"/>
      <c r="S46" s="146" t="str">
        <f t="shared" si="8"/>
        <v>*ptmor</v>
      </c>
      <c r="T46" s="146"/>
      <c r="U46" s="132" t="str">
        <f>IF(Income_Distributed_Variables!Q46&lt;&gt;"",CONCATENATE(Income_Distributed_Variables!$H46,"[",Income_Distributed_Variables!Q46,"]"),"")</f>
        <v/>
      </c>
      <c r="V46" s="132" t="str">
        <f>IF(Income_Distributed_Variables!R46&lt;&gt;"",CONCATENATE(Income_Distributed_Variables!$H46,"[",Income_Distributed_Variables!R46,"]"),"")</f>
        <v/>
      </c>
      <c r="W46" s="133" t="str">
        <f>IF(Income_Distributed_Variables!S46&lt;&gt;"",CONCATENATE(Income_Distributed_Variables!$H46,"[",Income_Distributed_Variables!S46,"]"),"")</f>
        <v>Mortgage interest paid[*ptmor]</v>
      </c>
      <c r="X46" s="133" t="str">
        <f>IF(Income_Distributed_Variables!T46&lt;&gt;"",CONCATENATE(Income_Distributed_Variables!$H46,"[",Income_Distributed_Variables!T46,"]"),"")</f>
        <v/>
      </c>
    </row>
    <row r="47" spans="1:24" ht="17" thickBot="1" x14ac:dyDescent="0.25">
      <c r="A47" s="169" t="s">
        <v>685</v>
      </c>
      <c r="B47" s="80" t="s">
        <v>314</v>
      </c>
      <c r="C47" s="74" t="s">
        <v>313</v>
      </c>
      <c r="D47" s="74" t="str">
        <f t="shared" si="0"/>
        <v>*ptnmo</v>
      </c>
      <c r="E47" s="75"/>
      <c r="F47" s="79"/>
      <c r="G47" s="74"/>
      <c r="H47" s="253" t="s">
        <v>83</v>
      </c>
      <c r="I47" s="92"/>
      <c r="J47" s="157" t="str">
        <f t="shared" si="9"/>
        <v>Non-mortgage interest paid</v>
      </c>
      <c r="K47" s="74" t="str">
        <f>J47</f>
        <v>Non-mortgage interest paid</v>
      </c>
      <c r="L47" s="143" t="str">
        <f>L34</f>
        <v>Payments that are made by borrowers to lenders, except lenders of mortgage loans, above repayments of the principal sum.</v>
      </c>
      <c r="M47" s="143"/>
      <c r="N47" s="143"/>
      <c r="O47" s="143"/>
      <c r="P47" s="146"/>
      <c r="Q47" s="146"/>
      <c r="R47" s="146"/>
      <c r="S47" s="146" t="str">
        <f t="shared" si="8"/>
        <v>*ptnmo</v>
      </c>
      <c r="T47" s="146"/>
      <c r="U47" s="132" t="str">
        <f>IF(Income_Distributed_Variables!Q47&lt;&gt;"",CONCATENATE(Income_Distributed_Variables!$H47,"[",Income_Distributed_Variables!Q47,"]"),"")</f>
        <v/>
      </c>
      <c r="V47" s="132" t="str">
        <f>IF(Income_Distributed_Variables!R47&lt;&gt;"",CONCATENATE(Income_Distributed_Variables!$H47,"[",Income_Distributed_Variables!R47,"]"),"")</f>
        <v/>
      </c>
      <c r="W47" s="133" t="str">
        <f>IF(Income_Distributed_Variables!S47&lt;&gt;"",CONCATENATE(Income_Distributed_Variables!$H47,"[",Income_Distributed_Variables!S47,"]"),"")</f>
        <v>Non-mortgage interest paid[*ptnmo]</v>
      </c>
      <c r="X47" s="133" t="str">
        <f>IF(Income_Distributed_Variables!T47&lt;&gt;"",CONCATENATE(Income_Distributed_Variables!$H47,"[",Income_Distributed_Variables!T47,"]"),"")</f>
        <v/>
      </c>
    </row>
    <row r="48" spans="1:24" s="78" customFormat="1" x14ac:dyDescent="0.2">
      <c r="A48" s="155" t="s">
        <v>685</v>
      </c>
      <c r="B48" s="88" t="s">
        <v>315</v>
      </c>
      <c r="C48" s="73" t="s">
        <v>294</v>
      </c>
      <c r="D48" s="73" t="str">
        <f>CONCATENATE(A48,B48,C48)</f>
        <v>*pllin</v>
      </c>
      <c r="E48" s="156"/>
      <c r="F48" s="87"/>
      <c r="G48" s="73">
        <v>5</v>
      </c>
      <c r="H48" s="274" t="s">
        <v>1694</v>
      </c>
      <c r="I48" s="91"/>
      <c r="J48" s="276" t="str">
        <f t="shared" si="9"/>
        <v>Pre-tax labor income [pre-tax labor income ranking]</v>
      </c>
      <c r="K48" s="73" t="str">
        <f>J48</f>
        <v>Pre-tax labor income [pre-tax labor income ranking]</v>
      </c>
      <c r="L48" s="277" t="str">
        <f>L36</f>
        <v>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M48" s="142" t="str">
        <f>CONCATENATE(J48," is equal to ",J49," plus ",J50," plus ",J51)</f>
        <v>Pre-tax labor income [pre-tax labor income ranking] is equal to Compensation of employees [pre-tax labor income ranking] plus Labor component of net mixed income [pre-tax labor income ranking] plus Pensions and social insurance income (labor share) [pre-tax labor income ranking]</v>
      </c>
      <c r="N48" s="142" t="str">
        <f>CONCATENATE(J48,"=",J49,"+",J50,"+",J51)</f>
        <v>Pre-tax labor income [pre-tax labor income ranking]=Compensation of employees [pre-tax labor income ranking]+Labor component of net mixed income [pre-tax labor income ranking]+Pensions and social insurance income (labor share) [pre-tax labor income ranking]</v>
      </c>
      <c r="O48" s="142" t="str">
        <f>CONCATENATE(D48,"=",S49,"+",S50,"+",S51)</f>
        <v>*pllin=*plemp+*pllbu+*plsoc</v>
      </c>
      <c r="P48" s="145"/>
      <c r="Q48" s="145"/>
      <c r="R48" s="145" t="str">
        <f>D48</f>
        <v>*pllin</v>
      </c>
      <c r="S48" s="145"/>
      <c r="T48" s="145"/>
      <c r="U48" s="129" t="str">
        <f>IF(Income_Distributed_Variables!Q48&lt;&gt;"",CONCATENATE(Income_Distributed_Variables!$H48,"[",Income_Distributed_Variables!Q48,"]"),"")</f>
        <v/>
      </c>
      <c r="V48" s="129" t="str">
        <f>IF(Income_Distributed_Variables!R48&lt;&gt;"",CONCATENATE(Income_Distributed_Variables!$H48,"[",Income_Distributed_Variables!R48,"]"),"")</f>
        <v>Pre-tax labor income [pre-tax labor income ranking][*pllin]</v>
      </c>
      <c r="W48" s="130" t="str">
        <f>IF(Income_Distributed_Variables!S48&lt;&gt;"",CONCATENATE(Income_Distributed_Variables!$H48,"[",Income_Distributed_Variables!S48,"]"),"")</f>
        <v/>
      </c>
      <c r="X48" s="130" t="str">
        <f>IF(Income_Distributed_Variables!T48&lt;&gt;"",CONCATENATE(Income_Distributed_Variables!$H48,"[",Income_Distributed_Variables!T48,"]"),"")</f>
        <v/>
      </c>
    </row>
    <row r="49" spans="1:24" s="78" customFormat="1" x14ac:dyDescent="0.2">
      <c r="A49" s="169" t="s">
        <v>685</v>
      </c>
      <c r="B49" s="80" t="s">
        <v>315</v>
      </c>
      <c r="C49" s="74" t="s">
        <v>305</v>
      </c>
      <c r="D49" s="74" t="str">
        <f>CONCATENATE(A49,B49,C49)</f>
        <v>*plemp</v>
      </c>
      <c r="E49" s="75"/>
      <c r="F49" s="79"/>
      <c r="G49" s="74"/>
      <c r="H49" s="237" t="s">
        <v>1594</v>
      </c>
      <c r="I49" s="92"/>
      <c r="J49" s="255" t="str">
        <f t="shared" si="9"/>
        <v>Compensation of employees [pre-tax labor income ranking]</v>
      </c>
      <c r="K49" s="74" t="str">
        <f>J49</f>
        <v>Compensation of employees [pre-tax labor income ranking]</v>
      </c>
      <c r="L49" s="256" t="str">
        <f t="shared" ref="L49:L59" si="10">L37</f>
        <v>The total remuneration, in cash or in kind, paid by employers to employees in return for work done.</v>
      </c>
      <c r="M49" s="143"/>
      <c r="N49" s="143"/>
      <c r="O49" s="143"/>
      <c r="P49" s="146"/>
      <c r="Q49" s="146"/>
      <c r="R49" s="146"/>
      <c r="S49" s="146" t="str">
        <f>D49</f>
        <v>*plemp</v>
      </c>
      <c r="T49" s="146"/>
      <c r="U49" s="132" t="str">
        <f>IF(Income_Distributed_Variables!Q49&lt;&gt;"",CONCATENATE(Income_Distributed_Variables!$H49,"[",Income_Distributed_Variables!Q49,"]"),"")</f>
        <v/>
      </c>
      <c r="V49" s="132" t="str">
        <f>IF(Income_Distributed_Variables!R49&lt;&gt;"",CONCATENATE(Income_Distributed_Variables!$H49,"[",Income_Distributed_Variables!R49,"]"),"")</f>
        <v/>
      </c>
      <c r="W49" s="133" t="str">
        <f>IF(Income_Distributed_Variables!S49&lt;&gt;"",CONCATENATE(Income_Distributed_Variables!$H49,"[",Income_Distributed_Variables!S49,"]"),"")</f>
        <v>Compensation of employees [pre-tax labor income ranking][*plemp]</v>
      </c>
      <c r="X49" s="133" t="str">
        <f>IF(Income_Distributed_Variables!T49&lt;&gt;"",CONCATENATE(Income_Distributed_Variables!$H49,"[",Income_Distributed_Variables!T49,"]"),"")</f>
        <v/>
      </c>
    </row>
    <row r="50" spans="1:24" s="78" customFormat="1" ht="17" customHeight="1" x14ac:dyDescent="0.2">
      <c r="A50" s="169" t="s">
        <v>685</v>
      </c>
      <c r="B50" s="80" t="s">
        <v>315</v>
      </c>
      <c r="C50" s="74" t="s">
        <v>316</v>
      </c>
      <c r="D50" s="74" t="str">
        <f>CONCATENATE(A50,B50,C50)</f>
        <v>*pllbu</v>
      </c>
      <c r="E50" s="75"/>
      <c r="F50" s="79"/>
      <c r="G50" s="74"/>
      <c r="H50" s="237" t="s">
        <v>1595</v>
      </c>
      <c r="I50" s="92"/>
      <c r="J50" s="255" t="str">
        <f t="shared" si="9"/>
        <v>Labor component of net mixed income [pre-tax labor income ranking]</v>
      </c>
      <c r="K50" s="74" t="str">
        <f>J50</f>
        <v>Labor component of net mixed income [pre-tax labor income ranking]</v>
      </c>
      <c r="L50" s="256" t="str">
        <f t="shared" si="10"/>
        <v>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M50" s="143"/>
      <c r="N50" s="143"/>
      <c r="O50" s="143"/>
      <c r="P50" s="146"/>
      <c r="Q50" s="146"/>
      <c r="R50" s="146"/>
      <c r="S50" s="146" t="str">
        <f>D50</f>
        <v>*pllbu</v>
      </c>
      <c r="T50" s="146"/>
      <c r="U50" s="132" t="str">
        <f>IF(Income_Distributed_Variables!Q50&lt;&gt;"",CONCATENATE(Income_Distributed_Variables!$H50,"[",Income_Distributed_Variables!Q50,"]"),"")</f>
        <v/>
      </c>
      <c r="V50" s="132" t="str">
        <f>IF(Income_Distributed_Variables!R50&lt;&gt;"",CONCATENATE(Income_Distributed_Variables!$H50,"[",Income_Distributed_Variables!R50,"]"),"")</f>
        <v/>
      </c>
      <c r="W50" s="133" t="str">
        <f>IF(Income_Distributed_Variables!S50&lt;&gt;"",CONCATENATE(Income_Distributed_Variables!$H50,"[",Income_Distributed_Variables!S50,"]"),"")</f>
        <v>Labor component of net mixed income [pre-tax labor income ranking][*pllbu]</v>
      </c>
      <c r="X50" s="133" t="str">
        <f>IF(Income_Distributed_Variables!T50&lt;&gt;"",CONCATENATE(Income_Distributed_Variables!$H50,"[",Income_Distributed_Variables!T50,"]"),"")</f>
        <v/>
      </c>
    </row>
    <row r="51" spans="1:24" s="78" customFormat="1" ht="17" thickBot="1" x14ac:dyDescent="0.25">
      <c r="A51" s="240" t="s">
        <v>685</v>
      </c>
      <c r="B51" s="85" t="s">
        <v>315</v>
      </c>
      <c r="C51" s="86" t="s">
        <v>1697</v>
      </c>
      <c r="D51" s="86" t="str">
        <f>CONCATENATE(A51,B51,C51)</f>
        <v>*plsoc</v>
      </c>
      <c r="E51" s="275"/>
      <c r="F51" s="84"/>
      <c r="G51" s="86"/>
      <c r="H51" s="238" t="s">
        <v>1698</v>
      </c>
      <c r="I51" s="93"/>
      <c r="J51" s="278" t="str">
        <f t="shared" si="9"/>
        <v>Pensions and social insurance income (labor share) [pre-tax labor income ranking]</v>
      </c>
      <c r="K51" s="86" t="str">
        <f>J51</f>
        <v>Pensions and social insurance income (labor share) [pre-tax labor income ranking]</v>
      </c>
      <c r="L51" s="279" t="str">
        <f t="shared" si="10"/>
        <v>The labour share of payments made by pension funds and social insurance system. The labour share of payments is the share received by providing labour as a factor of production.</v>
      </c>
      <c r="M51" s="144"/>
      <c r="N51" s="144"/>
      <c r="O51" s="144"/>
      <c r="P51" s="147"/>
      <c r="Q51" s="147"/>
      <c r="R51" s="147"/>
      <c r="S51" s="147" t="str">
        <f>D51</f>
        <v>*plsoc</v>
      </c>
      <c r="T51" s="147"/>
      <c r="U51" s="135" t="str">
        <f>IF(Income_Distributed_Variables!Q51&lt;&gt;"",CONCATENATE(Income_Distributed_Variables!$H51,"[",Income_Distributed_Variables!Q51,"]"),"")</f>
        <v/>
      </c>
      <c r="V51" s="135" t="str">
        <f>IF(Income_Distributed_Variables!R51&lt;&gt;"",CONCATENATE(Income_Distributed_Variables!$H51,"[",Income_Distributed_Variables!R51,"]"),"")</f>
        <v/>
      </c>
      <c r="W51" s="136" t="str">
        <f>IF(Income_Distributed_Variables!S51&lt;&gt;"",CONCATENATE(Income_Distributed_Variables!$H51,"[",Income_Distributed_Variables!S51,"]"),"")</f>
        <v>Pensions and social insurance income (labor share) [pre-tax labor income ranking][*plsoc]</v>
      </c>
      <c r="X51" s="136" t="str">
        <f>IF(Income_Distributed_Variables!T51&lt;&gt;"",CONCATENATE(Income_Distributed_Variables!$H51,"[",Income_Distributed_Variables!T51,"]"),"")</f>
        <v/>
      </c>
    </row>
    <row r="52" spans="1:24" s="78" customFormat="1" x14ac:dyDescent="0.2">
      <c r="A52" s="169" t="s">
        <v>685</v>
      </c>
      <c r="B52" s="80" t="s">
        <v>320</v>
      </c>
      <c r="C52" s="74" t="s">
        <v>330</v>
      </c>
      <c r="D52" s="74" t="str">
        <f t="shared" ref="D52:D59" si="11">CONCATENATE(A52,B52,C52)</f>
        <v>*pkkin</v>
      </c>
      <c r="E52" s="75"/>
      <c r="F52" s="79"/>
      <c r="G52" s="74">
        <v>6</v>
      </c>
      <c r="H52" s="251" t="s">
        <v>1695</v>
      </c>
      <c r="I52" s="273"/>
      <c r="J52" s="255" t="str">
        <f t="shared" ref="J52:J58" si="12">H52</f>
        <v>Pre-tax capital income [pre-tax capital income ranking]</v>
      </c>
      <c r="K52" s="74" t="str">
        <f t="shared" ref="K52:K59" si="13">J52</f>
        <v>Pre-tax capital income [pre-tax capital income ranking]</v>
      </c>
      <c r="L52" s="256" t="str">
        <f t="shared" si="10"/>
        <v>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M52" s="143" t="str">
        <f>CONCATENATE(J52," is equal to ",J53," plus ",J54," plus ",J55," plus ",J56," plus ",J57," plus ",J58," plus ",J59)</f>
        <v>Pre-tax capital income [pre-tax capital income ranking] is equal to Housing asset income [pre-tax capital income ranking] plus Equity asset income [pre-tax capital income ranking] plus Interest income [pre-tax capital income ranking] plus Pensions and social insurance income (capital share) [pre-tax capital income ranking] plus Interest payments [pre-tax capital income ranking] plus Mortgage interest paid [pre-tax capital income ranking] plus Non-mortgage interest paid [pre-tax capital income ranking]</v>
      </c>
      <c r="N52" s="143" t="str">
        <f>CONCATENATE(J52,"=",J53,"+",J54,"+",J55,"+",J56,"+",J57,"+",J58,"+",J59)</f>
        <v>Pre-tax capital income [pre-tax capital income ranking]=Housing asset income [pre-tax capital income ranking]+Equity asset income [pre-tax capital income ranking]+Interest income [pre-tax capital income ranking]+Pensions and social insurance income (capital share) [pre-tax capital income ranking]+Interest payments [pre-tax capital income ranking]+Mortgage interest paid [pre-tax capital income ranking]+Non-mortgage interest paid [pre-tax capital income ranking]</v>
      </c>
      <c r="O52" s="143" t="str">
        <f>CONCATENATE(D52,"=",D53,"+",D54,"+",D55,"+",D56,"+",D57,"+",S58,"+",S59)</f>
        <v>*pkkin=*pkhou+*pkfin+*pkint+*pkkpe+*pkinp+*pkmor+*pknmo</v>
      </c>
      <c r="P52" s="146"/>
      <c r="Q52" s="146"/>
      <c r="R52" s="146" t="str">
        <f>D52</f>
        <v>*pkkin</v>
      </c>
      <c r="S52" s="146"/>
      <c r="T52" s="146"/>
      <c r="U52" s="132" t="str">
        <f>IF(Income_Distributed_Variables!Q52&lt;&gt;"",CONCATENATE(Income_Distributed_Variables!$H52,"[",Income_Distributed_Variables!Q52,"]"),"")</f>
        <v/>
      </c>
      <c r="V52" s="132" t="str">
        <f>IF(Income_Distributed_Variables!R52&lt;&gt;"",CONCATENATE(Income_Distributed_Variables!$H52,"[",Income_Distributed_Variables!R52,"]"),"")</f>
        <v>Pre-tax capital income [pre-tax capital income ranking][*pkkin]</v>
      </c>
      <c r="W52" s="133" t="str">
        <f>IF(Income_Distributed_Variables!S52&lt;&gt;"",CONCATENATE(Income_Distributed_Variables!$H52,"[",Income_Distributed_Variables!S52,"]"),"")</f>
        <v/>
      </c>
      <c r="X52" s="133" t="str">
        <f>IF(Income_Distributed_Variables!T52&lt;&gt;"",CONCATENATE(Income_Distributed_Variables!$H52,"[",Income_Distributed_Variables!T52,"]"),"")</f>
        <v/>
      </c>
    </row>
    <row r="53" spans="1:24" s="78" customFormat="1" x14ac:dyDescent="0.2">
      <c r="A53" s="169" t="s">
        <v>685</v>
      </c>
      <c r="B53" s="80" t="s">
        <v>320</v>
      </c>
      <c r="C53" s="74" t="s">
        <v>25</v>
      </c>
      <c r="D53" s="74" t="str">
        <f t="shared" si="11"/>
        <v>*pkhou</v>
      </c>
      <c r="E53" s="75"/>
      <c r="F53" s="79"/>
      <c r="G53" s="74"/>
      <c r="H53" s="237" t="s">
        <v>1596</v>
      </c>
      <c r="I53" s="273"/>
      <c r="J53" s="255" t="str">
        <f t="shared" si="12"/>
        <v>Housing asset income [pre-tax capital income ranking]</v>
      </c>
      <c r="K53" s="74" t="str">
        <f t="shared" si="13"/>
        <v>Housing asset income [pre-tax capital income ranking]</v>
      </c>
      <c r="L53" s="256" t="str">
        <f>L41</f>
        <v>Income received by virtue of owning housing assets. The most common example of housing asset income is rental income.</v>
      </c>
      <c r="M53" s="143"/>
      <c r="N53" s="143"/>
      <c r="O53" s="143"/>
      <c r="P53" s="146"/>
      <c r="Q53" s="146"/>
      <c r="R53" s="146"/>
      <c r="S53" s="146" t="str">
        <f t="shared" ref="S53:S59" si="14">D53</f>
        <v>*pkhou</v>
      </c>
      <c r="T53" s="146"/>
      <c r="U53" s="132" t="str">
        <f>IF(Income_Distributed_Variables!Q53&lt;&gt;"",CONCATENATE(Income_Distributed_Variables!$H53,"[",Income_Distributed_Variables!Q53,"]"),"")</f>
        <v/>
      </c>
      <c r="V53" s="132" t="str">
        <f>IF(Income_Distributed_Variables!R53&lt;&gt;"",CONCATENATE(Income_Distributed_Variables!$H53,"[",Income_Distributed_Variables!R53,"]"),"")</f>
        <v/>
      </c>
      <c r="W53" s="133" t="str">
        <f>IF(Income_Distributed_Variables!S53&lt;&gt;"",CONCATENATE(Income_Distributed_Variables!$H53,"[",Income_Distributed_Variables!S53,"]"),"")</f>
        <v>Housing asset income [pre-tax capital income ranking][*pkhou]</v>
      </c>
      <c r="X53" s="133" t="str">
        <f>IF(Income_Distributed_Variables!T53&lt;&gt;"",CONCATENATE(Income_Distributed_Variables!$H53,"[",Income_Distributed_Variables!T53,"]"),"")</f>
        <v/>
      </c>
    </row>
    <row r="54" spans="1:24" s="78" customFormat="1" x14ac:dyDescent="0.2">
      <c r="A54" s="169" t="s">
        <v>685</v>
      </c>
      <c r="B54" s="80" t="s">
        <v>320</v>
      </c>
      <c r="C54" s="74" t="s">
        <v>27</v>
      </c>
      <c r="D54" s="74" t="str">
        <f t="shared" si="11"/>
        <v>*pkfin</v>
      </c>
      <c r="E54" s="75"/>
      <c r="F54" s="79"/>
      <c r="G54" s="74"/>
      <c r="H54" s="237" t="s">
        <v>1699</v>
      </c>
      <c r="I54" s="273"/>
      <c r="J54" s="255" t="str">
        <f t="shared" si="12"/>
        <v>Equity asset income [pre-tax capital income ranking]</v>
      </c>
      <c r="K54" s="74" t="str">
        <f t="shared" si="13"/>
        <v>Equity asset income [pre-tax capital income ranking]</v>
      </c>
      <c r="L54" s="256" t="str">
        <f t="shared" si="10"/>
        <v>Income received by virtue of owning equity assets. The most common example of equity asset income is dividends.</v>
      </c>
      <c r="M54" s="143"/>
      <c r="N54" s="143"/>
      <c r="O54" s="143"/>
      <c r="P54" s="146"/>
      <c r="Q54" s="146"/>
      <c r="R54" s="146"/>
      <c r="S54" s="146" t="str">
        <f t="shared" si="14"/>
        <v>*pkfin</v>
      </c>
      <c r="T54" s="146"/>
      <c r="U54" s="132" t="str">
        <f>IF(Income_Distributed_Variables!Q54&lt;&gt;"",CONCATENATE(Income_Distributed_Variables!$H54,"[",Income_Distributed_Variables!Q54,"]"),"")</f>
        <v/>
      </c>
      <c r="V54" s="132" t="str">
        <f>IF(Income_Distributed_Variables!R54&lt;&gt;"",CONCATENATE(Income_Distributed_Variables!$H54,"[",Income_Distributed_Variables!R54,"]"),"")</f>
        <v/>
      </c>
      <c r="W54" s="133" t="str">
        <f>IF(Income_Distributed_Variables!S54&lt;&gt;"",CONCATENATE(Income_Distributed_Variables!$H54,"[",Income_Distributed_Variables!S54,"]"),"")</f>
        <v>Equity asset income [pre-tax capital income ranking][*pkfin]</v>
      </c>
      <c r="X54" s="133" t="str">
        <f>IF(Income_Distributed_Variables!T54&lt;&gt;"",CONCATENATE(Income_Distributed_Variables!$H54,"[",Income_Distributed_Variables!T54,"]"),"")</f>
        <v/>
      </c>
    </row>
    <row r="55" spans="1:24" s="78" customFormat="1" x14ac:dyDescent="0.2">
      <c r="A55" s="169" t="s">
        <v>685</v>
      </c>
      <c r="B55" s="80" t="s">
        <v>320</v>
      </c>
      <c r="C55" s="74" t="s">
        <v>298</v>
      </c>
      <c r="D55" s="74" t="str">
        <f t="shared" si="11"/>
        <v>*pkint</v>
      </c>
      <c r="E55" s="75"/>
      <c r="F55" s="79"/>
      <c r="G55" s="74"/>
      <c r="H55" s="237" t="s">
        <v>1700</v>
      </c>
      <c r="I55" s="273"/>
      <c r="J55" s="255" t="str">
        <f t="shared" si="12"/>
        <v>Interest income [pre-tax capital income ranking]</v>
      </c>
      <c r="K55" s="74" t="str">
        <f t="shared" si="13"/>
        <v>Interest income [pre-tax capital income ranking]</v>
      </c>
      <c r="L55" s="256" t="str">
        <f t="shared" si="10"/>
        <v>Payments that lenders receive above repayments of the principal sum.</v>
      </c>
      <c r="M55" s="143"/>
      <c r="N55" s="143"/>
      <c r="O55" s="143"/>
      <c r="P55" s="146"/>
      <c r="Q55" s="146"/>
      <c r="R55" s="146"/>
      <c r="S55" s="146" t="str">
        <f t="shared" si="14"/>
        <v>*pkint</v>
      </c>
      <c r="T55" s="146"/>
      <c r="U55" s="132" t="str">
        <f>IF(Income_Distributed_Variables!Q55&lt;&gt;"",CONCATENATE(Income_Distributed_Variables!$H55,"[",Income_Distributed_Variables!Q55,"]"),"")</f>
        <v/>
      </c>
      <c r="V55" s="132" t="str">
        <f>IF(Income_Distributed_Variables!R55&lt;&gt;"",CONCATENATE(Income_Distributed_Variables!$H55,"[",Income_Distributed_Variables!R55,"]"),"")</f>
        <v/>
      </c>
      <c r="W55" s="133" t="str">
        <f>IF(Income_Distributed_Variables!S55&lt;&gt;"",CONCATENATE(Income_Distributed_Variables!$H55,"[",Income_Distributed_Variables!S55,"]"),"")</f>
        <v>Interest income [pre-tax capital income ranking][*pkint]</v>
      </c>
      <c r="X55" s="133" t="str">
        <f>IF(Income_Distributed_Variables!T55&lt;&gt;"",CONCATENATE(Income_Distributed_Variables!$H55,"[",Income_Distributed_Variables!T55,"]"),"")</f>
        <v/>
      </c>
    </row>
    <row r="56" spans="1:24" s="78" customFormat="1" x14ac:dyDescent="0.2">
      <c r="A56" s="169" t="s">
        <v>685</v>
      </c>
      <c r="B56" s="80" t="s">
        <v>320</v>
      </c>
      <c r="C56" s="74" t="s">
        <v>1696</v>
      </c>
      <c r="D56" s="74" t="str">
        <f t="shared" si="11"/>
        <v>*pkkpe</v>
      </c>
      <c r="E56" s="75"/>
      <c r="F56" s="79"/>
      <c r="G56" s="74"/>
      <c r="H56" s="237" t="s">
        <v>1701</v>
      </c>
      <c r="I56" s="273"/>
      <c r="J56" s="255" t="str">
        <f t="shared" si="12"/>
        <v>Pensions and social insurance income (capital share) [pre-tax capital income ranking]</v>
      </c>
      <c r="K56" s="74" t="str">
        <f t="shared" si="13"/>
        <v>Pensions and social insurance income (capital share) [pre-tax capital income ranking]</v>
      </c>
      <c r="L56" s="256" t="str">
        <f t="shared" si="10"/>
        <v>The capital share of payments made by pension funds and social insurance system. The capital share of payments is the share received by providing capital as a factor of production.</v>
      </c>
      <c r="M56" s="143"/>
      <c r="N56" s="143"/>
      <c r="O56" s="143"/>
      <c r="P56" s="146"/>
      <c r="Q56" s="146"/>
      <c r="R56" s="146"/>
      <c r="S56" s="146" t="str">
        <f t="shared" si="14"/>
        <v>*pkkpe</v>
      </c>
      <c r="T56" s="146"/>
      <c r="U56" s="132" t="str">
        <f>IF(Income_Distributed_Variables!Q56&lt;&gt;"",CONCATENATE(Income_Distributed_Variables!$H56,"[",Income_Distributed_Variables!Q56,"]"),"")</f>
        <v/>
      </c>
      <c r="V56" s="132" t="str">
        <f>IF(Income_Distributed_Variables!R56&lt;&gt;"",CONCATENATE(Income_Distributed_Variables!$H56,"[",Income_Distributed_Variables!R56,"]"),"")</f>
        <v/>
      </c>
      <c r="W56" s="133" t="str">
        <f>IF(Income_Distributed_Variables!S56&lt;&gt;"",CONCATENATE(Income_Distributed_Variables!$H56,"[",Income_Distributed_Variables!S56,"]"),"")</f>
        <v>Pensions and social insurance income (capital share) [pre-tax capital income ranking][*pkkpe]</v>
      </c>
      <c r="X56" s="133" t="str">
        <f>IF(Income_Distributed_Variables!T56&lt;&gt;"",CONCATENATE(Income_Distributed_Variables!$H56,"[",Income_Distributed_Variables!T56,"]"),"")</f>
        <v/>
      </c>
    </row>
    <row r="57" spans="1:24" x14ac:dyDescent="0.2">
      <c r="A57" s="169" t="s">
        <v>685</v>
      </c>
      <c r="B57" s="80" t="s">
        <v>320</v>
      </c>
      <c r="C57" s="74" t="s">
        <v>543</v>
      </c>
      <c r="D57" s="74" t="str">
        <f t="shared" si="11"/>
        <v>*pkinp</v>
      </c>
      <c r="E57" s="75"/>
      <c r="F57" s="79"/>
      <c r="G57" s="74"/>
      <c r="H57" s="237" t="s">
        <v>1702</v>
      </c>
      <c r="I57" s="273"/>
      <c r="J57" s="255" t="str">
        <f t="shared" si="12"/>
        <v>Interest payments [pre-tax capital income ranking]</v>
      </c>
      <c r="K57" s="74" t="str">
        <f t="shared" si="13"/>
        <v>Interest payments [pre-tax capital income ranking]</v>
      </c>
      <c r="L57" s="256" t="str">
        <f t="shared" si="10"/>
        <v>Payments that are made by borrowers to lenders above repayments of the principal sum.</v>
      </c>
      <c r="M57" s="143"/>
      <c r="N57" s="143"/>
      <c r="O57" s="143"/>
      <c r="P57" s="146"/>
      <c r="Q57" s="146"/>
      <c r="R57" s="146"/>
      <c r="S57" s="146" t="str">
        <f t="shared" si="14"/>
        <v>*pkinp</v>
      </c>
      <c r="T57" s="146"/>
      <c r="U57" s="132" t="str">
        <f>IF(Income_Distributed_Variables!Q57&lt;&gt;"",CONCATENATE(Income_Distributed_Variables!$H57,"[",Income_Distributed_Variables!Q57,"]"),"")</f>
        <v/>
      </c>
      <c r="V57" s="132" t="str">
        <f>IF(Income_Distributed_Variables!R57&lt;&gt;"",CONCATENATE(Income_Distributed_Variables!$H57,"[",Income_Distributed_Variables!R57,"]"),"")</f>
        <v/>
      </c>
      <c r="W57" s="133" t="str">
        <f>IF(Income_Distributed_Variables!S57&lt;&gt;"",CONCATENATE(Income_Distributed_Variables!$H57,"[",Income_Distributed_Variables!S57,"]"),"")</f>
        <v>Interest payments [pre-tax capital income ranking][*pkinp]</v>
      </c>
      <c r="X57" s="133" t="str">
        <f>IF(Income_Distributed_Variables!T57&lt;&gt;"",CONCATENATE(Income_Distributed_Variables!$H57,"[",Income_Distributed_Variables!T57,"]"),"")</f>
        <v/>
      </c>
    </row>
    <row r="58" spans="1:24" x14ac:dyDescent="0.2">
      <c r="A58" s="169" t="s">
        <v>685</v>
      </c>
      <c r="B58" s="80" t="s">
        <v>320</v>
      </c>
      <c r="C58" s="74" t="s">
        <v>312</v>
      </c>
      <c r="D58" s="74" t="str">
        <f t="shared" si="11"/>
        <v>*pkmor</v>
      </c>
      <c r="E58" s="75"/>
      <c r="F58" s="79"/>
      <c r="G58" s="74"/>
      <c r="H58" s="253" t="s">
        <v>1703</v>
      </c>
      <c r="I58" s="273"/>
      <c r="J58" s="255" t="str">
        <f t="shared" si="12"/>
        <v>Mortgage interest paid [pre-tax capital income ranking]</v>
      </c>
      <c r="K58" s="74" t="str">
        <f t="shared" si="13"/>
        <v>Mortgage interest paid [pre-tax capital income ranking]</v>
      </c>
      <c r="L58" s="256" t="str">
        <f t="shared" si="10"/>
        <v>Payments that are made by borrowers to mortgage lenders above repayments of the principal sum.</v>
      </c>
      <c r="M58" s="143"/>
      <c r="N58" s="143"/>
      <c r="O58" s="143"/>
      <c r="P58" s="146"/>
      <c r="Q58" s="146"/>
      <c r="R58" s="146"/>
      <c r="S58" s="146" t="str">
        <f t="shared" si="14"/>
        <v>*pkmor</v>
      </c>
      <c r="T58" s="146"/>
      <c r="U58" s="132" t="str">
        <f>IF(Income_Distributed_Variables!Q58&lt;&gt;"",CONCATENATE(Income_Distributed_Variables!$H58,"[",Income_Distributed_Variables!Q58,"]"),"")</f>
        <v/>
      </c>
      <c r="V58" s="132" t="str">
        <f>IF(Income_Distributed_Variables!R58&lt;&gt;"",CONCATENATE(Income_Distributed_Variables!$H58,"[",Income_Distributed_Variables!R58,"]"),"")</f>
        <v/>
      </c>
      <c r="W58" s="133" t="str">
        <f>IF(Income_Distributed_Variables!S58&lt;&gt;"",CONCATENATE(Income_Distributed_Variables!$H58,"[",Income_Distributed_Variables!S58,"]"),"")</f>
        <v>Mortgage interest paid [pre-tax capital income ranking][*pkmor]</v>
      </c>
      <c r="X58" s="133" t="str">
        <f>IF(Income_Distributed_Variables!T58&lt;&gt;"",CONCATENATE(Income_Distributed_Variables!$H58,"[",Income_Distributed_Variables!T58,"]"),"")</f>
        <v/>
      </c>
    </row>
    <row r="59" spans="1:24" ht="17" thickBot="1" x14ac:dyDescent="0.25">
      <c r="A59" s="169" t="s">
        <v>685</v>
      </c>
      <c r="B59" s="80" t="s">
        <v>320</v>
      </c>
      <c r="C59" s="74" t="s">
        <v>313</v>
      </c>
      <c r="D59" s="74" t="str">
        <f t="shared" si="11"/>
        <v>*pknmo</v>
      </c>
      <c r="E59" s="75"/>
      <c r="F59" s="79"/>
      <c r="G59" s="74"/>
      <c r="H59" s="254" t="s">
        <v>1704</v>
      </c>
      <c r="I59" s="92"/>
      <c r="J59" s="255" t="str">
        <f>H59</f>
        <v>Non-mortgage interest paid [pre-tax capital income ranking]</v>
      </c>
      <c r="K59" s="74" t="str">
        <f t="shared" si="13"/>
        <v>Non-mortgage interest paid [pre-tax capital income ranking]</v>
      </c>
      <c r="L59" s="256" t="str">
        <f t="shared" si="10"/>
        <v>Payments that are made by borrowers to lenders, except lenders of mortgage loans, above repayments of the principal sum.</v>
      </c>
      <c r="M59" s="143"/>
      <c r="N59" s="143"/>
      <c r="O59" s="143"/>
      <c r="P59" s="146"/>
      <c r="Q59" s="146"/>
      <c r="R59" s="146"/>
      <c r="S59" s="146" t="str">
        <f t="shared" si="14"/>
        <v>*pknmo</v>
      </c>
      <c r="T59" s="146"/>
      <c r="U59" s="132" t="str">
        <f>IF(Income_Distributed_Variables!Q59&lt;&gt;"",CONCATENATE(Income_Distributed_Variables!$H59,"[",Income_Distributed_Variables!Q59,"]"),"")</f>
        <v/>
      </c>
      <c r="V59" s="132" t="str">
        <f>IF(Income_Distributed_Variables!R59&lt;&gt;"",CONCATENATE(Income_Distributed_Variables!$H59,"[",Income_Distributed_Variables!R59,"]"),"")</f>
        <v/>
      </c>
      <c r="W59" s="133" t="str">
        <f>IF(Income_Distributed_Variables!S59&lt;&gt;"",CONCATENATE(Income_Distributed_Variables!$H59,"[",Income_Distributed_Variables!S59,"]"),"")</f>
        <v>Non-mortgage interest paid [pre-tax capital income ranking][*pknmo]</v>
      </c>
      <c r="X59" s="133" t="str">
        <f>IF(Income_Distributed_Variables!T59&lt;&gt;"",CONCATENATE(Income_Distributed_Variables!$H59,"[",Income_Distributed_Variables!T59,"]"),"")</f>
        <v/>
      </c>
    </row>
    <row r="60" spans="1:24" x14ac:dyDescent="0.2">
      <c r="A60" s="155" t="s">
        <v>685</v>
      </c>
      <c r="B60" s="88" t="s">
        <v>325</v>
      </c>
      <c r="C60" s="73" t="s">
        <v>293</v>
      </c>
      <c r="D60" s="73" t="str">
        <f t="shared" ref="D60:D71" si="15">CONCATENATE(A60,B60,C60)</f>
        <v>*diinc</v>
      </c>
      <c r="E60" s="156"/>
      <c r="F60" s="87"/>
      <c r="G60" s="73">
        <v>7</v>
      </c>
      <c r="H60" s="250" t="s">
        <v>1687</v>
      </c>
      <c r="I60" s="91"/>
      <c r="J60" s="88" t="str">
        <f>H60</f>
        <v>Post-tax national income</v>
      </c>
      <c r="K60" s="73" t="str">
        <f>J60</f>
        <v>Post-tax national income</v>
      </c>
      <c r="L60" s="277" t="s">
        <v>2046</v>
      </c>
      <c r="M60" s="142" t="str">
        <f>CONCATENATE(K60," is equal to ",K61," minus ",K62," minus ",K65," plus ",K68," plus ",K69," plus ",K70," minus ",K71)</f>
        <v>Post-tax national income is equal to Pre-tax income minus Taxes on production (net) received minus Current taxes on income and wealth received plus Social assistance benefits in cash plus Social transfers in kind plus Collective consumption expenditure minus Government deficit</v>
      </c>
      <c r="N60" s="142" t="str">
        <f>CONCATENATE("[",J60,"]","=","[",J61,"]","-","[",J62,"]","-","[",J65,"]","+","[",J68,"]","+","[",J69,"]","+","[",J70,"]","-","[",J71,"]")</f>
        <v>[Post-tax national income]=[Pre-tax income]-[Taxes on production (net) received]-[Current taxes on income and wealth received]+[Social assistance benefits in cash]+[Social transfers in kind]+[Collective consumption expenditure]-[Government deficit]</v>
      </c>
      <c r="O60" s="142" t="str">
        <f>CONCATENATE(D60,"=",D61,"-",D62,"-",D65,"+",D68,"+",D69,"+",D70,"-",D71)</f>
        <v>*diinc=*ptinc-*fprod-*dicot+*dicab+*dikin+*dicol-*defic</v>
      </c>
      <c r="P60" s="145"/>
      <c r="Q60" s="145" t="str">
        <f>D60</f>
        <v>*diinc</v>
      </c>
      <c r="R60" s="145"/>
      <c r="S60" s="145"/>
      <c r="T60" s="145"/>
      <c r="U60" s="129" t="str">
        <f>IF(Income_Distributed_Variables!Q60&lt;&gt;"",CONCATENATE(Income_Distributed_Variables!$H60,"[",Income_Distributed_Variables!Q60,"]"),"")</f>
        <v>Post-tax national income[*diinc]</v>
      </c>
      <c r="V60" s="129" t="str">
        <f>IF(Income_Distributed_Variables!R60&lt;&gt;"",CONCATENATE(Income_Distributed_Variables!$H60,"[",Income_Distributed_Variables!R60,"]"),"")</f>
        <v/>
      </c>
      <c r="W60" s="130" t="str">
        <f>IF(Income_Distributed_Variables!S60&lt;&gt;"",CONCATENATE(Income_Distributed_Variables!$H60,"[",Income_Distributed_Variables!S60,"]"),"")</f>
        <v/>
      </c>
      <c r="X60" s="130" t="str">
        <f>IF(Income_Distributed_Variables!T60&lt;&gt;"",CONCATENATE(Income_Distributed_Variables!$H60,"[",Income_Distributed_Variables!T60,"]"),"")</f>
        <v/>
      </c>
    </row>
    <row r="61" spans="1:24" x14ac:dyDescent="0.2">
      <c r="A61" s="169" t="s">
        <v>685</v>
      </c>
      <c r="B61" s="80" t="s">
        <v>314</v>
      </c>
      <c r="C61" s="74" t="s">
        <v>293</v>
      </c>
      <c r="D61" s="74" t="str">
        <f t="shared" si="15"/>
        <v>*ptinc</v>
      </c>
      <c r="E61" s="75"/>
      <c r="F61" s="79"/>
      <c r="G61" s="74"/>
      <c r="H61" s="237" t="s">
        <v>347</v>
      </c>
      <c r="I61" s="92"/>
      <c r="J61" s="80" t="str">
        <f>H61</f>
        <v>Pre-tax income</v>
      </c>
      <c r="K61" s="74" t="str">
        <f>J61</f>
        <v>Pre-tax income</v>
      </c>
      <c r="L61" s="143" t="s">
        <v>2193</v>
      </c>
      <c r="M61" s="143"/>
      <c r="N61" s="143"/>
      <c r="O61" s="143"/>
      <c r="P61" s="146"/>
      <c r="Q61" s="146"/>
      <c r="R61" s="146" t="str">
        <f>D61</f>
        <v>*ptinc</v>
      </c>
      <c r="S61" s="146"/>
      <c r="T61" s="146"/>
      <c r="U61" s="132" t="str">
        <f>IF(Income_Distributed_Variables!Q61&lt;&gt;"",CONCATENATE(Income_Distributed_Variables!$H61,"[",Income_Distributed_Variables!Q61,"]"),"")</f>
        <v/>
      </c>
      <c r="V61" s="132" t="str">
        <f>IF(Income_Distributed_Variables!R61&lt;&gt;"",CONCATENATE(Income_Distributed_Variables!$H61,"[",Income_Distributed_Variables!R61,"]"),"")</f>
        <v>Pre-tax income[*ptinc]</v>
      </c>
      <c r="W61" s="133" t="str">
        <f>IF(Income_Distributed_Variables!S61&lt;&gt;"",CONCATENATE(Income_Distributed_Variables!$H61,"[",Income_Distributed_Variables!S61,"]"),"")</f>
        <v/>
      </c>
      <c r="X61" s="133" t="str">
        <f>IF(Income_Distributed_Variables!T61&lt;&gt;"",CONCATENATE(Income_Distributed_Variables!$H61,"[",Income_Distributed_Variables!T61,"]"),"")</f>
        <v/>
      </c>
    </row>
    <row r="62" spans="1:24" x14ac:dyDescent="0.2">
      <c r="A62" s="169" t="s">
        <v>685</v>
      </c>
      <c r="B62" s="80" t="s">
        <v>334</v>
      </c>
      <c r="C62" s="74" t="s">
        <v>335</v>
      </c>
      <c r="D62" s="74" t="str">
        <f t="shared" si="15"/>
        <v>*fprod</v>
      </c>
      <c r="E62" s="75"/>
      <c r="F62" s="79"/>
      <c r="G62" s="74"/>
      <c r="H62" s="237" t="s">
        <v>664</v>
      </c>
      <c r="I62" s="92"/>
      <c r="J62" s="80" t="str">
        <f t="shared" ref="J62:J70" si="16">H62</f>
        <v>Taxes on production (net) received</v>
      </c>
      <c r="K62" s="74" t="str">
        <f t="shared" ref="K62:K70" si="17">J62</f>
        <v>Taxes on production (net) received</v>
      </c>
      <c r="L62" s="143" t="s">
        <v>2047</v>
      </c>
      <c r="M62" s="143" t="str">
        <f>CONCATENATE(K62," is equal to ",K63," plus ",K64)</f>
        <v>Taxes on production (net) received is equal to Capital component of taxes on production plus Labor component of taxes on production</v>
      </c>
      <c r="N62" s="143" t="str">
        <f>CONCATENATE("[",J62,"]","=","[",J63,"]","+","[",J64,"]")</f>
        <v>[Taxes on production (net) received]=[Capital component of taxes on production]+[Labor component of taxes on production]</v>
      </c>
      <c r="O62" s="143" t="str">
        <f>CONCATENATE(D62,"=",D63,"+",D64)</f>
        <v>*fprod=*fkprk+*flprl</v>
      </c>
      <c r="P62" s="146"/>
      <c r="Q62" s="146"/>
      <c r="R62" s="146" t="str">
        <f>D62</f>
        <v>*fprod</v>
      </c>
      <c r="S62" s="146"/>
      <c r="T62" s="146"/>
      <c r="U62" s="132" t="str">
        <f>IF(Income_Distributed_Variables!Q62&lt;&gt;"",CONCATENATE(Income_Distributed_Variables!$H62,"[",Income_Distributed_Variables!Q62,"]"),"")</f>
        <v/>
      </c>
      <c r="V62" s="132" t="str">
        <f>IF(Income_Distributed_Variables!R62&lt;&gt;"",CONCATENATE(Income_Distributed_Variables!$H62,"[",Income_Distributed_Variables!R62,"]"),"")</f>
        <v>Taxes on production (net) received[*fprod]</v>
      </c>
      <c r="W62" s="133" t="str">
        <f>IF(Income_Distributed_Variables!S62&lt;&gt;"",CONCATENATE(Income_Distributed_Variables!$H62,"[",Income_Distributed_Variables!S62,"]"),"")</f>
        <v/>
      </c>
      <c r="X62" s="133" t="str">
        <f>IF(Income_Distributed_Variables!T62&lt;&gt;"",CONCATENATE(Income_Distributed_Variables!$H62,"[",Income_Distributed_Variables!T62,"]"),"")</f>
        <v/>
      </c>
    </row>
    <row r="63" spans="1:24" x14ac:dyDescent="0.2">
      <c r="A63" s="169" t="s">
        <v>685</v>
      </c>
      <c r="B63" s="80" t="s">
        <v>309</v>
      </c>
      <c r="C63" s="74" t="s">
        <v>311</v>
      </c>
      <c r="D63" s="74" t="str">
        <f t="shared" si="15"/>
        <v>*fkprk</v>
      </c>
      <c r="E63" s="75"/>
      <c r="F63" s="79"/>
      <c r="G63" s="74"/>
      <c r="H63" s="253" t="s">
        <v>336</v>
      </c>
      <c r="I63" s="92"/>
      <c r="J63" s="80" t="str">
        <f t="shared" si="16"/>
        <v>Capital component of taxes on production</v>
      </c>
      <c r="K63" s="74" t="str">
        <f t="shared" si="17"/>
        <v>Capital component of taxes on production</v>
      </c>
      <c r="L63" s="143" t="s">
        <v>2048</v>
      </c>
      <c r="M63" s="143"/>
      <c r="N63" s="143"/>
      <c r="O63" s="143"/>
      <c r="P63" s="146"/>
      <c r="Q63" s="146"/>
      <c r="R63" s="146"/>
      <c r="S63" s="146" t="str">
        <f>D63</f>
        <v>*fkprk</v>
      </c>
      <c r="T63" s="146"/>
      <c r="U63" s="132"/>
      <c r="V63" s="132"/>
      <c r="W63" s="133" t="str">
        <f>IF(Income_Distributed_Variables!S63&lt;&gt;"",CONCATENATE(Income_Distributed_Variables!$H63,"[",Income_Distributed_Variables!S63,"]"),"")</f>
        <v>Capital component of taxes on production[*fkprk]</v>
      </c>
      <c r="X63" s="133"/>
    </row>
    <row r="64" spans="1:24" x14ac:dyDescent="0.2">
      <c r="A64" s="169" t="s">
        <v>685</v>
      </c>
      <c r="B64" s="80" t="s">
        <v>304</v>
      </c>
      <c r="C64" s="74" t="s">
        <v>308</v>
      </c>
      <c r="D64" s="74" t="str">
        <f t="shared" si="15"/>
        <v>*flprl</v>
      </c>
      <c r="E64" s="75"/>
      <c r="F64" s="79"/>
      <c r="G64" s="74"/>
      <c r="H64" s="253" t="s">
        <v>337</v>
      </c>
      <c r="I64" s="92"/>
      <c r="J64" s="80" t="str">
        <f t="shared" si="16"/>
        <v>Labor component of taxes on production</v>
      </c>
      <c r="K64" s="74" t="str">
        <f t="shared" si="17"/>
        <v>Labor component of taxes on production</v>
      </c>
      <c r="L64" s="143" t="s">
        <v>2049</v>
      </c>
      <c r="M64" s="143"/>
      <c r="N64" s="143"/>
      <c r="O64" s="143"/>
      <c r="P64" s="146"/>
      <c r="Q64" s="146"/>
      <c r="R64" s="146"/>
      <c r="S64" s="146" t="str">
        <f>D64</f>
        <v>*flprl</v>
      </c>
      <c r="T64" s="146"/>
      <c r="U64" s="132"/>
      <c r="V64" s="132"/>
      <c r="W64" s="133" t="str">
        <f>IF(Income_Distributed_Variables!S64&lt;&gt;"",CONCATENATE(Income_Distributed_Variables!$H64,"[",Income_Distributed_Variables!S64,"]"),"")</f>
        <v>Labor component of taxes on production[*flprl]</v>
      </c>
      <c r="X64" s="133"/>
    </row>
    <row r="65" spans="1:24" x14ac:dyDescent="0.2">
      <c r="A65" s="169" t="s">
        <v>685</v>
      </c>
      <c r="B65" s="80" t="s">
        <v>325</v>
      </c>
      <c r="C65" s="74" t="s">
        <v>326</v>
      </c>
      <c r="D65" s="74" t="str">
        <f>CONCATENATE(A65,B65,C65)</f>
        <v>*dicot</v>
      </c>
      <c r="E65" s="75"/>
      <c r="F65" s="79"/>
      <c r="G65" s="74"/>
      <c r="H65" s="237" t="s">
        <v>680</v>
      </c>
      <c r="I65" s="92"/>
      <c r="J65" s="80" t="str">
        <f t="shared" si="16"/>
        <v>Current taxes on income and wealth received</v>
      </c>
      <c r="K65" s="74" t="str">
        <f t="shared" si="17"/>
        <v>Current taxes on income and wealth received</v>
      </c>
      <c r="L65" s="143" t="s">
        <v>2050</v>
      </c>
      <c r="M65" s="143" t="str">
        <f>CONCATENATE(K65," is equal to ",K66," plus ",K67)</f>
        <v>Current taxes on income and wealth received is equal to Federal taxes on income and wealth plus State taxes on income and wealth</v>
      </c>
      <c r="N65" s="143" t="str">
        <f>CONCATENATE("[",J65,"]","=","[",J66,"]","+","[",J67,"]")</f>
        <v>[Current taxes on income and wealth received]=[Federal taxes on income and wealth]+[State taxes on income and wealth]</v>
      </c>
      <c r="O65" s="143" t="str">
        <f>CONCATENATE(D65,"=",D66,"+",D67)</f>
        <v>*dicot=*ditaf+*ditas</v>
      </c>
      <c r="P65" s="146"/>
      <c r="Q65" s="146"/>
      <c r="R65" s="146" t="str">
        <f>D65</f>
        <v>*dicot</v>
      </c>
      <c r="S65" s="146"/>
      <c r="T65" s="146"/>
      <c r="U65" s="132" t="str">
        <f>IF(Income_Distributed_Variables!Q65&lt;&gt;"",CONCATENATE(Income_Distributed_Variables!$H65,"[",Income_Distributed_Variables!Q65,"]"),"")</f>
        <v/>
      </c>
      <c r="V65" s="132" t="str">
        <f>IF(Income_Distributed_Variables!R65&lt;&gt;"",CONCATENATE(Income_Distributed_Variables!$H65,"[",Income_Distributed_Variables!R65,"]"),"")</f>
        <v>Current taxes on income and wealth received[*dicot]</v>
      </c>
      <c r="W65" s="133" t="str">
        <f>IF(Income_Distributed_Variables!S65&lt;&gt;"",CONCATENATE(Income_Distributed_Variables!$H65,"[",Income_Distributed_Variables!S65,"]"),"")</f>
        <v/>
      </c>
      <c r="X65" s="133" t="str">
        <f>IF(Income_Distributed_Variables!T65&lt;&gt;"",CONCATENATE(Income_Distributed_Variables!$H65,"[",Income_Distributed_Variables!T65,"]"),"")</f>
        <v/>
      </c>
    </row>
    <row r="66" spans="1:24" x14ac:dyDescent="0.2">
      <c r="A66" s="169" t="s">
        <v>685</v>
      </c>
      <c r="B66" s="80" t="s">
        <v>325</v>
      </c>
      <c r="C66" s="74" t="s">
        <v>327</v>
      </c>
      <c r="D66" s="74" t="str">
        <f t="shared" si="15"/>
        <v>*ditaf</v>
      </c>
      <c r="E66" s="75"/>
      <c r="F66" s="79"/>
      <c r="G66" s="74"/>
      <c r="H66" s="253" t="s">
        <v>667</v>
      </c>
      <c r="I66" s="92"/>
      <c r="J66" s="80" t="str">
        <f t="shared" si="16"/>
        <v>Federal taxes on income and wealth</v>
      </c>
      <c r="K66" s="74" t="str">
        <f t="shared" si="17"/>
        <v>Federal taxes on income and wealth</v>
      </c>
      <c r="L66" s="143" t="s">
        <v>2051</v>
      </c>
      <c r="M66" s="143"/>
      <c r="N66" s="143"/>
      <c r="O66" s="143"/>
      <c r="P66" s="146"/>
      <c r="Q66" s="146"/>
      <c r="R66" s="146"/>
      <c r="S66" s="146" t="str">
        <f>D66</f>
        <v>*ditaf</v>
      </c>
      <c r="T66" s="146"/>
      <c r="U66" s="132" t="str">
        <f>IF(Income_Distributed_Variables!Q66&lt;&gt;"",CONCATENATE(Income_Distributed_Variables!$H66,"[",Income_Distributed_Variables!Q66,"]"),"")</f>
        <v/>
      </c>
      <c r="V66" s="132" t="str">
        <f>IF(Income_Distributed_Variables!R66&lt;&gt;"",CONCATENATE(Income_Distributed_Variables!$H66,"[",Income_Distributed_Variables!R66,"]"),"")</f>
        <v/>
      </c>
      <c r="W66" s="133" t="str">
        <f>IF(Income_Distributed_Variables!S66&lt;&gt;"",CONCATENATE(Income_Distributed_Variables!$H66,"[",Income_Distributed_Variables!S66,"]"),"")</f>
        <v>Federal taxes on income and wealth[*ditaf]</v>
      </c>
      <c r="X66" s="133" t="str">
        <f>IF(Income_Distributed_Variables!T66&lt;&gt;"",CONCATENATE(Income_Distributed_Variables!$H66,"[",Income_Distributed_Variables!T66,"]"),"")</f>
        <v/>
      </c>
    </row>
    <row r="67" spans="1:24" x14ac:dyDescent="0.2">
      <c r="A67" s="169" t="s">
        <v>685</v>
      </c>
      <c r="B67" s="80" t="s">
        <v>325</v>
      </c>
      <c r="C67" s="74" t="s">
        <v>328</v>
      </c>
      <c r="D67" s="74" t="str">
        <f t="shared" si="15"/>
        <v>*ditas</v>
      </c>
      <c r="E67" s="75"/>
      <c r="F67" s="79"/>
      <c r="G67" s="74"/>
      <c r="H67" s="253" t="s">
        <v>668</v>
      </c>
      <c r="I67" s="92"/>
      <c r="J67" s="80" t="str">
        <f t="shared" si="16"/>
        <v>State taxes on income and wealth</v>
      </c>
      <c r="K67" s="74" t="str">
        <f t="shared" si="17"/>
        <v>State taxes on income and wealth</v>
      </c>
      <c r="L67" s="143" t="s">
        <v>2052</v>
      </c>
      <c r="M67" s="143"/>
      <c r="N67" s="143"/>
      <c r="O67" s="143"/>
      <c r="P67" s="146"/>
      <c r="Q67" s="146"/>
      <c r="R67" s="146"/>
      <c r="S67" s="146" t="str">
        <f>D67</f>
        <v>*ditas</v>
      </c>
      <c r="T67" s="146"/>
      <c r="U67" s="132" t="str">
        <f>IF(Income_Distributed_Variables!Q67&lt;&gt;"",CONCATENATE(Income_Distributed_Variables!$H67,"[",Income_Distributed_Variables!Q67,"]"),"")</f>
        <v/>
      </c>
      <c r="V67" s="132" t="str">
        <f>IF(Income_Distributed_Variables!R67&lt;&gt;"",CONCATENATE(Income_Distributed_Variables!$H67,"[",Income_Distributed_Variables!R67,"]"),"")</f>
        <v/>
      </c>
      <c r="W67" s="133" t="str">
        <f>IF(Income_Distributed_Variables!S67&lt;&gt;"",CONCATENATE(Income_Distributed_Variables!$H67,"[",Income_Distributed_Variables!S67,"]"),"")</f>
        <v>State taxes on income and wealth[*ditas]</v>
      </c>
      <c r="X67" s="133" t="str">
        <f>IF(Income_Distributed_Variables!T67&lt;&gt;"",CONCATENATE(Income_Distributed_Variables!$H67,"[",Income_Distributed_Variables!T67,"]"),"")</f>
        <v/>
      </c>
    </row>
    <row r="68" spans="1:24" x14ac:dyDescent="0.2">
      <c r="A68" s="169" t="s">
        <v>685</v>
      </c>
      <c r="B68" s="80" t="s">
        <v>325</v>
      </c>
      <c r="C68" s="74" t="s">
        <v>329</v>
      </c>
      <c r="D68" s="74" t="str">
        <f t="shared" si="15"/>
        <v>*dicab</v>
      </c>
      <c r="E68" s="75"/>
      <c r="F68" s="79"/>
      <c r="G68" s="74"/>
      <c r="H68" s="237" t="s">
        <v>349</v>
      </c>
      <c r="I68" s="92"/>
      <c r="J68" s="80" t="str">
        <f t="shared" si="16"/>
        <v>Social assistance benefits in cash</v>
      </c>
      <c r="K68" s="74" t="str">
        <f t="shared" si="17"/>
        <v>Social assistance benefits in cash</v>
      </c>
      <c r="L68" s="143" t="s">
        <v>2053</v>
      </c>
      <c r="M68" s="143"/>
      <c r="N68" s="143"/>
      <c r="O68" s="143"/>
      <c r="P68" s="146"/>
      <c r="Q68" s="146"/>
      <c r="R68" s="146" t="str">
        <f>D68</f>
        <v>*dicab</v>
      </c>
      <c r="S68" s="146"/>
      <c r="T68" s="146"/>
      <c r="U68" s="132" t="str">
        <f>IF(Income_Distributed_Variables!Q68&lt;&gt;"",CONCATENATE(Income_Distributed_Variables!$H68,"[",Income_Distributed_Variables!Q68,"]"),"")</f>
        <v/>
      </c>
      <c r="V68" s="132" t="str">
        <f>IF(Income_Distributed_Variables!R68&lt;&gt;"",CONCATENATE(Income_Distributed_Variables!$H68,"[",Income_Distributed_Variables!R68,"]"),"")</f>
        <v>Social assistance benefits in cash[*dicab]</v>
      </c>
      <c r="W68" s="133" t="str">
        <f>IF(Income_Distributed_Variables!S68&lt;&gt;"",CONCATENATE(Income_Distributed_Variables!$H68,"[",Income_Distributed_Variables!S68,"]"),"")</f>
        <v/>
      </c>
      <c r="X68" s="133" t="str">
        <f>IF(Income_Distributed_Variables!T68&lt;&gt;"",CONCATENATE(Income_Distributed_Variables!$H68,"[",Income_Distributed_Variables!T68,"]"),"")</f>
        <v/>
      </c>
    </row>
    <row r="69" spans="1:24" x14ac:dyDescent="0.2">
      <c r="A69" s="169" t="s">
        <v>685</v>
      </c>
      <c r="B69" s="80" t="s">
        <v>325</v>
      </c>
      <c r="C69" s="74" t="s">
        <v>330</v>
      </c>
      <c r="D69" s="74" t="str">
        <f t="shared" si="15"/>
        <v>*dikin</v>
      </c>
      <c r="E69" s="75"/>
      <c r="F69" s="79"/>
      <c r="G69" s="74"/>
      <c r="H69" s="237" t="s">
        <v>350</v>
      </c>
      <c r="I69" s="92"/>
      <c r="J69" s="80" t="str">
        <f t="shared" si="16"/>
        <v>Social transfers in kind</v>
      </c>
      <c r="K69" s="74" t="str">
        <f t="shared" si="17"/>
        <v>Social transfers in kind</v>
      </c>
      <c r="L69" s="143" t="s">
        <v>2054</v>
      </c>
      <c r="M69" s="143"/>
      <c r="N69" s="143"/>
      <c r="O69" s="143"/>
      <c r="P69" s="146"/>
      <c r="Q69" s="146"/>
      <c r="R69" s="146" t="str">
        <f>D69</f>
        <v>*dikin</v>
      </c>
      <c r="S69" s="146"/>
      <c r="T69" s="146"/>
      <c r="U69" s="132" t="str">
        <f>IF(Income_Distributed_Variables!Q69&lt;&gt;"",CONCATENATE(Income_Distributed_Variables!$H69,"[",Income_Distributed_Variables!Q69,"]"),"")</f>
        <v/>
      </c>
      <c r="V69" s="132" t="str">
        <f>IF(Income_Distributed_Variables!R69&lt;&gt;"",CONCATENATE(Income_Distributed_Variables!$H69,"[",Income_Distributed_Variables!R69,"]"),"")</f>
        <v>Social transfers in kind[*dikin]</v>
      </c>
      <c r="W69" s="133" t="str">
        <f>IF(Income_Distributed_Variables!S69&lt;&gt;"",CONCATENATE(Income_Distributed_Variables!$H69,"[",Income_Distributed_Variables!S69,"]"),"")</f>
        <v/>
      </c>
      <c r="X69" s="133" t="str">
        <f>IF(Income_Distributed_Variables!T69&lt;&gt;"",CONCATENATE(Income_Distributed_Variables!$H69,"[",Income_Distributed_Variables!T69,"]"),"")</f>
        <v/>
      </c>
    </row>
    <row r="70" spans="1:24" x14ac:dyDescent="0.2">
      <c r="A70" s="169" t="s">
        <v>685</v>
      </c>
      <c r="B70" s="80" t="s">
        <v>325</v>
      </c>
      <c r="C70" s="74" t="s">
        <v>331</v>
      </c>
      <c r="D70" s="74" t="str">
        <f t="shared" si="15"/>
        <v>*dicol</v>
      </c>
      <c r="E70" s="75"/>
      <c r="F70" s="79"/>
      <c r="G70" s="74"/>
      <c r="H70" s="237" t="s">
        <v>351</v>
      </c>
      <c r="I70" s="92"/>
      <c r="J70" s="80" t="str">
        <f t="shared" si="16"/>
        <v>Collective consumption expenditure</v>
      </c>
      <c r="K70" s="74" t="str">
        <f t="shared" si="17"/>
        <v>Collective consumption expenditure</v>
      </c>
      <c r="L70" s="143" t="s">
        <v>2055</v>
      </c>
      <c r="M70" s="143"/>
      <c r="N70" s="143"/>
      <c r="O70" s="143"/>
      <c r="P70" s="146"/>
      <c r="Q70" s="146"/>
      <c r="R70" s="146" t="str">
        <f>D70</f>
        <v>*dicol</v>
      </c>
      <c r="S70" s="146"/>
      <c r="T70" s="146"/>
      <c r="U70" s="132" t="str">
        <f>IF(Income_Distributed_Variables!Q70&lt;&gt;"",CONCATENATE(Income_Distributed_Variables!$H70,"[",Income_Distributed_Variables!Q70,"]"),"")</f>
        <v/>
      </c>
      <c r="V70" s="132" t="str">
        <f>IF(Income_Distributed_Variables!R70&lt;&gt;"",CONCATENATE(Income_Distributed_Variables!$H70,"[",Income_Distributed_Variables!R70,"]"),"")</f>
        <v>Collective consumption expenditure[*dicol]</v>
      </c>
      <c r="W70" s="133" t="str">
        <f>IF(Income_Distributed_Variables!S70&lt;&gt;"",CONCATENATE(Income_Distributed_Variables!$H70,"[",Income_Distributed_Variables!S70,"]"),"")</f>
        <v/>
      </c>
      <c r="X70" s="133" t="str">
        <f>IF(Income_Distributed_Variables!T70&lt;&gt;"",CONCATENATE(Income_Distributed_Variables!$H70,"[",Income_Distributed_Variables!T70,"]"),"")</f>
        <v/>
      </c>
    </row>
    <row r="71" spans="1:24" ht="17" thickBot="1" x14ac:dyDescent="0.25">
      <c r="A71" s="240" t="s">
        <v>685</v>
      </c>
      <c r="B71" s="85" t="s">
        <v>332</v>
      </c>
      <c r="C71" s="86" t="s">
        <v>333</v>
      </c>
      <c r="D71" s="86" t="str">
        <f t="shared" si="15"/>
        <v>*defic</v>
      </c>
      <c r="E71" s="85"/>
      <c r="F71" s="84"/>
      <c r="G71" s="86"/>
      <c r="H71" s="238" t="s">
        <v>81</v>
      </c>
      <c r="I71" s="93"/>
      <c r="J71" s="158" t="str">
        <f>H71</f>
        <v>Government deficit</v>
      </c>
      <c r="K71" s="86" t="str">
        <f>J71</f>
        <v>Government deficit</v>
      </c>
      <c r="L71" s="144" t="s">
        <v>2056</v>
      </c>
      <c r="M71" s="144"/>
      <c r="N71" s="144"/>
      <c r="O71" s="144"/>
      <c r="P71" s="147"/>
      <c r="Q71" s="147"/>
      <c r="R71" s="147" t="str">
        <f>D71</f>
        <v>*defic</v>
      </c>
      <c r="S71" s="147"/>
      <c r="T71" s="147"/>
      <c r="U71" s="135" t="str">
        <f>IF(Income_Distributed_Variables!Q71&lt;&gt;"",CONCATENATE(Income_Distributed_Variables!$H71,"[",Income_Distributed_Variables!Q71,"]"),"")</f>
        <v/>
      </c>
      <c r="V71" s="135" t="str">
        <f>IF(Income_Distributed_Variables!R71&lt;&gt;"",CONCATENATE(Income_Distributed_Variables!$H71,"[",Income_Distributed_Variables!R71,"]"),"")</f>
        <v>Government deficit[*defic]</v>
      </c>
      <c r="W71" s="136" t="str">
        <f>IF(Income_Distributed_Variables!S71&lt;&gt;"",CONCATENATE(Income_Distributed_Variables!$H71,"[",Income_Distributed_Variables!S71,"]"),"")</f>
        <v/>
      </c>
      <c r="X71" s="136" t="str">
        <f>IF(Income_Distributed_Variables!T71&lt;&gt;"",CONCATENATE(Income_Distributed_Variables!$H71,"[",Income_Distributed_Variables!T71,"]"),"")</f>
        <v/>
      </c>
    </row>
    <row r="73" spans="1:24" x14ac:dyDescent="0.2">
      <c r="A73" s="168" t="s">
        <v>2273</v>
      </c>
      <c r="D73" s="182" t="s">
        <v>701</v>
      </c>
      <c r="H73" s="36"/>
    </row>
    <row r="74" spans="1:24" x14ac:dyDescent="0.2">
      <c r="H74" s="36"/>
    </row>
  </sheetData>
  <mergeCells count="9">
    <mergeCell ref="U2:X2"/>
    <mergeCell ref="A2:D2"/>
    <mergeCell ref="P2:T2"/>
    <mergeCell ref="J2:K2"/>
    <mergeCell ref="I2:I3"/>
    <mergeCell ref="H2:H3"/>
    <mergeCell ref="L2:O2"/>
    <mergeCell ref="F2:F3"/>
    <mergeCell ref="G2:G3"/>
  </mergeCells>
  <phoneticPr fontId="42" type="noConversion"/>
  <hyperlinks>
    <hyperlink ref="D73" location="Distributed_Variable_Categories!A1" display="see Distributed_Variables_Categories"/>
  </hyperlinks>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opLeftCell="J1" workbookViewId="0">
      <selection activeCell="B5" sqref="B5"/>
    </sheetView>
  </sheetViews>
  <sheetFormatPr baseColWidth="10" defaultColWidth="10.83203125" defaultRowHeight="16" x14ac:dyDescent="0.2"/>
  <cols>
    <col min="1" max="4" width="10.83203125" style="394"/>
    <col min="5" max="5" width="11" style="394" customWidth="1"/>
    <col min="6" max="6" width="10.83203125" style="394"/>
    <col min="7" max="7" width="7.1640625" style="394" customWidth="1"/>
    <col min="8" max="8" width="41.83203125" style="394" bestFit="1" customWidth="1"/>
    <col min="9" max="9" width="10.83203125" style="394"/>
    <col min="10" max="10" width="30.33203125" style="394" customWidth="1"/>
    <col min="11" max="11" width="44.5" style="394" bestFit="1" customWidth="1"/>
    <col min="12" max="16384" width="10.83203125" style="394"/>
  </cols>
  <sheetData>
    <row r="1" spans="1:24" ht="17" thickBot="1" x14ac:dyDescent="0.25"/>
    <row r="2" spans="1:24" ht="17" thickBot="1" x14ac:dyDescent="0.25">
      <c r="A2" s="711" t="s">
        <v>286</v>
      </c>
      <c r="B2" s="711"/>
      <c r="C2" s="711"/>
      <c r="D2" s="711"/>
      <c r="E2" s="696" t="s">
        <v>394</v>
      </c>
      <c r="F2" s="712" t="s">
        <v>481</v>
      </c>
      <c r="G2" s="717" t="s">
        <v>1923</v>
      </c>
      <c r="H2" s="714" t="s">
        <v>72</v>
      </c>
      <c r="I2" s="714" t="s">
        <v>59</v>
      </c>
      <c r="J2" s="709" t="s">
        <v>287</v>
      </c>
      <c r="K2" s="710"/>
      <c r="L2" s="708" t="s">
        <v>470</v>
      </c>
      <c r="M2" s="709"/>
      <c r="N2" s="709"/>
      <c r="O2" s="710"/>
      <c r="P2" s="705" t="s">
        <v>476</v>
      </c>
      <c r="Q2" s="706"/>
      <c r="R2" s="706"/>
      <c r="S2" s="706"/>
      <c r="T2" s="707"/>
      <c r="U2" s="708" t="s">
        <v>471</v>
      </c>
      <c r="V2" s="709"/>
      <c r="W2" s="709"/>
      <c r="X2" s="710"/>
    </row>
    <row r="3" spans="1:24" ht="20" customHeight="1" thickBot="1" x14ac:dyDescent="0.25">
      <c r="A3" s="395" t="s">
        <v>11</v>
      </c>
      <c r="B3" s="395" t="s">
        <v>10</v>
      </c>
      <c r="C3" s="395" t="s">
        <v>9</v>
      </c>
      <c r="D3" s="396" t="s">
        <v>45</v>
      </c>
      <c r="E3" s="716"/>
      <c r="F3" s="713"/>
      <c r="G3" s="718"/>
      <c r="H3" s="715"/>
      <c r="I3" s="715"/>
      <c r="J3" s="397" t="s">
        <v>75</v>
      </c>
      <c r="K3" s="398" t="s">
        <v>73</v>
      </c>
      <c r="L3" s="399" t="s">
        <v>473</v>
      </c>
      <c r="M3" s="399" t="s">
        <v>695</v>
      </c>
      <c r="N3" s="399" t="s">
        <v>475</v>
      </c>
      <c r="O3" s="400" t="s">
        <v>474</v>
      </c>
      <c r="P3" s="401" t="s">
        <v>71</v>
      </c>
      <c r="Q3" s="402" t="s">
        <v>4</v>
      </c>
      <c r="R3" s="402" t="s">
        <v>5</v>
      </c>
      <c r="S3" s="402" t="s">
        <v>70</v>
      </c>
      <c r="T3" s="403" t="s">
        <v>69</v>
      </c>
      <c r="U3" s="404" t="s">
        <v>288</v>
      </c>
      <c r="V3" s="405" t="s">
        <v>289</v>
      </c>
      <c r="W3" s="405" t="s">
        <v>290</v>
      </c>
      <c r="X3" s="406" t="s">
        <v>291</v>
      </c>
    </row>
    <row r="4" spans="1:24" x14ac:dyDescent="0.2">
      <c r="A4" s="407" t="s">
        <v>689</v>
      </c>
      <c r="B4" s="408" t="s">
        <v>484</v>
      </c>
      <c r="C4" s="409" t="s">
        <v>1717</v>
      </c>
      <c r="D4" s="410" t="str">
        <f t="shared" ref="D4:D16" si="0">CONCATENATE(A4,B4,C4)</f>
        <v>npopul</v>
      </c>
      <c r="E4" s="410"/>
      <c r="F4" s="411">
        <v>50101001</v>
      </c>
      <c r="G4" s="411"/>
      <c r="H4" s="410" t="s">
        <v>1176</v>
      </c>
      <c r="I4" s="412"/>
      <c r="J4" s="413" t="s">
        <v>1176</v>
      </c>
      <c r="K4" s="412" t="str">
        <f>CONCATENATE(H4, " ", I4)</f>
        <v xml:space="preserve">Population </v>
      </c>
      <c r="L4" s="27" t="s">
        <v>2107</v>
      </c>
      <c r="M4" s="414"/>
      <c r="N4" s="414"/>
      <c r="O4" s="414"/>
      <c r="P4" s="415"/>
      <c r="Q4" s="414"/>
      <c r="R4" s="414"/>
      <c r="S4" s="414"/>
      <c r="T4" s="412"/>
      <c r="U4" s="414"/>
      <c r="V4" s="414"/>
      <c r="W4" s="414"/>
      <c r="X4" s="412"/>
    </row>
    <row r="5" spans="1:24" x14ac:dyDescent="0.2">
      <c r="A5" s="416" t="s">
        <v>689</v>
      </c>
      <c r="B5" s="417" t="s">
        <v>485</v>
      </c>
      <c r="C5" s="418" t="s">
        <v>486</v>
      </c>
      <c r="D5" s="419" t="str">
        <f t="shared" si="0"/>
        <v>ntaxma</v>
      </c>
      <c r="E5" s="419"/>
      <c r="F5" s="420">
        <v>50103003</v>
      </c>
      <c r="G5" s="420"/>
      <c r="H5" s="419" t="s">
        <v>494</v>
      </c>
      <c r="I5" s="421"/>
      <c r="J5" s="422" t="s">
        <v>490</v>
      </c>
      <c r="K5" s="421" t="str">
        <f>J5</f>
        <v>Number of tax units - married couples &amp; single adults</v>
      </c>
      <c r="L5" s="28" t="s">
        <v>2108</v>
      </c>
      <c r="M5" s="423"/>
      <c r="N5" s="423"/>
      <c r="O5" s="423"/>
      <c r="P5" s="424"/>
      <c r="Q5" s="423"/>
      <c r="R5" s="423"/>
      <c r="S5" s="423"/>
      <c r="T5" s="421"/>
      <c r="U5" s="423"/>
      <c r="V5" s="423"/>
      <c r="W5" s="423"/>
      <c r="X5" s="421"/>
    </row>
    <row r="6" spans="1:24" x14ac:dyDescent="0.2">
      <c r="A6" s="416" t="s">
        <v>689</v>
      </c>
      <c r="B6" s="417" t="s">
        <v>485</v>
      </c>
      <c r="C6" s="418" t="s">
        <v>487</v>
      </c>
      <c r="D6" s="419" t="str">
        <f t="shared" si="0"/>
        <v>ntaxad</v>
      </c>
      <c r="E6" s="419"/>
      <c r="F6" s="420">
        <v>50103003</v>
      </c>
      <c r="G6" s="420"/>
      <c r="H6" s="419" t="s">
        <v>495</v>
      </c>
      <c r="I6" s="421"/>
      <c r="J6" s="422" t="s">
        <v>491</v>
      </c>
      <c r="K6" s="421" t="str">
        <f>J6</f>
        <v>Number of tax units - adults</v>
      </c>
      <c r="L6" s="28" t="s">
        <v>2109</v>
      </c>
      <c r="M6" s="423"/>
      <c r="N6" s="423"/>
      <c r="O6" s="423"/>
      <c r="P6" s="424"/>
      <c r="Q6" s="423"/>
      <c r="R6" s="423"/>
      <c r="S6" s="423"/>
      <c r="T6" s="421"/>
      <c r="U6" s="423"/>
      <c r="V6" s="423"/>
      <c r="W6" s="423"/>
      <c r="X6" s="421"/>
    </row>
    <row r="7" spans="1:24" x14ac:dyDescent="0.2">
      <c r="A7" s="416" t="s">
        <v>689</v>
      </c>
      <c r="B7" s="417" t="s">
        <v>485</v>
      </c>
      <c r="C7" s="418" t="s">
        <v>488</v>
      </c>
      <c r="D7" s="419" t="str">
        <f t="shared" si="0"/>
        <v>ntaxre</v>
      </c>
      <c r="E7" s="419"/>
      <c r="F7" s="420">
        <v>50104004</v>
      </c>
      <c r="G7" s="420"/>
      <c r="H7" s="419" t="s">
        <v>496</v>
      </c>
      <c r="I7" s="421"/>
      <c r="J7" s="422" t="s">
        <v>492</v>
      </c>
      <c r="K7" s="421" t="str">
        <f>J7</f>
        <v>Number of tax returns</v>
      </c>
      <c r="L7" s="3" t="s">
        <v>2110</v>
      </c>
      <c r="M7" s="423"/>
      <c r="N7" s="423"/>
      <c r="O7" s="423"/>
      <c r="P7" s="424"/>
      <c r="Q7" s="423"/>
      <c r="R7" s="423"/>
      <c r="S7" s="423"/>
      <c r="T7" s="421"/>
      <c r="U7" s="423"/>
      <c r="V7" s="423"/>
      <c r="W7" s="423"/>
      <c r="X7" s="421"/>
    </row>
    <row r="8" spans="1:24" ht="17" thickBot="1" x14ac:dyDescent="0.25">
      <c r="A8" s="425" t="s">
        <v>689</v>
      </c>
      <c r="B8" s="426" t="s">
        <v>484</v>
      </c>
      <c r="C8" s="427" t="s">
        <v>489</v>
      </c>
      <c r="D8" s="428" t="str">
        <f t="shared" si="0"/>
        <v>npopem</v>
      </c>
      <c r="E8" s="428"/>
      <c r="F8" s="429">
        <v>50105005</v>
      </c>
      <c r="G8" s="429"/>
      <c r="H8" s="428" t="s">
        <v>497</v>
      </c>
      <c r="I8" s="430"/>
      <c r="J8" s="431" t="s">
        <v>493</v>
      </c>
      <c r="K8" s="430" t="str">
        <f>CONCATENATE(H8, " ", I8)</f>
        <v xml:space="preserve">Employed </v>
      </c>
      <c r="L8" s="28" t="s">
        <v>2111</v>
      </c>
      <c r="M8" s="423"/>
      <c r="N8" s="423"/>
      <c r="O8" s="423"/>
      <c r="P8" s="433"/>
      <c r="Q8" s="432"/>
      <c r="R8" s="432"/>
      <c r="S8" s="432"/>
      <c r="T8" s="430"/>
      <c r="U8" s="432"/>
      <c r="V8" s="432"/>
      <c r="W8" s="432"/>
      <c r="X8" s="430"/>
    </row>
    <row r="9" spans="1:24" x14ac:dyDescent="0.2">
      <c r="A9" s="407" t="s">
        <v>503</v>
      </c>
      <c r="B9" s="408" t="s">
        <v>504</v>
      </c>
      <c r="C9" s="409" t="s">
        <v>505</v>
      </c>
      <c r="D9" s="410" t="str">
        <f t="shared" si="0"/>
        <v>icpixx</v>
      </c>
      <c r="E9" s="410"/>
      <c r="F9" s="411">
        <v>40101001</v>
      </c>
      <c r="G9" s="411"/>
      <c r="H9" s="410" t="s">
        <v>500</v>
      </c>
      <c r="I9" s="412" t="s">
        <v>501</v>
      </c>
      <c r="J9" s="434" t="s">
        <v>500</v>
      </c>
      <c r="K9" s="543" t="s">
        <v>498</v>
      </c>
      <c r="L9" s="545" t="s">
        <v>2112</v>
      </c>
      <c r="M9" s="414"/>
      <c r="N9" s="414"/>
      <c r="O9" s="412"/>
      <c r="P9" s="414"/>
      <c r="Q9" s="414"/>
      <c r="R9" s="414"/>
      <c r="S9" s="414"/>
      <c r="T9" s="412"/>
      <c r="U9" s="414"/>
      <c r="V9" s="414"/>
      <c r="W9" s="414"/>
      <c r="X9" s="412"/>
    </row>
    <row r="10" spans="1:24" ht="17" thickBot="1" x14ac:dyDescent="0.25">
      <c r="A10" s="425" t="s">
        <v>503</v>
      </c>
      <c r="B10" s="426" t="s">
        <v>506</v>
      </c>
      <c r="C10" s="427" t="s">
        <v>505</v>
      </c>
      <c r="D10" s="428" t="str">
        <f t="shared" si="0"/>
        <v>inyixx</v>
      </c>
      <c r="E10" s="428"/>
      <c r="F10" s="429">
        <v>40102002</v>
      </c>
      <c r="G10" s="429"/>
      <c r="H10" s="428" t="s">
        <v>502</v>
      </c>
      <c r="I10" s="430" t="s">
        <v>501</v>
      </c>
      <c r="J10" s="435" t="s">
        <v>499</v>
      </c>
      <c r="K10" s="544" t="s">
        <v>499</v>
      </c>
      <c r="L10" s="546" t="s">
        <v>2113</v>
      </c>
      <c r="M10" s="432"/>
      <c r="N10" s="432"/>
      <c r="O10" s="430"/>
      <c r="P10" s="432"/>
      <c r="Q10" s="432"/>
      <c r="R10" s="432"/>
      <c r="S10" s="432"/>
      <c r="T10" s="430"/>
      <c r="U10" s="432"/>
      <c r="V10" s="432"/>
      <c r="W10" s="432"/>
      <c r="X10" s="430"/>
    </row>
    <row r="11" spans="1:24" x14ac:dyDescent="0.2">
      <c r="A11" s="560" t="s">
        <v>2114</v>
      </c>
      <c r="B11" s="561" t="s">
        <v>2128</v>
      </c>
      <c r="C11" s="562" t="s">
        <v>2129</v>
      </c>
      <c r="D11" s="563" t="str">
        <f t="shared" si="0"/>
        <v>xlcusp</v>
      </c>
      <c r="E11" s="414"/>
      <c r="F11" s="414"/>
      <c r="G11" s="414"/>
      <c r="H11" s="414"/>
      <c r="I11" s="414"/>
      <c r="J11" s="434" t="s">
        <v>2135</v>
      </c>
      <c r="K11" s="414"/>
      <c r="L11" s="156" t="s">
        <v>2171</v>
      </c>
      <c r="M11" s="414"/>
      <c r="N11" s="414"/>
      <c r="O11" s="414"/>
      <c r="P11" s="414"/>
      <c r="Q11" s="414"/>
      <c r="R11" s="414"/>
      <c r="S11" s="414"/>
      <c r="T11" s="414"/>
      <c r="U11" s="414"/>
      <c r="V11" s="414"/>
      <c r="W11" s="414"/>
      <c r="X11" s="412"/>
    </row>
    <row r="12" spans="1:24" x14ac:dyDescent="0.2">
      <c r="A12" s="547" t="s">
        <v>2114</v>
      </c>
      <c r="B12" s="548" t="s">
        <v>2128</v>
      </c>
      <c r="C12" s="549" t="s">
        <v>2130</v>
      </c>
      <c r="D12" s="550" t="str">
        <f t="shared" si="0"/>
        <v>xlceup</v>
      </c>
      <c r="E12" s="423"/>
      <c r="F12" s="423"/>
      <c r="G12" s="423"/>
      <c r="H12" s="423"/>
      <c r="I12" s="423"/>
      <c r="J12" s="551" t="s">
        <v>2136</v>
      </c>
      <c r="K12" s="423"/>
      <c r="L12" s="75" t="s">
        <v>2172</v>
      </c>
      <c r="M12" s="423"/>
      <c r="N12" s="423"/>
      <c r="O12" s="423"/>
      <c r="P12" s="423"/>
      <c r="Q12" s="423"/>
      <c r="R12" s="423"/>
      <c r="S12" s="423"/>
      <c r="T12" s="423"/>
      <c r="U12" s="423"/>
      <c r="V12" s="423"/>
      <c r="W12" s="423"/>
      <c r="X12" s="421"/>
    </row>
    <row r="13" spans="1:24" x14ac:dyDescent="0.2">
      <c r="A13" s="547" t="s">
        <v>2114</v>
      </c>
      <c r="B13" s="548" t="s">
        <v>2128</v>
      </c>
      <c r="C13" s="549" t="s">
        <v>2131</v>
      </c>
      <c r="D13" s="550" t="str">
        <f t="shared" si="0"/>
        <v>xlcyup</v>
      </c>
      <c r="E13" s="423"/>
      <c r="F13" s="423"/>
      <c r="G13" s="423"/>
      <c r="H13" s="423"/>
      <c r="I13" s="423"/>
      <c r="J13" s="551" t="s">
        <v>2137</v>
      </c>
      <c r="K13" s="423"/>
      <c r="L13" s="75" t="s">
        <v>2173</v>
      </c>
      <c r="M13" s="423"/>
      <c r="N13" s="423"/>
      <c r="O13" s="423"/>
      <c r="P13" s="423"/>
      <c r="Q13" s="423"/>
      <c r="R13" s="423"/>
      <c r="S13" s="423"/>
      <c r="T13" s="423"/>
      <c r="U13" s="423"/>
      <c r="V13" s="423"/>
      <c r="W13" s="423"/>
      <c r="X13" s="421"/>
    </row>
    <row r="14" spans="1:24" x14ac:dyDescent="0.2">
      <c r="A14" s="547" t="s">
        <v>2114</v>
      </c>
      <c r="B14" s="548" t="s">
        <v>2128</v>
      </c>
      <c r="C14" s="549" t="s">
        <v>2132</v>
      </c>
      <c r="D14" s="550" t="str">
        <f t="shared" si="0"/>
        <v>xlcusx</v>
      </c>
      <c r="E14" s="423"/>
      <c r="F14" s="423"/>
      <c r="G14" s="423"/>
      <c r="H14" s="423"/>
      <c r="I14" s="423"/>
      <c r="J14" s="551" t="s">
        <v>2138</v>
      </c>
      <c r="K14" s="423"/>
      <c r="L14" s="75" t="s">
        <v>2174</v>
      </c>
      <c r="M14" s="423"/>
      <c r="N14" s="423"/>
      <c r="O14" s="423"/>
      <c r="P14" s="423"/>
      <c r="Q14" s="423"/>
      <c r="R14" s="423"/>
      <c r="S14" s="423"/>
      <c r="T14" s="423"/>
      <c r="U14" s="423"/>
      <c r="V14" s="423"/>
      <c r="W14" s="423"/>
      <c r="X14" s="421"/>
    </row>
    <row r="15" spans="1:24" x14ac:dyDescent="0.2">
      <c r="A15" s="547" t="s">
        <v>2114</v>
      </c>
      <c r="B15" s="548" t="s">
        <v>2128</v>
      </c>
      <c r="C15" s="549" t="s">
        <v>2133</v>
      </c>
      <c r="D15" s="550" t="str">
        <f t="shared" si="0"/>
        <v>xlceux</v>
      </c>
      <c r="E15" s="423"/>
      <c r="F15" s="423"/>
      <c r="G15" s="423"/>
      <c r="H15" s="423"/>
      <c r="I15" s="423"/>
      <c r="J15" s="551" t="s">
        <v>2139</v>
      </c>
      <c r="K15" s="423"/>
      <c r="L15" s="75" t="s">
        <v>2176</v>
      </c>
      <c r="M15" s="423"/>
      <c r="N15" s="423"/>
      <c r="O15" s="423"/>
      <c r="P15" s="423"/>
      <c r="Q15" s="423"/>
      <c r="R15" s="423"/>
      <c r="S15" s="423"/>
      <c r="T15" s="423"/>
      <c r="U15" s="423"/>
      <c r="V15" s="423"/>
      <c r="W15" s="423"/>
      <c r="X15" s="421"/>
    </row>
    <row r="16" spans="1:24" ht="17" thickBot="1" x14ac:dyDescent="0.25">
      <c r="A16" s="564" t="s">
        <v>2114</v>
      </c>
      <c r="B16" s="565" t="s">
        <v>2128</v>
      </c>
      <c r="C16" s="566" t="s">
        <v>2134</v>
      </c>
      <c r="D16" s="567" t="str">
        <f t="shared" si="0"/>
        <v>xlcyux</v>
      </c>
      <c r="E16" s="432"/>
      <c r="F16" s="432"/>
      <c r="G16" s="432"/>
      <c r="H16" s="432"/>
      <c r="I16" s="432"/>
      <c r="J16" s="435" t="s">
        <v>2140</v>
      </c>
      <c r="K16" s="432"/>
      <c r="L16" s="275" t="s">
        <v>2175</v>
      </c>
      <c r="M16" s="432"/>
      <c r="N16" s="432"/>
      <c r="O16" s="432"/>
      <c r="P16" s="432"/>
      <c r="Q16" s="432"/>
      <c r="R16" s="432"/>
      <c r="S16" s="432"/>
      <c r="T16" s="432"/>
      <c r="U16" s="432"/>
      <c r="V16" s="432"/>
      <c r="W16" s="432"/>
      <c r="X16" s="430"/>
    </row>
    <row r="19" spans="1:3" x14ac:dyDescent="0.2">
      <c r="A19" s="436"/>
      <c r="B19" s="437"/>
      <c r="C19" s="438"/>
    </row>
  </sheetData>
  <mergeCells count="10">
    <mergeCell ref="P2:T2"/>
    <mergeCell ref="U2:X2"/>
    <mergeCell ref="A2:D2"/>
    <mergeCell ref="F2:F3"/>
    <mergeCell ref="H2:H3"/>
    <mergeCell ref="I2:I3"/>
    <mergeCell ref="J2:K2"/>
    <mergeCell ref="L2:O2"/>
    <mergeCell ref="E2:E3"/>
    <mergeCell ref="G2:G3"/>
  </mergeCells>
  <phoneticPr fontId="4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6" sqref="C6"/>
    </sheetView>
  </sheetViews>
  <sheetFormatPr baseColWidth="10" defaultColWidth="11" defaultRowHeight="16" x14ac:dyDescent="0.2"/>
  <cols>
    <col min="2" max="2" width="38.1640625" customWidth="1"/>
    <col min="3" max="3" width="212.33203125" customWidth="1"/>
  </cols>
  <sheetData>
    <row r="1" spans="1:4" x14ac:dyDescent="0.2">
      <c r="A1" t="s">
        <v>686</v>
      </c>
    </row>
    <row r="2" spans="1:4" ht="17" thickBot="1" x14ac:dyDescent="0.25"/>
    <row r="3" spans="1:4" ht="17" thickBot="1" x14ac:dyDescent="0.25">
      <c r="A3" s="170" t="s">
        <v>693</v>
      </c>
      <c r="B3" s="171" t="s">
        <v>694</v>
      </c>
      <c r="C3" s="176" t="s">
        <v>470</v>
      </c>
      <c r="D3" t="s">
        <v>697</v>
      </c>
    </row>
    <row r="4" spans="1:4" ht="58" thickBot="1" x14ac:dyDescent="0.25">
      <c r="A4" s="341" t="s">
        <v>687</v>
      </c>
      <c r="B4" s="327" t="s">
        <v>1738</v>
      </c>
      <c r="C4" s="330" t="s">
        <v>1764</v>
      </c>
      <c r="D4" s="324"/>
    </row>
    <row r="5" spans="1:4" ht="38" x14ac:dyDescent="0.2">
      <c r="A5" s="342" t="s">
        <v>692</v>
      </c>
      <c r="B5" s="583" t="s">
        <v>2251</v>
      </c>
      <c r="C5" s="331" t="s">
        <v>2252</v>
      </c>
      <c r="D5" t="s">
        <v>697</v>
      </c>
    </row>
    <row r="6" spans="1:4" ht="48" x14ac:dyDescent="0.2">
      <c r="A6" s="342" t="s">
        <v>1132</v>
      </c>
      <c r="B6" s="328" t="s">
        <v>1763</v>
      </c>
      <c r="C6" s="332" t="s">
        <v>2253</v>
      </c>
    </row>
    <row r="7" spans="1:4" ht="38" x14ac:dyDescent="0.2">
      <c r="A7" s="342" t="s">
        <v>1732</v>
      </c>
      <c r="B7" s="328" t="s">
        <v>1739</v>
      </c>
      <c r="C7" s="333" t="s">
        <v>1779</v>
      </c>
    </row>
    <row r="8" spans="1:4" ht="48" x14ac:dyDescent="0.2">
      <c r="A8" s="342" t="s">
        <v>690</v>
      </c>
      <c r="B8" s="328" t="s">
        <v>1747</v>
      </c>
      <c r="C8" s="333"/>
      <c r="D8" t="s">
        <v>697</v>
      </c>
    </row>
    <row r="9" spans="1:4" ht="49" thickBot="1" x14ac:dyDescent="0.25">
      <c r="A9" s="343" t="s">
        <v>688</v>
      </c>
      <c r="B9" s="329" t="s">
        <v>691</v>
      </c>
      <c r="C9" s="334"/>
    </row>
    <row r="11" spans="1:4" x14ac:dyDescent="0.2">
      <c r="A11" s="182" t="s">
        <v>1156</v>
      </c>
    </row>
    <row r="12" spans="1:4" x14ac:dyDescent="0.2">
      <c r="A12" s="182" t="s">
        <v>1157</v>
      </c>
    </row>
  </sheetData>
  <phoneticPr fontId="42" type="noConversion"/>
  <hyperlinks>
    <hyperlink ref="A11" location="Income_Distributed_Variables!A1" display="see Income_Distributed_Variables"/>
    <hyperlink ref="A12" location="Wealth_Distributed_Variables!A1" display="and Wealth_Distributed_Variabl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zoomScale="117" workbookViewId="0">
      <selection activeCell="C108" sqref="C108"/>
    </sheetView>
  </sheetViews>
  <sheetFormatPr baseColWidth="10" defaultColWidth="11" defaultRowHeight="16" x14ac:dyDescent="0.2"/>
  <cols>
    <col min="1" max="1" width="21.1640625" style="153" customWidth="1"/>
    <col min="2" max="2" width="19.5" customWidth="1"/>
    <col min="3" max="3" width="82.6640625" customWidth="1"/>
    <col min="4" max="4" width="44.6640625" bestFit="1" customWidth="1"/>
  </cols>
  <sheetData>
    <row r="1" spans="1:4" ht="17" thickBot="1" x14ac:dyDescent="0.25">
      <c r="A1" s="293" t="s">
        <v>1899</v>
      </c>
      <c r="B1" s="53" t="s">
        <v>1797</v>
      </c>
      <c r="C1" s="50" t="s">
        <v>1898</v>
      </c>
      <c r="D1" s="60" t="s">
        <v>130</v>
      </c>
    </row>
    <row r="2" spans="1:4" x14ac:dyDescent="0.2">
      <c r="A2" s="294">
        <v>999</v>
      </c>
      <c r="B2" s="54" t="s">
        <v>97</v>
      </c>
      <c r="C2" s="47" t="s">
        <v>2294</v>
      </c>
      <c r="D2" s="33" t="str">
        <f>CONCATENATE(A2,"=",A3,"+",A4)</f>
        <v>999=991+992</v>
      </c>
    </row>
    <row r="3" spans="1:4" x14ac:dyDescent="0.2">
      <c r="A3" s="295">
        <v>991</v>
      </c>
      <c r="B3" s="55" t="s">
        <v>127</v>
      </c>
      <c r="C3" s="48" t="s">
        <v>2295</v>
      </c>
      <c r="D3" s="23"/>
    </row>
    <row r="4" spans="1:4" x14ac:dyDescent="0.2">
      <c r="A4" s="295">
        <v>992</v>
      </c>
      <c r="B4" s="55" t="s">
        <v>126</v>
      </c>
      <c r="C4" s="48" t="s">
        <v>2296</v>
      </c>
      <c r="D4" s="23" t="str">
        <f>CONCATENATE(A4,"=",A5,"+",A6,"+",A7)</f>
        <v>992=993+994+995</v>
      </c>
    </row>
    <row r="5" spans="1:4" x14ac:dyDescent="0.2">
      <c r="A5" s="295">
        <v>993</v>
      </c>
      <c r="B5" s="55" t="s">
        <v>98</v>
      </c>
      <c r="C5" s="48" t="s">
        <v>2297</v>
      </c>
      <c r="D5" s="23" t="str">
        <f>CONCATENATE(A5,"=",A112,"+",A113)</f>
        <v>993=202+302</v>
      </c>
    </row>
    <row r="6" spans="1:4" x14ac:dyDescent="0.2">
      <c r="A6" s="295">
        <v>994</v>
      </c>
      <c r="B6" s="55" t="s">
        <v>99</v>
      </c>
      <c r="C6" s="48" t="s">
        <v>2298</v>
      </c>
      <c r="D6" s="23" t="str">
        <f>CONCATENATE(A6,"=",A114,"+",A115)</f>
        <v>994=402+502</v>
      </c>
    </row>
    <row r="7" spans="1:4" x14ac:dyDescent="0.2">
      <c r="A7" s="295">
        <v>995</v>
      </c>
      <c r="B7" s="55" t="s">
        <v>100</v>
      </c>
      <c r="C7" s="48" t="s">
        <v>2299</v>
      </c>
      <c r="D7" s="23" t="str">
        <f>CONCATENATE(A7,"=",A116,"+",A117,"+",A118,"+",A119,"+",A90)</f>
        <v>995=602+702+802+902+990</v>
      </c>
    </row>
    <row r="8" spans="1:4" x14ac:dyDescent="0.2">
      <c r="A8" s="296">
        <v>996</v>
      </c>
      <c r="B8" s="55" t="s">
        <v>1148</v>
      </c>
      <c r="C8" s="51" t="s">
        <v>2300</v>
      </c>
      <c r="D8" s="23" t="str">
        <f>CONCATENATE(A8,"=",A5,"+",A6,"+",A99)</f>
        <v>996=993+994+601</v>
      </c>
    </row>
    <row r="9" spans="1:4" x14ac:dyDescent="0.2">
      <c r="A9" s="296">
        <v>997</v>
      </c>
      <c r="B9" s="53" t="s">
        <v>1149</v>
      </c>
      <c r="C9" s="48" t="s">
        <v>2301</v>
      </c>
      <c r="D9" s="23" t="str">
        <f>CONCATENATE(A9,"=",A100,"+",A117,"+",A118,"+",A119,"+",A90)</f>
        <v>997=651+702+802+902+990</v>
      </c>
    </row>
    <row r="10" spans="1:4" ht="17" thickBot="1" x14ac:dyDescent="0.25">
      <c r="A10" s="297">
        <v>998</v>
      </c>
      <c r="B10" s="56" t="s">
        <v>1147</v>
      </c>
      <c r="C10" s="49" t="s">
        <v>2302</v>
      </c>
      <c r="D10" s="24" t="str">
        <f>CONCATENATE(A10,"=",A118,"+",A119,"+",A90)</f>
        <v>998=802+902+990</v>
      </c>
    </row>
    <row r="11" spans="1:4" x14ac:dyDescent="0.2">
      <c r="A11" s="298">
        <v>200</v>
      </c>
      <c r="B11" s="57">
        <v>20</v>
      </c>
      <c r="C11" s="52" t="str">
        <f t="shared" ref="C11:C42" si="0">CONCATENATE("The population is comprised of individuals of age ",B11,".")</f>
        <v>The population is comprised of individuals of age 20.</v>
      </c>
      <c r="D11" s="33"/>
    </row>
    <row r="12" spans="1:4" x14ac:dyDescent="0.2">
      <c r="A12" s="299">
        <f>A11+10</f>
        <v>210</v>
      </c>
      <c r="B12" s="58">
        <f>A12/10</f>
        <v>21</v>
      </c>
      <c r="C12" s="48" t="str">
        <f t="shared" si="0"/>
        <v>The population is comprised of individuals of age 21.</v>
      </c>
      <c r="D12" s="23"/>
    </row>
    <row r="13" spans="1:4" x14ac:dyDescent="0.2">
      <c r="A13" s="299">
        <f t="shared" ref="A13:A76" si="1">A12+10</f>
        <v>220</v>
      </c>
      <c r="B13" s="58">
        <f t="shared" ref="B13:B76" si="2">A13/10</f>
        <v>22</v>
      </c>
      <c r="C13" s="48" t="str">
        <f t="shared" si="0"/>
        <v>The population is comprised of individuals of age 22.</v>
      </c>
      <c r="D13" s="23"/>
    </row>
    <row r="14" spans="1:4" x14ac:dyDescent="0.2">
      <c r="A14" s="299">
        <f t="shared" si="1"/>
        <v>230</v>
      </c>
      <c r="B14" s="58">
        <f t="shared" si="2"/>
        <v>23</v>
      </c>
      <c r="C14" s="48" t="str">
        <f t="shared" si="0"/>
        <v>The population is comprised of individuals of age 23.</v>
      </c>
      <c r="D14" s="23"/>
    </row>
    <row r="15" spans="1:4" x14ac:dyDescent="0.2">
      <c r="A15" s="299">
        <f t="shared" si="1"/>
        <v>240</v>
      </c>
      <c r="B15" s="58">
        <f t="shared" si="2"/>
        <v>24</v>
      </c>
      <c r="C15" s="48" t="str">
        <f t="shared" si="0"/>
        <v>The population is comprised of individuals of age 24.</v>
      </c>
      <c r="D15" s="23"/>
    </row>
    <row r="16" spans="1:4" x14ac:dyDescent="0.2">
      <c r="A16" s="299">
        <f t="shared" si="1"/>
        <v>250</v>
      </c>
      <c r="B16" s="58">
        <f t="shared" si="2"/>
        <v>25</v>
      </c>
      <c r="C16" s="48" t="str">
        <f t="shared" si="0"/>
        <v>The population is comprised of individuals of age 25.</v>
      </c>
      <c r="D16" s="23"/>
    </row>
    <row r="17" spans="1:4" x14ac:dyDescent="0.2">
      <c r="A17" s="299">
        <f t="shared" si="1"/>
        <v>260</v>
      </c>
      <c r="B17" s="58">
        <f t="shared" si="2"/>
        <v>26</v>
      </c>
      <c r="C17" s="48" t="str">
        <f t="shared" si="0"/>
        <v>The population is comprised of individuals of age 26.</v>
      </c>
      <c r="D17" s="23"/>
    </row>
    <row r="18" spans="1:4" x14ac:dyDescent="0.2">
      <c r="A18" s="299">
        <f t="shared" si="1"/>
        <v>270</v>
      </c>
      <c r="B18" s="58">
        <f t="shared" si="2"/>
        <v>27</v>
      </c>
      <c r="C18" s="48" t="str">
        <f t="shared" si="0"/>
        <v>The population is comprised of individuals of age 27.</v>
      </c>
      <c r="D18" s="23"/>
    </row>
    <row r="19" spans="1:4" x14ac:dyDescent="0.2">
      <c r="A19" s="299">
        <f t="shared" si="1"/>
        <v>280</v>
      </c>
      <c r="B19" s="58">
        <f t="shared" si="2"/>
        <v>28</v>
      </c>
      <c r="C19" s="48" t="str">
        <f t="shared" si="0"/>
        <v>The population is comprised of individuals of age 28.</v>
      </c>
      <c r="D19" s="23"/>
    </row>
    <row r="20" spans="1:4" x14ac:dyDescent="0.2">
      <c r="A20" s="299">
        <f t="shared" si="1"/>
        <v>290</v>
      </c>
      <c r="B20" s="58">
        <f t="shared" si="2"/>
        <v>29</v>
      </c>
      <c r="C20" s="48" t="str">
        <f t="shared" si="0"/>
        <v>The population is comprised of individuals of age 29.</v>
      </c>
      <c r="D20" s="23"/>
    </row>
    <row r="21" spans="1:4" x14ac:dyDescent="0.2">
      <c r="A21" s="299">
        <f t="shared" si="1"/>
        <v>300</v>
      </c>
      <c r="B21" s="58">
        <f t="shared" si="2"/>
        <v>30</v>
      </c>
      <c r="C21" s="48" t="str">
        <f t="shared" si="0"/>
        <v>The population is comprised of individuals of age 30.</v>
      </c>
      <c r="D21" s="23"/>
    </row>
    <row r="22" spans="1:4" x14ac:dyDescent="0.2">
      <c r="A22" s="299">
        <f t="shared" si="1"/>
        <v>310</v>
      </c>
      <c r="B22" s="58">
        <f t="shared" si="2"/>
        <v>31</v>
      </c>
      <c r="C22" s="48" t="str">
        <f t="shared" si="0"/>
        <v>The population is comprised of individuals of age 31.</v>
      </c>
      <c r="D22" s="23"/>
    </row>
    <row r="23" spans="1:4" x14ac:dyDescent="0.2">
      <c r="A23" s="299">
        <f t="shared" si="1"/>
        <v>320</v>
      </c>
      <c r="B23" s="58">
        <f t="shared" si="2"/>
        <v>32</v>
      </c>
      <c r="C23" s="48" t="str">
        <f t="shared" si="0"/>
        <v>The population is comprised of individuals of age 32.</v>
      </c>
      <c r="D23" s="23"/>
    </row>
    <row r="24" spans="1:4" x14ac:dyDescent="0.2">
      <c r="A24" s="299">
        <f t="shared" si="1"/>
        <v>330</v>
      </c>
      <c r="B24" s="58">
        <f t="shared" si="2"/>
        <v>33</v>
      </c>
      <c r="C24" s="48" t="str">
        <f t="shared" si="0"/>
        <v>The population is comprised of individuals of age 33.</v>
      </c>
      <c r="D24" s="23"/>
    </row>
    <row r="25" spans="1:4" x14ac:dyDescent="0.2">
      <c r="A25" s="299">
        <f t="shared" si="1"/>
        <v>340</v>
      </c>
      <c r="B25" s="58">
        <f t="shared" si="2"/>
        <v>34</v>
      </c>
      <c r="C25" s="48" t="str">
        <f t="shared" si="0"/>
        <v>The population is comprised of individuals of age 34.</v>
      </c>
      <c r="D25" s="23"/>
    </row>
    <row r="26" spans="1:4" x14ac:dyDescent="0.2">
      <c r="A26" s="299">
        <f t="shared" si="1"/>
        <v>350</v>
      </c>
      <c r="B26" s="58">
        <f t="shared" si="2"/>
        <v>35</v>
      </c>
      <c r="C26" s="48" t="str">
        <f t="shared" si="0"/>
        <v>The population is comprised of individuals of age 35.</v>
      </c>
      <c r="D26" s="23"/>
    </row>
    <row r="27" spans="1:4" x14ac:dyDescent="0.2">
      <c r="A27" s="299">
        <f t="shared" si="1"/>
        <v>360</v>
      </c>
      <c r="B27" s="58">
        <f t="shared" si="2"/>
        <v>36</v>
      </c>
      <c r="C27" s="48" t="str">
        <f t="shared" si="0"/>
        <v>The population is comprised of individuals of age 36.</v>
      </c>
      <c r="D27" s="23"/>
    </row>
    <row r="28" spans="1:4" x14ac:dyDescent="0.2">
      <c r="A28" s="299">
        <f t="shared" si="1"/>
        <v>370</v>
      </c>
      <c r="B28" s="58">
        <f t="shared" si="2"/>
        <v>37</v>
      </c>
      <c r="C28" s="48" t="str">
        <f t="shared" si="0"/>
        <v>The population is comprised of individuals of age 37.</v>
      </c>
      <c r="D28" s="23"/>
    </row>
    <row r="29" spans="1:4" x14ac:dyDescent="0.2">
      <c r="A29" s="299">
        <f t="shared" si="1"/>
        <v>380</v>
      </c>
      <c r="B29" s="58">
        <f t="shared" si="2"/>
        <v>38</v>
      </c>
      <c r="C29" s="48" t="str">
        <f t="shared" si="0"/>
        <v>The population is comprised of individuals of age 38.</v>
      </c>
      <c r="D29" s="23"/>
    </row>
    <row r="30" spans="1:4" x14ac:dyDescent="0.2">
      <c r="A30" s="299">
        <f t="shared" si="1"/>
        <v>390</v>
      </c>
      <c r="B30" s="58">
        <f t="shared" si="2"/>
        <v>39</v>
      </c>
      <c r="C30" s="48" t="str">
        <f t="shared" si="0"/>
        <v>The population is comprised of individuals of age 39.</v>
      </c>
      <c r="D30" s="23"/>
    </row>
    <row r="31" spans="1:4" x14ac:dyDescent="0.2">
      <c r="A31" s="299">
        <f t="shared" si="1"/>
        <v>400</v>
      </c>
      <c r="B31" s="58">
        <f t="shared" si="2"/>
        <v>40</v>
      </c>
      <c r="C31" s="48" t="str">
        <f t="shared" si="0"/>
        <v>The population is comprised of individuals of age 40.</v>
      </c>
      <c r="D31" s="23"/>
    </row>
    <row r="32" spans="1:4" x14ac:dyDescent="0.2">
      <c r="A32" s="299">
        <f t="shared" si="1"/>
        <v>410</v>
      </c>
      <c r="B32" s="58">
        <f t="shared" si="2"/>
        <v>41</v>
      </c>
      <c r="C32" s="48" t="str">
        <f t="shared" si="0"/>
        <v>The population is comprised of individuals of age 41.</v>
      </c>
      <c r="D32" s="23"/>
    </row>
    <row r="33" spans="1:4" x14ac:dyDescent="0.2">
      <c r="A33" s="299">
        <f t="shared" si="1"/>
        <v>420</v>
      </c>
      <c r="B33" s="58">
        <f t="shared" si="2"/>
        <v>42</v>
      </c>
      <c r="C33" s="48" t="str">
        <f t="shared" si="0"/>
        <v>The population is comprised of individuals of age 42.</v>
      </c>
      <c r="D33" s="23"/>
    </row>
    <row r="34" spans="1:4" x14ac:dyDescent="0.2">
      <c r="A34" s="299">
        <f t="shared" si="1"/>
        <v>430</v>
      </c>
      <c r="B34" s="58">
        <f t="shared" si="2"/>
        <v>43</v>
      </c>
      <c r="C34" s="48" t="str">
        <f t="shared" si="0"/>
        <v>The population is comprised of individuals of age 43.</v>
      </c>
      <c r="D34" s="23"/>
    </row>
    <row r="35" spans="1:4" x14ac:dyDescent="0.2">
      <c r="A35" s="299">
        <f t="shared" si="1"/>
        <v>440</v>
      </c>
      <c r="B35" s="58">
        <f t="shared" si="2"/>
        <v>44</v>
      </c>
      <c r="C35" s="48" t="str">
        <f t="shared" si="0"/>
        <v>The population is comprised of individuals of age 44.</v>
      </c>
      <c r="D35" s="23"/>
    </row>
    <row r="36" spans="1:4" x14ac:dyDescent="0.2">
      <c r="A36" s="299">
        <f t="shared" si="1"/>
        <v>450</v>
      </c>
      <c r="B36" s="58">
        <f t="shared" si="2"/>
        <v>45</v>
      </c>
      <c r="C36" s="48" t="str">
        <f t="shared" si="0"/>
        <v>The population is comprised of individuals of age 45.</v>
      </c>
      <c r="D36" s="23"/>
    </row>
    <row r="37" spans="1:4" x14ac:dyDescent="0.2">
      <c r="A37" s="299">
        <f t="shared" si="1"/>
        <v>460</v>
      </c>
      <c r="B37" s="58">
        <f t="shared" si="2"/>
        <v>46</v>
      </c>
      <c r="C37" s="48" t="str">
        <f t="shared" si="0"/>
        <v>The population is comprised of individuals of age 46.</v>
      </c>
      <c r="D37" s="23"/>
    </row>
    <row r="38" spans="1:4" x14ac:dyDescent="0.2">
      <c r="A38" s="299">
        <f t="shared" si="1"/>
        <v>470</v>
      </c>
      <c r="B38" s="58">
        <f t="shared" si="2"/>
        <v>47</v>
      </c>
      <c r="C38" s="48" t="str">
        <f t="shared" si="0"/>
        <v>The population is comprised of individuals of age 47.</v>
      </c>
      <c r="D38" s="23"/>
    </row>
    <row r="39" spans="1:4" x14ac:dyDescent="0.2">
      <c r="A39" s="299">
        <f t="shared" si="1"/>
        <v>480</v>
      </c>
      <c r="B39" s="58">
        <f t="shared" si="2"/>
        <v>48</v>
      </c>
      <c r="C39" s="48" t="str">
        <f t="shared" si="0"/>
        <v>The population is comprised of individuals of age 48.</v>
      </c>
      <c r="D39" s="23"/>
    </row>
    <row r="40" spans="1:4" x14ac:dyDescent="0.2">
      <c r="A40" s="299">
        <f t="shared" si="1"/>
        <v>490</v>
      </c>
      <c r="B40" s="58">
        <f t="shared" si="2"/>
        <v>49</v>
      </c>
      <c r="C40" s="48" t="str">
        <f t="shared" si="0"/>
        <v>The population is comprised of individuals of age 49.</v>
      </c>
      <c r="D40" s="23"/>
    </row>
    <row r="41" spans="1:4" x14ac:dyDescent="0.2">
      <c r="A41" s="299">
        <f t="shared" si="1"/>
        <v>500</v>
      </c>
      <c r="B41" s="58">
        <f t="shared" si="2"/>
        <v>50</v>
      </c>
      <c r="C41" s="48" t="str">
        <f t="shared" si="0"/>
        <v>The population is comprised of individuals of age 50.</v>
      </c>
      <c r="D41" s="23"/>
    </row>
    <row r="42" spans="1:4" x14ac:dyDescent="0.2">
      <c r="A42" s="299">
        <f t="shared" si="1"/>
        <v>510</v>
      </c>
      <c r="B42" s="58">
        <f t="shared" si="2"/>
        <v>51</v>
      </c>
      <c r="C42" s="48" t="str">
        <f t="shared" si="0"/>
        <v>The population is comprised of individuals of age 51.</v>
      </c>
      <c r="D42" s="23"/>
    </row>
    <row r="43" spans="1:4" x14ac:dyDescent="0.2">
      <c r="A43" s="299">
        <f t="shared" si="1"/>
        <v>520</v>
      </c>
      <c r="B43" s="58">
        <f t="shared" si="2"/>
        <v>52</v>
      </c>
      <c r="C43" s="48" t="str">
        <f t="shared" ref="C43:C74" si="3">CONCATENATE("The population is comprised of individuals of age ",B43,".")</f>
        <v>The population is comprised of individuals of age 52.</v>
      </c>
      <c r="D43" s="23"/>
    </row>
    <row r="44" spans="1:4" x14ac:dyDescent="0.2">
      <c r="A44" s="299">
        <f t="shared" si="1"/>
        <v>530</v>
      </c>
      <c r="B44" s="58">
        <f t="shared" si="2"/>
        <v>53</v>
      </c>
      <c r="C44" s="48" t="str">
        <f t="shared" si="3"/>
        <v>The population is comprised of individuals of age 53.</v>
      </c>
      <c r="D44" s="23"/>
    </row>
    <row r="45" spans="1:4" x14ac:dyDescent="0.2">
      <c r="A45" s="299">
        <f t="shared" si="1"/>
        <v>540</v>
      </c>
      <c r="B45" s="58">
        <f t="shared" si="2"/>
        <v>54</v>
      </c>
      <c r="C45" s="48" t="str">
        <f t="shared" si="3"/>
        <v>The population is comprised of individuals of age 54.</v>
      </c>
      <c r="D45" s="23"/>
    </row>
    <row r="46" spans="1:4" x14ac:dyDescent="0.2">
      <c r="A46" s="299">
        <f t="shared" si="1"/>
        <v>550</v>
      </c>
      <c r="B46" s="58">
        <f t="shared" si="2"/>
        <v>55</v>
      </c>
      <c r="C46" s="48" t="str">
        <f t="shared" si="3"/>
        <v>The population is comprised of individuals of age 55.</v>
      </c>
      <c r="D46" s="23"/>
    </row>
    <row r="47" spans="1:4" x14ac:dyDescent="0.2">
      <c r="A47" s="299">
        <f t="shared" si="1"/>
        <v>560</v>
      </c>
      <c r="B47" s="58">
        <f t="shared" si="2"/>
        <v>56</v>
      </c>
      <c r="C47" s="48" t="str">
        <f t="shared" si="3"/>
        <v>The population is comprised of individuals of age 56.</v>
      </c>
      <c r="D47" s="23"/>
    </row>
    <row r="48" spans="1:4" x14ac:dyDescent="0.2">
      <c r="A48" s="299">
        <f t="shared" si="1"/>
        <v>570</v>
      </c>
      <c r="B48" s="58">
        <f t="shared" si="2"/>
        <v>57</v>
      </c>
      <c r="C48" s="48" t="str">
        <f t="shared" si="3"/>
        <v>The population is comprised of individuals of age 57.</v>
      </c>
      <c r="D48" s="23"/>
    </row>
    <row r="49" spans="1:4" x14ac:dyDescent="0.2">
      <c r="A49" s="299">
        <f t="shared" si="1"/>
        <v>580</v>
      </c>
      <c r="B49" s="58">
        <f t="shared" si="2"/>
        <v>58</v>
      </c>
      <c r="C49" s="48" t="str">
        <f t="shared" si="3"/>
        <v>The population is comprised of individuals of age 58.</v>
      </c>
      <c r="D49" s="23"/>
    </row>
    <row r="50" spans="1:4" x14ac:dyDescent="0.2">
      <c r="A50" s="299">
        <f t="shared" si="1"/>
        <v>590</v>
      </c>
      <c r="B50" s="58">
        <f t="shared" si="2"/>
        <v>59</v>
      </c>
      <c r="C50" s="48" t="str">
        <f t="shared" si="3"/>
        <v>The population is comprised of individuals of age 59.</v>
      </c>
      <c r="D50" s="23"/>
    </row>
    <row r="51" spans="1:4" x14ac:dyDescent="0.2">
      <c r="A51" s="299">
        <f t="shared" si="1"/>
        <v>600</v>
      </c>
      <c r="B51" s="58">
        <f t="shared" si="2"/>
        <v>60</v>
      </c>
      <c r="C51" s="48" t="str">
        <f t="shared" si="3"/>
        <v>The population is comprised of individuals of age 60.</v>
      </c>
      <c r="D51" s="23"/>
    </row>
    <row r="52" spans="1:4" x14ac:dyDescent="0.2">
      <c r="A52" s="299">
        <f t="shared" si="1"/>
        <v>610</v>
      </c>
      <c r="B52" s="58">
        <f t="shared" si="2"/>
        <v>61</v>
      </c>
      <c r="C52" s="48" t="str">
        <f t="shared" si="3"/>
        <v>The population is comprised of individuals of age 61.</v>
      </c>
      <c r="D52" s="23"/>
    </row>
    <row r="53" spans="1:4" x14ac:dyDescent="0.2">
      <c r="A53" s="299">
        <f t="shared" si="1"/>
        <v>620</v>
      </c>
      <c r="B53" s="58">
        <f t="shared" si="2"/>
        <v>62</v>
      </c>
      <c r="C53" s="48" t="str">
        <f t="shared" si="3"/>
        <v>The population is comprised of individuals of age 62.</v>
      </c>
      <c r="D53" s="23"/>
    </row>
    <row r="54" spans="1:4" x14ac:dyDescent="0.2">
      <c r="A54" s="299">
        <f t="shared" si="1"/>
        <v>630</v>
      </c>
      <c r="B54" s="58">
        <f t="shared" si="2"/>
        <v>63</v>
      </c>
      <c r="C54" s="48" t="str">
        <f t="shared" si="3"/>
        <v>The population is comprised of individuals of age 63.</v>
      </c>
      <c r="D54" s="23"/>
    </row>
    <row r="55" spans="1:4" x14ac:dyDescent="0.2">
      <c r="A55" s="299">
        <f t="shared" si="1"/>
        <v>640</v>
      </c>
      <c r="B55" s="58">
        <f t="shared" si="2"/>
        <v>64</v>
      </c>
      <c r="C55" s="48" t="str">
        <f t="shared" si="3"/>
        <v>The population is comprised of individuals of age 64.</v>
      </c>
      <c r="D55" s="23"/>
    </row>
    <row r="56" spans="1:4" x14ac:dyDescent="0.2">
      <c r="A56" s="299">
        <f t="shared" si="1"/>
        <v>650</v>
      </c>
      <c r="B56" s="58">
        <f t="shared" si="2"/>
        <v>65</v>
      </c>
      <c r="C56" s="48" t="str">
        <f t="shared" si="3"/>
        <v>The population is comprised of individuals of age 65.</v>
      </c>
      <c r="D56" s="23"/>
    </row>
    <row r="57" spans="1:4" x14ac:dyDescent="0.2">
      <c r="A57" s="299">
        <f t="shared" si="1"/>
        <v>660</v>
      </c>
      <c r="B57" s="58">
        <f t="shared" si="2"/>
        <v>66</v>
      </c>
      <c r="C57" s="48" t="str">
        <f t="shared" si="3"/>
        <v>The population is comprised of individuals of age 66.</v>
      </c>
      <c r="D57" s="23"/>
    </row>
    <row r="58" spans="1:4" x14ac:dyDescent="0.2">
      <c r="A58" s="299">
        <f t="shared" si="1"/>
        <v>670</v>
      </c>
      <c r="B58" s="58">
        <f t="shared" si="2"/>
        <v>67</v>
      </c>
      <c r="C58" s="48" t="str">
        <f t="shared" si="3"/>
        <v>The population is comprised of individuals of age 67.</v>
      </c>
      <c r="D58" s="23"/>
    </row>
    <row r="59" spans="1:4" x14ac:dyDescent="0.2">
      <c r="A59" s="299">
        <f t="shared" si="1"/>
        <v>680</v>
      </c>
      <c r="B59" s="58">
        <f t="shared" si="2"/>
        <v>68</v>
      </c>
      <c r="C59" s="48" t="str">
        <f t="shared" si="3"/>
        <v>The population is comprised of individuals of age 68.</v>
      </c>
      <c r="D59" s="23"/>
    </row>
    <row r="60" spans="1:4" x14ac:dyDescent="0.2">
      <c r="A60" s="299">
        <f t="shared" si="1"/>
        <v>690</v>
      </c>
      <c r="B60" s="58">
        <f t="shared" si="2"/>
        <v>69</v>
      </c>
      <c r="C60" s="48" t="str">
        <f t="shared" si="3"/>
        <v>The population is comprised of individuals of age 69.</v>
      </c>
      <c r="D60" s="23"/>
    </row>
    <row r="61" spans="1:4" x14ac:dyDescent="0.2">
      <c r="A61" s="299">
        <f t="shared" si="1"/>
        <v>700</v>
      </c>
      <c r="B61" s="58">
        <f t="shared" si="2"/>
        <v>70</v>
      </c>
      <c r="C61" s="48" t="str">
        <f t="shared" si="3"/>
        <v>The population is comprised of individuals of age 70.</v>
      </c>
      <c r="D61" s="23"/>
    </row>
    <row r="62" spans="1:4" x14ac:dyDescent="0.2">
      <c r="A62" s="299">
        <f t="shared" si="1"/>
        <v>710</v>
      </c>
      <c r="B62" s="58">
        <f t="shared" si="2"/>
        <v>71</v>
      </c>
      <c r="C62" s="48" t="str">
        <f t="shared" si="3"/>
        <v>The population is comprised of individuals of age 71.</v>
      </c>
      <c r="D62" s="23"/>
    </row>
    <row r="63" spans="1:4" x14ac:dyDescent="0.2">
      <c r="A63" s="299">
        <f t="shared" si="1"/>
        <v>720</v>
      </c>
      <c r="B63" s="58">
        <f t="shared" si="2"/>
        <v>72</v>
      </c>
      <c r="C63" s="48" t="str">
        <f t="shared" si="3"/>
        <v>The population is comprised of individuals of age 72.</v>
      </c>
      <c r="D63" s="23"/>
    </row>
    <row r="64" spans="1:4" x14ac:dyDescent="0.2">
      <c r="A64" s="299">
        <f t="shared" si="1"/>
        <v>730</v>
      </c>
      <c r="B64" s="58">
        <f t="shared" si="2"/>
        <v>73</v>
      </c>
      <c r="C64" s="48" t="str">
        <f t="shared" si="3"/>
        <v>The population is comprised of individuals of age 73.</v>
      </c>
      <c r="D64" s="23"/>
    </row>
    <row r="65" spans="1:4" x14ac:dyDescent="0.2">
      <c r="A65" s="299">
        <f t="shared" si="1"/>
        <v>740</v>
      </c>
      <c r="B65" s="58">
        <f t="shared" si="2"/>
        <v>74</v>
      </c>
      <c r="C65" s="48" t="str">
        <f t="shared" si="3"/>
        <v>The population is comprised of individuals of age 74.</v>
      </c>
      <c r="D65" s="23"/>
    </row>
    <row r="66" spans="1:4" x14ac:dyDescent="0.2">
      <c r="A66" s="299">
        <f t="shared" si="1"/>
        <v>750</v>
      </c>
      <c r="B66" s="58">
        <f t="shared" si="2"/>
        <v>75</v>
      </c>
      <c r="C66" s="48" t="str">
        <f t="shared" si="3"/>
        <v>The population is comprised of individuals of age 75.</v>
      </c>
      <c r="D66" s="23"/>
    </row>
    <row r="67" spans="1:4" x14ac:dyDescent="0.2">
      <c r="A67" s="299">
        <f t="shared" si="1"/>
        <v>760</v>
      </c>
      <c r="B67" s="58">
        <f t="shared" si="2"/>
        <v>76</v>
      </c>
      <c r="C67" s="48" t="str">
        <f t="shared" si="3"/>
        <v>The population is comprised of individuals of age 76.</v>
      </c>
      <c r="D67" s="23"/>
    </row>
    <row r="68" spans="1:4" x14ac:dyDescent="0.2">
      <c r="A68" s="299">
        <f t="shared" si="1"/>
        <v>770</v>
      </c>
      <c r="B68" s="58">
        <f t="shared" si="2"/>
        <v>77</v>
      </c>
      <c r="C68" s="48" t="str">
        <f t="shared" si="3"/>
        <v>The population is comprised of individuals of age 77.</v>
      </c>
      <c r="D68" s="23"/>
    </row>
    <row r="69" spans="1:4" x14ac:dyDescent="0.2">
      <c r="A69" s="299">
        <f t="shared" si="1"/>
        <v>780</v>
      </c>
      <c r="B69" s="58">
        <f t="shared" si="2"/>
        <v>78</v>
      </c>
      <c r="C69" s="48" t="str">
        <f t="shared" si="3"/>
        <v>The population is comprised of individuals of age 78.</v>
      </c>
      <c r="D69" s="23"/>
    </row>
    <row r="70" spans="1:4" x14ac:dyDescent="0.2">
      <c r="A70" s="299">
        <f t="shared" si="1"/>
        <v>790</v>
      </c>
      <c r="B70" s="58">
        <f t="shared" si="2"/>
        <v>79</v>
      </c>
      <c r="C70" s="48" t="str">
        <f t="shared" si="3"/>
        <v>The population is comprised of individuals of age 79.</v>
      </c>
      <c r="D70" s="23"/>
    </row>
    <row r="71" spans="1:4" x14ac:dyDescent="0.2">
      <c r="A71" s="299">
        <f t="shared" si="1"/>
        <v>800</v>
      </c>
      <c r="B71" s="58">
        <f t="shared" si="2"/>
        <v>80</v>
      </c>
      <c r="C71" s="48" t="str">
        <f t="shared" si="3"/>
        <v>The population is comprised of individuals of age 80.</v>
      </c>
      <c r="D71" s="23"/>
    </row>
    <row r="72" spans="1:4" x14ac:dyDescent="0.2">
      <c r="A72" s="299">
        <f t="shared" si="1"/>
        <v>810</v>
      </c>
      <c r="B72" s="58">
        <f t="shared" si="2"/>
        <v>81</v>
      </c>
      <c r="C72" s="48" t="str">
        <f t="shared" si="3"/>
        <v>The population is comprised of individuals of age 81.</v>
      </c>
      <c r="D72" s="23"/>
    </row>
    <row r="73" spans="1:4" x14ac:dyDescent="0.2">
      <c r="A73" s="299">
        <f t="shared" si="1"/>
        <v>820</v>
      </c>
      <c r="B73" s="58">
        <f t="shared" si="2"/>
        <v>82</v>
      </c>
      <c r="C73" s="48" t="str">
        <f t="shared" si="3"/>
        <v>The population is comprised of individuals of age 82.</v>
      </c>
      <c r="D73" s="23"/>
    </row>
    <row r="74" spans="1:4" x14ac:dyDescent="0.2">
      <c r="A74" s="299">
        <f t="shared" si="1"/>
        <v>830</v>
      </c>
      <c r="B74" s="58">
        <f t="shared" si="2"/>
        <v>83</v>
      </c>
      <c r="C74" s="48" t="str">
        <f t="shared" si="3"/>
        <v>The population is comprised of individuals of age 83.</v>
      </c>
      <c r="D74" s="23"/>
    </row>
    <row r="75" spans="1:4" x14ac:dyDescent="0.2">
      <c r="A75" s="299">
        <f t="shared" si="1"/>
        <v>840</v>
      </c>
      <c r="B75" s="58">
        <f t="shared" si="2"/>
        <v>84</v>
      </c>
      <c r="C75" s="48" t="str">
        <f t="shared" ref="C75:C106" si="4">CONCATENATE("The population is comprised of individuals of age ",B75,".")</f>
        <v>The population is comprised of individuals of age 84.</v>
      </c>
      <c r="D75" s="23"/>
    </row>
    <row r="76" spans="1:4" x14ac:dyDescent="0.2">
      <c r="A76" s="299">
        <f t="shared" si="1"/>
        <v>850</v>
      </c>
      <c r="B76" s="58">
        <f t="shared" si="2"/>
        <v>85</v>
      </c>
      <c r="C76" s="48" t="str">
        <f t="shared" si="4"/>
        <v>The population is comprised of individuals of age 85.</v>
      </c>
      <c r="D76" s="23"/>
    </row>
    <row r="77" spans="1:4" x14ac:dyDescent="0.2">
      <c r="A77" s="299">
        <f t="shared" ref="A77:A90" si="5">A76+10</f>
        <v>860</v>
      </c>
      <c r="B77" s="58">
        <f t="shared" ref="B77:B90" si="6">A77/10</f>
        <v>86</v>
      </c>
      <c r="C77" s="48" t="str">
        <f t="shared" si="4"/>
        <v>The population is comprised of individuals of age 86.</v>
      </c>
      <c r="D77" s="23"/>
    </row>
    <row r="78" spans="1:4" x14ac:dyDescent="0.2">
      <c r="A78" s="299">
        <f t="shared" si="5"/>
        <v>870</v>
      </c>
      <c r="B78" s="58">
        <f t="shared" si="6"/>
        <v>87</v>
      </c>
      <c r="C78" s="48" t="str">
        <f t="shared" si="4"/>
        <v>The population is comprised of individuals of age 87.</v>
      </c>
      <c r="D78" s="23"/>
    </row>
    <row r="79" spans="1:4" x14ac:dyDescent="0.2">
      <c r="A79" s="299">
        <f t="shared" si="5"/>
        <v>880</v>
      </c>
      <c r="B79" s="58">
        <f t="shared" si="6"/>
        <v>88</v>
      </c>
      <c r="C79" s="48" t="str">
        <f t="shared" si="4"/>
        <v>The population is comprised of individuals of age 88.</v>
      </c>
      <c r="D79" s="23"/>
    </row>
    <row r="80" spans="1:4" x14ac:dyDescent="0.2">
      <c r="A80" s="299">
        <f t="shared" si="5"/>
        <v>890</v>
      </c>
      <c r="B80" s="58">
        <f t="shared" si="6"/>
        <v>89</v>
      </c>
      <c r="C80" s="48" t="str">
        <f t="shared" si="4"/>
        <v>The population is comprised of individuals of age 89.</v>
      </c>
      <c r="D80" s="23"/>
    </row>
    <row r="81" spans="1:7" x14ac:dyDescent="0.2">
      <c r="A81" s="299">
        <f t="shared" si="5"/>
        <v>900</v>
      </c>
      <c r="B81" s="58">
        <f t="shared" si="6"/>
        <v>90</v>
      </c>
      <c r="C81" s="48" t="str">
        <f t="shared" si="4"/>
        <v>The population is comprised of individuals of age 90.</v>
      </c>
      <c r="D81" s="23"/>
    </row>
    <row r="82" spans="1:7" x14ac:dyDescent="0.2">
      <c r="A82" s="299">
        <f t="shared" si="5"/>
        <v>910</v>
      </c>
      <c r="B82" s="58">
        <f t="shared" si="6"/>
        <v>91</v>
      </c>
      <c r="C82" s="48" t="str">
        <f t="shared" si="4"/>
        <v>The population is comprised of individuals of age 91.</v>
      </c>
      <c r="D82" s="23"/>
    </row>
    <row r="83" spans="1:7" x14ac:dyDescent="0.2">
      <c r="A83" s="299">
        <f t="shared" si="5"/>
        <v>920</v>
      </c>
      <c r="B83" s="58">
        <f t="shared" si="6"/>
        <v>92</v>
      </c>
      <c r="C83" s="48" t="str">
        <f t="shared" si="4"/>
        <v>The population is comprised of individuals of age 92.</v>
      </c>
      <c r="D83" s="23"/>
    </row>
    <row r="84" spans="1:7" x14ac:dyDescent="0.2">
      <c r="A84" s="299">
        <f t="shared" si="5"/>
        <v>930</v>
      </c>
      <c r="B84" s="58">
        <f t="shared" si="6"/>
        <v>93</v>
      </c>
      <c r="C84" s="48" t="str">
        <f t="shared" si="4"/>
        <v>The population is comprised of individuals of age 93.</v>
      </c>
      <c r="D84" s="23"/>
    </row>
    <row r="85" spans="1:7" x14ac:dyDescent="0.2">
      <c r="A85" s="299">
        <f t="shared" si="5"/>
        <v>940</v>
      </c>
      <c r="B85" s="58">
        <f t="shared" si="6"/>
        <v>94</v>
      </c>
      <c r="C85" s="48" t="str">
        <f t="shared" si="4"/>
        <v>The population is comprised of individuals of age 94.</v>
      </c>
      <c r="D85" s="23"/>
    </row>
    <row r="86" spans="1:7" x14ac:dyDescent="0.2">
      <c r="A86" s="299">
        <f t="shared" si="5"/>
        <v>950</v>
      </c>
      <c r="B86" s="58">
        <f t="shared" si="6"/>
        <v>95</v>
      </c>
      <c r="C86" s="48" t="str">
        <f t="shared" si="4"/>
        <v>The population is comprised of individuals of age 95.</v>
      </c>
      <c r="D86" s="23"/>
    </row>
    <row r="87" spans="1:7" x14ac:dyDescent="0.2">
      <c r="A87" s="299">
        <f t="shared" si="5"/>
        <v>960</v>
      </c>
      <c r="B87" s="58">
        <f t="shared" si="6"/>
        <v>96</v>
      </c>
      <c r="C87" s="48" t="str">
        <f t="shared" si="4"/>
        <v>The population is comprised of individuals of age 96.</v>
      </c>
      <c r="D87" s="23"/>
    </row>
    <row r="88" spans="1:7" x14ac:dyDescent="0.2">
      <c r="A88" s="299">
        <f t="shared" si="5"/>
        <v>970</v>
      </c>
      <c r="B88" s="58">
        <f t="shared" si="6"/>
        <v>97</v>
      </c>
      <c r="C88" s="48" t="str">
        <f t="shared" si="4"/>
        <v>The population is comprised of individuals of age 97.</v>
      </c>
      <c r="D88" s="23"/>
    </row>
    <row r="89" spans="1:7" x14ac:dyDescent="0.2">
      <c r="A89" s="299">
        <f t="shared" si="5"/>
        <v>980</v>
      </c>
      <c r="B89" s="58">
        <f t="shared" si="6"/>
        <v>98</v>
      </c>
      <c r="C89" s="48" t="str">
        <f t="shared" si="4"/>
        <v>The population is comprised of individuals of age 98.</v>
      </c>
      <c r="D89" s="23"/>
    </row>
    <row r="90" spans="1:7" ht="17" thickBot="1" x14ac:dyDescent="0.25">
      <c r="A90" s="303">
        <f t="shared" si="5"/>
        <v>990</v>
      </c>
      <c r="B90" s="304">
        <f t="shared" si="6"/>
        <v>99</v>
      </c>
      <c r="C90" s="51" t="str">
        <f>CONCATENATE("The population is comprised of individuals of age ",B90," and above",".")</f>
        <v>The population is comprised of individuals of age 99 and above.</v>
      </c>
      <c r="D90" s="23"/>
      <c r="F90" s="28"/>
      <c r="G90" s="28"/>
    </row>
    <row r="91" spans="1:7" x14ac:dyDescent="0.2">
      <c r="A91" s="298">
        <v>201</v>
      </c>
      <c r="B91" s="57" t="s">
        <v>101</v>
      </c>
      <c r="C91" s="47" t="str">
        <f t="shared" ref="C91:C106" si="7">CONCATENATE("The population is comprised of individuals of in the ",B91," age group.")</f>
        <v>The population is comprised of individuals of in the 20 to 24 age group.</v>
      </c>
      <c r="D91" s="306" t="str">
        <f>CONCATENATE(A91,"=",A11,"+",A12,"+",A13,"+",A14,"+",A15,"+",A16,"+",A17,"+",A18,"+",A19,"+",A20)</f>
        <v>201=200+210+220+230+240+250+260+270+280+290</v>
      </c>
      <c r="F91" s="61"/>
      <c r="G91" s="28"/>
    </row>
    <row r="92" spans="1:7" x14ac:dyDescent="0.2">
      <c r="A92" s="299">
        <f>A91+50</f>
        <v>251</v>
      </c>
      <c r="B92" s="58" t="s">
        <v>102</v>
      </c>
      <c r="C92" s="48" t="str">
        <f t="shared" si="7"/>
        <v>The population is comprised of individuals of in the 25 to 29 age group.</v>
      </c>
      <c r="D92" s="307" t="s">
        <v>131</v>
      </c>
      <c r="F92" s="61"/>
      <c r="G92" s="28"/>
    </row>
    <row r="93" spans="1:7" x14ac:dyDescent="0.2">
      <c r="A93" s="299">
        <f t="shared" ref="A93:A106" si="8">A92+50</f>
        <v>301</v>
      </c>
      <c r="B93" s="58" t="s">
        <v>103</v>
      </c>
      <c r="C93" s="48" t="str">
        <f t="shared" si="7"/>
        <v>The population is comprised of individuals of in the 30 to 34 age group.</v>
      </c>
      <c r="D93" s="307" t="s">
        <v>131</v>
      </c>
      <c r="F93" s="61"/>
      <c r="G93" s="28"/>
    </row>
    <row r="94" spans="1:7" x14ac:dyDescent="0.2">
      <c r="A94" s="299">
        <f t="shared" si="8"/>
        <v>351</v>
      </c>
      <c r="B94" s="58" t="s">
        <v>104</v>
      </c>
      <c r="C94" s="48" t="str">
        <f t="shared" si="7"/>
        <v>The population is comprised of individuals of in the 35 to 39 age group.</v>
      </c>
      <c r="D94" s="307" t="s">
        <v>131</v>
      </c>
      <c r="F94" s="61"/>
      <c r="G94" s="28"/>
    </row>
    <row r="95" spans="1:7" x14ac:dyDescent="0.2">
      <c r="A95" s="299">
        <f t="shared" si="8"/>
        <v>401</v>
      </c>
      <c r="B95" s="58" t="s">
        <v>105</v>
      </c>
      <c r="C95" s="48" t="str">
        <f t="shared" si="7"/>
        <v>The population is comprised of individuals of in the 40 to 44 age group.</v>
      </c>
      <c r="D95" s="307" t="s">
        <v>131</v>
      </c>
      <c r="F95" s="61"/>
      <c r="G95" s="28"/>
    </row>
    <row r="96" spans="1:7" x14ac:dyDescent="0.2">
      <c r="A96" s="299">
        <f t="shared" si="8"/>
        <v>451</v>
      </c>
      <c r="B96" s="58" t="s">
        <v>106</v>
      </c>
      <c r="C96" s="48" t="str">
        <f t="shared" si="7"/>
        <v>The population is comprised of individuals of in the 45 to 49 age group.</v>
      </c>
      <c r="D96" s="307" t="s">
        <v>131</v>
      </c>
      <c r="F96" s="61"/>
      <c r="G96" s="28"/>
    </row>
    <row r="97" spans="1:7" x14ac:dyDescent="0.2">
      <c r="A97" s="299">
        <f t="shared" si="8"/>
        <v>501</v>
      </c>
      <c r="B97" s="58" t="s">
        <v>107</v>
      </c>
      <c r="C97" s="48" t="str">
        <f t="shared" si="7"/>
        <v>The population is comprised of individuals of in the 50 to 54 age group.</v>
      </c>
      <c r="D97" s="307" t="s">
        <v>131</v>
      </c>
      <c r="F97" s="61"/>
      <c r="G97" s="28"/>
    </row>
    <row r="98" spans="1:7" x14ac:dyDescent="0.2">
      <c r="A98" s="299">
        <f t="shared" si="8"/>
        <v>551</v>
      </c>
      <c r="B98" s="58" t="s">
        <v>109</v>
      </c>
      <c r="C98" s="48" t="str">
        <f t="shared" si="7"/>
        <v>The population is comprised of individuals of in the 55 to 59 age group.</v>
      </c>
      <c r="D98" s="307" t="s">
        <v>131</v>
      </c>
      <c r="F98" s="61"/>
      <c r="G98" s="28"/>
    </row>
    <row r="99" spans="1:7" x14ac:dyDescent="0.2">
      <c r="A99" s="299">
        <f t="shared" si="8"/>
        <v>601</v>
      </c>
      <c r="B99" s="58" t="s">
        <v>110</v>
      </c>
      <c r="C99" s="48" t="str">
        <f t="shared" si="7"/>
        <v>The population is comprised of individuals of in the 60 to 64 age group.</v>
      </c>
      <c r="D99" s="307" t="s">
        <v>131</v>
      </c>
      <c r="F99" s="61"/>
      <c r="G99" s="28"/>
    </row>
    <row r="100" spans="1:7" x14ac:dyDescent="0.2">
      <c r="A100" s="299">
        <f t="shared" si="8"/>
        <v>651</v>
      </c>
      <c r="B100" s="58" t="s">
        <v>111</v>
      </c>
      <c r="C100" s="48" t="str">
        <f t="shared" si="7"/>
        <v>The population is comprised of individuals of in the 65 to 69 age group.</v>
      </c>
      <c r="D100" s="307" t="s">
        <v>131</v>
      </c>
      <c r="F100" s="61"/>
      <c r="G100" s="28"/>
    </row>
    <row r="101" spans="1:7" x14ac:dyDescent="0.2">
      <c r="A101" s="299">
        <f t="shared" si="8"/>
        <v>701</v>
      </c>
      <c r="B101" s="58" t="s">
        <v>112</v>
      </c>
      <c r="C101" s="48" t="str">
        <f t="shared" si="7"/>
        <v>The population is comprised of individuals of in the 70 to 74 age group.</v>
      </c>
      <c r="D101" s="307" t="s">
        <v>131</v>
      </c>
      <c r="F101" s="61"/>
      <c r="G101" s="28"/>
    </row>
    <row r="102" spans="1:7" x14ac:dyDescent="0.2">
      <c r="A102" s="299">
        <f t="shared" si="8"/>
        <v>751</v>
      </c>
      <c r="B102" s="58" t="s">
        <v>113</v>
      </c>
      <c r="C102" s="48" t="str">
        <f t="shared" si="7"/>
        <v>The population is comprised of individuals of in the 75 to 79 age group.</v>
      </c>
      <c r="D102" s="307" t="s">
        <v>131</v>
      </c>
      <c r="F102" s="61"/>
      <c r="G102" s="28"/>
    </row>
    <row r="103" spans="1:7" x14ac:dyDescent="0.2">
      <c r="A103" s="299">
        <f t="shared" si="8"/>
        <v>801</v>
      </c>
      <c r="B103" s="58" t="s">
        <v>114</v>
      </c>
      <c r="C103" s="48" t="str">
        <f t="shared" si="7"/>
        <v>The population is comprised of individuals of in the 80 to 84 age group.</v>
      </c>
      <c r="D103" s="307" t="s">
        <v>131</v>
      </c>
      <c r="F103" s="61"/>
      <c r="G103" s="28"/>
    </row>
    <row r="104" spans="1:7" x14ac:dyDescent="0.2">
      <c r="A104" s="299">
        <f t="shared" si="8"/>
        <v>851</v>
      </c>
      <c r="B104" s="58" t="s">
        <v>115</v>
      </c>
      <c r="C104" s="48" t="str">
        <f t="shared" si="7"/>
        <v>The population is comprised of individuals of in the 85 to 89 age group.</v>
      </c>
      <c r="D104" s="307" t="s">
        <v>131</v>
      </c>
      <c r="F104" s="61"/>
      <c r="G104" s="28"/>
    </row>
    <row r="105" spans="1:7" x14ac:dyDescent="0.2">
      <c r="A105" s="299">
        <f t="shared" si="8"/>
        <v>901</v>
      </c>
      <c r="B105" s="58" t="s">
        <v>116</v>
      </c>
      <c r="C105" s="48" t="str">
        <f t="shared" si="7"/>
        <v>The population is comprised of individuals of in the 90 to 94 age group.</v>
      </c>
      <c r="D105" s="307" t="s">
        <v>131</v>
      </c>
    </row>
    <row r="106" spans="1:7" x14ac:dyDescent="0.2">
      <c r="A106" s="299">
        <f t="shared" si="8"/>
        <v>951</v>
      </c>
      <c r="B106" s="58" t="s">
        <v>117</v>
      </c>
      <c r="C106" s="48" t="str">
        <f t="shared" si="7"/>
        <v>The population is comprised of individuals of in the 95 to 99 age group.</v>
      </c>
      <c r="D106" s="307" t="s">
        <v>131</v>
      </c>
    </row>
    <row r="107" spans="1:7" ht="17" thickBot="1" x14ac:dyDescent="0.25">
      <c r="A107" s="300">
        <v>111</v>
      </c>
      <c r="B107" s="59" t="s">
        <v>1718</v>
      </c>
      <c r="C107" s="49" t="s">
        <v>2303</v>
      </c>
      <c r="D107" s="313" t="s">
        <v>131</v>
      </c>
    </row>
    <row r="108" spans="1:7" x14ac:dyDescent="0.2">
      <c r="A108" s="308" t="s">
        <v>1719</v>
      </c>
      <c r="B108" s="47" t="s">
        <v>1723</v>
      </c>
      <c r="C108" s="305" t="str">
        <f>CONCATENATE("The population is comprised of individuals of in the ", B108," age group.")</f>
        <v>The population is comprised of individuals of in the 0 to 4 age group.</v>
      </c>
      <c r="D108" s="215"/>
    </row>
    <row r="109" spans="1:7" x14ac:dyDescent="0.2">
      <c r="A109" s="309" t="s">
        <v>1720</v>
      </c>
      <c r="B109" s="48" t="s">
        <v>1724</v>
      </c>
      <c r="C109" s="58" t="str">
        <f t="shared" ref="C109:C119" si="9">CONCATENATE("The population is comprised of individuals of in the ",B109," age group.")</f>
        <v>The population is comprised of individuals of in the 5 to 9 age group.</v>
      </c>
      <c r="D109" s="174"/>
    </row>
    <row r="110" spans="1:7" x14ac:dyDescent="0.2">
      <c r="A110" s="309" t="s">
        <v>1722</v>
      </c>
      <c r="B110" s="48" t="s">
        <v>1725</v>
      </c>
      <c r="C110" s="58" t="str">
        <f t="shared" si="9"/>
        <v>The population is comprised of individuals of in the 10 to 14 age group.</v>
      </c>
      <c r="D110" s="174"/>
    </row>
    <row r="111" spans="1:7" x14ac:dyDescent="0.2">
      <c r="A111" s="309" t="s">
        <v>1721</v>
      </c>
      <c r="B111" s="48" t="s">
        <v>1726</v>
      </c>
      <c r="C111" s="58" t="str">
        <f t="shared" si="9"/>
        <v>The population is comprised of individuals of in the 15 to 19 age group.</v>
      </c>
      <c r="D111" s="174"/>
    </row>
    <row r="112" spans="1:7" x14ac:dyDescent="0.2">
      <c r="A112" s="310">
        <f>202</f>
        <v>202</v>
      </c>
      <c r="B112" s="52" t="s">
        <v>118</v>
      </c>
      <c r="C112" s="58" t="str">
        <f t="shared" si="9"/>
        <v>The population is comprised of individuals of in the 20 to 29 age group.</v>
      </c>
      <c r="D112" s="23" t="str">
        <f>CONCATENATE(A112,"=",A91,"+",A92)</f>
        <v>202=201+251</v>
      </c>
    </row>
    <row r="113" spans="1:4" x14ac:dyDescent="0.2">
      <c r="A113" s="311">
        <f>A112+100</f>
        <v>302</v>
      </c>
      <c r="B113" s="48" t="s">
        <v>119</v>
      </c>
      <c r="C113" s="58" t="str">
        <f t="shared" si="9"/>
        <v>The population is comprised of individuals of in the 30 to 39 age group.</v>
      </c>
      <c r="D113" s="23" t="s">
        <v>131</v>
      </c>
    </row>
    <row r="114" spans="1:4" x14ac:dyDescent="0.2">
      <c r="A114" s="311">
        <f t="shared" ref="A114:A119" si="10">A113+100</f>
        <v>402</v>
      </c>
      <c r="B114" s="48" t="s">
        <v>120</v>
      </c>
      <c r="C114" s="58" t="str">
        <f t="shared" si="9"/>
        <v>The population is comprised of individuals of in the 40 to 49  age group.</v>
      </c>
      <c r="D114" s="23" t="s">
        <v>131</v>
      </c>
    </row>
    <row r="115" spans="1:4" x14ac:dyDescent="0.2">
      <c r="A115" s="311">
        <f t="shared" si="10"/>
        <v>502</v>
      </c>
      <c r="B115" s="48" t="s">
        <v>121</v>
      </c>
      <c r="C115" s="58" t="str">
        <f t="shared" si="9"/>
        <v>The population is comprised of individuals of in the 50 to 59 age group.</v>
      </c>
      <c r="D115" s="23" t="s">
        <v>131</v>
      </c>
    </row>
    <row r="116" spans="1:4" x14ac:dyDescent="0.2">
      <c r="A116" s="311">
        <f t="shared" si="10"/>
        <v>602</v>
      </c>
      <c r="B116" s="48" t="s">
        <v>122</v>
      </c>
      <c r="C116" s="58" t="str">
        <f t="shared" si="9"/>
        <v>The population is comprised of individuals of in the 60 to 69 age group.</v>
      </c>
      <c r="D116" s="23" t="s">
        <v>131</v>
      </c>
    </row>
    <row r="117" spans="1:4" x14ac:dyDescent="0.2">
      <c r="A117" s="311">
        <f t="shared" si="10"/>
        <v>702</v>
      </c>
      <c r="B117" s="48" t="s">
        <v>123</v>
      </c>
      <c r="C117" s="58" t="str">
        <f t="shared" si="9"/>
        <v>The population is comprised of individuals of in the 70 to 79 age group.</v>
      </c>
      <c r="D117" s="23" t="s">
        <v>131</v>
      </c>
    </row>
    <row r="118" spans="1:4" x14ac:dyDescent="0.2">
      <c r="A118" s="311">
        <f t="shared" si="10"/>
        <v>802</v>
      </c>
      <c r="B118" s="48" t="s">
        <v>124</v>
      </c>
      <c r="C118" s="58" t="str">
        <f t="shared" si="9"/>
        <v>The population is comprised of individuals of in the 80 to 89 age group.</v>
      </c>
      <c r="D118" s="23" t="s">
        <v>131</v>
      </c>
    </row>
    <row r="119" spans="1:4" ht="17" thickBot="1" x14ac:dyDescent="0.25">
      <c r="A119" s="312">
        <f t="shared" si="10"/>
        <v>902</v>
      </c>
      <c r="B119" s="49" t="s">
        <v>125</v>
      </c>
      <c r="C119" s="58" t="str">
        <f t="shared" si="9"/>
        <v>The population is comprised of individuals of in the 90 to 99 age group.</v>
      </c>
      <c r="D119" s="24" t="s">
        <v>131</v>
      </c>
    </row>
    <row r="122" spans="1:4" x14ac:dyDescent="0.2">
      <c r="A122" s="301" t="s">
        <v>1509</v>
      </c>
      <c r="B122" s="235" t="s">
        <v>1508</v>
      </c>
    </row>
    <row r="123" spans="1:4" x14ac:dyDescent="0.2">
      <c r="A123" s="302">
        <v>10</v>
      </c>
      <c r="B123" s="40">
        <v>991</v>
      </c>
    </row>
    <row r="124" spans="1:4" x14ac:dyDescent="0.2">
      <c r="A124" s="302">
        <v>20</v>
      </c>
      <c r="B124" s="40">
        <v>201</v>
      </c>
    </row>
    <row r="125" spans="1:4" x14ac:dyDescent="0.2">
      <c r="A125" s="302">
        <v>25</v>
      </c>
      <c r="B125" s="40">
        <v>251</v>
      </c>
    </row>
    <row r="126" spans="1:4" x14ac:dyDescent="0.2">
      <c r="A126" s="302">
        <v>30</v>
      </c>
      <c r="B126" s="40">
        <v>301</v>
      </c>
    </row>
    <row r="127" spans="1:4" x14ac:dyDescent="0.2">
      <c r="A127" s="302">
        <v>35</v>
      </c>
      <c r="B127" s="40">
        <v>351</v>
      </c>
    </row>
    <row r="128" spans="1:4" x14ac:dyDescent="0.2">
      <c r="A128" s="302">
        <v>40</v>
      </c>
      <c r="B128" s="40">
        <v>401</v>
      </c>
    </row>
    <row r="129" spans="1:2" x14ac:dyDescent="0.2">
      <c r="A129" s="302">
        <v>45</v>
      </c>
      <c r="B129" s="40">
        <v>451</v>
      </c>
    </row>
    <row r="130" spans="1:2" x14ac:dyDescent="0.2">
      <c r="A130" s="302">
        <v>50</v>
      </c>
      <c r="B130" s="40">
        <v>501</v>
      </c>
    </row>
    <row r="131" spans="1:2" x14ac:dyDescent="0.2">
      <c r="A131" s="302">
        <v>55</v>
      </c>
      <c r="B131" s="40">
        <v>551</v>
      </c>
    </row>
    <row r="132" spans="1:2" x14ac:dyDescent="0.2">
      <c r="A132" s="302">
        <v>60</v>
      </c>
      <c r="B132" s="40">
        <v>601</v>
      </c>
    </row>
    <row r="133" spans="1:2" x14ac:dyDescent="0.2">
      <c r="A133" s="302">
        <v>65</v>
      </c>
      <c r="B133" s="40">
        <v>651</v>
      </c>
    </row>
    <row r="134" spans="1:2" x14ac:dyDescent="0.2">
      <c r="A134" s="302">
        <v>70</v>
      </c>
      <c r="B134" s="40">
        <v>701</v>
      </c>
    </row>
    <row r="135" spans="1:2" x14ac:dyDescent="0.2">
      <c r="A135" s="302">
        <v>75</v>
      </c>
      <c r="B135" s="40">
        <v>751</v>
      </c>
    </row>
    <row r="136" spans="1:2" x14ac:dyDescent="0.2">
      <c r="A136" s="302">
        <v>80</v>
      </c>
      <c r="B136" s="40">
        <v>801</v>
      </c>
    </row>
    <row r="137" spans="1:2" x14ac:dyDescent="0.2">
      <c r="A137" s="302">
        <v>85</v>
      </c>
      <c r="B137" s="40">
        <v>851</v>
      </c>
    </row>
    <row r="138" spans="1:2" x14ac:dyDescent="0.2">
      <c r="A138" s="302">
        <v>90</v>
      </c>
      <c r="B138" s="40">
        <v>902</v>
      </c>
    </row>
    <row r="139" spans="1:2" x14ac:dyDescent="0.2">
      <c r="A139" s="302">
        <v>98</v>
      </c>
      <c r="B139" s="40">
        <v>992</v>
      </c>
    </row>
    <row r="140" spans="1:2" x14ac:dyDescent="0.2">
      <c r="A140" s="302">
        <v>99</v>
      </c>
      <c r="B140" s="40">
        <v>999</v>
      </c>
    </row>
  </sheetData>
  <phoneticPr fontId="4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4"/>
  <sheetViews>
    <sheetView workbookViewId="0">
      <selection activeCell="H2" sqref="H2"/>
    </sheetView>
  </sheetViews>
  <sheetFormatPr baseColWidth="10" defaultColWidth="11" defaultRowHeight="16" x14ac:dyDescent="0.2"/>
  <cols>
    <col min="1" max="1" width="49.1640625" customWidth="1"/>
    <col min="2" max="2" width="21.6640625" customWidth="1"/>
    <col min="3" max="3" width="14.6640625" customWidth="1"/>
    <col min="4" max="4" width="8.5" bestFit="1" customWidth="1"/>
    <col min="5" max="5" width="21.5" customWidth="1"/>
    <col min="7" max="7" width="23.33203125" customWidth="1"/>
  </cols>
  <sheetData>
    <row r="2" spans="1:7" x14ac:dyDescent="0.2">
      <c r="A2" s="184" t="s">
        <v>1796</v>
      </c>
      <c r="B2" s="184" t="s">
        <v>1797</v>
      </c>
      <c r="C2" s="184" t="s">
        <v>702</v>
      </c>
      <c r="D2" s="184" t="s">
        <v>1798</v>
      </c>
      <c r="E2" s="184" t="s">
        <v>1799</v>
      </c>
      <c r="F2" s="184" t="s">
        <v>1800</v>
      </c>
      <c r="G2" s="184" t="s">
        <v>1801</v>
      </c>
    </row>
    <row r="3" spans="1:7" x14ac:dyDescent="0.2">
      <c r="A3" s="183" t="s">
        <v>704</v>
      </c>
      <c r="B3" s="183" t="s">
        <v>704</v>
      </c>
      <c r="C3" s="183" t="s">
        <v>703</v>
      </c>
      <c r="D3" s="183" t="s">
        <v>1192</v>
      </c>
      <c r="E3" s="183">
        <v>20</v>
      </c>
      <c r="F3" s="183" t="s">
        <v>705</v>
      </c>
      <c r="G3" s="183" t="s">
        <v>1185</v>
      </c>
    </row>
    <row r="4" spans="1:7" x14ac:dyDescent="0.2">
      <c r="A4" s="183" t="s">
        <v>1802</v>
      </c>
      <c r="B4" s="183" t="s">
        <v>1803</v>
      </c>
      <c r="C4" s="183" t="s">
        <v>706</v>
      </c>
      <c r="D4" s="183" t="s">
        <v>1461</v>
      </c>
      <c r="E4" s="183">
        <v>784</v>
      </c>
      <c r="F4" s="183" t="s">
        <v>707</v>
      </c>
      <c r="G4" s="183" t="s">
        <v>1205</v>
      </c>
    </row>
    <row r="5" spans="1:7" x14ac:dyDescent="0.2">
      <c r="A5" s="183" t="s">
        <v>709</v>
      </c>
      <c r="B5" s="183" t="s">
        <v>709</v>
      </c>
      <c r="C5" s="183" t="s">
        <v>708</v>
      </c>
      <c r="D5" s="183" t="s">
        <v>1180</v>
      </c>
      <c r="E5" s="183">
        <v>4</v>
      </c>
      <c r="F5" s="183" t="s">
        <v>707</v>
      </c>
      <c r="G5" s="183" t="s">
        <v>1181</v>
      </c>
    </row>
    <row r="6" spans="1:7" x14ac:dyDescent="0.2">
      <c r="A6" s="183" t="s">
        <v>711</v>
      </c>
      <c r="B6" s="183" t="s">
        <v>711</v>
      </c>
      <c r="C6" s="183" t="s">
        <v>710</v>
      </c>
      <c r="D6" s="183" t="s">
        <v>1201</v>
      </c>
      <c r="E6" s="183">
        <v>28</v>
      </c>
      <c r="F6" s="183" t="s">
        <v>1196</v>
      </c>
      <c r="G6" s="183" t="s">
        <v>712</v>
      </c>
    </row>
    <row r="7" spans="1:7" x14ac:dyDescent="0.2">
      <c r="A7" s="183" t="s">
        <v>714</v>
      </c>
      <c r="B7" s="183" t="s">
        <v>714</v>
      </c>
      <c r="C7" s="183" t="s">
        <v>713</v>
      </c>
      <c r="D7" s="183" t="s">
        <v>1195</v>
      </c>
      <c r="E7" s="183">
        <v>660</v>
      </c>
      <c r="F7" s="183" t="s">
        <v>1196</v>
      </c>
      <c r="G7" s="183" t="s">
        <v>712</v>
      </c>
    </row>
    <row r="8" spans="1:7" x14ac:dyDescent="0.2">
      <c r="A8" s="183" t="s">
        <v>716</v>
      </c>
      <c r="B8" s="183" t="s">
        <v>716</v>
      </c>
      <c r="C8" s="183" t="s">
        <v>715</v>
      </c>
      <c r="D8" s="183" t="s">
        <v>1186</v>
      </c>
      <c r="E8" s="183">
        <v>8</v>
      </c>
      <c r="F8" s="183" t="s">
        <v>705</v>
      </c>
      <c r="G8" s="183" t="s">
        <v>1187</v>
      </c>
    </row>
    <row r="9" spans="1:7" x14ac:dyDescent="0.2">
      <c r="A9" s="183" t="s">
        <v>718</v>
      </c>
      <c r="B9" s="183" t="s">
        <v>718</v>
      </c>
      <c r="C9" s="183" t="s">
        <v>717</v>
      </c>
      <c r="D9" s="183" t="s">
        <v>1204</v>
      </c>
      <c r="E9" s="183">
        <v>51</v>
      </c>
      <c r="F9" s="183" t="s">
        <v>707</v>
      </c>
      <c r="G9" s="183" t="s">
        <v>1205</v>
      </c>
    </row>
    <row r="10" spans="1:7" x14ac:dyDescent="0.2">
      <c r="A10" s="183" t="s">
        <v>720</v>
      </c>
      <c r="B10" s="183" t="s">
        <v>720</v>
      </c>
      <c r="C10" s="183" t="s">
        <v>719</v>
      </c>
      <c r="D10" s="183" t="s">
        <v>1193</v>
      </c>
      <c r="E10" s="183">
        <v>24</v>
      </c>
      <c r="F10" s="183" t="s">
        <v>721</v>
      </c>
      <c r="G10" s="183" t="s">
        <v>1194</v>
      </c>
    </row>
    <row r="11" spans="1:7" x14ac:dyDescent="0.2">
      <c r="A11" s="183" t="s">
        <v>1197</v>
      </c>
      <c r="B11" s="183" t="s">
        <v>1197</v>
      </c>
      <c r="C11" s="183" t="s">
        <v>1198</v>
      </c>
      <c r="D11" s="183" t="s">
        <v>1199</v>
      </c>
      <c r="E11" s="183">
        <v>10</v>
      </c>
      <c r="F11" s="183" t="s">
        <v>1200</v>
      </c>
      <c r="G11" s="183" t="s">
        <v>1200</v>
      </c>
    </row>
    <row r="12" spans="1:7" x14ac:dyDescent="0.2">
      <c r="A12" s="183" t="s">
        <v>723</v>
      </c>
      <c r="B12" s="183" t="s">
        <v>723</v>
      </c>
      <c r="C12" s="183" t="s">
        <v>722</v>
      </c>
      <c r="D12" s="183" t="s">
        <v>1202</v>
      </c>
      <c r="E12" s="183">
        <v>32</v>
      </c>
      <c r="F12" s="183" t="s">
        <v>1196</v>
      </c>
      <c r="G12" s="183" t="s">
        <v>1203</v>
      </c>
    </row>
    <row r="13" spans="1:7" x14ac:dyDescent="0.2">
      <c r="A13" s="183" t="s">
        <v>725</v>
      </c>
      <c r="B13" s="183" t="s">
        <v>725</v>
      </c>
      <c r="C13" s="183" t="s">
        <v>724</v>
      </c>
      <c r="D13" s="183" t="s">
        <v>1190</v>
      </c>
      <c r="E13" s="183">
        <v>16</v>
      </c>
      <c r="F13" s="183" t="s">
        <v>726</v>
      </c>
      <c r="G13" s="183" t="s">
        <v>1191</v>
      </c>
    </row>
    <row r="14" spans="1:7" x14ac:dyDescent="0.2">
      <c r="A14" s="183" t="s">
        <v>728</v>
      </c>
      <c r="B14" s="183" t="s">
        <v>728</v>
      </c>
      <c r="C14" s="183" t="s">
        <v>727</v>
      </c>
      <c r="D14" s="183" t="s">
        <v>1209</v>
      </c>
      <c r="E14" s="183">
        <v>40</v>
      </c>
      <c r="F14" s="183" t="s">
        <v>705</v>
      </c>
      <c r="G14" s="183" t="s">
        <v>1185</v>
      </c>
    </row>
    <row r="15" spans="1:7" x14ac:dyDescent="0.2">
      <c r="A15" s="183" t="s">
        <v>730</v>
      </c>
      <c r="B15" s="183" t="s">
        <v>730</v>
      </c>
      <c r="C15" s="183" t="s">
        <v>729</v>
      </c>
      <c r="D15" s="183" t="s">
        <v>1207</v>
      </c>
      <c r="E15" s="183">
        <v>36</v>
      </c>
      <c r="F15" s="183" t="s">
        <v>726</v>
      </c>
      <c r="G15" s="183" t="s">
        <v>1208</v>
      </c>
    </row>
    <row r="16" spans="1:7" x14ac:dyDescent="0.2">
      <c r="A16" s="183" t="s">
        <v>732</v>
      </c>
      <c r="B16" s="183" t="s">
        <v>732</v>
      </c>
      <c r="C16" s="183" t="s">
        <v>731</v>
      </c>
      <c r="D16" s="183" t="s">
        <v>1206</v>
      </c>
      <c r="E16" s="183">
        <v>533</v>
      </c>
      <c r="F16" s="183" t="s">
        <v>1196</v>
      </c>
      <c r="G16" s="183" t="s">
        <v>712</v>
      </c>
    </row>
    <row r="17" spans="1:7" x14ac:dyDescent="0.2">
      <c r="A17" s="183" t="s">
        <v>1182</v>
      </c>
      <c r="B17" s="183" t="s">
        <v>1182</v>
      </c>
      <c r="C17" s="183" t="s">
        <v>1183</v>
      </c>
      <c r="D17" s="183" t="s">
        <v>1184</v>
      </c>
      <c r="E17" s="183">
        <v>248</v>
      </c>
      <c r="F17" s="183" t="s">
        <v>705</v>
      </c>
      <c r="G17" s="183" t="s">
        <v>1185</v>
      </c>
    </row>
    <row r="18" spans="1:7" x14ac:dyDescent="0.2">
      <c r="A18" s="183" t="s">
        <v>734</v>
      </c>
      <c r="B18" s="183" t="s">
        <v>734</v>
      </c>
      <c r="C18" s="183" t="s">
        <v>733</v>
      </c>
      <c r="D18" s="183" t="s">
        <v>1210</v>
      </c>
      <c r="E18" s="183">
        <v>31</v>
      </c>
      <c r="F18" s="183" t="s">
        <v>707</v>
      </c>
      <c r="G18" s="183" t="s">
        <v>1205</v>
      </c>
    </row>
    <row r="19" spans="1:7" x14ac:dyDescent="0.2">
      <c r="A19" s="183" t="s">
        <v>736</v>
      </c>
      <c r="B19" s="183" t="s">
        <v>736</v>
      </c>
      <c r="C19" s="183" t="s">
        <v>735</v>
      </c>
      <c r="D19" s="183" t="s">
        <v>1226</v>
      </c>
      <c r="E19" s="183">
        <v>70</v>
      </c>
      <c r="F19" s="183" t="s">
        <v>705</v>
      </c>
      <c r="G19" s="183" t="s">
        <v>1187</v>
      </c>
    </row>
    <row r="20" spans="1:7" x14ac:dyDescent="0.2">
      <c r="A20" s="183" t="s">
        <v>738</v>
      </c>
      <c r="B20" s="183" t="s">
        <v>738</v>
      </c>
      <c r="C20" s="183" t="s">
        <v>737</v>
      </c>
      <c r="D20" s="183" t="s">
        <v>1214</v>
      </c>
      <c r="E20" s="183">
        <v>52</v>
      </c>
      <c r="F20" s="183" t="s">
        <v>1196</v>
      </c>
      <c r="G20" s="183" t="s">
        <v>712</v>
      </c>
    </row>
    <row r="21" spans="1:7" x14ac:dyDescent="0.2">
      <c r="A21" s="183" t="s">
        <v>740</v>
      </c>
      <c r="B21" s="183" t="s">
        <v>740</v>
      </c>
      <c r="C21" s="183" t="s">
        <v>739</v>
      </c>
      <c r="D21" s="183" t="s">
        <v>1213</v>
      </c>
      <c r="E21" s="183">
        <v>50</v>
      </c>
      <c r="F21" s="183" t="s">
        <v>707</v>
      </c>
      <c r="G21" s="183" t="s">
        <v>1181</v>
      </c>
    </row>
    <row r="22" spans="1:7" x14ac:dyDescent="0.2">
      <c r="A22" s="183" t="s">
        <v>742</v>
      </c>
      <c r="B22" s="183" t="s">
        <v>742</v>
      </c>
      <c r="C22" s="183" t="s">
        <v>741</v>
      </c>
      <c r="D22" s="183" t="s">
        <v>1216</v>
      </c>
      <c r="E22" s="183">
        <v>56</v>
      </c>
      <c r="F22" s="183" t="s">
        <v>705</v>
      </c>
      <c r="G22" s="183" t="s">
        <v>1185</v>
      </c>
    </row>
    <row r="23" spans="1:7" x14ac:dyDescent="0.2">
      <c r="A23" s="183" t="s">
        <v>744</v>
      </c>
      <c r="B23" s="183" t="s">
        <v>744</v>
      </c>
      <c r="C23" s="183" t="s">
        <v>743</v>
      </c>
      <c r="D23" s="183" t="s">
        <v>1238</v>
      </c>
      <c r="E23" s="183">
        <v>854</v>
      </c>
      <c r="F23" s="183" t="s">
        <v>721</v>
      </c>
      <c r="G23" s="183" t="s">
        <v>1220</v>
      </c>
    </row>
    <row r="24" spans="1:7" x14ac:dyDescent="0.2">
      <c r="A24" s="183" t="s">
        <v>746</v>
      </c>
      <c r="B24" s="183" t="s">
        <v>746</v>
      </c>
      <c r="C24" s="183" t="s">
        <v>745</v>
      </c>
      <c r="D24" s="183" t="s">
        <v>1237</v>
      </c>
      <c r="E24" s="183">
        <v>100</v>
      </c>
      <c r="F24" s="183" t="s">
        <v>705</v>
      </c>
      <c r="G24" s="183" t="s">
        <v>1187</v>
      </c>
    </row>
    <row r="25" spans="1:7" x14ac:dyDescent="0.2">
      <c r="A25" s="183" t="s">
        <v>748</v>
      </c>
      <c r="B25" s="183" t="s">
        <v>748</v>
      </c>
      <c r="C25" s="183" t="s">
        <v>747</v>
      </c>
      <c r="D25" s="183" t="s">
        <v>1212</v>
      </c>
      <c r="E25" s="183">
        <v>48</v>
      </c>
      <c r="F25" s="183" t="s">
        <v>707</v>
      </c>
      <c r="G25" s="183" t="s">
        <v>1205</v>
      </c>
    </row>
    <row r="26" spans="1:7" x14ac:dyDescent="0.2">
      <c r="A26" s="183" t="s">
        <v>750</v>
      </c>
      <c r="B26" s="183" t="s">
        <v>750</v>
      </c>
      <c r="C26" s="183" t="s">
        <v>749</v>
      </c>
      <c r="D26" s="183" t="s">
        <v>1239</v>
      </c>
      <c r="E26" s="183">
        <v>108</v>
      </c>
      <c r="F26" s="183" t="s">
        <v>721</v>
      </c>
      <c r="G26" s="183" t="s">
        <v>1240</v>
      </c>
    </row>
    <row r="27" spans="1:7" x14ac:dyDescent="0.2">
      <c r="A27" s="183" t="s">
        <v>752</v>
      </c>
      <c r="B27" s="183" t="s">
        <v>752</v>
      </c>
      <c r="C27" s="183" t="s">
        <v>751</v>
      </c>
      <c r="D27" s="183" t="s">
        <v>1219</v>
      </c>
      <c r="E27" s="183">
        <v>204</v>
      </c>
      <c r="F27" s="183" t="s">
        <v>721</v>
      </c>
      <c r="G27" s="183" t="s">
        <v>1220</v>
      </c>
    </row>
    <row r="28" spans="1:7" x14ac:dyDescent="0.2">
      <c r="A28" s="183" t="s">
        <v>1804</v>
      </c>
      <c r="B28" s="183" t="s">
        <v>1804</v>
      </c>
      <c r="C28" s="183" t="s">
        <v>1407</v>
      </c>
      <c r="D28" s="183" t="s">
        <v>1408</v>
      </c>
      <c r="E28" s="183">
        <v>652</v>
      </c>
      <c r="F28" s="183" t="s">
        <v>1196</v>
      </c>
      <c r="G28" s="183" t="s">
        <v>712</v>
      </c>
    </row>
    <row r="29" spans="1:7" x14ac:dyDescent="0.2">
      <c r="A29" s="183" t="s">
        <v>754</v>
      </c>
      <c r="B29" s="183" t="s">
        <v>754</v>
      </c>
      <c r="C29" s="183" t="s">
        <v>753</v>
      </c>
      <c r="D29" s="183" t="s">
        <v>1221</v>
      </c>
      <c r="E29" s="183">
        <v>60</v>
      </c>
      <c r="F29" s="183" t="s">
        <v>1196</v>
      </c>
      <c r="G29" s="183" t="s">
        <v>1222</v>
      </c>
    </row>
    <row r="30" spans="1:7" x14ac:dyDescent="0.2">
      <c r="A30" s="183" t="s">
        <v>756</v>
      </c>
      <c r="B30" s="183" t="s">
        <v>756</v>
      </c>
      <c r="C30" s="183" t="s">
        <v>755</v>
      </c>
      <c r="D30" s="183" t="s">
        <v>1235</v>
      </c>
      <c r="E30" s="183">
        <v>96</v>
      </c>
      <c r="F30" s="183" t="s">
        <v>707</v>
      </c>
      <c r="G30" s="183" t="s">
        <v>1236</v>
      </c>
    </row>
    <row r="31" spans="1:7" x14ac:dyDescent="0.2">
      <c r="A31" s="183" t="s">
        <v>1805</v>
      </c>
      <c r="B31" s="183" t="s">
        <v>1805</v>
      </c>
      <c r="C31" s="183" t="s">
        <v>757</v>
      </c>
      <c r="D31" s="183" t="s">
        <v>1224</v>
      </c>
      <c r="E31" s="183">
        <v>68</v>
      </c>
      <c r="F31" s="183" t="s">
        <v>1196</v>
      </c>
      <c r="G31" s="183" t="s">
        <v>1203</v>
      </c>
    </row>
    <row r="32" spans="1:7" x14ac:dyDescent="0.2">
      <c r="A32" s="183" t="s">
        <v>1806</v>
      </c>
      <c r="B32" s="183" t="s">
        <v>1806</v>
      </c>
      <c r="C32" s="183" t="s">
        <v>758</v>
      </c>
      <c r="D32" s="183" t="s">
        <v>1225</v>
      </c>
      <c r="E32" s="183">
        <v>535</v>
      </c>
      <c r="F32" s="183" t="s">
        <v>1196</v>
      </c>
      <c r="G32" s="183" t="s">
        <v>712</v>
      </c>
    </row>
    <row r="33" spans="1:7" x14ac:dyDescent="0.2">
      <c r="A33" s="183" t="s">
        <v>760</v>
      </c>
      <c r="B33" s="183" t="s">
        <v>760</v>
      </c>
      <c r="C33" s="183" t="s">
        <v>759</v>
      </c>
      <c r="D33" s="183" t="s">
        <v>1232</v>
      </c>
      <c r="E33" s="183">
        <v>76</v>
      </c>
      <c r="F33" s="183" t="s">
        <v>1196</v>
      </c>
      <c r="G33" s="183" t="s">
        <v>1203</v>
      </c>
    </row>
    <row r="34" spans="1:7" x14ac:dyDescent="0.2">
      <c r="A34" s="183" t="s">
        <v>1807</v>
      </c>
      <c r="B34" s="183" t="s">
        <v>1808</v>
      </c>
      <c r="C34" s="183" t="s">
        <v>761</v>
      </c>
      <c r="D34" s="183" t="s">
        <v>1211</v>
      </c>
      <c r="E34" s="183">
        <v>44</v>
      </c>
      <c r="F34" s="183" t="s">
        <v>1196</v>
      </c>
      <c r="G34" s="183" t="s">
        <v>712</v>
      </c>
    </row>
    <row r="35" spans="1:7" x14ac:dyDescent="0.2">
      <c r="A35" s="183" t="s">
        <v>763</v>
      </c>
      <c r="B35" s="183" t="s">
        <v>763</v>
      </c>
      <c r="C35" s="183" t="s">
        <v>762</v>
      </c>
      <c r="D35" s="183" t="s">
        <v>1223</v>
      </c>
      <c r="E35" s="183">
        <v>64</v>
      </c>
      <c r="F35" s="183" t="s">
        <v>707</v>
      </c>
      <c r="G35" s="183" t="s">
        <v>1181</v>
      </c>
    </row>
    <row r="36" spans="1:7" x14ac:dyDescent="0.2">
      <c r="A36" s="183" t="s">
        <v>1229</v>
      </c>
      <c r="B36" s="183" t="s">
        <v>1229</v>
      </c>
      <c r="C36" s="183" t="s">
        <v>1230</v>
      </c>
      <c r="D36" s="183" t="s">
        <v>1231</v>
      </c>
      <c r="E36" s="183">
        <v>74</v>
      </c>
      <c r="F36" s="183" t="s">
        <v>705</v>
      </c>
      <c r="G36" s="183" t="s">
        <v>1185</v>
      </c>
    </row>
    <row r="37" spans="1:7" x14ac:dyDescent="0.2">
      <c r="A37" s="183" t="s">
        <v>765</v>
      </c>
      <c r="B37" s="183" t="s">
        <v>765</v>
      </c>
      <c r="C37" s="183" t="s">
        <v>764</v>
      </c>
      <c r="D37" s="183" t="s">
        <v>1227</v>
      </c>
      <c r="E37" s="183">
        <v>72</v>
      </c>
      <c r="F37" s="183" t="s">
        <v>721</v>
      </c>
      <c r="G37" s="183" t="s">
        <v>1228</v>
      </c>
    </row>
    <row r="38" spans="1:7" x14ac:dyDescent="0.2">
      <c r="A38" s="183" t="s">
        <v>767</v>
      </c>
      <c r="B38" s="183" t="s">
        <v>767</v>
      </c>
      <c r="C38" s="183" t="s">
        <v>766</v>
      </c>
      <c r="D38" s="183" t="s">
        <v>1215</v>
      </c>
      <c r="E38" s="183">
        <v>112</v>
      </c>
      <c r="F38" s="183" t="s">
        <v>705</v>
      </c>
      <c r="G38" s="183" t="s">
        <v>1187</v>
      </c>
    </row>
    <row r="39" spans="1:7" x14ac:dyDescent="0.2">
      <c r="A39" s="183" t="s">
        <v>769</v>
      </c>
      <c r="B39" s="183" t="s">
        <v>769</v>
      </c>
      <c r="C39" s="183" t="s">
        <v>768</v>
      </c>
      <c r="D39" s="183" t="s">
        <v>1217</v>
      </c>
      <c r="E39" s="183">
        <v>84</v>
      </c>
      <c r="F39" s="183" t="s">
        <v>1196</v>
      </c>
      <c r="G39" s="183" t="s">
        <v>1218</v>
      </c>
    </row>
    <row r="40" spans="1:7" x14ac:dyDescent="0.2">
      <c r="A40" s="183" t="s">
        <v>771</v>
      </c>
      <c r="B40" s="183" t="s">
        <v>771</v>
      </c>
      <c r="C40" s="183" t="s">
        <v>770</v>
      </c>
      <c r="D40" s="183" t="s">
        <v>1244</v>
      </c>
      <c r="E40" s="183">
        <v>124</v>
      </c>
      <c r="F40" s="183" t="s">
        <v>1196</v>
      </c>
      <c r="G40" s="183" t="s">
        <v>1222</v>
      </c>
    </row>
    <row r="41" spans="1:7" x14ac:dyDescent="0.2">
      <c r="A41" s="183" t="s">
        <v>1809</v>
      </c>
      <c r="B41" s="183" t="s">
        <v>1810</v>
      </c>
      <c r="C41" s="183" t="s">
        <v>1254</v>
      </c>
      <c r="D41" s="183" t="s">
        <v>1255</v>
      </c>
      <c r="E41" s="183">
        <v>166</v>
      </c>
      <c r="F41" s="183" t="s">
        <v>726</v>
      </c>
      <c r="G41" s="183" t="s">
        <v>1208</v>
      </c>
    </row>
    <row r="42" spans="1:7" x14ac:dyDescent="0.2">
      <c r="A42" s="183" t="s">
        <v>1811</v>
      </c>
      <c r="B42" s="183" t="s">
        <v>1811</v>
      </c>
      <c r="C42" s="183" t="s">
        <v>772</v>
      </c>
      <c r="D42" s="183" t="s">
        <v>1258</v>
      </c>
      <c r="E42" s="183">
        <v>180</v>
      </c>
      <c r="F42" s="183" t="s">
        <v>721</v>
      </c>
      <c r="G42" s="183" t="s">
        <v>1194</v>
      </c>
    </row>
    <row r="43" spans="1:7" x14ac:dyDescent="0.2">
      <c r="A43" s="183" t="s">
        <v>1812</v>
      </c>
      <c r="B43" s="183" t="s">
        <v>1813</v>
      </c>
      <c r="C43" s="183" t="s">
        <v>773</v>
      </c>
      <c r="D43" s="183" t="s">
        <v>1246</v>
      </c>
      <c r="E43" s="183">
        <v>140</v>
      </c>
      <c r="F43" s="183" t="s">
        <v>721</v>
      </c>
      <c r="G43" s="183" t="s">
        <v>1194</v>
      </c>
    </row>
    <row r="44" spans="1:7" x14ac:dyDescent="0.2">
      <c r="A44" s="183" t="s">
        <v>1814</v>
      </c>
      <c r="B44" s="183" t="s">
        <v>1815</v>
      </c>
      <c r="C44" s="183" t="s">
        <v>774</v>
      </c>
      <c r="D44" s="183" t="s">
        <v>1259</v>
      </c>
      <c r="E44" s="183">
        <v>178</v>
      </c>
      <c r="F44" s="183" t="s">
        <v>721</v>
      </c>
      <c r="G44" s="183" t="s">
        <v>1194</v>
      </c>
    </row>
    <row r="45" spans="1:7" x14ac:dyDescent="0.2">
      <c r="A45" s="183" t="s">
        <v>776</v>
      </c>
      <c r="B45" s="183" t="s">
        <v>776</v>
      </c>
      <c r="C45" s="183" t="s">
        <v>775</v>
      </c>
      <c r="D45" s="183" t="s">
        <v>1443</v>
      </c>
      <c r="E45" s="183">
        <v>756</v>
      </c>
      <c r="F45" s="183" t="s">
        <v>705</v>
      </c>
      <c r="G45" s="183" t="s">
        <v>1185</v>
      </c>
    </row>
    <row r="46" spans="1:7" x14ac:dyDescent="0.2">
      <c r="A46" s="183" t="s">
        <v>778</v>
      </c>
      <c r="B46" s="183" t="s">
        <v>778</v>
      </c>
      <c r="C46" s="183" t="s">
        <v>777</v>
      </c>
      <c r="D46" s="183" t="s">
        <v>1267</v>
      </c>
      <c r="E46" s="183">
        <v>384</v>
      </c>
      <c r="F46" s="183" t="s">
        <v>721</v>
      </c>
      <c r="G46" s="183" t="s">
        <v>1220</v>
      </c>
    </row>
    <row r="47" spans="1:7" x14ac:dyDescent="0.2">
      <c r="A47" s="183" t="s">
        <v>1816</v>
      </c>
      <c r="B47" s="183" t="s">
        <v>1817</v>
      </c>
      <c r="C47" s="183" t="s">
        <v>779</v>
      </c>
      <c r="D47" s="183" t="s">
        <v>1260</v>
      </c>
      <c r="E47" s="183">
        <v>184</v>
      </c>
      <c r="F47" s="183" t="s">
        <v>726</v>
      </c>
      <c r="G47" s="183" t="s">
        <v>1191</v>
      </c>
    </row>
    <row r="48" spans="1:7" x14ac:dyDescent="0.2">
      <c r="A48" s="183" t="s">
        <v>781</v>
      </c>
      <c r="B48" s="183" t="s">
        <v>781</v>
      </c>
      <c r="C48" s="183" t="s">
        <v>780</v>
      </c>
      <c r="D48" s="183" t="s">
        <v>1248</v>
      </c>
      <c r="E48" s="183">
        <v>152</v>
      </c>
      <c r="F48" s="183" t="s">
        <v>1196</v>
      </c>
      <c r="G48" s="183" t="s">
        <v>1203</v>
      </c>
    </row>
    <row r="49" spans="1:7" x14ac:dyDescent="0.2">
      <c r="A49" s="183" t="s">
        <v>783</v>
      </c>
      <c r="B49" s="183" t="s">
        <v>783</v>
      </c>
      <c r="C49" s="183" t="s">
        <v>782</v>
      </c>
      <c r="D49" s="183" t="s">
        <v>1243</v>
      </c>
      <c r="E49" s="183">
        <v>120</v>
      </c>
      <c r="F49" s="183" t="s">
        <v>721</v>
      </c>
      <c r="G49" s="183" t="s">
        <v>1194</v>
      </c>
    </row>
    <row r="50" spans="1:7" x14ac:dyDescent="0.2">
      <c r="A50" s="183" t="s">
        <v>785</v>
      </c>
      <c r="B50" s="183" t="s">
        <v>785</v>
      </c>
      <c r="C50" s="183" t="s">
        <v>784</v>
      </c>
      <c r="D50" s="183" t="s">
        <v>1249</v>
      </c>
      <c r="E50" s="183">
        <v>156</v>
      </c>
      <c r="F50" s="183" t="s">
        <v>707</v>
      </c>
      <c r="G50" s="183" t="s">
        <v>1250</v>
      </c>
    </row>
    <row r="51" spans="1:7" x14ac:dyDescent="0.2">
      <c r="A51" s="183" t="s">
        <v>787</v>
      </c>
      <c r="B51" s="183" t="s">
        <v>787</v>
      </c>
      <c r="C51" s="183" t="s">
        <v>786</v>
      </c>
      <c r="D51" s="183" t="s">
        <v>1256</v>
      </c>
      <c r="E51" s="183">
        <v>170</v>
      </c>
      <c r="F51" s="183" t="s">
        <v>1196</v>
      </c>
      <c r="G51" s="183" t="s">
        <v>1203</v>
      </c>
    </row>
    <row r="52" spans="1:7" x14ac:dyDescent="0.2">
      <c r="A52" s="183" t="s">
        <v>789</v>
      </c>
      <c r="B52" s="183" t="s">
        <v>789</v>
      </c>
      <c r="C52" s="183" t="s">
        <v>788</v>
      </c>
      <c r="D52" s="183" t="s">
        <v>1261</v>
      </c>
      <c r="E52" s="183">
        <v>188</v>
      </c>
      <c r="F52" s="183" t="s">
        <v>1196</v>
      </c>
      <c r="G52" s="183" t="s">
        <v>1218</v>
      </c>
    </row>
    <row r="53" spans="1:7" x14ac:dyDescent="0.2">
      <c r="A53" s="183" t="s">
        <v>791</v>
      </c>
      <c r="B53" s="183" t="s">
        <v>791</v>
      </c>
      <c r="C53" s="183" t="s">
        <v>790</v>
      </c>
      <c r="D53" s="183" t="s">
        <v>1263</v>
      </c>
      <c r="E53" s="183">
        <v>192</v>
      </c>
      <c r="F53" s="183" t="s">
        <v>1196</v>
      </c>
      <c r="G53" s="183" t="s">
        <v>712</v>
      </c>
    </row>
    <row r="54" spans="1:7" x14ac:dyDescent="0.2">
      <c r="A54" s="183" t="s">
        <v>793</v>
      </c>
      <c r="B54" s="183" t="s">
        <v>793</v>
      </c>
      <c r="C54" s="183" t="s">
        <v>792</v>
      </c>
      <c r="D54" s="183" t="s">
        <v>1241</v>
      </c>
      <c r="E54" s="183">
        <v>132</v>
      </c>
      <c r="F54" s="183" t="s">
        <v>721</v>
      </c>
      <c r="G54" s="183" t="s">
        <v>1220</v>
      </c>
    </row>
    <row r="55" spans="1:7" x14ac:dyDescent="0.2">
      <c r="A55" s="183" t="s">
        <v>1478</v>
      </c>
      <c r="B55" s="183" t="s">
        <v>1478</v>
      </c>
      <c r="C55" s="183" t="s">
        <v>794</v>
      </c>
      <c r="D55" s="183" t="s">
        <v>1264</v>
      </c>
      <c r="E55" s="183">
        <v>531</v>
      </c>
      <c r="F55" s="183" t="s">
        <v>1196</v>
      </c>
      <c r="G55" s="183" t="s">
        <v>712</v>
      </c>
    </row>
    <row r="56" spans="1:7" x14ac:dyDescent="0.2">
      <c r="A56" s="183" t="s">
        <v>1251</v>
      </c>
      <c r="B56" s="183" t="s">
        <v>1251</v>
      </c>
      <c r="C56" s="183" t="s">
        <v>1252</v>
      </c>
      <c r="D56" s="183" t="s">
        <v>1253</v>
      </c>
      <c r="E56" s="183">
        <v>162</v>
      </c>
      <c r="F56" s="183" t="s">
        <v>726</v>
      </c>
      <c r="G56" s="183" t="s">
        <v>1208</v>
      </c>
    </row>
    <row r="57" spans="1:7" x14ac:dyDescent="0.2">
      <c r="A57" s="183" t="s">
        <v>796</v>
      </c>
      <c r="B57" s="183" t="s">
        <v>796</v>
      </c>
      <c r="C57" s="183" t="s">
        <v>795</v>
      </c>
      <c r="D57" s="183" t="s">
        <v>1265</v>
      </c>
      <c r="E57" s="183">
        <v>196</v>
      </c>
      <c r="F57" s="183" t="s">
        <v>707</v>
      </c>
      <c r="G57" s="183" t="s">
        <v>1205</v>
      </c>
    </row>
    <row r="58" spans="1:7" x14ac:dyDescent="0.2">
      <c r="A58" s="183" t="s">
        <v>1818</v>
      </c>
      <c r="B58" s="183" t="s">
        <v>1819</v>
      </c>
      <c r="C58" s="183" t="s">
        <v>797</v>
      </c>
      <c r="D58" s="183" t="s">
        <v>1266</v>
      </c>
      <c r="E58" s="183">
        <v>203</v>
      </c>
      <c r="F58" s="183" t="s">
        <v>705</v>
      </c>
      <c r="G58" s="183" t="s">
        <v>1187</v>
      </c>
    </row>
    <row r="59" spans="1:7" x14ac:dyDescent="0.2">
      <c r="A59" s="183" t="s">
        <v>799</v>
      </c>
      <c r="B59" s="183" t="s">
        <v>799</v>
      </c>
      <c r="C59" s="183" t="s">
        <v>798</v>
      </c>
      <c r="D59" s="183" t="s">
        <v>1291</v>
      </c>
      <c r="E59" s="183">
        <v>276</v>
      </c>
      <c r="F59" s="183" t="s">
        <v>705</v>
      </c>
      <c r="G59" s="183" t="s">
        <v>1185</v>
      </c>
    </row>
    <row r="60" spans="1:7" x14ac:dyDescent="0.2">
      <c r="A60" s="183" t="s">
        <v>801</v>
      </c>
      <c r="B60" s="183" t="s">
        <v>801</v>
      </c>
      <c r="C60" s="183" t="s">
        <v>800</v>
      </c>
      <c r="D60" s="183" t="s">
        <v>1269</v>
      </c>
      <c r="E60" s="183">
        <v>262</v>
      </c>
      <c r="F60" s="183" t="s">
        <v>721</v>
      </c>
      <c r="G60" s="183" t="s">
        <v>1240</v>
      </c>
    </row>
    <row r="61" spans="1:7" x14ac:dyDescent="0.2">
      <c r="A61" s="183" t="s">
        <v>803</v>
      </c>
      <c r="B61" s="183" t="s">
        <v>803</v>
      </c>
      <c r="C61" s="183" t="s">
        <v>802</v>
      </c>
      <c r="D61" s="183" t="s">
        <v>1268</v>
      </c>
      <c r="E61" s="183">
        <v>208</v>
      </c>
      <c r="F61" s="183" t="s">
        <v>705</v>
      </c>
      <c r="G61" s="183" t="s">
        <v>1185</v>
      </c>
    </row>
    <row r="62" spans="1:7" x14ac:dyDescent="0.2">
      <c r="A62" s="183" t="s">
        <v>805</v>
      </c>
      <c r="B62" s="183" t="s">
        <v>805</v>
      </c>
      <c r="C62" s="183" t="s">
        <v>804</v>
      </c>
      <c r="D62" s="183" t="s">
        <v>1270</v>
      </c>
      <c r="E62" s="183">
        <v>212</v>
      </c>
      <c r="F62" s="183" t="s">
        <v>1196</v>
      </c>
      <c r="G62" s="183" t="s">
        <v>712</v>
      </c>
    </row>
    <row r="63" spans="1:7" x14ac:dyDescent="0.2">
      <c r="A63" s="183" t="s">
        <v>1820</v>
      </c>
      <c r="B63" s="183" t="s">
        <v>1821</v>
      </c>
      <c r="C63" s="183" t="s">
        <v>806</v>
      </c>
      <c r="D63" s="183" t="s">
        <v>1271</v>
      </c>
      <c r="E63" s="183">
        <v>214</v>
      </c>
      <c r="F63" s="183" t="s">
        <v>1196</v>
      </c>
      <c r="G63" s="183" t="s">
        <v>712</v>
      </c>
    </row>
    <row r="64" spans="1:7" x14ac:dyDescent="0.2">
      <c r="A64" s="183" t="s">
        <v>808</v>
      </c>
      <c r="B64" s="183" t="s">
        <v>808</v>
      </c>
      <c r="C64" s="183" t="s">
        <v>807</v>
      </c>
      <c r="D64" s="183" t="s">
        <v>1188</v>
      </c>
      <c r="E64" s="183">
        <v>12</v>
      </c>
      <c r="F64" s="183" t="s">
        <v>721</v>
      </c>
      <c r="G64" s="183" t="s">
        <v>1189</v>
      </c>
    </row>
    <row r="65" spans="1:7" x14ac:dyDescent="0.2">
      <c r="A65" s="183" t="s">
        <v>810</v>
      </c>
      <c r="B65" s="183" t="s">
        <v>810</v>
      </c>
      <c r="C65" s="183" t="s">
        <v>809</v>
      </c>
      <c r="D65" s="183" t="s">
        <v>1272</v>
      </c>
      <c r="E65" s="183">
        <v>218</v>
      </c>
      <c r="F65" s="183" t="s">
        <v>1196</v>
      </c>
      <c r="G65" s="183" t="s">
        <v>1203</v>
      </c>
    </row>
    <row r="66" spans="1:7" x14ac:dyDescent="0.2">
      <c r="A66" s="183" t="s">
        <v>812</v>
      </c>
      <c r="B66" s="183" t="s">
        <v>812</v>
      </c>
      <c r="C66" s="183" t="s">
        <v>811</v>
      </c>
      <c r="D66" s="183" t="s">
        <v>1277</v>
      </c>
      <c r="E66" s="183">
        <v>233</v>
      </c>
      <c r="F66" s="183" t="s">
        <v>705</v>
      </c>
      <c r="G66" s="183" t="s">
        <v>1187</v>
      </c>
    </row>
    <row r="67" spans="1:7" x14ac:dyDescent="0.2">
      <c r="A67" s="183" t="s">
        <v>814</v>
      </c>
      <c r="B67" s="183" t="s">
        <v>814</v>
      </c>
      <c r="C67" s="183" t="s">
        <v>813</v>
      </c>
      <c r="D67" s="183" t="s">
        <v>1273</v>
      </c>
      <c r="E67" s="183">
        <v>818</v>
      </c>
      <c r="F67" s="183" t="s">
        <v>721</v>
      </c>
      <c r="G67" s="183" t="s">
        <v>1189</v>
      </c>
    </row>
    <row r="68" spans="1:7" x14ac:dyDescent="0.2">
      <c r="A68" s="183" t="s">
        <v>816</v>
      </c>
      <c r="B68" s="183" t="s">
        <v>816</v>
      </c>
      <c r="C68" s="183" t="s">
        <v>815</v>
      </c>
      <c r="D68" s="183" t="s">
        <v>1474</v>
      </c>
      <c r="E68" s="183">
        <v>732</v>
      </c>
      <c r="F68" s="183" t="s">
        <v>721</v>
      </c>
      <c r="G68" s="183" t="s">
        <v>1189</v>
      </c>
    </row>
    <row r="69" spans="1:7" x14ac:dyDescent="0.2">
      <c r="A69" s="183" t="s">
        <v>818</v>
      </c>
      <c r="B69" s="183" t="s">
        <v>818</v>
      </c>
      <c r="C69" s="183" t="s">
        <v>817</v>
      </c>
      <c r="D69" s="183" t="s">
        <v>1276</v>
      </c>
      <c r="E69" s="183">
        <v>232</v>
      </c>
      <c r="F69" s="183" t="s">
        <v>721</v>
      </c>
      <c r="G69" s="183" t="s">
        <v>1240</v>
      </c>
    </row>
    <row r="70" spans="1:7" x14ac:dyDescent="0.2">
      <c r="A70" s="183" t="s">
        <v>820</v>
      </c>
      <c r="B70" s="183" t="s">
        <v>820</v>
      </c>
      <c r="C70" s="183" t="s">
        <v>819</v>
      </c>
      <c r="D70" s="183" t="s">
        <v>1434</v>
      </c>
      <c r="E70" s="183">
        <v>724</v>
      </c>
      <c r="F70" s="183" t="s">
        <v>705</v>
      </c>
      <c r="G70" s="183" t="s">
        <v>1185</v>
      </c>
    </row>
    <row r="71" spans="1:7" x14ac:dyDescent="0.2">
      <c r="A71" s="183" t="s">
        <v>822</v>
      </c>
      <c r="B71" s="183" t="s">
        <v>822</v>
      </c>
      <c r="C71" s="183" t="s">
        <v>821</v>
      </c>
      <c r="D71" s="183" t="s">
        <v>1278</v>
      </c>
      <c r="E71" s="183">
        <v>231</v>
      </c>
      <c r="F71" s="183" t="s">
        <v>721</v>
      </c>
      <c r="G71" s="183" t="s">
        <v>1240</v>
      </c>
    </row>
    <row r="72" spans="1:7" x14ac:dyDescent="0.2">
      <c r="A72" s="183" t="s">
        <v>824</v>
      </c>
      <c r="B72" s="183" t="s">
        <v>824</v>
      </c>
      <c r="C72" s="183" t="s">
        <v>823</v>
      </c>
      <c r="D72" s="183" t="s">
        <v>1282</v>
      </c>
      <c r="E72" s="183">
        <v>246</v>
      </c>
      <c r="F72" s="183" t="s">
        <v>705</v>
      </c>
      <c r="G72" s="183" t="s">
        <v>1185</v>
      </c>
    </row>
    <row r="73" spans="1:7" x14ac:dyDescent="0.2">
      <c r="A73" s="183" t="s">
        <v>826</v>
      </c>
      <c r="B73" s="183" t="s">
        <v>826</v>
      </c>
      <c r="C73" s="183" t="s">
        <v>825</v>
      </c>
      <c r="D73" s="183" t="s">
        <v>1281</v>
      </c>
      <c r="E73" s="183">
        <v>242</v>
      </c>
      <c r="F73" s="183" t="s">
        <v>726</v>
      </c>
      <c r="G73" s="183" t="s">
        <v>1191</v>
      </c>
    </row>
    <row r="74" spans="1:7" x14ac:dyDescent="0.2">
      <c r="A74" s="183" t="s">
        <v>1822</v>
      </c>
      <c r="B74" s="183" t="s">
        <v>1823</v>
      </c>
      <c r="C74" s="183" t="s">
        <v>827</v>
      </c>
      <c r="D74" s="183" t="s">
        <v>1279</v>
      </c>
      <c r="E74" s="183">
        <v>238</v>
      </c>
      <c r="F74" s="183" t="s">
        <v>1196</v>
      </c>
      <c r="G74" s="183" t="s">
        <v>1203</v>
      </c>
    </row>
    <row r="75" spans="1:7" x14ac:dyDescent="0.2">
      <c r="A75" s="183" t="s">
        <v>1824</v>
      </c>
      <c r="B75" s="183" t="s">
        <v>1824</v>
      </c>
      <c r="C75" s="183" t="s">
        <v>828</v>
      </c>
      <c r="D75" s="183" t="s">
        <v>1363</v>
      </c>
      <c r="E75" s="183">
        <v>583</v>
      </c>
      <c r="F75" s="183" t="s">
        <v>726</v>
      </c>
      <c r="G75" s="183" t="s">
        <v>1191</v>
      </c>
    </row>
    <row r="76" spans="1:7" x14ac:dyDescent="0.2">
      <c r="A76" s="183" t="s">
        <v>1825</v>
      </c>
      <c r="B76" s="183" t="s">
        <v>1826</v>
      </c>
      <c r="C76" s="183" t="s">
        <v>829</v>
      </c>
      <c r="D76" s="183" t="s">
        <v>1280</v>
      </c>
      <c r="E76" s="183">
        <v>234</v>
      </c>
      <c r="F76" s="183" t="s">
        <v>705</v>
      </c>
      <c r="G76" s="183" t="s">
        <v>1185</v>
      </c>
    </row>
    <row r="77" spans="1:7" x14ac:dyDescent="0.2">
      <c r="A77" s="183" t="s">
        <v>831</v>
      </c>
      <c r="B77" s="183" t="s">
        <v>831</v>
      </c>
      <c r="C77" s="183" t="s">
        <v>830</v>
      </c>
      <c r="D77" s="183" t="s">
        <v>1283</v>
      </c>
      <c r="E77" s="183">
        <v>250</v>
      </c>
      <c r="F77" s="183" t="s">
        <v>705</v>
      </c>
      <c r="G77" s="183" t="s">
        <v>1185</v>
      </c>
    </row>
    <row r="78" spans="1:7" x14ac:dyDescent="0.2">
      <c r="A78" s="183" t="s">
        <v>833</v>
      </c>
      <c r="B78" s="183" t="s">
        <v>833</v>
      </c>
      <c r="C78" s="183" t="s">
        <v>832</v>
      </c>
      <c r="D78" s="183" t="s">
        <v>1288</v>
      </c>
      <c r="E78" s="183">
        <v>266</v>
      </c>
      <c r="F78" s="183" t="s">
        <v>721</v>
      </c>
      <c r="G78" s="183" t="s">
        <v>1194</v>
      </c>
    </row>
    <row r="79" spans="1:7" x14ac:dyDescent="0.2">
      <c r="A79" s="183" t="s">
        <v>1827</v>
      </c>
      <c r="B79" s="183" t="s">
        <v>1828</v>
      </c>
      <c r="C79" s="183" t="s">
        <v>834</v>
      </c>
      <c r="D79" s="183" t="s">
        <v>1462</v>
      </c>
      <c r="E79" s="183">
        <v>826</v>
      </c>
      <c r="F79" s="183" t="s">
        <v>705</v>
      </c>
      <c r="G79" s="183" t="s">
        <v>1185</v>
      </c>
    </row>
    <row r="80" spans="1:7" x14ac:dyDescent="0.2">
      <c r="A80" s="183" t="s">
        <v>836</v>
      </c>
      <c r="B80" s="183" t="s">
        <v>836</v>
      </c>
      <c r="C80" s="183" t="s">
        <v>835</v>
      </c>
      <c r="D80" s="183" t="s">
        <v>1296</v>
      </c>
      <c r="E80" s="183">
        <v>308</v>
      </c>
      <c r="F80" s="183" t="s">
        <v>1196</v>
      </c>
      <c r="G80" s="183" t="s">
        <v>712</v>
      </c>
    </row>
    <row r="81" spans="1:7" x14ac:dyDescent="0.2">
      <c r="A81" s="183" t="s">
        <v>838</v>
      </c>
      <c r="B81" s="183" t="s">
        <v>838</v>
      </c>
      <c r="C81" s="183" t="s">
        <v>837</v>
      </c>
      <c r="D81" s="183" t="s">
        <v>1290</v>
      </c>
      <c r="E81" s="183">
        <v>268</v>
      </c>
      <c r="F81" s="183" t="s">
        <v>707</v>
      </c>
      <c r="G81" s="183" t="s">
        <v>1205</v>
      </c>
    </row>
    <row r="82" spans="1:7" x14ac:dyDescent="0.2">
      <c r="A82" s="183" t="s">
        <v>840</v>
      </c>
      <c r="B82" s="183" t="s">
        <v>840</v>
      </c>
      <c r="C82" s="183" t="s">
        <v>839</v>
      </c>
      <c r="D82" s="183" t="s">
        <v>1284</v>
      </c>
      <c r="E82" s="183">
        <v>254</v>
      </c>
      <c r="F82" s="183" t="s">
        <v>1196</v>
      </c>
      <c r="G82" s="183" t="s">
        <v>1203</v>
      </c>
    </row>
    <row r="83" spans="1:7" x14ac:dyDescent="0.2">
      <c r="A83" s="183" t="s">
        <v>1300</v>
      </c>
      <c r="B83" s="183" t="s">
        <v>1300</v>
      </c>
      <c r="C83" s="183" t="s">
        <v>1301</v>
      </c>
      <c r="D83" s="183" t="s">
        <v>1302</v>
      </c>
      <c r="E83" s="183">
        <v>831</v>
      </c>
      <c r="F83" s="183" t="s">
        <v>705</v>
      </c>
      <c r="G83" s="183" t="s">
        <v>1185</v>
      </c>
    </row>
    <row r="84" spans="1:7" x14ac:dyDescent="0.2">
      <c r="A84" s="183" t="s">
        <v>842</v>
      </c>
      <c r="B84" s="183" t="s">
        <v>842</v>
      </c>
      <c r="C84" s="183" t="s">
        <v>841</v>
      </c>
      <c r="D84" s="183" t="s">
        <v>1292</v>
      </c>
      <c r="E84" s="183">
        <v>288</v>
      </c>
      <c r="F84" s="183" t="s">
        <v>721</v>
      </c>
      <c r="G84" s="183" t="s">
        <v>1220</v>
      </c>
    </row>
    <row r="85" spans="1:7" x14ac:dyDescent="0.2">
      <c r="A85" s="183" t="s">
        <v>844</v>
      </c>
      <c r="B85" s="183" t="s">
        <v>844</v>
      </c>
      <c r="C85" s="183" t="s">
        <v>843</v>
      </c>
      <c r="D85" s="183" t="s">
        <v>1293</v>
      </c>
      <c r="E85" s="183">
        <v>292</v>
      </c>
      <c r="F85" s="183" t="s">
        <v>705</v>
      </c>
      <c r="G85" s="183" t="s">
        <v>1185</v>
      </c>
    </row>
    <row r="86" spans="1:7" x14ac:dyDescent="0.2">
      <c r="A86" s="183" t="s">
        <v>846</v>
      </c>
      <c r="B86" s="183" t="s">
        <v>846</v>
      </c>
      <c r="C86" s="183" t="s">
        <v>845</v>
      </c>
      <c r="D86" s="183" t="s">
        <v>1295</v>
      </c>
      <c r="E86" s="183">
        <v>304</v>
      </c>
      <c r="F86" s="183" t="s">
        <v>1196</v>
      </c>
      <c r="G86" s="183" t="s">
        <v>1222</v>
      </c>
    </row>
    <row r="87" spans="1:7" x14ac:dyDescent="0.2">
      <c r="A87" s="183" t="s">
        <v>1829</v>
      </c>
      <c r="B87" s="183" t="s">
        <v>1830</v>
      </c>
      <c r="C87" s="183" t="s">
        <v>847</v>
      </c>
      <c r="D87" s="183" t="s">
        <v>1289</v>
      </c>
      <c r="E87" s="183">
        <v>270</v>
      </c>
      <c r="F87" s="183" t="s">
        <v>721</v>
      </c>
      <c r="G87" s="183" t="s">
        <v>1220</v>
      </c>
    </row>
    <row r="88" spans="1:7" x14ac:dyDescent="0.2">
      <c r="A88" s="183" t="s">
        <v>849</v>
      </c>
      <c r="B88" s="183" t="s">
        <v>849</v>
      </c>
      <c r="C88" s="183" t="s">
        <v>848</v>
      </c>
      <c r="D88" s="183" t="s">
        <v>1303</v>
      </c>
      <c r="E88" s="183">
        <v>324</v>
      </c>
      <c r="F88" s="183" t="s">
        <v>721</v>
      </c>
      <c r="G88" s="183" t="s">
        <v>1220</v>
      </c>
    </row>
    <row r="89" spans="1:7" x14ac:dyDescent="0.2">
      <c r="A89" s="183" t="s">
        <v>851</v>
      </c>
      <c r="B89" s="183" t="s">
        <v>851</v>
      </c>
      <c r="C89" s="183" t="s">
        <v>850</v>
      </c>
      <c r="D89" s="183" t="s">
        <v>1297</v>
      </c>
      <c r="E89" s="183">
        <v>312</v>
      </c>
      <c r="F89" s="183" t="s">
        <v>1196</v>
      </c>
      <c r="G89" s="183" t="s">
        <v>712</v>
      </c>
    </row>
    <row r="90" spans="1:7" x14ac:dyDescent="0.2">
      <c r="A90" s="183" t="s">
        <v>853</v>
      </c>
      <c r="B90" s="183" t="s">
        <v>853</v>
      </c>
      <c r="C90" s="183" t="s">
        <v>852</v>
      </c>
      <c r="D90" s="183" t="s">
        <v>1275</v>
      </c>
      <c r="E90" s="183">
        <v>226</v>
      </c>
      <c r="F90" s="183" t="s">
        <v>721</v>
      </c>
      <c r="G90" s="183" t="s">
        <v>1194</v>
      </c>
    </row>
    <row r="91" spans="1:7" x14ac:dyDescent="0.2">
      <c r="A91" s="183" t="s">
        <v>855</v>
      </c>
      <c r="B91" s="183" t="s">
        <v>855</v>
      </c>
      <c r="C91" s="183" t="s">
        <v>854</v>
      </c>
      <c r="D91" s="183" t="s">
        <v>1294</v>
      </c>
      <c r="E91" s="183">
        <v>300</v>
      </c>
      <c r="F91" s="183" t="s">
        <v>705</v>
      </c>
      <c r="G91" s="183" t="s">
        <v>1185</v>
      </c>
    </row>
    <row r="92" spans="1:7" x14ac:dyDescent="0.2">
      <c r="A92" s="183" t="s">
        <v>1831</v>
      </c>
      <c r="B92" s="183" t="s">
        <v>1831</v>
      </c>
      <c r="C92" s="183" t="s">
        <v>1431</v>
      </c>
      <c r="D92" s="183" t="s">
        <v>1432</v>
      </c>
      <c r="E92" s="183">
        <v>239</v>
      </c>
      <c r="F92" s="183" t="s">
        <v>705</v>
      </c>
      <c r="G92" s="183" t="s">
        <v>1185</v>
      </c>
    </row>
    <row r="93" spans="1:7" x14ac:dyDescent="0.2">
      <c r="A93" s="183" t="s">
        <v>857</v>
      </c>
      <c r="B93" s="183" t="s">
        <v>857</v>
      </c>
      <c r="C93" s="183" t="s">
        <v>856</v>
      </c>
      <c r="D93" s="183" t="s">
        <v>1299</v>
      </c>
      <c r="E93" s="183">
        <v>320</v>
      </c>
      <c r="F93" s="183" t="s">
        <v>1196</v>
      </c>
      <c r="G93" s="183" t="s">
        <v>1218</v>
      </c>
    </row>
    <row r="94" spans="1:7" x14ac:dyDescent="0.2">
      <c r="A94" s="183" t="s">
        <v>859</v>
      </c>
      <c r="B94" s="183" t="s">
        <v>859</v>
      </c>
      <c r="C94" s="183" t="s">
        <v>858</v>
      </c>
      <c r="D94" s="183" t="s">
        <v>1298</v>
      </c>
      <c r="E94" s="183">
        <v>316</v>
      </c>
      <c r="F94" s="183" t="s">
        <v>726</v>
      </c>
      <c r="G94" s="183" t="s">
        <v>1191</v>
      </c>
    </row>
    <row r="95" spans="1:7" x14ac:dyDescent="0.2">
      <c r="A95" s="183" t="s">
        <v>861</v>
      </c>
      <c r="B95" s="183" t="s">
        <v>861</v>
      </c>
      <c r="C95" s="183" t="s">
        <v>860</v>
      </c>
      <c r="D95" s="183" t="s">
        <v>1304</v>
      </c>
      <c r="E95" s="183">
        <v>624</v>
      </c>
      <c r="F95" s="183" t="s">
        <v>721</v>
      </c>
      <c r="G95" s="183" t="s">
        <v>1220</v>
      </c>
    </row>
    <row r="96" spans="1:7" x14ac:dyDescent="0.2">
      <c r="A96" s="183" t="s">
        <v>863</v>
      </c>
      <c r="B96" s="183" t="s">
        <v>863</v>
      </c>
      <c r="C96" s="183" t="s">
        <v>862</v>
      </c>
      <c r="D96" s="183" t="s">
        <v>1305</v>
      </c>
      <c r="E96" s="183">
        <v>328</v>
      </c>
      <c r="F96" s="183" t="s">
        <v>1196</v>
      </c>
      <c r="G96" s="183" t="s">
        <v>1203</v>
      </c>
    </row>
    <row r="97" spans="1:7" x14ac:dyDescent="0.2">
      <c r="A97" s="183" t="s">
        <v>865</v>
      </c>
      <c r="B97" s="183" t="s">
        <v>865</v>
      </c>
      <c r="C97" s="183" t="s">
        <v>864</v>
      </c>
      <c r="D97" s="183" t="s">
        <v>1312</v>
      </c>
      <c r="E97" s="183">
        <v>344</v>
      </c>
      <c r="F97" s="183" t="s">
        <v>707</v>
      </c>
      <c r="G97" s="183" t="s">
        <v>1250</v>
      </c>
    </row>
    <row r="98" spans="1:7" x14ac:dyDescent="0.2">
      <c r="A98" s="183" t="s">
        <v>1307</v>
      </c>
      <c r="B98" s="183" t="s">
        <v>1307</v>
      </c>
      <c r="C98" s="183" t="s">
        <v>1308</v>
      </c>
      <c r="D98" s="183" t="s">
        <v>1309</v>
      </c>
      <c r="E98" s="183">
        <v>334</v>
      </c>
      <c r="F98" s="183" t="s">
        <v>726</v>
      </c>
      <c r="G98" s="183" t="s">
        <v>1208</v>
      </c>
    </row>
    <row r="99" spans="1:7" x14ac:dyDescent="0.2">
      <c r="A99" s="183" t="s">
        <v>867</v>
      </c>
      <c r="B99" s="183" t="s">
        <v>867</v>
      </c>
      <c r="C99" s="183" t="s">
        <v>866</v>
      </c>
      <c r="D99" s="183" t="s">
        <v>1311</v>
      </c>
      <c r="E99" s="183">
        <v>340</v>
      </c>
      <c r="F99" s="183" t="s">
        <v>1196</v>
      </c>
      <c r="G99" s="183" t="s">
        <v>1218</v>
      </c>
    </row>
    <row r="100" spans="1:7" x14ac:dyDescent="0.2">
      <c r="A100" s="183" t="s">
        <v>869</v>
      </c>
      <c r="B100" s="183" t="s">
        <v>869</v>
      </c>
      <c r="C100" s="183" t="s">
        <v>868</v>
      </c>
      <c r="D100" s="183" t="s">
        <v>1262</v>
      </c>
      <c r="E100" s="183">
        <v>191</v>
      </c>
      <c r="F100" s="183" t="s">
        <v>705</v>
      </c>
      <c r="G100" s="183" t="s">
        <v>1187</v>
      </c>
    </row>
    <row r="101" spans="1:7" x14ac:dyDescent="0.2">
      <c r="A101" s="183" t="s">
        <v>871</v>
      </c>
      <c r="B101" s="183" t="s">
        <v>871</v>
      </c>
      <c r="C101" s="183" t="s">
        <v>870</v>
      </c>
      <c r="D101" s="183" t="s">
        <v>1306</v>
      </c>
      <c r="E101" s="183">
        <v>332</v>
      </c>
      <c r="F101" s="183" t="s">
        <v>1196</v>
      </c>
      <c r="G101" s="183" t="s">
        <v>712</v>
      </c>
    </row>
    <row r="102" spans="1:7" x14ac:dyDescent="0.2">
      <c r="A102" s="183" t="s">
        <v>873</v>
      </c>
      <c r="B102" s="183" t="s">
        <v>873</v>
      </c>
      <c r="C102" s="183" t="s">
        <v>872</v>
      </c>
      <c r="D102" s="183" t="s">
        <v>1313</v>
      </c>
      <c r="E102" s="183">
        <v>348</v>
      </c>
      <c r="F102" s="183" t="s">
        <v>705</v>
      </c>
      <c r="G102" s="183" t="s">
        <v>1187</v>
      </c>
    </row>
    <row r="103" spans="1:7" x14ac:dyDescent="0.2">
      <c r="A103" s="183" t="s">
        <v>875</v>
      </c>
      <c r="B103" s="183" t="s">
        <v>875</v>
      </c>
      <c r="C103" s="183" t="s">
        <v>874</v>
      </c>
      <c r="D103" s="183" t="s">
        <v>1316</v>
      </c>
      <c r="E103" s="183">
        <v>360</v>
      </c>
      <c r="F103" s="183" t="s">
        <v>707</v>
      </c>
      <c r="G103" s="183" t="s">
        <v>1236</v>
      </c>
    </row>
    <row r="104" spans="1:7" x14ac:dyDescent="0.2">
      <c r="A104" s="183" t="s">
        <v>877</v>
      </c>
      <c r="B104" s="183" t="s">
        <v>877</v>
      </c>
      <c r="C104" s="183" t="s">
        <v>876</v>
      </c>
      <c r="D104" s="183" t="s">
        <v>1319</v>
      </c>
      <c r="E104" s="183">
        <v>372</v>
      </c>
      <c r="F104" s="183" t="s">
        <v>705</v>
      </c>
      <c r="G104" s="183" t="s">
        <v>1185</v>
      </c>
    </row>
    <row r="105" spans="1:7" x14ac:dyDescent="0.2">
      <c r="A105" s="183" t="s">
        <v>879</v>
      </c>
      <c r="B105" s="183" t="s">
        <v>879</v>
      </c>
      <c r="C105" s="183" t="s">
        <v>878</v>
      </c>
      <c r="D105" s="183" t="s">
        <v>1321</v>
      </c>
      <c r="E105" s="183">
        <v>376</v>
      </c>
      <c r="F105" s="183" t="s">
        <v>707</v>
      </c>
      <c r="G105" s="183" t="s">
        <v>1205</v>
      </c>
    </row>
    <row r="106" spans="1:7" x14ac:dyDescent="0.2">
      <c r="A106" s="183" t="s">
        <v>881</v>
      </c>
      <c r="B106" s="183" t="s">
        <v>881</v>
      </c>
      <c r="C106" s="183" t="s">
        <v>880</v>
      </c>
      <c r="D106" s="183" t="s">
        <v>1320</v>
      </c>
      <c r="E106" s="183">
        <v>833</v>
      </c>
      <c r="F106" s="183" t="s">
        <v>705</v>
      </c>
      <c r="G106" s="183" t="s">
        <v>1185</v>
      </c>
    </row>
    <row r="107" spans="1:7" x14ac:dyDescent="0.2">
      <c r="A107" s="183" t="s">
        <v>883</v>
      </c>
      <c r="B107" s="183" t="s">
        <v>883</v>
      </c>
      <c r="C107" s="183" t="s">
        <v>882</v>
      </c>
      <c r="D107" s="183" t="s">
        <v>1315</v>
      </c>
      <c r="E107" s="183">
        <v>356</v>
      </c>
      <c r="F107" s="183" t="s">
        <v>707</v>
      </c>
      <c r="G107" s="183" t="s">
        <v>1181</v>
      </c>
    </row>
    <row r="108" spans="1:7" x14ac:dyDescent="0.2">
      <c r="A108" s="183" t="s">
        <v>1832</v>
      </c>
      <c r="B108" s="183" t="s">
        <v>1833</v>
      </c>
      <c r="C108" s="183" t="s">
        <v>1233</v>
      </c>
      <c r="D108" s="183" t="s">
        <v>1234</v>
      </c>
      <c r="E108" s="183">
        <v>86</v>
      </c>
      <c r="F108" s="183" t="s">
        <v>705</v>
      </c>
      <c r="G108" s="183" t="s">
        <v>1185</v>
      </c>
    </row>
    <row r="109" spans="1:7" x14ac:dyDescent="0.2">
      <c r="A109" s="183" t="s">
        <v>885</v>
      </c>
      <c r="B109" s="183" t="s">
        <v>885</v>
      </c>
      <c r="C109" s="183" t="s">
        <v>884</v>
      </c>
      <c r="D109" s="183" t="s">
        <v>1318</v>
      </c>
      <c r="E109" s="183">
        <v>368</v>
      </c>
      <c r="F109" s="183" t="s">
        <v>707</v>
      </c>
      <c r="G109" s="183" t="s">
        <v>1205</v>
      </c>
    </row>
    <row r="110" spans="1:7" x14ac:dyDescent="0.2">
      <c r="A110" s="183" t="s">
        <v>1834</v>
      </c>
      <c r="B110" s="183" t="s">
        <v>1834</v>
      </c>
      <c r="C110" s="183" t="s">
        <v>886</v>
      </c>
      <c r="D110" s="183" t="s">
        <v>1317</v>
      </c>
      <c r="E110" s="183">
        <v>364</v>
      </c>
      <c r="F110" s="183" t="s">
        <v>707</v>
      </c>
      <c r="G110" s="183" t="s">
        <v>1181</v>
      </c>
    </row>
    <row r="111" spans="1:7" x14ac:dyDescent="0.2">
      <c r="A111" s="183" t="s">
        <v>888</v>
      </c>
      <c r="B111" s="183" t="s">
        <v>888</v>
      </c>
      <c r="C111" s="183" t="s">
        <v>887</v>
      </c>
      <c r="D111" s="183" t="s">
        <v>1314</v>
      </c>
      <c r="E111" s="183">
        <v>352</v>
      </c>
      <c r="F111" s="183" t="s">
        <v>705</v>
      </c>
      <c r="G111" s="183" t="s">
        <v>1185</v>
      </c>
    </row>
    <row r="112" spans="1:7" x14ac:dyDescent="0.2">
      <c r="A112" s="183" t="s">
        <v>890</v>
      </c>
      <c r="B112" s="183" t="s">
        <v>890</v>
      </c>
      <c r="C112" s="183" t="s">
        <v>889</v>
      </c>
      <c r="D112" s="183" t="s">
        <v>1322</v>
      </c>
      <c r="E112" s="183">
        <v>380</v>
      </c>
      <c r="F112" s="183" t="s">
        <v>705</v>
      </c>
      <c r="G112" s="183" t="s">
        <v>1185</v>
      </c>
    </row>
    <row r="113" spans="1:7" x14ac:dyDescent="0.2">
      <c r="A113" s="183" t="s">
        <v>1325</v>
      </c>
      <c r="B113" s="183" t="s">
        <v>1325</v>
      </c>
      <c r="C113" s="183" t="s">
        <v>1326</v>
      </c>
      <c r="D113" s="183" t="s">
        <v>1327</v>
      </c>
      <c r="E113" s="183">
        <v>832</v>
      </c>
      <c r="F113" s="183" t="s">
        <v>705</v>
      </c>
      <c r="G113" s="183" t="s">
        <v>1185</v>
      </c>
    </row>
    <row r="114" spans="1:7" x14ac:dyDescent="0.2">
      <c r="A114" s="183" t="s">
        <v>892</v>
      </c>
      <c r="B114" s="183" t="s">
        <v>892</v>
      </c>
      <c r="C114" s="183" t="s">
        <v>891</v>
      </c>
      <c r="D114" s="183" t="s">
        <v>1323</v>
      </c>
      <c r="E114" s="183">
        <v>388</v>
      </c>
      <c r="F114" s="183" t="s">
        <v>1196</v>
      </c>
      <c r="G114" s="183" t="s">
        <v>712</v>
      </c>
    </row>
    <row r="115" spans="1:7" x14ac:dyDescent="0.2">
      <c r="A115" s="183" t="s">
        <v>894</v>
      </c>
      <c r="B115" s="183" t="s">
        <v>894</v>
      </c>
      <c r="C115" s="183" t="s">
        <v>893</v>
      </c>
      <c r="D115" s="183" t="s">
        <v>1328</v>
      </c>
      <c r="E115" s="183">
        <v>400</v>
      </c>
      <c r="F115" s="183" t="s">
        <v>707</v>
      </c>
      <c r="G115" s="183" t="s">
        <v>1205</v>
      </c>
    </row>
    <row r="116" spans="1:7" x14ac:dyDescent="0.2">
      <c r="A116" s="183" t="s">
        <v>896</v>
      </c>
      <c r="B116" s="183" t="s">
        <v>896</v>
      </c>
      <c r="C116" s="183" t="s">
        <v>895</v>
      </c>
      <c r="D116" s="183" t="s">
        <v>1324</v>
      </c>
      <c r="E116" s="183">
        <v>392</v>
      </c>
      <c r="F116" s="183" t="s">
        <v>707</v>
      </c>
      <c r="G116" s="183" t="s">
        <v>1250</v>
      </c>
    </row>
    <row r="117" spans="1:7" x14ac:dyDescent="0.2">
      <c r="A117" s="183" t="s">
        <v>898</v>
      </c>
      <c r="B117" s="183" t="s">
        <v>898</v>
      </c>
      <c r="C117" s="183" t="s">
        <v>897</v>
      </c>
      <c r="D117" s="183" t="s">
        <v>1331</v>
      </c>
      <c r="E117" s="183">
        <v>404</v>
      </c>
      <c r="F117" s="183" t="s">
        <v>721</v>
      </c>
      <c r="G117" s="183" t="s">
        <v>1240</v>
      </c>
    </row>
    <row r="118" spans="1:7" x14ac:dyDescent="0.2">
      <c r="A118" s="183" t="s">
        <v>900</v>
      </c>
      <c r="B118" s="183" t="s">
        <v>900</v>
      </c>
      <c r="C118" s="183" t="s">
        <v>899</v>
      </c>
      <c r="D118" s="183" t="s">
        <v>1339</v>
      </c>
      <c r="E118" s="183">
        <v>417</v>
      </c>
      <c r="F118" s="183" t="s">
        <v>707</v>
      </c>
      <c r="G118" s="183" t="s">
        <v>1330</v>
      </c>
    </row>
    <row r="119" spans="1:7" x14ac:dyDescent="0.2">
      <c r="A119" s="183" t="s">
        <v>902</v>
      </c>
      <c r="B119" s="183" t="s">
        <v>902</v>
      </c>
      <c r="C119" s="183" t="s">
        <v>901</v>
      </c>
      <c r="D119" s="183" t="s">
        <v>1242</v>
      </c>
      <c r="E119" s="183">
        <v>116</v>
      </c>
      <c r="F119" s="183" t="s">
        <v>707</v>
      </c>
      <c r="G119" s="183" t="s">
        <v>1236</v>
      </c>
    </row>
    <row r="120" spans="1:7" x14ac:dyDescent="0.2">
      <c r="A120" s="183" t="s">
        <v>904</v>
      </c>
      <c r="B120" s="183" t="s">
        <v>904</v>
      </c>
      <c r="C120" s="183" t="s">
        <v>903</v>
      </c>
      <c r="D120" s="183" t="s">
        <v>1332</v>
      </c>
      <c r="E120" s="183">
        <v>296</v>
      </c>
      <c r="F120" s="183" t="s">
        <v>726</v>
      </c>
      <c r="G120" s="183" t="s">
        <v>1191</v>
      </c>
    </row>
    <row r="121" spans="1:7" x14ac:dyDescent="0.2">
      <c r="A121" s="183" t="s">
        <v>1835</v>
      </c>
      <c r="B121" s="183" t="s">
        <v>1836</v>
      </c>
      <c r="C121" s="183" t="s">
        <v>905</v>
      </c>
      <c r="D121" s="183" t="s">
        <v>1257</v>
      </c>
      <c r="E121" s="183">
        <v>174</v>
      </c>
      <c r="F121" s="183" t="s">
        <v>721</v>
      </c>
      <c r="G121" s="183" t="s">
        <v>1240</v>
      </c>
    </row>
    <row r="122" spans="1:7" x14ac:dyDescent="0.2">
      <c r="A122" s="183" t="s">
        <v>907</v>
      </c>
      <c r="B122" s="183" t="s">
        <v>907</v>
      </c>
      <c r="C122" s="183" t="s">
        <v>906</v>
      </c>
      <c r="D122" s="183" t="s">
        <v>1410</v>
      </c>
      <c r="E122" s="183">
        <v>659</v>
      </c>
      <c r="F122" s="183" t="s">
        <v>1196</v>
      </c>
      <c r="G122" s="183" t="s">
        <v>712</v>
      </c>
    </row>
    <row r="123" spans="1:7" x14ac:dyDescent="0.2">
      <c r="A123" s="183" t="s">
        <v>1837</v>
      </c>
      <c r="B123" s="183" t="s">
        <v>1837</v>
      </c>
      <c r="C123" s="183" t="s">
        <v>908</v>
      </c>
      <c r="D123" s="183" t="s">
        <v>1333</v>
      </c>
      <c r="E123" s="183">
        <v>408</v>
      </c>
      <c r="F123" s="183" t="s">
        <v>707</v>
      </c>
      <c r="G123" s="183" t="s">
        <v>1250</v>
      </c>
    </row>
    <row r="124" spans="1:7" x14ac:dyDescent="0.2">
      <c r="A124" s="183" t="s">
        <v>1838</v>
      </c>
      <c r="B124" s="183" t="s">
        <v>1838</v>
      </c>
      <c r="C124" s="183" t="s">
        <v>909</v>
      </c>
      <c r="D124" s="183" t="s">
        <v>1334</v>
      </c>
      <c r="E124" s="183">
        <v>410</v>
      </c>
      <c r="F124" s="183" t="s">
        <v>707</v>
      </c>
      <c r="G124" s="183" t="s">
        <v>1250</v>
      </c>
    </row>
    <row r="125" spans="1:7" x14ac:dyDescent="0.2">
      <c r="A125" s="183" t="s">
        <v>911</v>
      </c>
      <c r="B125" s="183" t="s">
        <v>911</v>
      </c>
      <c r="C125" s="183" t="s">
        <v>910</v>
      </c>
      <c r="D125" s="183" t="s">
        <v>1338</v>
      </c>
      <c r="E125" s="183">
        <v>414</v>
      </c>
      <c r="F125" s="183" t="s">
        <v>707</v>
      </c>
      <c r="G125" s="183" t="s">
        <v>1205</v>
      </c>
    </row>
    <row r="126" spans="1:7" x14ac:dyDescent="0.2">
      <c r="A126" s="183" t="s">
        <v>1839</v>
      </c>
      <c r="B126" s="183" t="s">
        <v>1840</v>
      </c>
      <c r="C126" s="183" t="s">
        <v>912</v>
      </c>
      <c r="D126" s="183" t="s">
        <v>1245</v>
      </c>
      <c r="E126" s="183">
        <v>136</v>
      </c>
      <c r="F126" s="183" t="s">
        <v>1196</v>
      </c>
      <c r="G126" s="183" t="s">
        <v>712</v>
      </c>
    </row>
    <row r="127" spans="1:7" x14ac:dyDescent="0.2">
      <c r="A127" s="183" t="s">
        <v>914</v>
      </c>
      <c r="B127" s="183" t="s">
        <v>914</v>
      </c>
      <c r="C127" s="183" t="s">
        <v>913</v>
      </c>
      <c r="D127" s="183" t="s">
        <v>1329</v>
      </c>
      <c r="E127" s="183">
        <v>398</v>
      </c>
      <c r="F127" s="183" t="s">
        <v>707</v>
      </c>
      <c r="G127" s="183" t="s">
        <v>1330</v>
      </c>
    </row>
    <row r="128" spans="1:7" x14ac:dyDescent="0.2">
      <c r="A128" s="183" t="s">
        <v>1841</v>
      </c>
      <c r="B128" s="183" t="s">
        <v>1841</v>
      </c>
      <c r="C128" s="183" t="s">
        <v>915</v>
      </c>
      <c r="D128" s="183" t="s">
        <v>1340</v>
      </c>
      <c r="E128" s="183">
        <v>418</v>
      </c>
      <c r="F128" s="183" t="s">
        <v>707</v>
      </c>
      <c r="G128" s="183" t="s">
        <v>1236</v>
      </c>
    </row>
    <row r="129" spans="1:7" x14ac:dyDescent="0.2">
      <c r="A129" s="183" t="s">
        <v>917</v>
      </c>
      <c r="B129" s="183" t="s">
        <v>917</v>
      </c>
      <c r="C129" s="183" t="s">
        <v>916</v>
      </c>
      <c r="D129" s="183" t="s">
        <v>1342</v>
      </c>
      <c r="E129" s="183">
        <v>422</v>
      </c>
      <c r="F129" s="183" t="s">
        <v>707</v>
      </c>
      <c r="G129" s="183" t="s">
        <v>1205</v>
      </c>
    </row>
    <row r="130" spans="1:7" x14ac:dyDescent="0.2">
      <c r="A130" s="183" t="s">
        <v>919</v>
      </c>
      <c r="B130" s="183" t="s">
        <v>919</v>
      </c>
      <c r="C130" s="183" t="s">
        <v>918</v>
      </c>
      <c r="D130" s="183" t="s">
        <v>1411</v>
      </c>
      <c r="E130" s="183">
        <v>662</v>
      </c>
      <c r="F130" s="183" t="s">
        <v>1196</v>
      </c>
      <c r="G130" s="183" t="s">
        <v>712</v>
      </c>
    </row>
    <row r="131" spans="1:7" x14ac:dyDescent="0.2">
      <c r="A131" s="183" t="s">
        <v>921</v>
      </c>
      <c r="B131" s="183" t="s">
        <v>921</v>
      </c>
      <c r="C131" s="183" t="s">
        <v>920</v>
      </c>
      <c r="D131" s="183" t="s">
        <v>1346</v>
      </c>
      <c r="E131" s="183">
        <v>438</v>
      </c>
      <c r="F131" s="183" t="s">
        <v>705</v>
      </c>
      <c r="G131" s="183" t="s">
        <v>1185</v>
      </c>
    </row>
    <row r="132" spans="1:7" x14ac:dyDescent="0.2">
      <c r="A132" s="183" t="s">
        <v>923</v>
      </c>
      <c r="B132" s="183" t="s">
        <v>923</v>
      </c>
      <c r="C132" s="183" t="s">
        <v>922</v>
      </c>
      <c r="D132" s="183" t="s">
        <v>1435</v>
      </c>
      <c r="E132" s="183">
        <v>144</v>
      </c>
      <c r="F132" s="183" t="s">
        <v>707</v>
      </c>
      <c r="G132" s="183" t="s">
        <v>1181</v>
      </c>
    </row>
    <row r="133" spans="1:7" x14ac:dyDescent="0.2">
      <c r="A133" s="183" t="s">
        <v>925</v>
      </c>
      <c r="B133" s="183" t="s">
        <v>925</v>
      </c>
      <c r="C133" s="183" t="s">
        <v>924</v>
      </c>
      <c r="D133" s="183" t="s">
        <v>1344</v>
      </c>
      <c r="E133" s="183">
        <v>430</v>
      </c>
      <c r="F133" s="183" t="s">
        <v>721</v>
      </c>
      <c r="G133" s="183" t="s">
        <v>1220</v>
      </c>
    </row>
    <row r="134" spans="1:7" x14ac:dyDescent="0.2">
      <c r="A134" s="183" t="s">
        <v>927</v>
      </c>
      <c r="B134" s="183" t="s">
        <v>927</v>
      </c>
      <c r="C134" s="183" t="s">
        <v>926</v>
      </c>
      <c r="D134" s="183" t="s">
        <v>1343</v>
      </c>
      <c r="E134" s="183">
        <v>426</v>
      </c>
      <c r="F134" s="183" t="s">
        <v>721</v>
      </c>
      <c r="G134" s="183" t="s">
        <v>1228</v>
      </c>
    </row>
    <row r="135" spans="1:7" x14ac:dyDescent="0.2">
      <c r="A135" s="183" t="s">
        <v>929</v>
      </c>
      <c r="B135" s="183" t="s">
        <v>929</v>
      </c>
      <c r="C135" s="183" t="s">
        <v>928</v>
      </c>
      <c r="D135" s="183" t="s">
        <v>1347</v>
      </c>
      <c r="E135" s="183">
        <v>440</v>
      </c>
      <c r="F135" s="183" t="s">
        <v>705</v>
      </c>
      <c r="G135" s="183" t="s">
        <v>1187</v>
      </c>
    </row>
    <row r="136" spans="1:7" x14ac:dyDescent="0.2">
      <c r="A136" s="183" t="s">
        <v>931</v>
      </c>
      <c r="B136" s="183" t="s">
        <v>931</v>
      </c>
      <c r="C136" s="183" t="s">
        <v>930</v>
      </c>
      <c r="D136" s="183" t="s">
        <v>1348</v>
      </c>
      <c r="E136" s="183">
        <v>442</v>
      </c>
      <c r="F136" s="183" t="s">
        <v>705</v>
      </c>
      <c r="G136" s="183" t="s">
        <v>1185</v>
      </c>
    </row>
    <row r="137" spans="1:7" x14ac:dyDescent="0.2">
      <c r="A137" s="183" t="s">
        <v>933</v>
      </c>
      <c r="B137" s="183" t="s">
        <v>933</v>
      </c>
      <c r="C137" s="183" t="s">
        <v>932</v>
      </c>
      <c r="D137" s="183" t="s">
        <v>1341</v>
      </c>
      <c r="E137" s="183">
        <v>428</v>
      </c>
      <c r="F137" s="183" t="s">
        <v>705</v>
      </c>
      <c r="G137" s="183" t="s">
        <v>1187</v>
      </c>
    </row>
    <row r="138" spans="1:7" x14ac:dyDescent="0.2">
      <c r="A138" s="183" t="s">
        <v>935</v>
      </c>
      <c r="B138" s="183" t="s">
        <v>935</v>
      </c>
      <c r="C138" s="183" t="s">
        <v>934</v>
      </c>
      <c r="D138" s="183" t="s">
        <v>1345</v>
      </c>
      <c r="E138" s="183">
        <v>434</v>
      </c>
      <c r="F138" s="183" t="s">
        <v>721</v>
      </c>
      <c r="G138" s="183" t="s">
        <v>1189</v>
      </c>
    </row>
    <row r="139" spans="1:7" x14ac:dyDescent="0.2">
      <c r="A139" s="183" t="s">
        <v>937</v>
      </c>
      <c r="B139" s="183" t="s">
        <v>937</v>
      </c>
      <c r="C139" s="183" t="s">
        <v>936</v>
      </c>
      <c r="D139" s="183" t="s">
        <v>1369</v>
      </c>
      <c r="E139" s="183">
        <v>504</v>
      </c>
      <c r="F139" s="183" t="s">
        <v>721</v>
      </c>
      <c r="G139" s="183" t="s">
        <v>1189</v>
      </c>
    </row>
    <row r="140" spans="1:7" x14ac:dyDescent="0.2">
      <c r="A140" s="183" t="s">
        <v>939</v>
      </c>
      <c r="B140" s="183" t="s">
        <v>939</v>
      </c>
      <c r="C140" s="183" t="s">
        <v>938</v>
      </c>
      <c r="D140" s="183" t="s">
        <v>1365</v>
      </c>
      <c r="E140" s="183">
        <v>492</v>
      </c>
      <c r="F140" s="183" t="s">
        <v>705</v>
      </c>
      <c r="G140" s="183" t="s">
        <v>1185</v>
      </c>
    </row>
    <row r="141" spans="1:7" x14ac:dyDescent="0.2">
      <c r="A141" s="183" t="s">
        <v>1842</v>
      </c>
      <c r="B141" s="183" t="s">
        <v>1842</v>
      </c>
      <c r="C141" s="183" t="s">
        <v>940</v>
      </c>
      <c r="D141" s="183" t="s">
        <v>1364</v>
      </c>
      <c r="E141" s="183">
        <v>498</v>
      </c>
      <c r="F141" s="183" t="s">
        <v>705</v>
      </c>
      <c r="G141" s="183" t="s">
        <v>1187</v>
      </c>
    </row>
    <row r="142" spans="1:7" x14ac:dyDescent="0.2">
      <c r="A142" s="183" t="s">
        <v>942</v>
      </c>
      <c r="B142" s="183" t="s">
        <v>942</v>
      </c>
      <c r="C142" s="183" t="s">
        <v>941</v>
      </c>
      <c r="D142" s="183" t="s">
        <v>1367</v>
      </c>
      <c r="E142" s="183">
        <v>499</v>
      </c>
      <c r="F142" s="183" t="s">
        <v>705</v>
      </c>
      <c r="G142" s="183" t="s">
        <v>1187</v>
      </c>
    </row>
    <row r="143" spans="1:7" x14ac:dyDescent="0.2">
      <c r="A143" s="183" t="s">
        <v>1843</v>
      </c>
      <c r="B143" s="183" t="s">
        <v>1843</v>
      </c>
      <c r="C143" s="183" t="s">
        <v>1412</v>
      </c>
      <c r="D143" s="183" t="s">
        <v>1413</v>
      </c>
      <c r="E143" s="183">
        <v>663</v>
      </c>
      <c r="F143" s="183" t="s">
        <v>705</v>
      </c>
      <c r="G143" s="183" t="s">
        <v>1185</v>
      </c>
    </row>
    <row r="144" spans="1:7" x14ac:dyDescent="0.2">
      <c r="A144" s="183" t="s">
        <v>944</v>
      </c>
      <c r="B144" s="183" t="s">
        <v>944</v>
      </c>
      <c r="C144" s="183" t="s">
        <v>943</v>
      </c>
      <c r="D144" s="183" t="s">
        <v>1351</v>
      </c>
      <c r="E144" s="183">
        <v>450</v>
      </c>
      <c r="F144" s="183" t="s">
        <v>721</v>
      </c>
      <c r="G144" s="183" t="s">
        <v>1240</v>
      </c>
    </row>
    <row r="145" spans="1:7" x14ac:dyDescent="0.2">
      <c r="A145" s="183" t="s">
        <v>1844</v>
      </c>
      <c r="B145" s="183" t="s">
        <v>1845</v>
      </c>
      <c r="C145" s="183" t="s">
        <v>945</v>
      </c>
      <c r="D145" s="183" t="s">
        <v>1357</v>
      </c>
      <c r="E145" s="183">
        <v>584</v>
      </c>
      <c r="F145" s="183" t="s">
        <v>726</v>
      </c>
      <c r="G145" s="183" t="s">
        <v>1191</v>
      </c>
    </row>
    <row r="146" spans="1:7" x14ac:dyDescent="0.2">
      <c r="A146" s="183" t="s">
        <v>1846</v>
      </c>
      <c r="B146" s="183" t="s">
        <v>1846</v>
      </c>
      <c r="C146" s="183" t="s">
        <v>946</v>
      </c>
      <c r="D146" s="183" t="s">
        <v>1350</v>
      </c>
      <c r="E146" s="183">
        <v>807</v>
      </c>
      <c r="F146" s="183" t="s">
        <v>705</v>
      </c>
      <c r="G146" s="183" t="s">
        <v>1187</v>
      </c>
    </row>
    <row r="147" spans="1:7" x14ac:dyDescent="0.2">
      <c r="A147" s="183" t="s">
        <v>948</v>
      </c>
      <c r="B147" s="183" t="s">
        <v>948</v>
      </c>
      <c r="C147" s="183" t="s">
        <v>947</v>
      </c>
      <c r="D147" s="183" t="s">
        <v>1355</v>
      </c>
      <c r="E147" s="183">
        <v>466</v>
      </c>
      <c r="F147" s="183" t="s">
        <v>721</v>
      </c>
      <c r="G147" s="183" t="s">
        <v>1220</v>
      </c>
    </row>
    <row r="148" spans="1:7" x14ac:dyDescent="0.2">
      <c r="A148" s="183" t="s">
        <v>950</v>
      </c>
      <c r="B148" s="183" t="s">
        <v>950</v>
      </c>
      <c r="C148" s="183" t="s">
        <v>949</v>
      </c>
      <c r="D148" s="183" t="s">
        <v>1371</v>
      </c>
      <c r="E148" s="183">
        <v>104</v>
      </c>
      <c r="F148" s="183" t="s">
        <v>707</v>
      </c>
      <c r="G148" s="183" t="s">
        <v>1236</v>
      </c>
    </row>
    <row r="149" spans="1:7" x14ac:dyDescent="0.2">
      <c r="A149" s="183" t="s">
        <v>952</v>
      </c>
      <c r="B149" s="183" t="s">
        <v>952</v>
      </c>
      <c r="C149" s="183" t="s">
        <v>951</v>
      </c>
      <c r="D149" s="183" t="s">
        <v>1366</v>
      </c>
      <c r="E149" s="183">
        <v>496</v>
      </c>
      <c r="F149" s="183" t="s">
        <v>707</v>
      </c>
      <c r="G149" s="183" t="s">
        <v>1250</v>
      </c>
    </row>
    <row r="150" spans="1:7" x14ac:dyDescent="0.2">
      <c r="A150" s="183" t="s">
        <v>954</v>
      </c>
      <c r="B150" s="183" t="s">
        <v>954</v>
      </c>
      <c r="C150" s="183" t="s">
        <v>953</v>
      </c>
      <c r="D150" s="183" t="s">
        <v>1349</v>
      </c>
      <c r="E150" s="183">
        <v>446</v>
      </c>
      <c r="F150" s="183" t="s">
        <v>707</v>
      </c>
      <c r="G150" s="183" t="s">
        <v>1250</v>
      </c>
    </row>
    <row r="151" spans="1:7" x14ac:dyDescent="0.2">
      <c r="A151" s="183" t="s">
        <v>1847</v>
      </c>
      <c r="B151" s="183" t="s">
        <v>1848</v>
      </c>
      <c r="C151" s="183" t="s">
        <v>955</v>
      </c>
      <c r="D151" s="183" t="s">
        <v>1385</v>
      </c>
      <c r="E151" s="183">
        <v>580</v>
      </c>
      <c r="F151" s="183" t="s">
        <v>726</v>
      </c>
      <c r="G151" s="183" t="s">
        <v>1191</v>
      </c>
    </row>
    <row r="152" spans="1:7" x14ac:dyDescent="0.2">
      <c r="A152" s="183" t="s">
        <v>957</v>
      </c>
      <c r="B152" s="183" t="s">
        <v>957</v>
      </c>
      <c r="C152" s="183" t="s">
        <v>956</v>
      </c>
      <c r="D152" s="183" t="s">
        <v>1358</v>
      </c>
      <c r="E152" s="183">
        <v>474</v>
      </c>
      <c r="F152" s="183" t="s">
        <v>1196</v>
      </c>
      <c r="G152" s="183" t="s">
        <v>712</v>
      </c>
    </row>
    <row r="153" spans="1:7" x14ac:dyDescent="0.2">
      <c r="A153" s="183" t="s">
        <v>959</v>
      </c>
      <c r="B153" s="183" t="s">
        <v>959</v>
      </c>
      <c r="C153" s="183" t="s">
        <v>958</v>
      </c>
      <c r="D153" s="183" t="s">
        <v>1359</v>
      </c>
      <c r="E153" s="183">
        <v>478</v>
      </c>
      <c r="F153" s="183" t="s">
        <v>721</v>
      </c>
      <c r="G153" s="183" t="s">
        <v>1220</v>
      </c>
    </row>
    <row r="154" spans="1:7" x14ac:dyDescent="0.2">
      <c r="A154" s="183" t="s">
        <v>961</v>
      </c>
      <c r="B154" s="183" t="s">
        <v>961</v>
      </c>
      <c r="C154" s="183" t="s">
        <v>960</v>
      </c>
      <c r="D154" s="183" t="s">
        <v>1368</v>
      </c>
      <c r="E154" s="183">
        <v>500</v>
      </c>
      <c r="F154" s="183" t="s">
        <v>1196</v>
      </c>
      <c r="G154" s="183" t="s">
        <v>712</v>
      </c>
    </row>
    <row r="155" spans="1:7" x14ac:dyDescent="0.2">
      <c r="A155" s="183" t="s">
        <v>963</v>
      </c>
      <c r="B155" s="183" t="s">
        <v>963</v>
      </c>
      <c r="C155" s="183" t="s">
        <v>962</v>
      </c>
      <c r="D155" s="183" t="s">
        <v>1356</v>
      </c>
      <c r="E155" s="183">
        <v>470</v>
      </c>
      <c r="F155" s="183" t="s">
        <v>705</v>
      </c>
      <c r="G155" s="183" t="s">
        <v>1185</v>
      </c>
    </row>
    <row r="156" spans="1:7" x14ac:dyDescent="0.2">
      <c r="A156" s="183" t="s">
        <v>965</v>
      </c>
      <c r="B156" s="183" t="s">
        <v>965</v>
      </c>
      <c r="C156" s="183" t="s">
        <v>964</v>
      </c>
      <c r="D156" s="183" t="s">
        <v>1360</v>
      </c>
      <c r="E156" s="183">
        <v>480</v>
      </c>
      <c r="F156" s="183" t="s">
        <v>721</v>
      </c>
      <c r="G156" s="183" t="s">
        <v>1240</v>
      </c>
    </row>
    <row r="157" spans="1:7" x14ac:dyDescent="0.2">
      <c r="A157" s="183" t="s">
        <v>967</v>
      </c>
      <c r="B157" s="183" t="s">
        <v>967</v>
      </c>
      <c r="C157" s="183" t="s">
        <v>966</v>
      </c>
      <c r="D157" s="183" t="s">
        <v>1354</v>
      </c>
      <c r="E157" s="183">
        <v>462</v>
      </c>
      <c r="F157" s="183" t="s">
        <v>707</v>
      </c>
      <c r="G157" s="183" t="s">
        <v>1181</v>
      </c>
    </row>
    <row r="158" spans="1:7" x14ac:dyDescent="0.2">
      <c r="A158" s="183" t="s">
        <v>969</v>
      </c>
      <c r="B158" s="183" t="s">
        <v>969</v>
      </c>
      <c r="C158" s="183" t="s">
        <v>968</v>
      </c>
      <c r="D158" s="183" t="s">
        <v>1352</v>
      </c>
      <c r="E158" s="183">
        <v>454</v>
      </c>
      <c r="F158" s="183" t="s">
        <v>721</v>
      </c>
      <c r="G158" s="183" t="s">
        <v>1240</v>
      </c>
    </row>
    <row r="159" spans="1:7" x14ac:dyDescent="0.2">
      <c r="A159" s="183" t="s">
        <v>971</v>
      </c>
      <c r="B159" s="183" t="s">
        <v>971</v>
      </c>
      <c r="C159" s="183" t="s">
        <v>970</v>
      </c>
      <c r="D159" s="183" t="s">
        <v>1362</v>
      </c>
      <c r="E159" s="183">
        <v>484</v>
      </c>
      <c r="F159" s="183" t="s">
        <v>1196</v>
      </c>
      <c r="G159" s="183" t="s">
        <v>1218</v>
      </c>
    </row>
    <row r="160" spans="1:7" x14ac:dyDescent="0.2">
      <c r="A160" s="183" t="s">
        <v>973</v>
      </c>
      <c r="B160" s="183" t="s">
        <v>973</v>
      </c>
      <c r="C160" s="183" t="s">
        <v>972</v>
      </c>
      <c r="D160" s="183" t="s">
        <v>1353</v>
      </c>
      <c r="E160" s="183">
        <v>458</v>
      </c>
      <c r="F160" s="183" t="s">
        <v>707</v>
      </c>
      <c r="G160" s="183" t="s">
        <v>1236</v>
      </c>
    </row>
    <row r="161" spans="1:7" x14ac:dyDescent="0.2">
      <c r="A161" s="183" t="s">
        <v>975</v>
      </c>
      <c r="B161" s="183" t="s">
        <v>975</v>
      </c>
      <c r="C161" s="183" t="s">
        <v>974</v>
      </c>
      <c r="D161" s="183" t="s">
        <v>1370</v>
      </c>
      <c r="E161" s="183">
        <v>508</v>
      </c>
      <c r="F161" s="183" t="s">
        <v>721</v>
      </c>
      <c r="G161" s="183" t="s">
        <v>1240</v>
      </c>
    </row>
    <row r="162" spans="1:7" x14ac:dyDescent="0.2">
      <c r="A162" s="183" t="s">
        <v>977</v>
      </c>
      <c r="B162" s="183" t="s">
        <v>977</v>
      </c>
      <c r="C162" s="183" t="s">
        <v>976</v>
      </c>
      <c r="D162" s="183" t="s">
        <v>1372</v>
      </c>
      <c r="E162" s="183">
        <v>516</v>
      </c>
      <c r="F162" s="183" t="s">
        <v>721</v>
      </c>
      <c r="G162" s="183" t="s">
        <v>1228</v>
      </c>
    </row>
    <row r="163" spans="1:7" x14ac:dyDescent="0.2">
      <c r="A163" s="183" t="s">
        <v>979</v>
      </c>
      <c r="B163" s="183" t="s">
        <v>979</v>
      </c>
      <c r="C163" s="183" t="s">
        <v>978</v>
      </c>
      <c r="D163" s="183" t="s">
        <v>1376</v>
      </c>
      <c r="E163" s="183">
        <v>540</v>
      </c>
      <c r="F163" s="183" t="s">
        <v>726</v>
      </c>
      <c r="G163" s="183" t="s">
        <v>1191</v>
      </c>
    </row>
    <row r="164" spans="1:7" x14ac:dyDescent="0.2">
      <c r="A164" s="183" t="s">
        <v>1849</v>
      </c>
      <c r="B164" s="183" t="s">
        <v>1850</v>
      </c>
      <c r="C164" s="183" t="s">
        <v>980</v>
      </c>
      <c r="D164" s="183" t="s">
        <v>1379</v>
      </c>
      <c r="E164" s="183">
        <v>562</v>
      </c>
      <c r="F164" s="183" t="s">
        <v>721</v>
      </c>
      <c r="G164" s="183" t="s">
        <v>1220</v>
      </c>
    </row>
    <row r="165" spans="1:7" x14ac:dyDescent="0.2">
      <c r="A165" s="183" t="s">
        <v>1382</v>
      </c>
      <c r="B165" s="183" t="s">
        <v>1382</v>
      </c>
      <c r="C165" s="183" t="s">
        <v>1383</v>
      </c>
      <c r="D165" s="183" t="s">
        <v>1384</v>
      </c>
      <c r="E165" s="183">
        <v>574</v>
      </c>
      <c r="F165" s="183" t="s">
        <v>726</v>
      </c>
      <c r="G165" s="183" t="s">
        <v>1191</v>
      </c>
    </row>
    <row r="166" spans="1:7" x14ac:dyDescent="0.2">
      <c r="A166" s="183" t="s">
        <v>982</v>
      </c>
      <c r="B166" s="183" t="s">
        <v>982</v>
      </c>
      <c r="C166" s="183" t="s">
        <v>981</v>
      </c>
      <c r="D166" s="183" t="s">
        <v>1380</v>
      </c>
      <c r="E166" s="183">
        <v>566</v>
      </c>
      <c r="F166" s="183" t="s">
        <v>721</v>
      </c>
      <c r="G166" s="183" t="s">
        <v>1220</v>
      </c>
    </row>
    <row r="167" spans="1:7" x14ac:dyDescent="0.2">
      <c r="A167" s="183" t="s">
        <v>984</v>
      </c>
      <c r="B167" s="183" t="s">
        <v>984</v>
      </c>
      <c r="C167" s="183" t="s">
        <v>983</v>
      </c>
      <c r="D167" s="183" t="s">
        <v>1378</v>
      </c>
      <c r="E167" s="183">
        <v>558</v>
      </c>
      <c r="F167" s="183" t="s">
        <v>1196</v>
      </c>
      <c r="G167" s="183" t="s">
        <v>1218</v>
      </c>
    </row>
    <row r="168" spans="1:7" x14ac:dyDescent="0.2">
      <c r="A168" s="183" t="s">
        <v>1851</v>
      </c>
      <c r="B168" s="183" t="s">
        <v>1852</v>
      </c>
      <c r="C168" s="183" t="s">
        <v>985</v>
      </c>
      <c r="D168" s="183" t="s">
        <v>1375</v>
      </c>
      <c r="E168" s="183">
        <v>528</v>
      </c>
      <c r="F168" s="183" t="s">
        <v>705</v>
      </c>
      <c r="G168" s="183" t="s">
        <v>1185</v>
      </c>
    </row>
    <row r="169" spans="1:7" x14ac:dyDescent="0.2">
      <c r="A169" s="183" t="s">
        <v>987</v>
      </c>
      <c r="B169" s="183" t="s">
        <v>987</v>
      </c>
      <c r="C169" s="183" t="s">
        <v>986</v>
      </c>
      <c r="D169" s="183" t="s">
        <v>1386</v>
      </c>
      <c r="E169" s="183">
        <v>578</v>
      </c>
      <c r="F169" s="183" t="s">
        <v>705</v>
      </c>
      <c r="G169" s="183" t="s">
        <v>1185</v>
      </c>
    </row>
    <row r="170" spans="1:7" x14ac:dyDescent="0.2">
      <c r="A170" s="183" t="s">
        <v>989</v>
      </c>
      <c r="B170" s="183" t="s">
        <v>989</v>
      </c>
      <c r="C170" s="183" t="s">
        <v>988</v>
      </c>
      <c r="D170" s="183" t="s">
        <v>1374</v>
      </c>
      <c r="E170" s="183">
        <v>524</v>
      </c>
      <c r="F170" s="183" t="s">
        <v>707</v>
      </c>
      <c r="G170" s="183" t="s">
        <v>1181</v>
      </c>
    </row>
    <row r="171" spans="1:7" x14ac:dyDescent="0.2">
      <c r="A171" s="183" t="s">
        <v>991</v>
      </c>
      <c r="B171" s="183" t="s">
        <v>991</v>
      </c>
      <c r="C171" s="183" t="s">
        <v>990</v>
      </c>
      <c r="D171" s="183" t="s">
        <v>1373</v>
      </c>
      <c r="E171" s="183">
        <v>520</v>
      </c>
      <c r="F171" s="183" t="s">
        <v>726</v>
      </c>
      <c r="G171" s="183" t="s">
        <v>1191</v>
      </c>
    </row>
    <row r="172" spans="1:7" x14ac:dyDescent="0.2">
      <c r="A172" s="183" t="s">
        <v>993</v>
      </c>
      <c r="B172" s="183" t="s">
        <v>993</v>
      </c>
      <c r="C172" s="183" t="s">
        <v>992</v>
      </c>
      <c r="D172" s="183" t="s">
        <v>1381</v>
      </c>
      <c r="E172" s="183">
        <v>570</v>
      </c>
      <c r="F172" s="183" t="s">
        <v>726</v>
      </c>
      <c r="G172" s="183" t="s">
        <v>1191</v>
      </c>
    </row>
    <row r="173" spans="1:7" x14ac:dyDescent="0.2">
      <c r="A173" s="183" t="s">
        <v>995</v>
      </c>
      <c r="B173" s="183" t="s">
        <v>995</v>
      </c>
      <c r="C173" s="183" t="s">
        <v>994</v>
      </c>
      <c r="D173" s="183" t="s">
        <v>1377</v>
      </c>
      <c r="E173" s="183">
        <v>554</v>
      </c>
      <c r="F173" s="183" t="s">
        <v>726</v>
      </c>
      <c r="G173" s="183" t="s">
        <v>1208</v>
      </c>
    </row>
    <row r="174" spans="1:7" x14ac:dyDescent="0.2">
      <c r="A174" s="183" t="s">
        <v>997</v>
      </c>
      <c r="B174" s="183" t="s">
        <v>997</v>
      </c>
      <c r="C174" s="183" t="s">
        <v>996</v>
      </c>
      <c r="D174" s="183" t="s">
        <v>1387</v>
      </c>
      <c r="E174" s="183">
        <v>512</v>
      </c>
      <c r="F174" s="183" t="s">
        <v>707</v>
      </c>
      <c r="G174" s="183" t="s">
        <v>1205</v>
      </c>
    </row>
    <row r="175" spans="1:7" x14ac:dyDescent="0.2">
      <c r="A175" s="183" t="s">
        <v>999</v>
      </c>
      <c r="B175" s="183" t="s">
        <v>999</v>
      </c>
      <c r="C175" s="183" t="s">
        <v>998</v>
      </c>
      <c r="D175" s="183" t="s">
        <v>1391</v>
      </c>
      <c r="E175" s="183">
        <v>591</v>
      </c>
      <c r="F175" s="183" t="s">
        <v>1196</v>
      </c>
      <c r="G175" s="183" t="s">
        <v>1218</v>
      </c>
    </row>
    <row r="176" spans="1:7" x14ac:dyDescent="0.2">
      <c r="A176" s="183" t="s">
        <v>1001</v>
      </c>
      <c r="B176" s="183" t="s">
        <v>1001</v>
      </c>
      <c r="C176" s="183" t="s">
        <v>1000</v>
      </c>
      <c r="D176" s="183" t="s">
        <v>1394</v>
      </c>
      <c r="E176" s="183">
        <v>604</v>
      </c>
      <c r="F176" s="183" t="s">
        <v>1196</v>
      </c>
      <c r="G176" s="183" t="s">
        <v>1203</v>
      </c>
    </row>
    <row r="177" spans="1:7" x14ac:dyDescent="0.2">
      <c r="A177" s="183" t="s">
        <v>1003</v>
      </c>
      <c r="B177" s="183" t="s">
        <v>1003</v>
      </c>
      <c r="C177" s="183" t="s">
        <v>1002</v>
      </c>
      <c r="D177" s="183" t="s">
        <v>1285</v>
      </c>
      <c r="E177" s="183">
        <v>258</v>
      </c>
      <c r="F177" s="183" t="s">
        <v>726</v>
      </c>
      <c r="G177" s="183" t="s">
        <v>1191</v>
      </c>
    </row>
    <row r="178" spans="1:7" x14ac:dyDescent="0.2">
      <c r="A178" s="183" t="s">
        <v>1005</v>
      </c>
      <c r="B178" s="183" t="s">
        <v>1005</v>
      </c>
      <c r="C178" s="183" t="s">
        <v>1004</v>
      </c>
      <c r="D178" s="183" t="s">
        <v>1392</v>
      </c>
      <c r="E178" s="183">
        <v>598</v>
      </c>
      <c r="F178" s="183" t="s">
        <v>726</v>
      </c>
      <c r="G178" s="183" t="s">
        <v>1191</v>
      </c>
    </row>
    <row r="179" spans="1:7" x14ac:dyDescent="0.2">
      <c r="A179" s="183" t="s">
        <v>1853</v>
      </c>
      <c r="B179" s="183" t="s">
        <v>1854</v>
      </c>
      <c r="C179" s="183" t="s">
        <v>1006</v>
      </c>
      <c r="D179" s="183" t="s">
        <v>1395</v>
      </c>
      <c r="E179" s="183">
        <v>608</v>
      </c>
      <c r="F179" s="183" t="s">
        <v>707</v>
      </c>
      <c r="G179" s="183" t="s">
        <v>1236</v>
      </c>
    </row>
    <row r="180" spans="1:7" x14ac:dyDescent="0.2">
      <c r="A180" s="183" t="s">
        <v>1008</v>
      </c>
      <c r="B180" s="183" t="s">
        <v>1008</v>
      </c>
      <c r="C180" s="183" t="s">
        <v>1007</v>
      </c>
      <c r="D180" s="183" t="s">
        <v>1388</v>
      </c>
      <c r="E180" s="183">
        <v>586</v>
      </c>
      <c r="F180" s="183" t="s">
        <v>707</v>
      </c>
      <c r="G180" s="183" t="s">
        <v>1181</v>
      </c>
    </row>
    <row r="181" spans="1:7" x14ac:dyDescent="0.2">
      <c r="A181" s="183" t="s">
        <v>1010</v>
      </c>
      <c r="B181" s="183" t="s">
        <v>1010</v>
      </c>
      <c r="C181" s="183" t="s">
        <v>1009</v>
      </c>
      <c r="D181" s="183" t="s">
        <v>1399</v>
      </c>
      <c r="E181" s="183">
        <v>616</v>
      </c>
      <c r="F181" s="183" t="s">
        <v>705</v>
      </c>
      <c r="G181" s="183" t="s">
        <v>1187</v>
      </c>
    </row>
    <row r="182" spans="1:7" x14ac:dyDescent="0.2">
      <c r="A182" s="183" t="s">
        <v>1012</v>
      </c>
      <c r="B182" s="183" t="s">
        <v>1012</v>
      </c>
      <c r="C182" s="183" t="s">
        <v>1011</v>
      </c>
      <c r="D182" s="183" t="s">
        <v>1414</v>
      </c>
      <c r="E182" s="183">
        <v>666</v>
      </c>
      <c r="F182" s="183" t="s">
        <v>1196</v>
      </c>
      <c r="G182" s="183" t="s">
        <v>1222</v>
      </c>
    </row>
    <row r="183" spans="1:7" x14ac:dyDescent="0.2">
      <c r="A183" s="183" t="s">
        <v>1396</v>
      </c>
      <c r="B183" s="183" t="s">
        <v>1396</v>
      </c>
      <c r="C183" s="183" t="s">
        <v>1397</v>
      </c>
      <c r="D183" s="183" t="s">
        <v>1398</v>
      </c>
      <c r="E183" s="183">
        <v>612</v>
      </c>
      <c r="F183" s="183" t="s">
        <v>726</v>
      </c>
      <c r="G183" s="183" t="s">
        <v>1191</v>
      </c>
    </row>
    <row r="184" spans="1:7" x14ac:dyDescent="0.2">
      <c r="A184" s="183" t="s">
        <v>1014</v>
      </c>
      <c r="B184" s="183" t="s">
        <v>1014</v>
      </c>
      <c r="C184" s="183" t="s">
        <v>1013</v>
      </c>
      <c r="D184" s="183" t="s">
        <v>1401</v>
      </c>
      <c r="E184" s="183">
        <v>630</v>
      </c>
      <c r="F184" s="183" t="s">
        <v>1196</v>
      </c>
      <c r="G184" s="183" t="s">
        <v>712</v>
      </c>
    </row>
    <row r="185" spans="1:7" x14ac:dyDescent="0.2">
      <c r="A185" s="183" t="s">
        <v>1855</v>
      </c>
      <c r="B185" s="183" t="s">
        <v>1855</v>
      </c>
      <c r="C185" s="183" t="s">
        <v>1015</v>
      </c>
      <c r="D185" s="183" t="s">
        <v>1390</v>
      </c>
      <c r="E185" s="183">
        <v>275</v>
      </c>
      <c r="F185" s="183" t="s">
        <v>707</v>
      </c>
      <c r="G185" s="183" t="s">
        <v>1205</v>
      </c>
    </row>
    <row r="186" spans="1:7" x14ac:dyDescent="0.2">
      <c r="A186" s="183" t="s">
        <v>1017</v>
      </c>
      <c r="B186" s="183" t="s">
        <v>1017</v>
      </c>
      <c r="C186" s="183" t="s">
        <v>1016</v>
      </c>
      <c r="D186" s="183" t="s">
        <v>1400</v>
      </c>
      <c r="E186" s="183">
        <v>620</v>
      </c>
      <c r="F186" s="183" t="s">
        <v>705</v>
      </c>
      <c r="G186" s="183" t="s">
        <v>1185</v>
      </c>
    </row>
    <row r="187" spans="1:7" x14ac:dyDescent="0.2">
      <c r="A187" s="183" t="s">
        <v>1019</v>
      </c>
      <c r="B187" s="183" t="s">
        <v>1019</v>
      </c>
      <c r="C187" s="183" t="s">
        <v>1018</v>
      </c>
      <c r="D187" s="183" t="s">
        <v>1389</v>
      </c>
      <c r="E187" s="183">
        <v>585</v>
      </c>
      <c r="F187" s="183" t="s">
        <v>726</v>
      </c>
      <c r="G187" s="183" t="s">
        <v>1191</v>
      </c>
    </row>
    <row r="188" spans="1:7" x14ac:dyDescent="0.2">
      <c r="A188" s="183" t="s">
        <v>1021</v>
      </c>
      <c r="B188" s="183" t="s">
        <v>1021</v>
      </c>
      <c r="C188" s="183" t="s">
        <v>1020</v>
      </c>
      <c r="D188" s="183" t="s">
        <v>1393</v>
      </c>
      <c r="E188" s="183">
        <v>600</v>
      </c>
      <c r="F188" s="183" t="s">
        <v>1196</v>
      </c>
      <c r="G188" s="183" t="s">
        <v>1203</v>
      </c>
    </row>
    <row r="189" spans="1:7" x14ac:dyDescent="0.2">
      <c r="A189" s="183" t="s">
        <v>1023</v>
      </c>
      <c r="B189" s="183" t="s">
        <v>1023</v>
      </c>
      <c r="C189" s="183" t="s">
        <v>1022</v>
      </c>
      <c r="D189" s="183" t="s">
        <v>1402</v>
      </c>
      <c r="E189" s="183">
        <v>634</v>
      </c>
      <c r="F189" s="183" t="s">
        <v>707</v>
      </c>
      <c r="G189" s="183" t="s">
        <v>1205</v>
      </c>
    </row>
    <row r="190" spans="1:7" x14ac:dyDescent="0.2">
      <c r="A190" s="183" t="s">
        <v>1856</v>
      </c>
      <c r="B190" s="183" t="s">
        <v>1856</v>
      </c>
      <c r="C190" s="183" t="s">
        <v>1024</v>
      </c>
      <c r="D190" s="183" t="s">
        <v>1406</v>
      </c>
      <c r="E190" s="183">
        <v>638</v>
      </c>
      <c r="F190" s="183" t="s">
        <v>721</v>
      </c>
      <c r="G190" s="183" t="s">
        <v>1240</v>
      </c>
    </row>
    <row r="191" spans="1:7" x14ac:dyDescent="0.2">
      <c r="A191" s="183" t="s">
        <v>1026</v>
      </c>
      <c r="B191" s="183" t="s">
        <v>1026</v>
      </c>
      <c r="C191" s="183" t="s">
        <v>1025</v>
      </c>
      <c r="D191" s="183" t="s">
        <v>1403</v>
      </c>
      <c r="E191" s="183">
        <v>642</v>
      </c>
      <c r="F191" s="183" t="s">
        <v>705</v>
      </c>
      <c r="G191" s="183" t="s">
        <v>1187</v>
      </c>
    </row>
    <row r="192" spans="1:7" x14ac:dyDescent="0.2">
      <c r="A192" s="183" t="s">
        <v>1028</v>
      </c>
      <c r="B192" s="183" t="s">
        <v>1028</v>
      </c>
      <c r="C192" s="183" t="s">
        <v>1027</v>
      </c>
      <c r="D192" s="183" t="s">
        <v>1421</v>
      </c>
      <c r="E192" s="183">
        <v>688</v>
      </c>
      <c r="F192" s="183" t="s">
        <v>705</v>
      </c>
      <c r="G192" s="183" t="s">
        <v>1187</v>
      </c>
    </row>
    <row r="193" spans="1:7" x14ac:dyDescent="0.2">
      <c r="A193" s="183" t="s">
        <v>1857</v>
      </c>
      <c r="B193" s="183" t="s">
        <v>1858</v>
      </c>
      <c r="C193" s="183" t="s">
        <v>1029</v>
      </c>
      <c r="D193" s="183" t="s">
        <v>1404</v>
      </c>
      <c r="E193" s="183">
        <v>643</v>
      </c>
      <c r="F193" s="183" t="s">
        <v>705</v>
      </c>
      <c r="G193" s="183" t="s">
        <v>1187</v>
      </c>
    </row>
    <row r="194" spans="1:7" x14ac:dyDescent="0.2">
      <c r="A194" s="183" t="s">
        <v>1031</v>
      </c>
      <c r="B194" s="183" t="s">
        <v>1031</v>
      </c>
      <c r="C194" s="183" t="s">
        <v>1030</v>
      </c>
      <c r="D194" s="183" t="s">
        <v>1405</v>
      </c>
      <c r="E194" s="183">
        <v>646</v>
      </c>
      <c r="F194" s="183" t="s">
        <v>721</v>
      </c>
      <c r="G194" s="183" t="s">
        <v>1240</v>
      </c>
    </row>
    <row r="195" spans="1:7" x14ac:dyDescent="0.2">
      <c r="A195" s="183" t="s">
        <v>1033</v>
      </c>
      <c r="B195" s="183" t="s">
        <v>1033</v>
      </c>
      <c r="C195" s="183" t="s">
        <v>1032</v>
      </c>
      <c r="D195" s="183" t="s">
        <v>1419</v>
      </c>
      <c r="E195" s="183">
        <v>682</v>
      </c>
      <c r="F195" s="183" t="s">
        <v>707</v>
      </c>
      <c r="G195" s="183" t="s">
        <v>1205</v>
      </c>
    </row>
    <row r="196" spans="1:7" x14ac:dyDescent="0.2">
      <c r="A196" s="183" t="s">
        <v>1035</v>
      </c>
      <c r="B196" s="183" t="s">
        <v>1035</v>
      </c>
      <c r="C196" s="183" t="s">
        <v>1034</v>
      </c>
      <c r="D196" s="183" t="s">
        <v>1428</v>
      </c>
      <c r="E196" s="183">
        <v>90</v>
      </c>
      <c r="F196" s="183" t="s">
        <v>726</v>
      </c>
      <c r="G196" s="183" t="s">
        <v>1191</v>
      </c>
    </row>
    <row r="197" spans="1:7" x14ac:dyDescent="0.2">
      <c r="A197" s="183" t="s">
        <v>1037</v>
      </c>
      <c r="B197" s="183" t="s">
        <v>1037</v>
      </c>
      <c r="C197" s="183" t="s">
        <v>1036</v>
      </c>
      <c r="D197" s="183" t="s">
        <v>1422</v>
      </c>
      <c r="E197" s="183">
        <v>690</v>
      </c>
      <c r="F197" s="183" t="s">
        <v>721</v>
      </c>
      <c r="G197" s="183" t="s">
        <v>1240</v>
      </c>
    </row>
    <row r="198" spans="1:7" x14ac:dyDescent="0.2">
      <c r="A198" s="183" t="s">
        <v>1859</v>
      </c>
      <c r="B198" s="183" t="s">
        <v>1860</v>
      </c>
      <c r="C198" s="183" t="s">
        <v>1038</v>
      </c>
      <c r="D198" s="183" t="s">
        <v>1436</v>
      </c>
      <c r="E198" s="183">
        <v>729</v>
      </c>
      <c r="F198" s="183" t="s">
        <v>721</v>
      </c>
      <c r="G198" s="183" t="s">
        <v>1189</v>
      </c>
    </row>
    <row r="199" spans="1:7" x14ac:dyDescent="0.2">
      <c r="A199" s="183" t="s">
        <v>1040</v>
      </c>
      <c r="B199" s="183" t="s">
        <v>1040</v>
      </c>
      <c r="C199" s="183" t="s">
        <v>1039</v>
      </c>
      <c r="D199" s="183" t="s">
        <v>1442</v>
      </c>
      <c r="E199" s="183">
        <v>752</v>
      </c>
      <c r="F199" s="183" t="s">
        <v>705</v>
      </c>
      <c r="G199" s="183" t="s">
        <v>1185</v>
      </c>
    </row>
    <row r="200" spans="1:7" x14ac:dyDescent="0.2">
      <c r="A200" s="183" t="s">
        <v>1042</v>
      </c>
      <c r="B200" s="183" t="s">
        <v>1042</v>
      </c>
      <c r="C200" s="183" t="s">
        <v>1041</v>
      </c>
      <c r="D200" s="183" t="s">
        <v>1424</v>
      </c>
      <c r="E200" s="183">
        <v>702</v>
      </c>
      <c r="F200" s="183" t="s">
        <v>707</v>
      </c>
      <c r="G200" s="183" t="s">
        <v>1236</v>
      </c>
    </row>
    <row r="201" spans="1:7" x14ac:dyDescent="0.2">
      <c r="A201" s="183" t="s">
        <v>1861</v>
      </c>
      <c r="B201" s="183" t="s">
        <v>1861</v>
      </c>
      <c r="C201" s="183" t="s">
        <v>1043</v>
      </c>
      <c r="D201" s="183" t="s">
        <v>1409</v>
      </c>
      <c r="E201" s="183">
        <v>654</v>
      </c>
      <c r="F201" s="183" t="s">
        <v>721</v>
      </c>
      <c r="G201" s="183" t="s">
        <v>1220</v>
      </c>
    </row>
    <row r="202" spans="1:7" x14ac:dyDescent="0.2">
      <c r="A202" s="183" t="s">
        <v>1045</v>
      </c>
      <c r="B202" s="183" t="s">
        <v>1045</v>
      </c>
      <c r="C202" s="183" t="s">
        <v>1044</v>
      </c>
      <c r="D202" s="183" t="s">
        <v>1427</v>
      </c>
      <c r="E202" s="183">
        <v>705</v>
      </c>
      <c r="F202" s="183" t="s">
        <v>705</v>
      </c>
      <c r="G202" s="183" t="s">
        <v>1187</v>
      </c>
    </row>
    <row r="203" spans="1:7" x14ac:dyDescent="0.2">
      <c r="A203" s="183" t="s">
        <v>1438</v>
      </c>
      <c r="B203" s="183" t="s">
        <v>1438</v>
      </c>
      <c r="C203" s="183" t="s">
        <v>1439</v>
      </c>
      <c r="D203" s="183" t="s">
        <v>1440</v>
      </c>
      <c r="E203" s="183">
        <v>744</v>
      </c>
      <c r="F203" s="183" t="s">
        <v>705</v>
      </c>
      <c r="G203" s="183" t="s">
        <v>1185</v>
      </c>
    </row>
    <row r="204" spans="1:7" x14ac:dyDescent="0.2">
      <c r="A204" s="183" t="s">
        <v>1047</v>
      </c>
      <c r="B204" s="183" t="s">
        <v>1047</v>
      </c>
      <c r="C204" s="183" t="s">
        <v>1046</v>
      </c>
      <c r="D204" s="183" t="s">
        <v>1426</v>
      </c>
      <c r="E204" s="183">
        <v>703</v>
      </c>
      <c r="F204" s="183" t="s">
        <v>705</v>
      </c>
      <c r="G204" s="183" t="s">
        <v>1187</v>
      </c>
    </row>
    <row r="205" spans="1:7" x14ac:dyDescent="0.2">
      <c r="A205" s="183" t="s">
        <v>1049</v>
      </c>
      <c r="B205" s="183" t="s">
        <v>1049</v>
      </c>
      <c r="C205" s="183" t="s">
        <v>1048</v>
      </c>
      <c r="D205" s="183" t="s">
        <v>1423</v>
      </c>
      <c r="E205" s="183">
        <v>694</v>
      </c>
      <c r="F205" s="183" t="s">
        <v>721</v>
      </c>
      <c r="G205" s="183" t="s">
        <v>1220</v>
      </c>
    </row>
    <row r="206" spans="1:7" x14ac:dyDescent="0.2">
      <c r="A206" s="183" t="s">
        <v>1051</v>
      </c>
      <c r="B206" s="183" t="s">
        <v>1051</v>
      </c>
      <c r="C206" s="183" t="s">
        <v>1050</v>
      </c>
      <c r="D206" s="183" t="s">
        <v>1417</v>
      </c>
      <c r="E206" s="183">
        <v>674</v>
      </c>
      <c r="F206" s="183" t="s">
        <v>705</v>
      </c>
      <c r="G206" s="183" t="s">
        <v>1185</v>
      </c>
    </row>
    <row r="207" spans="1:7" x14ac:dyDescent="0.2">
      <c r="A207" s="183" t="s">
        <v>1053</v>
      </c>
      <c r="B207" s="183" t="s">
        <v>1053</v>
      </c>
      <c r="C207" s="183" t="s">
        <v>1052</v>
      </c>
      <c r="D207" s="183" t="s">
        <v>1420</v>
      </c>
      <c r="E207" s="183">
        <v>686</v>
      </c>
      <c r="F207" s="183" t="s">
        <v>721</v>
      </c>
      <c r="G207" s="183" t="s">
        <v>1220</v>
      </c>
    </row>
    <row r="208" spans="1:7" x14ac:dyDescent="0.2">
      <c r="A208" s="183" t="s">
        <v>1055</v>
      </c>
      <c r="B208" s="183" t="s">
        <v>1055</v>
      </c>
      <c r="C208" s="183" t="s">
        <v>1054</v>
      </c>
      <c r="D208" s="183" t="s">
        <v>1429</v>
      </c>
      <c r="E208" s="183">
        <v>706</v>
      </c>
      <c r="F208" s="183" t="s">
        <v>721</v>
      </c>
      <c r="G208" s="183" t="s">
        <v>1240</v>
      </c>
    </row>
    <row r="209" spans="1:7" x14ac:dyDescent="0.2">
      <c r="A209" s="183" t="s">
        <v>1057</v>
      </c>
      <c r="B209" s="183" t="s">
        <v>1057</v>
      </c>
      <c r="C209" s="183" t="s">
        <v>1056</v>
      </c>
      <c r="D209" s="183" t="s">
        <v>1437</v>
      </c>
      <c r="E209" s="183">
        <v>740</v>
      </c>
      <c r="F209" s="183" t="s">
        <v>1196</v>
      </c>
      <c r="G209" s="183" t="s">
        <v>1203</v>
      </c>
    </row>
    <row r="210" spans="1:7" x14ac:dyDescent="0.2">
      <c r="A210" s="183" t="s">
        <v>1059</v>
      </c>
      <c r="B210" s="183" t="s">
        <v>1059</v>
      </c>
      <c r="C210" s="183" t="s">
        <v>1058</v>
      </c>
      <c r="D210" s="183" t="s">
        <v>1433</v>
      </c>
      <c r="E210" s="183">
        <v>728</v>
      </c>
      <c r="F210" s="183" t="s">
        <v>721</v>
      </c>
      <c r="G210" s="183" t="s">
        <v>1240</v>
      </c>
    </row>
    <row r="211" spans="1:7" x14ac:dyDescent="0.2">
      <c r="A211" s="183" t="s">
        <v>1061</v>
      </c>
      <c r="B211" s="183" t="s">
        <v>1061</v>
      </c>
      <c r="C211" s="183" t="s">
        <v>1060</v>
      </c>
      <c r="D211" s="183" t="s">
        <v>1418</v>
      </c>
      <c r="E211" s="183">
        <v>678</v>
      </c>
      <c r="F211" s="183" t="s">
        <v>721</v>
      </c>
      <c r="G211" s="183" t="s">
        <v>1194</v>
      </c>
    </row>
    <row r="212" spans="1:7" x14ac:dyDescent="0.2">
      <c r="A212" s="183" t="s">
        <v>1063</v>
      </c>
      <c r="B212" s="183" t="s">
        <v>1063</v>
      </c>
      <c r="C212" s="183" t="s">
        <v>1062</v>
      </c>
      <c r="D212" s="183" t="s">
        <v>1274</v>
      </c>
      <c r="E212" s="183">
        <v>222</v>
      </c>
      <c r="F212" s="183" t="s">
        <v>1196</v>
      </c>
      <c r="G212" s="183" t="s">
        <v>1218</v>
      </c>
    </row>
    <row r="213" spans="1:7" x14ac:dyDescent="0.2">
      <c r="A213" s="183" t="s">
        <v>1862</v>
      </c>
      <c r="B213" s="183" t="s">
        <v>1862</v>
      </c>
      <c r="C213" s="183" t="s">
        <v>1064</v>
      </c>
      <c r="D213" s="183" t="s">
        <v>1425</v>
      </c>
      <c r="E213" s="183">
        <v>534</v>
      </c>
      <c r="F213" s="183" t="s">
        <v>1196</v>
      </c>
      <c r="G213" s="183" t="s">
        <v>712</v>
      </c>
    </row>
    <row r="214" spans="1:7" x14ac:dyDescent="0.2">
      <c r="A214" s="183" t="s">
        <v>1066</v>
      </c>
      <c r="B214" s="183" t="s">
        <v>1066</v>
      </c>
      <c r="C214" s="183" t="s">
        <v>1065</v>
      </c>
      <c r="D214" s="183" t="s">
        <v>1444</v>
      </c>
      <c r="E214" s="183">
        <v>760</v>
      </c>
      <c r="F214" s="183" t="s">
        <v>707</v>
      </c>
      <c r="G214" s="183" t="s">
        <v>1205</v>
      </c>
    </row>
    <row r="215" spans="1:7" x14ac:dyDescent="0.2">
      <c r="A215" s="183" t="s">
        <v>1068</v>
      </c>
      <c r="B215" s="183" t="s">
        <v>1068</v>
      </c>
      <c r="C215" s="183" t="s">
        <v>1067</v>
      </c>
      <c r="D215" s="183" t="s">
        <v>1441</v>
      </c>
      <c r="E215" s="183">
        <v>748</v>
      </c>
      <c r="F215" s="183" t="s">
        <v>721</v>
      </c>
      <c r="G215" s="183" t="s">
        <v>1228</v>
      </c>
    </row>
    <row r="216" spans="1:7" x14ac:dyDescent="0.2">
      <c r="A216" s="183" t="s">
        <v>1863</v>
      </c>
      <c r="B216" s="183" t="s">
        <v>1864</v>
      </c>
      <c r="C216" s="183" t="s">
        <v>1069</v>
      </c>
      <c r="D216" s="183" t="s">
        <v>1457</v>
      </c>
      <c r="E216" s="183">
        <v>796</v>
      </c>
      <c r="F216" s="183" t="s">
        <v>1196</v>
      </c>
      <c r="G216" s="183" t="s">
        <v>712</v>
      </c>
    </row>
    <row r="217" spans="1:7" x14ac:dyDescent="0.2">
      <c r="A217" s="183" t="s">
        <v>1071</v>
      </c>
      <c r="B217" s="183" t="s">
        <v>1071</v>
      </c>
      <c r="C217" s="183" t="s">
        <v>1070</v>
      </c>
      <c r="D217" s="183" t="s">
        <v>1247</v>
      </c>
      <c r="E217" s="183">
        <v>148</v>
      </c>
      <c r="F217" s="183" t="s">
        <v>721</v>
      </c>
      <c r="G217" s="183" t="s">
        <v>1194</v>
      </c>
    </row>
    <row r="218" spans="1:7" x14ac:dyDescent="0.2">
      <c r="A218" s="183" t="s">
        <v>1865</v>
      </c>
      <c r="B218" s="183" t="s">
        <v>1866</v>
      </c>
      <c r="C218" s="183" t="s">
        <v>1286</v>
      </c>
      <c r="D218" s="183" t="s">
        <v>1287</v>
      </c>
      <c r="E218" s="183">
        <v>260</v>
      </c>
      <c r="F218" s="183" t="s">
        <v>705</v>
      </c>
      <c r="G218" s="183" t="s">
        <v>1185</v>
      </c>
    </row>
    <row r="219" spans="1:7" x14ac:dyDescent="0.2">
      <c r="A219" s="183" t="s">
        <v>1073</v>
      </c>
      <c r="B219" s="183" t="s">
        <v>1073</v>
      </c>
      <c r="C219" s="183" t="s">
        <v>1072</v>
      </c>
      <c r="D219" s="183" t="s">
        <v>1450</v>
      </c>
      <c r="E219" s="183">
        <v>768</v>
      </c>
      <c r="F219" s="183" t="s">
        <v>721</v>
      </c>
      <c r="G219" s="183" t="s">
        <v>1220</v>
      </c>
    </row>
    <row r="220" spans="1:7" x14ac:dyDescent="0.2">
      <c r="A220" s="183" t="s">
        <v>1075</v>
      </c>
      <c r="B220" s="183" t="s">
        <v>1075</v>
      </c>
      <c r="C220" s="183" t="s">
        <v>1074</v>
      </c>
      <c r="D220" s="183" t="s">
        <v>1448</v>
      </c>
      <c r="E220" s="183">
        <v>764</v>
      </c>
      <c r="F220" s="183" t="s">
        <v>707</v>
      </c>
      <c r="G220" s="183" t="s">
        <v>1236</v>
      </c>
    </row>
    <row r="221" spans="1:7" x14ac:dyDescent="0.2">
      <c r="A221" s="183" t="s">
        <v>1077</v>
      </c>
      <c r="B221" s="183" t="s">
        <v>1077</v>
      </c>
      <c r="C221" s="183" t="s">
        <v>1076</v>
      </c>
      <c r="D221" s="183" t="s">
        <v>1446</v>
      </c>
      <c r="E221" s="183">
        <v>762</v>
      </c>
      <c r="F221" s="183" t="s">
        <v>707</v>
      </c>
      <c r="G221" s="183" t="s">
        <v>1330</v>
      </c>
    </row>
    <row r="222" spans="1:7" x14ac:dyDescent="0.2">
      <c r="A222" s="183" t="s">
        <v>1079</v>
      </c>
      <c r="B222" s="183" t="s">
        <v>1079</v>
      </c>
      <c r="C222" s="183" t="s">
        <v>1078</v>
      </c>
      <c r="D222" s="183" t="s">
        <v>1451</v>
      </c>
      <c r="E222" s="183">
        <v>772</v>
      </c>
      <c r="F222" s="183" t="s">
        <v>726</v>
      </c>
      <c r="G222" s="183" t="s">
        <v>1191</v>
      </c>
    </row>
    <row r="223" spans="1:7" x14ac:dyDescent="0.2">
      <c r="A223" s="183" t="s">
        <v>1081</v>
      </c>
      <c r="B223" s="183" t="s">
        <v>1081</v>
      </c>
      <c r="C223" s="183" t="s">
        <v>1080</v>
      </c>
      <c r="D223" s="183" t="s">
        <v>1449</v>
      </c>
      <c r="E223" s="183">
        <v>626</v>
      </c>
      <c r="F223" s="183" t="s">
        <v>707</v>
      </c>
      <c r="G223" s="183" t="s">
        <v>1236</v>
      </c>
    </row>
    <row r="224" spans="1:7" x14ac:dyDescent="0.2">
      <c r="A224" s="183" t="s">
        <v>1083</v>
      </c>
      <c r="B224" s="183" t="s">
        <v>1083</v>
      </c>
      <c r="C224" s="183" t="s">
        <v>1082</v>
      </c>
      <c r="D224" s="183" t="s">
        <v>1456</v>
      </c>
      <c r="E224" s="183">
        <v>795</v>
      </c>
      <c r="F224" s="183" t="s">
        <v>707</v>
      </c>
      <c r="G224" s="183" t="s">
        <v>1330</v>
      </c>
    </row>
    <row r="225" spans="1:7" x14ac:dyDescent="0.2">
      <c r="A225" s="183" t="s">
        <v>1085</v>
      </c>
      <c r="B225" s="183" t="s">
        <v>1085</v>
      </c>
      <c r="C225" s="183" t="s">
        <v>1084</v>
      </c>
      <c r="D225" s="183" t="s">
        <v>1454</v>
      </c>
      <c r="E225" s="183">
        <v>788</v>
      </c>
      <c r="F225" s="183" t="s">
        <v>721</v>
      </c>
      <c r="G225" s="183" t="s">
        <v>1189</v>
      </c>
    </row>
    <row r="226" spans="1:7" x14ac:dyDescent="0.2">
      <c r="A226" s="183" t="s">
        <v>1087</v>
      </c>
      <c r="B226" s="183" t="s">
        <v>1087</v>
      </c>
      <c r="C226" s="183" t="s">
        <v>1086</v>
      </c>
      <c r="D226" s="183" t="s">
        <v>1452</v>
      </c>
      <c r="E226" s="183">
        <v>776</v>
      </c>
      <c r="F226" s="183" t="s">
        <v>726</v>
      </c>
      <c r="G226" s="183" t="s">
        <v>1191</v>
      </c>
    </row>
    <row r="227" spans="1:7" x14ac:dyDescent="0.2">
      <c r="A227" s="183" t="s">
        <v>1089</v>
      </c>
      <c r="B227" s="183" t="s">
        <v>1089</v>
      </c>
      <c r="C227" s="183" t="s">
        <v>1088</v>
      </c>
      <c r="D227" s="183" t="s">
        <v>1455</v>
      </c>
      <c r="E227" s="183">
        <v>792</v>
      </c>
      <c r="F227" s="183" t="s">
        <v>707</v>
      </c>
      <c r="G227" s="183" t="s">
        <v>1205</v>
      </c>
    </row>
    <row r="228" spans="1:7" x14ac:dyDescent="0.2">
      <c r="A228" s="183" t="s">
        <v>1091</v>
      </c>
      <c r="B228" s="183" t="s">
        <v>1091</v>
      </c>
      <c r="C228" s="183" t="s">
        <v>1090</v>
      </c>
      <c r="D228" s="183" t="s">
        <v>1453</v>
      </c>
      <c r="E228" s="183">
        <v>780</v>
      </c>
      <c r="F228" s="183" t="s">
        <v>1196</v>
      </c>
      <c r="G228" s="183" t="s">
        <v>712</v>
      </c>
    </row>
    <row r="229" spans="1:7" x14ac:dyDescent="0.2">
      <c r="A229" s="183" t="s">
        <v>1093</v>
      </c>
      <c r="B229" s="183" t="s">
        <v>1093</v>
      </c>
      <c r="C229" s="183" t="s">
        <v>1092</v>
      </c>
      <c r="D229" s="183" t="s">
        <v>1458</v>
      </c>
      <c r="E229" s="183">
        <v>798</v>
      </c>
      <c r="F229" s="183" t="s">
        <v>726</v>
      </c>
      <c r="G229" s="183" t="s">
        <v>1191</v>
      </c>
    </row>
    <row r="230" spans="1:7" x14ac:dyDescent="0.2">
      <c r="A230" s="183" t="s">
        <v>1867</v>
      </c>
      <c r="B230" s="183" t="s">
        <v>1867</v>
      </c>
      <c r="C230" s="183" t="s">
        <v>1094</v>
      </c>
      <c r="D230" s="183" t="s">
        <v>1445</v>
      </c>
      <c r="E230" s="183">
        <v>158</v>
      </c>
      <c r="F230" s="183" t="s">
        <v>707</v>
      </c>
      <c r="G230" s="183" t="s">
        <v>1250</v>
      </c>
    </row>
    <row r="231" spans="1:7" x14ac:dyDescent="0.2">
      <c r="A231" s="183" t="s">
        <v>1868</v>
      </c>
      <c r="B231" s="183" t="s">
        <v>1868</v>
      </c>
      <c r="C231" s="183" t="s">
        <v>1095</v>
      </c>
      <c r="D231" s="183" t="s">
        <v>1447</v>
      </c>
      <c r="E231" s="183">
        <v>834</v>
      </c>
      <c r="F231" s="183" t="s">
        <v>721</v>
      </c>
      <c r="G231" s="183" t="s">
        <v>1240</v>
      </c>
    </row>
    <row r="232" spans="1:7" x14ac:dyDescent="0.2">
      <c r="A232" s="183" t="s">
        <v>1097</v>
      </c>
      <c r="B232" s="183" t="s">
        <v>1097</v>
      </c>
      <c r="C232" s="183" t="s">
        <v>1096</v>
      </c>
      <c r="D232" s="183" t="s">
        <v>1460</v>
      </c>
      <c r="E232" s="183">
        <v>804</v>
      </c>
      <c r="F232" s="183" t="s">
        <v>705</v>
      </c>
      <c r="G232" s="183" t="s">
        <v>1187</v>
      </c>
    </row>
    <row r="233" spans="1:7" x14ac:dyDescent="0.2">
      <c r="A233" s="183" t="s">
        <v>1099</v>
      </c>
      <c r="B233" s="183" t="s">
        <v>1099</v>
      </c>
      <c r="C233" s="183" t="s">
        <v>1098</v>
      </c>
      <c r="D233" s="183" t="s">
        <v>1459</v>
      </c>
      <c r="E233" s="183">
        <v>800</v>
      </c>
      <c r="F233" s="183" t="s">
        <v>721</v>
      </c>
      <c r="G233" s="183" t="s">
        <v>1240</v>
      </c>
    </row>
    <row r="234" spans="1:7" x14ac:dyDescent="0.2">
      <c r="A234" s="183" t="s">
        <v>1869</v>
      </c>
      <c r="B234" s="183" t="s">
        <v>1870</v>
      </c>
      <c r="C234" s="183" t="s">
        <v>1463</v>
      </c>
      <c r="D234" s="183" t="s">
        <v>1464</v>
      </c>
      <c r="E234" s="183">
        <v>581</v>
      </c>
      <c r="F234" s="183" t="s">
        <v>1196</v>
      </c>
      <c r="G234" s="183" t="s">
        <v>1222</v>
      </c>
    </row>
    <row r="235" spans="1:7" x14ac:dyDescent="0.2">
      <c r="A235" s="183" t="s">
        <v>1871</v>
      </c>
      <c r="B235" s="183" t="s">
        <v>1465</v>
      </c>
      <c r="C235" s="183" t="s">
        <v>1100</v>
      </c>
      <c r="D235" s="183" t="s">
        <v>1465</v>
      </c>
      <c r="E235" s="183">
        <v>840</v>
      </c>
      <c r="F235" s="183" t="s">
        <v>1196</v>
      </c>
      <c r="G235" s="183" t="s">
        <v>1222</v>
      </c>
    </row>
    <row r="236" spans="1:7" x14ac:dyDescent="0.2">
      <c r="A236" s="183" t="s">
        <v>1102</v>
      </c>
      <c r="B236" s="183" t="s">
        <v>1102</v>
      </c>
      <c r="C236" s="183" t="s">
        <v>1101</v>
      </c>
      <c r="D236" s="183" t="s">
        <v>1466</v>
      </c>
      <c r="E236" s="183">
        <v>858</v>
      </c>
      <c r="F236" s="183" t="s">
        <v>1196</v>
      </c>
      <c r="G236" s="183" t="s">
        <v>1203</v>
      </c>
    </row>
    <row r="237" spans="1:7" x14ac:dyDescent="0.2">
      <c r="A237" s="183" t="s">
        <v>1104</v>
      </c>
      <c r="B237" s="183" t="s">
        <v>1104</v>
      </c>
      <c r="C237" s="183" t="s">
        <v>1103</v>
      </c>
      <c r="D237" s="183" t="s">
        <v>1467</v>
      </c>
      <c r="E237" s="183">
        <v>860</v>
      </c>
      <c r="F237" s="183" t="s">
        <v>707</v>
      </c>
      <c r="G237" s="183" t="s">
        <v>1330</v>
      </c>
    </row>
    <row r="238" spans="1:7" x14ac:dyDescent="0.2">
      <c r="A238" s="183" t="s">
        <v>1872</v>
      </c>
      <c r="B238" s="183" t="s">
        <v>1873</v>
      </c>
      <c r="C238" s="183" t="s">
        <v>1105</v>
      </c>
      <c r="D238" s="183" t="s">
        <v>1310</v>
      </c>
      <c r="E238" s="183">
        <v>336</v>
      </c>
      <c r="F238" s="183" t="s">
        <v>705</v>
      </c>
      <c r="G238" s="183" t="s">
        <v>1185</v>
      </c>
    </row>
    <row r="239" spans="1:7" x14ac:dyDescent="0.2">
      <c r="A239" s="183" t="s">
        <v>1107</v>
      </c>
      <c r="B239" s="183" t="s">
        <v>1874</v>
      </c>
      <c r="C239" s="183" t="s">
        <v>1106</v>
      </c>
      <c r="D239" s="183" t="s">
        <v>1415</v>
      </c>
      <c r="E239" s="183">
        <v>670</v>
      </c>
      <c r="F239" s="183" t="s">
        <v>1196</v>
      </c>
      <c r="G239" s="183" t="s">
        <v>712</v>
      </c>
    </row>
    <row r="240" spans="1:7" x14ac:dyDescent="0.2">
      <c r="A240" s="183" t="s">
        <v>1875</v>
      </c>
      <c r="B240" s="183" t="s">
        <v>1875</v>
      </c>
      <c r="C240" s="183" t="s">
        <v>1108</v>
      </c>
      <c r="D240" s="183" t="s">
        <v>1469</v>
      </c>
      <c r="E240" s="183">
        <v>862</v>
      </c>
      <c r="F240" s="183" t="s">
        <v>1196</v>
      </c>
      <c r="G240" s="183" t="s">
        <v>1203</v>
      </c>
    </row>
    <row r="241" spans="1:7" x14ac:dyDescent="0.2">
      <c r="A241" s="183" t="s">
        <v>1876</v>
      </c>
      <c r="B241" s="183" t="s">
        <v>1876</v>
      </c>
      <c r="C241" s="183" t="s">
        <v>1109</v>
      </c>
      <c r="D241" s="183" t="s">
        <v>1471</v>
      </c>
      <c r="E241" s="183">
        <v>92</v>
      </c>
      <c r="F241" s="183" t="s">
        <v>1196</v>
      </c>
      <c r="G241" s="183" t="s">
        <v>712</v>
      </c>
    </row>
    <row r="242" spans="1:7" x14ac:dyDescent="0.2">
      <c r="A242" s="183" t="s">
        <v>1876</v>
      </c>
      <c r="B242" s="183" t="s">
        <v>1876</v>
      </c>
      <c r="C242" s="183" t="s">
        <v>1110</v>
      </c>
      <c r="D242" s="183" t="s">
        <v>1472</v>
      </c>
      <c r="E242" s="183">
        <v>850</v>
      </c>
      <c r="F242" s="183" t="s">
        <v>1196</v>
      </c>
      <c r="G242" s="183" t="s">
        <v>712</v>
      </c>
    </row>
    <row r="243" spans="1:7" x14ac:dyDescent="0.2">
      <c r="A243" s="183" t="s">
        <v>1112</v>
      </c>
      <c r="B243" s="183" t="s">
        <v>1112</v>
      </c>
      <c r="C243" s="183" t="s">
        <v>1111</v>
      </c>
      <c r="D243" s="183" t="s">
        <v>1470</v>
      </c>
      <c r="E243" s="183">
        <v>704</v>
      </c>
      <c r="F243" s="183" t="s">
        <v>707</v>
      </c>
      <c r="G243" s="183" t="s">
        <v>1236</v>
      </c>
    </row>
    <row r="244" spans="1:7" x14ac:dyDescent="0.2">
      <c r="A244" s="183" t="s">
        <v>1114</v>
      </c>
      <c r="B244" s="183" t="s">
        <v>1114</v>
      </c>
      <c r="C244" s="183" t="s">
        <v>1113</v>
      </c>
      <c r="D244" s="183" t="s">
        <v>1468</v>
      </c>
      <c r="E244" s="183">
        <v>548</v>
      </c>
      <c r="F244" s="183" t="s">
        <v>726</v>
      </c>
      <c r="G244" s="183" t="s">
        <v>1191</v>
      </c>
    </row>
    <row r="245" spans="1:7" x14ac:dyDescent="0.2">
      <c r="A245" s="183" t="s">
        <v>1116</v>
      </c>
      <c r="B245" s="183" t="s">
        <v>1116</v>
      </c>
      <c r="C245" s="183" t="s">
        <v>1115</v>
      </c>
      <c r="D245" s="183" t="s">
        <v>1473</v>
      </c>
      <c r="E245" s="183">
        <v>876</v>
      </c>
      <c r="F245" s="183" t="s">
        <v>726</v>
      </c>
      <c r="G245" s="183" t="s">
        <v>1191</v>
      </c>
    </row>
    <row r="246" spans="1:7" x14ac:dyDescent="0.2">
      <c r="A246" s="183" t="s">
        <v>1795</v>
      </c>
      <c r="B246" s="183" t="s">
        <v>1795</v>
      </c>
      <c r="C246" s="183" t="s">
        <v>1877</v>
      </c>
      <c r="D246" s="183"/>
      <c r="E246" s="183" t="s">
        <v>1878</v>
      </c>
      <c r="F246" s="183"/>
      <c r="G246" s="183"/>
    </row>
    <row r="247" spans="1:7" x14ac:dyDescent="0.2">
      <c r="A247" s="183" t="s">
        <v>1118</v>
      </c>
      <c r="B247" s="183" t="s">
        <v>1118</v>
      </c>
      <c r="C247" s="183" t="s">
        <v>1117</v>
      </c>
      <c r="D247" s="183" t="s">
        <v>1416</v>
      </c>
      <c r="E247" s="183">
        <v>882</v>
      </c>
      <c r="F247" s="183" t="s">
        <v>726</v>
      </c>
      <c r="G247" s="183" t="s">
        <v>1191</v>
      </c>
    </row>
    <row r="248" spans="1:7" x14ac:dyDescent="0.2">
      <c r="A248" s="183" t="s">
        <v>1335</v>
      </c>
      <c r="B248" s="183" t="s">
        <v>1335</v>
      </c>
      <c r="C248" s="183" t="s">
        <v>1336</v>
      </c>
      <c r="D248" s="183" t="s">
        <v>1337</v>
      </c>
      <c r="E248" s="183" t="s">
        <v>1878</v>
      </c>
      <c r="F248" s="183" t="s">
        <v>705</v>
      </c>
      <c r="G248" s="183" t="s">
        <v>1187</v>
      </c>
    </row>
    <row r="249" spans="1:7" x14ac:dyDescent="0.2">
      <c r="A249" s="183" t="s">
        <v>1120</v>
      </c>
      <c r="B249" s="183" t="s">
        <v>1120</v>
      </c>
      <c r="C249" s="183" t="s">
        <v>1119</v>
      </c>
      <c r="D249" s="183" t="s">
        <v>1475</v>
      </c>
      <c r="E249" s="183">
        <v>887</v>
      </c>
      <c r="F249" s="183" t="s">
        <v>707</v>
      </c>
      <c r="G249" s="183" t="s">
        <v>1205</v>
      </c>
    </row>
    <row r="250" spans="1:7" x14ac:dyDescent="0.2">
      <c r="A250" s="183" t="s">
        <v>1122</v>
      </c>
      <c r="B250" s="183" t="s">
        <v>1122</v>
      </c>
      <c r="C250" s="183" t="s">
        <v>1121</v>
      </c>
      <c r="D250" s="183" t="s">
        <v>1361</v>
      </c>
      <c r="E250" s="183">
        <v>175</v>
      </c>
      <c r="F250" s="183" t="s">
        <v>721</v>
      </c>
      <c r="G250" s="183" t="s">
        <v>1240</v>
      </c>
    </row>
    <row r="251" spans="1:7" x14ac:dyDescent="0.2">
      <c r="A251" s="183" t="s">
        <v>1124</v>
      </c>
      <c r="B251" s="183" t="s">
        <v>1124</v>
      </c>
      <c r="C251" s="183" t="s">
        <v>1123</v>
      </c>
      <c r="D251" s="183" t="s">
        <v>1430</v>
      </c>
      <c r="E251" s="183">
        <v>710</v>
      </c>
      <c r="F251" s="183" t="s">
        <v>721</v>
      </c>
      <c r="G251" s="183" t="s">
        <v>1228</v>
      </c>
    </row>
    <row r="252" spans="1:7" x14ac:dyDescent="0.2">
      <c r="A252" s="183" t="s">
        <v>1126</v>
      </c>
      <c r="B252" s="183" t="s">
        <v>1126</v>
      </c>
      <c r="C252" s="183" t="s">
        <v>1125</v>
      </c>
      <c r="D252" s="183" t="s">
        <v>1476</v>
      </c>
      <c r="E252" s="183">
        <v>894</v>
      </c>
      <c r="F252" s="183" t="s">
        <v>721</v>
      </c>
      <c r="G252" s="183" t="s">
        <v>1240</v>
      </c>
    </row>
    <row r="253" spans="1:7" x14ac:dyDescent="0.2">
      <c r="A253" s="183" t="s">
        <v>1128</v>
      </c>
      <c r="B253" s="183" t="s">
        <v>1128</v>
      </c>
      <c r="C253" s="183" t="s">
        <v>1127</v>
      </c>
      <c r="D253" s="183" t="s">
        <v>1477</v>
      </c>
      <c r="E253" s="183">
        <v>716</v>
      </c>
      <c r="F253" s="183" t="s">
        <v>721</v>
      </c>
      <c r="G253" s="183" t="s">
        <v>1240</v>
      </c>
    </row>
    <row r="254" spans="1:7" x14ac:dyDescent="0.2">
      <c r="A254" s="183"/>
      <c r="B254" s="183"/>
      <c r="C254" s="183"/>
      <c r="D254" s="183"/>
      <c r="E254" s="183"/>
      <c r="F254" s="183"/>
      <c r="G254" s="183"/>
    </row>
  </sheetData>
  <phoneticPr fontId="4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election activeCell="C8" sqref="C8"/>
    </sheetView>
  </sheetViews>
  <sheetFormatPr baseColWidth="10" defaultColWidth="11" defaultRowHeight="16" x14ac:dyDescent="0.2"/>
  <cols>
    <col min="1" max="1" width="18.5" bestFit="1" customWidth="1"/>
    <col min="2" max="2" width="20.6640625" customWidth="1"/>
    <col min="3" max="3" width="126.6640625" customWidth="1"/>
  </cols>
  <sheetData>
    <row r="2" spans="1:3" ht="17" thickBot="1" x14ac:dyDescent="0.25"/>
    <row r="3" spans="1:3" ht="17" thickBot="1" x14ac:dyDescent="0.25">
      <c r="A3" s="595" t="s">
        <v>1138</v>
      </c>
      <c r="B3" s="593" t="s">
        <v>1137</v>
      </c>
      <c r="C3" s="593" t="s">
        <v>2289</v>
      </c>
    </row>
    <row r="4" spans="1:3" x14ac:dyDescent="0.2">
      <c r="A4" s="596" t="s">
        <v>503</v>
      </c>
      <c r="B4" s="600" t="s">
        <v>1750</v>
      </c>
      <c r="C4" s="594" t="s">
        <v>1490</v>
      </c>
    </row>
    <row r="5" spans="1:3" x14ac:dyDescent="0.2">
      <c r="A5" s="596" t="s">
        <v>1479</v>
      </c>
      <c r="B5" s="600" t="s">
        <v>1480</v>
      </c>
      <c r="C5" s="174" t="s">
        <v>2290</v>
      </c>
    </row>
    <row r="6" spans="1:3" x14ac:dyDescent="0.2">
      <c r="A6" s="597" t="s">
        <v>0</v>
      </c>
      <c r="B6" s="601" t="s">
        <v>1139</v>
      </c>
      <c r="C6" s="174" t="s">
        <v>2292</v>
      </c>
    </row>
    <row r="7" spans="1:3" x14ac:dyDescent="0.2">
      <c r="A7" s="597" t="s">
        <v>1141</v>
      </c>
      <c r="B7" s="601" t="s">
        <v>1140</v>
      </c>
      <c r="C7" s="174" t="s">
        <v>2293</v>
      </c>
    </row>
    <row r="8" spans="1:3" x14ac:dyDescent="0.2">
      <c r="A8" s="598" t="s">
        <v>688</v>
      </c>
      <c r="B8" s="174" t="s">
        <v>1142</v>
      </c>
      <c r="C8" s="174" t="s">
        <v>2287</v>
      </c>
    </row>
    <row r="9" spans="1:3" ht="17" thickBot="1" x14ac:dyDescent="0.25">
      <c r="A9" s="599" t="s">
        <v>1131</v>
      </c>
      <c r="B9" s="175" t="s">
        <v>1143</v>
      </c>
      <c r="C9" s="175" t="s">
        <v>2288</v>
      </c>
    </row>
    <row r="11" spans="1:3" x14ac:dyDescent="0.2">
      <c r="A11" s="182" t="s">
        <v>1144</v>
      </c>
    </row>
  </sheetData>
  <phoneticPr fontId="42" type="noConversion"/>
  <hyperlinks>
    <hyperlink ref="A11" location="Variables_format!A1" display="See Variables_forma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8"/>
  <sheetViews>
    <sheetView workbookViewId="0"/>
  </sheetViews>
  <sheetFormatPr baseColWidth="10" defaultColWidth="11" defaultRowHeight="16" x14ac:dyDescent="0.2"/>
  <sheetData>
    <row r="1" spans="1:1" ht="17" thickBot="1" x14ac:dyDescent="0.25">
      <c r="A1" t="s">
        <v>1492</v>
      </c>
    </row>
    <row r="2" spans="1:1" x14ac:dyDescent="0.2">
      <c r="A2" s="215">
        <f>1800</f>
        <v>1800</v>
      </c>
    </row>
    <row r="3" spans="1:1" x14ac:dyDescent="0.2">
      <c r="A3" s="174">
        <f>A2+1</f>
        <v>1801</v>
      </c>
    </row>
    <row r="4" spans="1:1" x14ac:dyDescent="0.2">
      <c r="A4" s="174">
        <f t="shared" ref="A4:A67" si="0">A3+1</f>
        <v>1802</v>
      </c>
    </row>
    <row r="5" spans="1:1" x14ac:dyDescent="0.2">
      <c r="A5" s="174">
        <f t="shared" si="0"/>
        <v>1803</v>
      </c>
    </row>
    <row r="6" spans="1:1" x14ac:dyDescent="0.2">
      <c r="A6" s="174">
        <f t="shared" si="0"/>
        <v>1804</v>
      </c>
    </row>
    <row r="7" spans="1:1" x14ac:dyDescent="0.2">
      <c r="A7" s="174">
        <f t="shared" si="0"/>
        <v>1805</v>
      </c>
    </row>
    <row r="8" spans="1:1" x14ac:dyDescent="0.2">
      <c r="A8" s="174">
        <f t="shared" si="0"/>
        <v>1806</v>
      </c>
    </row>
    <row r="9" spans="1:1" x14ac:dyDescent="0.2">
      <c r="A9" s="174">
        <f t="shared" si="0"/>
        <v>1807</v>
      </c>
    </row>
    <row r="10" spans="1:1" x14ac:dyDescent="0.2">
      <c r="A10" s="174">
        <f t="shared" si="0"/>
        <v>1808</v>
      </c>
    </row>
    <row r="11" spans="1:1" x14ac:dyDescent="0.2">
      <c r="A11" s="174">
        <f t="shared" si="0"/>
        <v>1809</v>
      </c>
    </row>
    <row r="12" spans="1:1" x14ac:dyDescent="0.2">
      <c r="A12" s="174">
        <f t="shared" si="0"/>
        <v>1810</v>
      </c>
    </row>
    <row r="13" spans="1:1" x14ac:dyDescent="0.2">
      <c r="A13" s="174">
        <f t="shared" si="0"/>
        <v>1811</v>
      </c>
    </row>
    <row r="14" spans="1:1" x14ac:dyDescent="0.2">
      <c r="A14" s="174">
        <f t="shared" si="0"/>
        <v>1812</v>
      </c>
    </row>
    <row r="15" spans="1:1" x14ac:dyDescent="0.2">
      <c r="A15" s="174">
        <f t="shared" si="0"/>
        <v>1813</v>
      </c>
    </row>
    <row r="16" spans="1:1" x14ac:dyDescent="0.2">
      <c r="A16" s="174">
        <f t="shared" si="0"/>
        <v>1814</v>
      </c>
    </row>
    <row r="17" spans="1:1" x14ac:dyDescent="0.2">
      <c r="A17" s="174">
        <f t="shared" si="0"/>
        <v>1815</v>
      </c>
    </row>
    <row r="18" spans="1:1" x14ac:dyDescent="0.2">
      <c r="A18" s="174">
        <f t="shared" si="0"/>
        <v>1816</v>
      </c>
    </row>
    <row r="19" spans="1:1" x14ac:dyDescent="0.2">
      <c r="A19" s="174">
        <f t="shared" si="0"/>
        <v>1817</v>
      </c>
    </row>
    <row r="20" spans="1:1" x14ac:dyDescent="0.2">
      <c r="A20" s="174">
        <f t="shared" si="0"/>
        <v>1818</v>
      </c>
    </row>
    <row r="21" spans="1:1" x14ac:dyDescent="0.2">
      <c r="A21" s="174">
        <f t="shared" si="0"/>
        <v>1819</v>
      </c>
    </row>
    <row r="22" spans="1:1" x14ac:dyDescent="0.2">
      <c r="A22" s="174">
        <f t="shared" si="0"/>
        <v>1820</v>
      </c>
    </row>
    <row r="23" spans="1:1" x14ac:dyDescent="0.2">
      <c r="A23" s="174">
        <f t="shared" si="0"/>
        <v>1821</v>
      </c>
    </row>
    <row r="24" spans="1:1" x14ac:dyDescent="0.2">
      <c r="A24" s="174">
        <f t="shared" si="0"/>
        <v>1822</v>
      </c>
    </row>
    <row r="25" spans="1:1" x14ac:dyDescent="0.2">
      <c r="A25" s="174">
        <f t="shared" si="0"/>
        <v>1823</v>
      </c>
    </row>
    <row r="26" spans="1:1" x14ac:dyDescent="0.2">
      <c r="A26" s="174">
        <f t="shared" si="0"/>
        <v>1824</v>
      </c>
    </row>
    <row r="27" spans="1:1" x14ac:dyDescent="0.2">
      <c r="A27" s="174">
        <f t="shared" si="0"/>
        <v>1825</v>
      </c>
    </row>
    <row r="28" spans="1:1" x14ac:dyDescent="0.2">
      <c r="A28" s="174">
        <f t="shared" si="0"/>
        <v>1826</v>
      </c>
    </row>
    <row r="29" spans="1:1" x14ac:dyDescent="0.2">
      <c r="A29" s="174">
        <f t="shared" si="0"/>
        <v>1827</v>
      </c>
    </row>
    <row r="30" spans="1:1" x14ac:dyDescent="0.2">
      <c r="A30" s="174">
        <f t="shared" si="0"/>
        <v>1828</v>
      </c>
    </row>
    <row r="31" spans="1:1" x14ac:dyDescent="0.2">
      <c r="A31" s="174">
        <f t="shared" si="0"/>
        <v>1829</v>
      </c>
    </row>
    <row r="32" spans="1:1" x14ac:dyDescent="0.2">
      <c r="A32" s="174">
        <f t="shared" si="0"/>
        <v>1830</v>
      </c>
    </row>
    <row r="33" spans="1:1" x14ac:dyDescent="0.2">
      <c r="A33" s="174">
        <f t="shared" si="0"/>
        <v>1831</v>
      </c>
    </row>
    <row r="34" spans="1:1" x14ac:dyDescent="0.2">
      <c r="A34" s="174">
        <f t="shared" si="0"/>
        <v>1832</v>
      </c>
    </row>
    <row r="35" spans="1:1" x14ac:dyDescent="0.2">
      <c r="A35" s="174">
        <f t="shared" si="0"/>
        <v>1833</v>
      </c>
    </row>
    <row r="36" spans="1:1" x14ac:dyDescent="0.2">
      <c r="A36" s="174">
        <f t="shared" si="0"/>
        <v>1834</v>
      </c>
    </row>
    <row r="37" spans="1:1" x14ac:dyDescent="0.2">
      <c r="A37" s="174">
        <f t="shared" si="0"/>
        <v>1835</v>
      </c>
    </row>
    <row r="38" spans="1:1" x14ac:dyDescent="0.2">
      <c r="A38" s="174">
        <f t="shared" si="0"/>
        <v>1836</v>
      </c>
    </row>
    <row r="39" spans="1:1" x14ac:dyDescent="0.2">
      <c r="A39" s="174">
        <f t="shared" si="0"/>
        <v>1837</v>
      </c>
    </row>
    <row r="40" spans="1:1" x14ac:dyDescent="0.2">
      <c r="A40" s="174">
        <f t="shared" si="0"/>
        <v>1838</v>
      </c>
    </row>
    <row r="41" spans="1:1" x14ac:dyDescent="0.2">
      <c r="A41" s="174">
        <f t="shared" si="0"/>
        <v>1839</v>
      </c>
    </row>
    <row r="42" spans="1:1" x14ac:dyDescent="0.2">
      <c r="A42" s="174">
        <f t="shared" si="0"/>
        <v>1840</v>
      </c>
    </row>
    <row r="43" spans="1:1" x14ac:dyDescent="0.2">
      <c r="A43" s="174">
        <f t="shared" si="0"/>
        <v>1841</v>
      </c>
    </row>
    <row r="44" spans="1:1" x14ac:dyDescent="0.2">
      <c r="A44" s="174">
        <f t="shared" si="0"/>
        <v>1842</v>
      </c>
    </row>
    <row r="45" spans="1:1" x14ac:dyDescent="0.2">
      <c r="A45" s="174">
        <f t="shared" si="0"/>
        <v>1843</v>
      </c>
    </row>
    <row r="46" spans="1:1" x14ac:dyDescent="0.2">
      <c r="A46" s="174">
        <f t="shared" si="0"/>
        <v>1844</v>
      </c>
    </row>
    <row r="47" spans="1:1" x14ac:dyDescent="0.2">
      <c r="A47" s="174">
        <f t="shared" si="0"/>
        <v>1845</v>
      </c>
    </row>
    <row r="48" spans="1:1" x14ac:dyDescent="0.2">
      <c r="A48" s="174">
        <f t="shared" si="0"/>
        <v>1846</v>
      </c>
    </row>
    <row r="49" spans="1:1" x14ac:dyDescent="0.2">
      <c r="A49" s="174">
        <f t="shared" si="0"/>
        <v>1847</v>
      </c>
    </row>
    <row r="50" spans="1:1" x14ac:dyDescent="0.2">
      <c r="A50" s="174">
        <f t="shared" si="0"/>
        <v>1848</v>
      </c>
    </row>
    <row r="51" spans="1:1" x14ac:dyDescent="0.2">
      <c r="A51" s="174">
        <f t="shared" si="0"/>
        <v>1849</v>
      </c>
    </row>
    <row r="52" spans="1:1" x14ac:dyDescent="0.2">
      <c r="A52" s="174">
        <f t="shared" si="0"/>
        <v>1850</v>
      </c>
    </row>
    <row r="53" spans="1:1" x14ac:dyDescent="0.2">
      <c r="A53" s="174">
        <f t="shared" si="0"/>
        <v>1851</v>
      </c>
    </row>
    <row r="54" spans="1:1" x14ac:dyDescent="0.2">
      <c r="A54" s="174">
        <f t="shared" si="0"/>
        <v>1852</v>
      </c>
    </row>
    <row r="55" spans="1:1" x14ac:dyDescent="0.2">
      <c r="A55" s="174">
        <f t="shared" si="0"/>
        <v>1853</v>
      </c>
    </row>
    <row r="56" spans="1:1" x14ac:dyDescent="0.2">
      <c r="A56" s="174">
        <f t="shared" si="0"/>
        <v>1854</v>
      </c>
    </row>
    <row r="57" spans="1:1" x14ac:dyDescent="0.2">
      <c r="A57" s="174">
        <f t="shared" si="0"/>
        <v>1855</v>
      </c>
    </row>
    <row r="58" spans="1:1" x14ac:dyDescent="0.2">
      <c r="A58" s="174">
        <f t="shared" si="0"/>
        <v>1856</v>
      </c>
    </row>
    <row r="59" spans="1:1" x14ac:dyDescent="0.2">
      <c r="A59" s="174">
        <f t="shared" si="0"/>
        <v>1857</v>
      </c>
    </row>
    <row r="60" spans="1:1" x14ac:dyDescent="0.2">
      <c r="A60" s="174">
        <f t="shared" si="0"/>
        <v>1858</v>
      </c>
    </row>
    <row r="61" spans="1:1" x14ac:dyDescent="0.2">
      <c r="A61" s="174">
        <f t="shared" si="0"/>
        <v>1859</v>
      </c>
    </row>
    <row r="62" spans="1:1" x14ac:dyDescent="0.2">
      <c r="A62" s="174">
        <f t="shared" si="0"/>
        <v>1860</v>
      </c>
    </row>
    <row r="63" spans="1:1" x14ac:dyDescent="0.2">
      <c r="A63" s="174">
        <f t="shared" si="0"/>
        <v>1861</v>
      </c>
    </row>
    <row r="64" spans="1:1" x14ac:dyDescent="0.2">
      <c r="A64" s="174">
        <f t="shared" si="0"/>
        <v>1862</v>
      </c>
    </row>
    <row r="65" spans="1:1" x14ac:dyDescent="0.2">
      <c r="A65" s="174">
        <f t="shared" si="0"/>
        <v>1863</v>
      </c>
    </row>
    <row r="66" spans="1:1" x14ac:dyDescent="0.2">
      <c r="A66" s="174">
        <f t="shared" si="0"/>
        <v>1864</v>
      </c>
    </row>
    <row r="67" spans="1:1" x14ac:dyDescent="0.2">
      <c r="A67" s="174">
        <f t="shared" si="0"/>
        <v>1865</v>
      </c>
    </row>
    <row r="68" spans="1:1" x14ac:dyDescent="0.2">
      <c r="A68" s="174">
        <f t="shared" ref="A68:A131" si="1">A67+1</f>
        <v>1866</v>
      </c>
    </row>
    <row r="69" spans="1:1" x14ac:dyDescent="0.2">
      <c r="A69" s="174">
        <f t="shared" si="1"/>
        <v>1867</v>
      </c>
    </row>
    <row r="70" spans="1:1" x14ac:dyDescent="0.2">
      <c r="A70" s="174">
        <f t="shared" si="1"/>
        <v>1868</v>
      </c>
    </row>
    <row r="71" spans="1:1" x14ac:dyDescent="0.2">
      <c r="A71" s="174">
        <f t="shared" si="1"/>
        <v>1869</v>
      </c>
    </row>
    <row r="72" spans="1:1" x14ac:dyDescent="0.2">
      <c r="A72" s="174">
        <f t="shared" si="1"/>
        <v>1870</v>
      </c>
    </row>
    <row r="73" spans="1:1" x14ac:dyDescent="0.2">
      <c r="A73" s="174">
        <f t="shared" si="1"/>
        <v>1871</v>
      </c>
    </row>
    <row r="74" spans="1:1" x14ac:dyDescent="0.2">
      <c r="A74" s="174">
        <f t="shared" si="1"/>
        <v>1872</v>
      </c>
    </row>
    <row r="75" spans="1:1" x14ac:dyDescent="0.2">
      <c r="A75" s="174">
        <f t="shared" si="1"/>
        <v>1873</v>
      </c>
    </row>
    <row r="76" spans="1:1" x14ac:dyDescent="0.2">
      <c r="A76" s="174">
        <f t="shared" si="1"/>
        <v>1874</v>
      </c>
    </row>
    <row r="77" spans="1:1" x14ac:dyDescent="0.2">
      <c r="A77" s="174">
        <f t="shared" si="1"/>
        <v>1875</v>
      </c>
    </row>
    <row r="78" spans="1:1" x14ac:dyDescent="0.2">
      <c r="A78" s="174">
        <f t="shared" si="1"/>
        <v>1876</v>
      </c>
    </row>
    <row r="79" spans="1:1" x14ac:dyDescent="0.2">
      <c r="A79" s="174">
        <f t="shared" si="1"/>
        <v>1877</v>
      </c>
    </row>
    <row r="80" spans="1:1" x14ac:dyDescent="0.2">
      <c r="A80" s="174">
        <f t="shared" si="1"/>
        <v>1878</v>
      </c>
    </row>
    <row r="81" spans="1:1" x14ac:dyDescent="0.2">
      <c r="A81" s="174">
        <f t="shared" si="1"/>
        <v>1879</v>
      </c>
    </row>
    <row r="82" spans="1:1" x14ac:dyDescent="0.2">
      <c r="A82" s="174">
        <f t="shared" si="1"/>
        <v>1880</v>
      </c>
    </row>
    <row r="83" spans="1:1" x14ac:dyDescent="0.2">
      <c r="A83" s="174">
        <f t="shared" si="1"/>
        <v>1881</v>
      </c>
    </row>
    <row r="84" spans="1:1" x14ac:dyDescent="0.2">
      <c r="A84" s="174">
        <f t="shared" si="1"/>
        <v>1882</v>
      </c>
    </row>
    <row r="85" spans="1:1" x14ac:dyDescent="0.2">
      <c r="A85" s="174">
        <f t="shared" si="1"/>
        <v>1883</v>
      </c>
    </row>
    <row r="86" spans="1:1" x14ac:dyDescent="0.2">
      <c r="A86" s="174">
        <f t="shared" si="1"/>
        <v>1884</v>
      </c>
    </row>
    <row r="87" spans="1:1" x14ac:dyDescent="0.2">
      <c r="A87" s="174">
        <f t="shared" si="1"/>
        <v>1885</v>
      </c>
    </row>
    <row r="88" spans="1:1" x14ac:dyDescent="0.2">
      <c r="A88" s="174">
        <f t="shared" si="1"/>
        <v>1886</v>
      </c>
    </row>
    <row r="89" spans="1:1" x14ac:dyDescent="0.2">
      <c r="A89" s="174">
        <f t="shared" si="1"/>
        <v>1887</v>
      </c>
    </row>
    <row r="90" spans="1:1" x14ac:dyDescent="0.2">
      <c r="A90" s="174">
        <f t="shared" si="1"/>
        <v>1888</v>
      </c>
    </row>
    <row r="91" spans="1:1" x14ac:dyDescent="0.2">
      <c r="A91" s="174">
        <f t="shared" si="1"/>
        <v>1889</v>
      </c>
    </row>
    <row r="92" spans="1:1" x14ac:dyDescent="0.2">
      <c r="A92" s="174">
        <f t="shared" si="1"/>
        <v>1890</v>
      </c>
    </row>
    <row r="93" spans="1:1" x14ac:dyDescent="0.2">
      <c r="A93" s="174">
        <f t="shared" si="1"/>
        <v>1891</v>
      </c>
    </row>
    <row r="94" spans="1:1" x14ac:dyDescent="0.2">
      <c r="A94" s="174">
        <f t="shared" si="1"/>
        <v>1892</v>
      </c>
    </row>
    <row r="95" spans="1:1" x14ac:dyDescent="0.2">
      <c r="A95" s="174">
        <f t="shared" si="1"/>
        <v>1893</v>
      </c>
    </row>
    <row r="96" spans="1:1" x14ac:dyDescent="0.2">
      <c r="A96" s="174">
        <f t="shared" si="1"/>
        <v>1894</v>
      </c>
    </row>
    <row r="97" spans="1:1" x14ac:dyDescent="0.2">
      <c r="A97" s="174">
        <f t="shared" si="1"/>
        <v>1895</v>
      </c>
    </row>
    <row r="98" spans="1:1" x14ac:dyDescent="0.2">
      <c r="A98" s="174">
        <f t="shared" si="1"/>
        <v>1896</v>
      </c>
    </row>
    <row r="99" spans="1:1" x14ac:dyDescent="0.2">
      <c r="A99" s="174">
        <f t="shared" si="1"/>
        <v>1897</v>
      </c>
    </row>
    <row r="100" spans="1:1" x14ac:dyDescent="0.2">
      <c r="A100" s="174">
        <f t="shared" si="1"/>
        <v>1898</v>
      </c>
    </row>
    <row r="101" spans="1:1" x14ac:dyDescent="0.2">
      <c r="A101" s="174">
        <f t="shared" si="1"/>
        <v>1899</v>
      </c>
    </row>
    <row r="102" spans="1:1" x14ac:dyDescent="0.2">
      <c r="A102" s="174">
        <f t="shared" si="1"/>
        <v>1900</v>
      </c>
    </row>
    <row r="103" spans="1:1" x14ac:dyDescent="0.2">
      <c r="A103" s="174">
        <f t="shared" si="1"/>
        <v>1901</v>
      </c>
    </row>
    <row r="104" spans="1:1" x14ac:dyDescent="0.2">
      <c r="A104" s="174">
        <f t="shared" si="1"/>
        <v>1902</v>
      </c>
    </row>
    <row r="105" spans="1:1" x14ac:dyDescent="0.2">
      <c r="A105" s="174">
        <f t="shared" si="1"/>
        <v>1903</v>
      </c>
    </row>
    <row r="106" spans="1:1" x14ac:dyDescent="0.2">
      <c r="A106" s="174">
        <f t="shared" si="1"/>
        <v>1904</v>
      </c>
    </row>
    <row r="107" spans="1:1" x14ac:dyDescent="0.2">
      <c r="A107" s="174">
        <f t="shared" si="1"/>
        <v>1905</v>
      </c>
    </row>
    <row r="108" spans="1:1" x14ac:dyDescent="0.2">
      <c r="A108" s="174">
        <f t="shared" si="1"/>
        <v>1906</v>
      </c>
    </row>
    <row r="109" spans="1:1" x14ac:dyDescent="0.2">
      <c r="A109" s="174">
        <f t="shared" si="1"/>
        <v>1907</v>
      </c>
    </row>
    <row r="110" spans="1:1" x14ac:dyDescent="0.2">
      <c r="A110" s="174">
        <f t="shared" si="1"/>
        <v>1908</v>
      </c>
    </row>
    <row r="111" spans="1:1" x14ac:dyDescent="0.2">
      <c r="A111" s="174">
        <f t="shared" si="1"/>
        <v>1909</v>
      </c>
    </row>
    <row r="112" spans="1:1" x14ac:dyDescent="0.2">
      <c r="A112" s="174">
        <f t="shared" si="1"/>
        <v>1910</v>
      </c>
    </row>
    <row r="113" spans="1:1" x14ac:dyDescent="0.2">
      <c r="A113" s="174">
        <f t="shared" si="1"/>
        <v>1911</v>
      </c>
    </row>
    <row r="114" spans="1:1" x14ac:dyDescent="0.2">
      <c r="A114" s="174">
        <f t="shared" si="1"/>
        <v>1912</v>
      </c>
    </row>
    <row r="115" spans="1:1" x14ac:dyDescent="0.2">
      <c r="A115" s="174">
        <f t="shared" si="1"/>
        <v>1913</v>
      </c>
    </row>
    <row r="116" spans="1:1" x14ac:dyDescent="0.2">
      <c r="A116" s="174">
        <f t="shared" si="1"/>
        <v>1914</v>
      </c>
    </row>
    <row r="117" spans="1:1" x14ac:dyDescent="0.2">
      <c r="A117" s="174">
        <f t="shared" si="1"/>
        <v>1915</v>
      </c>
    </row>
    <row r="118" spans="1:1" x14ac:dyDescent="0.2">
      <c r="A118" s="174">
        <f t="shared" si="1"/>
        <v>1916</v>
      </c>
    </row>
    <row r="119" spans="1:1" x14ac:dyDescent="0.2">
      <c r="A119" s="174">
        <f t="shared" si="1"/>
        <v>1917</v>
      </c>
    </row>
    <row r="120" spans="1:1" x14ac:dyDescent="0.2">
      <c r="A120" s="174">
        <f t="shared" si="1"/>
        <v>1918</v>
      </c>
    </row>
    <row r="121" spans="1:1" x14ac:dyDescent="0.2">
      <c r="A121" s="174">
        <f t="shared" si="1"/>
        <v>1919</v>
      </c>
    </row>
    <row r="122" spans="1:1" x14ac:dyDescent="0.2">
      <c r="A122" s="174">
        <f t="shared" si="1"/>
        <v>1920</v>
      </c>
    </row>
    <row r="123" spans="1:1" x14ac:dyDescent="0.2">
      <c r="A123" s="174">
        <f t="shared" si="1"/>
        <v>1921</v>
      </c>
    </row>
    <row r="124" spans="1:1" x14ac:dyDescent="0.2">
      <c r="A124" s="174">
        <f t="shared" si="1"/>
        <v>1922</v>
      </c>
    </row>
    <row r="125" spans="1:1" x14ac:dyDescent="0.2">
      <c r="A125" s="174">
        <f t="shared" si="1"/>
        <v>1923</v>
      </c>
    </row>
    <row r="126" spans="1:1" x14ac:dyDescent="0.2">
      <c r="A126" s="174">
        <f t="shared" si="1"/>
        <v>1924</v>
      </c>
    </row>
    <row r="127" spans="1:1" x14ac:dyDescent="0.2">
      <c r="A127" s="174">
        <f t="shared" si="1"/>
        <v>1925</v>
      </c>
    </row>
    <row r="128" spans="1:1" x14ac:dyDescent="0.2">
      <c r="A128" s="174">
        <f t="shared" si="1"/>
        <v>1926</v>
      </c>
    </row>
    <row r="129" spans="1:1" x14ac:dyDescent="0.2">
      <c r="A129" s="174">
        <f t="shared" si="1"/>
        <v>1927</v>
      </c>
    </row>
    <row r="130" spans="1:1" x14ac:dyDescent="0.2">
      <c r="A130" s="174">
        <f t="shared" si="1"/>
        <v>1928</v>
      </c>
    </row>
    <row r="131" spans="1:1" x14ac:dyDescent="0.2">
      <c r="A131" s="174">
        <f t="shared" si="1"/>
        <v>1929</v>
      </c>
    </row>
    <row r="132" spans="1:1" x14ac:dyDescent="0.2">
      <c r="A132" s="174">
        <f t="shared" ref="A132:A195" si="2">A131+1</f>
        <v>1930</v>
      </c>
    </row>
    <row r="133" spans="1:1" x14ac:dyDescent="0.2">
      <c r="A133" s="174">
        <f t="shared" si="2"/>
        <v>1931</v>
      </c>
    </row>
    <row r="134" spans="1:1" x14ac:dyDescent="0.2">
      <c r="A134" s="174">
        <f t="shared" si="2"/>
        <v>1932</v>
      </c>
    </row>
    <row r="135" spans="1:1" x14ac:dyDescent="0.2">
      <c r="A135" s="174">
        <f t="shared" si="2"/>
        <v>1933</v>
      </c>
    </row>
    <row r="136" spans="1:1" x14ac:dyDescent="0.2">
      <c r="A136" s="174">
        <f t="shared" si="2"/>
        <v>1934</v>
      </c>
    </row>
    <row r="137" spans="1:1" x14ac:dyDescent="0.2">
      <c r="A137" s="174">
        <f t="shared" si="2"/>
        <v>1935</v>
      </c>
    </row>
    <row r="138" spans="1:1" x14ac:dyDescent="0.2">
      <c r="A138" s="174">
        <f t="shared" si="2"/>
        <v>1936</v>
      </c>
    </row>
    <row r="139" spans="1:1" x14ac:dyDescent="0.2">
      <c r="A139" s="174">
        <f t="shared" si="2"/>
        <v>1937</v>
      </c>
    </row>
    <row r="140" spans="1:1" x14ac:dyDescent="0.2">
      <c r="A140" s="174">
        <f t="shared" si="2"/>
        <v>1938</v>
      </c>
    </row>
    <row r="141" spans="1:1" x14ac:dyDescent="0.2">
      <c r="A141" s="174">
        <f t="shared" si="2"/>
        <v>1939</v>
      </c>
    </row>
    <row r="142" spans="1:1" x14ac:dyDescent="0.2">
      <c r="A142" s="174">
        <f t="shared" si="2"/>
        <v>1940</v>
      </c>
    </row>
    <row r="143" spans="1:1" x14ac:dyDescent="0.2">
      <c r="A143" s="174">
        <f t="shared" si="2"/>
        <v>1941</v>
      </c>
    </row>
    <row r="144" spans="1:1" x14ac:dyDescent="0.2">
      <c r="A144" s="174">
        <f t="shared" si="2"/>
        <v>1942</v>
      </c>
    </row>
    <row r="145" spans="1:1" x14ac:dyDescent="0.2">
      <c r="A145" s="174">
        <f t="shared" si="2"/>
        <v>1943</v>
      </c>
    </row>
    <row r="146" spans="1:1" x14ac:dyDescent="0.2">
      <c r="A146" s="174">
        <f t="shared" si="2"/>
        <v>1944</v>
      </c>
    </row>
    <row r="147" spans="1:1" x14ac:dyDescent="0.2">
      <c r="A147" s="174">
        <f t="shared" si="2"/>
        <v>1945</v>
      </c>
    </row>
    <row r="148" spans="1:1" x14ac:dyDescent="0.2">
      <c r="A148" s="174">
        <f t="shared" si="2"/>
        <v>1946</v>
      </c>
    </row>
    <row r="149" spans="1:1" x14ac:dyDescent="0.2">
      <c r="A149" s="174">
        <f t="shared" si="2"/>
        <v>1947</v>
      </c>
    </row>
    <row r="150" spans="1:1" x14ac:dyDescent="0.2">
      <c r="A150" s="174">
        <f t="shared" si="2"/>
        <v>1948</v>
      </c>
    </row>
    <row r="151" spans="1:1" x14ac:dyDescent="0.2">
      <c r="A151" s="174">
        <f t="shared" si="2"/>
        <v>1949</v>
      </c>
    </row>
    <row r="152" spans="1:1" x14ac:dyDescent="0.2">
      <c r="A152" s="174">
        <f t="shared" si="2"/>
        <v>1950</v>
      </c>
    </row>
    <row r="153" spans="1:1" x14ac:dyDescent="0.2">
      <c r="A153" s="174">
        <f t="shared" si="2"/>
        <v>1951</v>
      </c>
    </row>
    <row r="154" spans="1:1" x14ac:dyDescent="0.2">
      <c r="A154" s="174">
        <f t="shared" si="2"/>
        <v>1952</v>
      </c>
    </row>
    <row r="155" spans="1:1" x14ac:dyDescent="0.2">
      <c r="A155" s="174">
        <f t="shared" si="2"/>
        <v>1953</v>
      </c>
    </row>
    <row r="156" spans="1:1" x14ac:dyDescent="0.2">
      <c r="A156" s="174">
        <f t="shared" si="2"/>
        <v>1954</v>
      </c>
    </row>
    <row r="157" spans="1:1" x14ac:dyDescent="0.2">
      <c r="A157" s="174">
        <f t="shared" si="2"/>
        <v>1955</v>
      </c>
    </row>
    <row r="158" spans="1:1" x14ac:dyDescent="0.2">
      <c r="A158" s="174">
        <f t="shared" si="2"/>
        <v>1956</v>
      </c>
    </row>
    <row r="159" spans="1:1" x14ac:dyDescent="0.2">
      <c r="A159" s="174">
        <f t="shared" si="2"/>
        <v>1957</v>
      </c>
    </row>
    <row r="160" spans="1:1" x14ac:dyDescent="0.2">
      <c r="A160" s="174">
        <f t="shared" si="2"/>
        <v>1958</v>
      </c>
    </row>
    <row r="161" spans="1:1" x14ac:dyDescent="0.2">
      <c r="A161" s="174">
        <f t="shared" si="2"/>
        <v>1959</v>
      </c>
    </row>
    <row r="162" spans="1:1" x14ac:dyDescent="0.2">
      <c r="A162" s="174">
        <f t="shared" si="2"/>
        <v>1960</v>
      </c>
    </row>
    <row r="163" spans="1:1" x14ac:dyDescent="0.2">
      <c r="A163" s="174">
        <f t="shared" si="2"/>
        <v>1961</v>
      </c>
    </row>
    <row r="164" spans="1:1" x14ac:dyDescent="0.2">
      <c r="A164" s="174">
        <f t="shared" si="2"/>
        <v>1962</v>
      </c>
    </row>
    <row r="165" spans="1:1" x14ac:dyDescent="0.2">
      <c r="A165" s="174">
        <f t="shared" si="2"/>
        <v>1963</v>
      </c>
    </row>
    <row r="166" spans="1:1" x14ac:dyDescent="0.2">
      <c r="A166" s="174">
        <f t="shared" si="2"/>
        <v>1964</v>
      </c>
    </row>
    <row r="167" spans="1:1" x14ac:dyDescent="0.2">
      <c r="A167" s="174">
        <f t="shared" si="2"/>
        <v>1965</v>
      </c>
    </row>
    <row r="168" spans="1:1" x14ac:dyDescent="0.2">
      <c r="A168" s="174">
        <f t="shared" si="2"/>
        <v>1966</v>
      </c>
    </row>
    <row r="169" spans="1:1" x14ac:dyDescent="0.2">
      <c r="A169" s="174">
        <f t="shared" si="2"/>
        <v>1967</v>
      </c>
    </row>
    <row r="170" spans="1:1" x14ac:dyDescent="0.2">
      <c r="A170" s="174">
        <f t="shared" si="2"/>
        <v>1968</v>
      </c>
    </row>
    <row r="171" spans="1:1" x14ac:dyDescent="0.2">
      <c r="A171" s="174">
        <f t="shared" si="2"/>
        <v>1969</v>
      </c>
    </row>
    <row r="172" spans="1:1" x14ac:dyDescent="0.2">
      <c r="A172" s="174">
        <f t="shared" si="2"/>
        <v>1970</v>
      </c>
    </row>
    <row r="173" spans="1:1" x14ac:dyDescent="0.2">
      <c r="A173" s="174">
        <f t="shared" si="2"/>
        <v>1971</v>
      </c>
    </row>
    <row r="174" spans="1:1" x14ac:dyDescent="0.2">
      <c r="A174" s="174">
        <f t="shared" si="2"/>
        <v>1972</v>
      </c>
    </row>
    <row r="175" spans="1:1" x14ac:dyDescent="0.2">
      <c r="A175" s="174">
        <f t="shared" si="2"/>
        <v>1973</v>
      </c>
    </row>
    <row r="176" spans="1:1" x14ac:dyDescent="0.2">
      <c r="A176" s="174">
        <f t="shared" si="2"/>
        <v>1974</v>
      </c>
    </row>
    <row r="177" spans="1:1" x14ac:dyDescent="0.2">
      <c r="A177" s="174">
        <f t="shared" si="2"/>
        <v>1975</v>
      </c>
    </row>
    <row r="178" spans="1:1" x14ac:dyDescent="0.2">
      <c r="A178" s="174">
        <f t="shared" si="2"/>
        <v>1976</v>
      </c>
    </row>
    <row r="179" spans="1:1" x14ac:dyDescent="0.2">
      <c r="A179" s="174">
        <f t="shared" si="2"/>
        <v>1977</v>
      </c>
    </row>
    <row r="180" spans="1:1" x14ac:dyDescent="0.2">
      <c r="A180" s="174">
        <f t="shared" si="2"/>
        <v>1978</v>
      </c>
    </row>
    <row r="181" spans="1:1" x14ac:dyDescent="0.2">
      <c r="A181" s="174">
        <f t="shared" si="2"/>
        <v>1979</v>
      </c>
    </row>
    <row r="182" spans="1:1" x14ac:dyDescent="0.2">
      <c r="A182" s="174">
        <f t="shared" si="2"/>
        <v>1980</v>
      </c>
    </row>
    <row r="183" spans="1:1" x14ac:dyDescent="0.2">
      <c r="A183" s="174">
        <f t="shared" si="2"/>
        <v>1981</v>
      </c>
    </row>
    <row r="184" spans="1:1" x14ac:dyDescent="0.2">
      <c r="A184" s="174">
        <f t="shared" si="2"/>
        <v>1982</v>
      </c>
    </row>
    <row r="185" spans="1:1" x14ac:dyDescent="0.2">
      <c r="A185" s="174">
        <f t="shared" si="2"/>
        <v>1983</v>
      </c>
    </row>
    <row r="186" spans="1:1" x14ac:dyDescent="0.2">
      <c r="A186" s="174">
        <f t="shared" si="2"/>
        <v>1984</v>
      </c>
    </row>
    <row r="187" spans="1:1" x14ac:dyDescent="0.2">
      <c r="A187" s="174">
        <f t="shared" si="2"/>
        <v>1985</v>
      </c>
    </row>
    <row r="188" spans="1:1" x14ac:dyDescent="0.2">
      <c r="A188" s="174">
        <f t="shared" si="2"/>
        <v>1986</v>
      </c>
    </row>
    <row r="189" spans="1:1" x14ac:dyDescent="0.2">
      <c r="A189" s="174">
        <f t="shared" si="2"/>
        <v>1987</v>
      </c>
    </row>
    <row r="190" spans="1:1" x14ac:dyDescent="0.2">
      <c r="A190" s="174">
        <f t="shared" si="2"/>
        <v>1988</v>
      </c>
    </row>
    <row r="191" spans="1:1" x14ac:dyDescent="0.2">
      <c r="A191" s="174">
        <f t="shared" si="2"/>
        <v>1989</v>
      </c>
    </row>
    <row r="192" spans="1:1" x14ac:dyDescent="0.2">
      <c r="A192" s="174">
        <f t="shared" si="2"/>
        <v>1990</v>
      </c>
    </row>
    <row r="193" spans="1:1" x14ac:dyDescent="0.2">
      <c r="A193" s="174">
        <f t="shared" si="2"/>
        <v>1991</v>
      </c>
    </row>
    <row r="194" spans="1:1" x14ac:dyDescent="0.2">
      <c r="A194" s="174">
        <f t="shared" si="2"/>
        <v>1992</v>
      </c>
    </row>
    <row r="195" spans="1:1" x14ac:dyDescent="0.2">
      <c r="A195" s="174">
        <f t="shared" si="2"/>
        <v>1993</v>
      </c>
    </row>
    <row r="196" spans="1:1" x14ac:dyDescent="0.2">
      <c r="A196" s="174">
        <f t="shared" ref="A196:A218" si="3">A195+1</f>
        <v>1994</v>
      </c>
    </row>
    <row r="197" spans="1:1" x14ac:dyDescent="0.2">
      <c r="A197" s="174">
        <f t="shared" si="3"/>
        <v>1995</v>
      </c>
    </row>
    <row r="198" spans="1:1" x14ac:dyDescent="0.2">
      <c r="A198" s="174">
        <f t="shared" si="3"/>
        <v>1996</v>
      </c>
    </row>
    <row r="199" spans="1:1" x14ac:dyDescent="0.2">
      <c r="A199" s="174">
        <f t="shared" si="3"/>
        <v>1997</v>
      </c>
    </row>
    <row r="200" spans="1:1" x14ac:dyDescent="0.2">
      <c r="A200" s="174">
        <f t="shared" si="3"/>
        <v>1998</v>
      </c>
    </row>
    <row r="201" spans="1:1" x14ac:dyDescent="0.2">
      <c r="A201" s="174">
        <f t="shared" si="3"/>
        <v>1999</v>
      </c>
    </row>
    <row r="202" spans="1:1" x14ac:dyDescent="0.2">
      <c r="A202" s="174">
        <f t="shared" si="3"/>
        <v>2000</v>
      </c>
    </row>
    <row r="203" spans="1:1" x14ac:dyDescent="0.2">
      <c r="A203" s="174">
        <f t="shared" si="3"/>
        <v>2001</v>
      </c>
    </row>
    <row r="204" spans="1:1" x14ac:dyDescent="0.2">
      <c r="A204" s="174">
        <f t="shared" si="3"/>
        <v>2002</v>
      </c>
    </row>
    <row r="205" spans="1:1" x14ac:dyDescent="0.2">
      <c r="A205" s="174">
        <f t="shared" si="3"/>
        <v>2003</v>
      </c>
    </row>
    <row r="206" spans="1:1" x14ac:dyDescent="0.2">
      <c r="A206" s="174">
        <f t="shared" si="3"/>
        <v>2004</v>
      </c>
    </row>
    <row r="207" spans="1:1" x14ac:dyDescent="0.2">
      <c r="A207" s="174">
        <f t="shared" si="3"/>
        <v>2005</v>
      </c>
    </row>
    <row r="208" spans="1:1" x14ac:dyDescent="0.2">
      <c r="A208" s="174">
        <f t="shared" si="3"/>
        <v>2006</v>
      </c>
    </row>
    <row r="209" spans="1:1" x14ac:dyDescent="0.2">
      <c r="A209" s="174">
        <f t="shared" si="3"/>
        <v>2007</v>
      </c>
    </row>
    <row r="210" spans="1:1" x14ac:dyDescent="0.2">
      <c r="A210" s="174">
        <f t="shared" si="3"/>
        <v>2008</v>
      </c>
    </row>
    <row r="211" spans="1:1" x14ac:dyDescent="0.2">
      <c r="A211" s="174">
        <f t="shared" si="3"/>
        <v>2009</v>
      </c>
    </row>
    <row r="212" spans="1:1" x14ac:dyDescent="0.2">
      <c r="A212" s="174">
        <f t="shared" si="3"/>
        <v>2010</v>
      </c>
    </row>
    <row r="213" spans="1:1" x14ac:dyDescent="0.2">
      <c r="A213" s="174">
        <f t="shared" si="3"/>
        <v>2011</v>
      </c>
    </row>
    <row r="214" spans="1:1" x14ac:dyDescent="0.2">
      <c r="A214" s="174">
        <f t="shared" si="3"/>
        <v>2012</v>
      </c>
    </row>
    <row r="215" spans="1:1" x14ac:dyDescent="0.2">
      <c r="A215" s="174">
        <f t="shared" si="3"/>
        <v>2013</v>
      </c>
    </row>
    <row r="216" spans="1:1" x14ac:dyDescent="0.2">
      <c r="A216" s="174">
        <f t="shared" si="3"/>
        <v>2014</v>
      </c>
    </row>
    <row r="217" spans="1:1" x14ac:dyDescent="0.2">
      <c r="A217" s="174">
        <f t="shared" si="3"/>
        <v>2015</v>
      </c>
    </row>
    <row r="218" spans="1:1" ht="17" thickBot="1" x14ac:dyDescent="0.25">
      <c r="A218" s="175">
        <f t="shared" si="3"/>
        <v>2016</v>
      </c>
    </row>
  </sheetData>
  <phoneticPr fontId="42"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workbookViewId="0">
      <selection activeCell="E5" sqref="E5:Q44"/>
    </sheetView>
  </sheetViews>
  <sheetFormatPr baseColWidth="10" defaultColWidth="11" defaultRowHeight="16" x14ac:dyDescent="0.2"/>
  <cols>
    <col min="1" max="1" width="10.5" style="102" customWidth="1"/>
    <col min="2" max="2" width="23.83203125" customWidth="1"/>
    <col min="3" max="3" width="20.83203125" customWidth="1"/>
    <col min="5" max="5" width="43.33203125" customWidth="1"/>
  </cols>
  <sheetData>
    <row r="1" spans="1:17" ht="62" customHeight="1" thickBot="1" x14ac:dyDescent="0.25">
      <c r="A1" s="314" t="s">
        <v>1177</v>
      </c>
      <c r="B1" s="315" t="s">
        <v>128</v>
      </c>
      <c r="C1" s="316" t="s">
        <v>108</v>
      </c>
      <c r="E1" s="66"/>
    </row>
    <row r="2" spans="1:17" ht="17" customHeight="1" thickBot="1" x14ac:dyDescent="0.25">
      <c r="A2" s="320" t="s">
        <v>1179</v>
      </c>
      <c r="B2" s="321" t="s">
        <v>1178</v>
      </c>
      <c r="C2" s="322" t="s">
        <v>1178</v>
      </c>
      <c r="E2" s="66"/>
    </row>
    <row r="3" spans="1:17" ht="17" customHeight="1" x14ac:dyDescent="0.2">
      <c r="A3" s="317" t="s">
        <v>1145</v>
      </c>
      <c r="B3" s="318" t="s">
        <v>269</v>
      </c>
      <c r="C3" s="319" t="s">
        <v>284</v>
      </c>
      <c r="E3" s="67" t="s">
        <v>283</v>
      </c>
    </row>
    <row r="4" spans="1:17" ht="17" customHeight="1" x14ac:dyDescent="0.2">
      <c r="A4" s="44" t="s">
        <v>1681</v>
      </c>
      <c r="B4" s="41" t="s">
        <v>281</v>
      </c>
      <c r="C4" s="62" t="s">
        <v>282</v>
      </c>
    </row>
    <row r="5" spans="1:17" ht="17" customHeight="1" thickBot="1" x14ac:dyDescent="0.3">
      <c r="A5" s="151" t="s">
        <v>1682</v>
      </c>
      <c r="B5" s="46" t="s">
        <v>259</v>
      </c>
      <c r="C5" s="63" t="s">
        <v>270</v>
      </c>
      <c r="E5" s="568"/>
      <c r="F5" s="1"/>
      <c r="G5" s="1"/>
      <c r="H5" s="1"/>
      <c r="I5" s="1"/>
      <c r="J5" s="1"/>
      <c r="K5" s="1"/>
      <c r="L5" s="1"/>
      <c r="M5" s="1"/>
      <c r="N5" s="1"/>
      <c r="O5" s="1"/>
      <c r="P5" s="1"/>
      <c r="Q5" s="1"/>
    </row>
    <row r="6" spans="1:17" ht="17" customHeight="1" x14ac:dyDescent="0.2">
      <c r="A6" s="43" t="s">
        <v>1672</v>
      </c>
      <c r="B6" s="76" t="s">
        <v>260</v>
      </c>
      <c r="C6" s="211" t="s">
        <v>271</v>
      </c>
      <c r="E6" s="569"/>
      <c r="F6" s="1"/>
      <c r="G6" s="1"/>
      <c r="H6" s="1"/>
      <c r="I6" s="1"/>
      <c r="J6" s="1"/>
      <c r="K6" s="1"/>
      <c r="L6" s="1"/>
      <c r="M6" s="1"/>
      <c r="N6" s="1"/>
      <c r="O6" s="1"/>
      <c r="P6" s="1"/>
      <c r="Q6" s="1"/>
    </row>
    <row r="7" spans="1:17" ht="17" customHeight="1" x14ac:dyDescent="0.2">
      <c r="A7" s="44" t="s">
        <v>1673</v>
      </c>
      <c r="B7" s="41" t="s">
        <v>262</v>
      </c>
      <c r="C7" s="65" t="s">
        <v>272</v>
      </c>
      <c r="E7" s="1"/>
      <c r="F7" s="1"/>
      <c r="G7" s="1"/>
      <c r="H7" s="1"/>
      <c r="I7" s="1"/>
      <c r="J7" s="1"/>
      <c r="K7" s="1"/>
      <c r="L7" s="1"/>
      <c r="M7" s="1"/>
      <c r="N7" s="1"/>
      <c r="O7" s="1"/>
      <c r="P7" s="1"/>
      <c r="Q7" s="1"/>
    </row>
    <row r="8" spans="1:17" ht="17" customHeight="1" x14ac:dyDescent="0.2">
      <c r="A8" s="44" t="s">
        <v>1674</v>
      </c>
      <c r="B8" s="41" t="s">
        <v>263</v>
      </c>
      <c r="C8" s="65" t="s">
        <v>273</v>
      </c>
      <c r="E8" s="570"/>
      <c r="F8" s="1"/>
      <c r="G8" s="1"/>
      <c r="H8" s="1"/>
      <c r="I8" s="1"/>
      <c r="J8" s="1"/>
      <c r="K8" s="1"/>
      <c r="L8" s="1"/>
      <c r="M8" s="1"/>
      <c r="N8" s="1"/>
      <c r="O8" s="1"/>
      <c r="P8" s="1"/>
      <c r="Q8" s="1"/>
    </row>
    <row r="9" spans="1:17" ht="17" customHeight="1" x14ac:dyDescent="0.2">
      <c r="A9" s="44" t="s">
        <v>1675</v>
      </c>
      <c r="B9" s="41" t="s">
        <v>264</v>
      </c>
      <c r="C9" s="65" t="s">
        <v>274</v>
      </c>
      <c r="E9" s="66"/>
      <c r="F9" s="75"/>
      <c r="G9" s="1"/>
      <c r="H9" s="1"/>
      <c r="I9" s="1"/>
      <c r="J9" s="1"/>
      <c r="K9" s="1"/>
      <c r="L9" s="1"/>
      <c r="M9" s="1"/>
      <c r="N9" s="1"/>
      <c r="O9" s="1"/>
      <c r="P9" s="1"/>
      <c r="Q9" s="1"/>
    </row>
    <row r="10" spans="1:17" ht="17" customHeight="1" x14ac:dyDescent="0.2">
      <c r="A10" s="44" t="s">
        <v>1676</v>
      </c>
      <c r="B10" s="41" t="s">
        <v>265</v>
      </c>
      <c r="C10" s="65" t="s">
        <v>275</v>
      </c>
      <c r="E10" s="571"/>
      <c r="F10" s="1"/>
      <c r="G10" s="1"/>
      <c r="H10" s="1"/>
      <c r="I10" s="1"/>
      <c r="J10" s="1"/>
      <c r="K10" s="1"/>
      <c r="L10" s="1"/>
      <c r="M10" s="1"/>
      <c r="N10" s="1"/>
      <c r="O10" s="1"/>
      <c r="P10" s="1"/>
      <c r="Q10" s="1"/>
    </row>
    <row r="11" spans="1:17" ht="17" customHeight="1" x14ac:dyDescent="0.2">
      <c r="A11" s="44" t="s">
        <v>1677</v>
      </c>
      <c r="B11" s="41" t="s">
        <v>266</v>
      </c>
      <c r="C11" s="65" t="s">
        <v>276</v>
      </c>
      <c r="E11" s="1"/>
      <c r="F11" s="1"/>
      <c r="G11" s="1"/>
      <c r="H11" s="1"/>
      <c r="I11" s="1"/>
      <c r="J11" s="1"/>
      <c r="K11" s="1"/>
      <c r="L11" s="1"/>
      <c r="M11" s="1"/>
      <c r="N11" s="1"/>
      <c r="O11" s="1"/>
      <c r="P11" s="1"/>
      <c r="Q11" s="1"/>
    </row>
    <row r="12" spans="1:17" ht="17" customHeight="1" x14ac:dyDescent="0.2">
      <c r="A12" s="44" t="s">
        <v>1678</v>
      </c>
      <c r="B12" s="41" t="s">
        <v>267</v>
      </c>
      <c r="C12" s="65" t="s">
        <v>277</v>
      </c>
      <c r="E12" s="75"/>
      <c r="F12" s="1"/>
      <c r="G12" s="1"/>
      <c r="H12" s="1"/>
      <c r="I12" s="1"/>
      <c r="J12" s="1"/>
      <c r="K12" s="1"/>
      <c r="L12" s="1"/>
      <c r="M12" s="1"/>
      <c r="N12" s="1"/>
      <c r="O12" s="1"/>
      <c r="P12" s="1"/>
      <c r="Q12" s="1"/>
    </row>
    <row r="13" spans="1:17" ht="17" customHeight="1" x14ac:dyDescent="0.2">
      <c r="A13" s="44" t="s">
        <v>1727</v>
      </c>
      <c r="B13" s="41" t="s">
        <v>268</v>
      </c>
      <c r="C13" s="65" t="s">
        <v>278</v>
      </c>
      <c r="E13" s="75"/>
      <c r="F13" s="1"/>
      <c r="G13" s="1"/>
      <c r="H13" s="1"/>
      <c r="I13" s="1"/>
      <c r="J13" s="1"/>
      <c r="K13" s="1"/>
      <c r="L13" s="1"/>
      <c r="M13" s="1"/>
      <c r="N13" s="1"/>
      <c r="O13" s="1"/>
      <c r="P13" s="1"/>
      <c r="Q13" s="1"/>
    </row>
    <row r="14" spans="1:17" ht="17" customHeight="1" x14ac:dyDescent="0.2">
      <c r="A14" s="44" t="s">
        <v>1679</v>
      </c>
      <c r="B14" s="41" t="s">
        <v>261</v>
      </c>
      <c r="C14" s="65" t="s">
        <v>279</v>
      </c>
      <c r="E14" s="75"/>
      <c r="F14" s="1"/>
      <c r="G14" s="1"/>
      <c r="H14" s="1"/>
      <c r="I14" s="1"/>
      <c r="J14" s="1"/>
      <c r="K14" s="1"/>
      <c r="L14" s="1"/>
      <c r="M14" s="1"/>
      <c r="N14" s="1"/>
      <c r="O14" s="1"/>
      <c r="P14" s="1"/>
      <c r="Q14" s="1"/>
    </row>
    <row r="15" spans="1:17" ht="17" customHeight="1" x14ac:dyDescent="0.2">
      <c r="A15" s="44" t="s">
        <v>1680</v>
      </c>
      <c r="B15" s="41" t="s">
        <v>258</v>
      </c>
      <c r="C15" s="65" t="s">
        <v>280</v>
      </c>
      <c r="E15" s="571"/>
      <c r="F15" s="1"/>
      <c r="G15" s="1"/>
      <c r="H15" s="1"/>
      <c r="I15" s="1"/>
      <c r="J15" s="1"/>
      <c r="K15" s="1"/>
      <c r="L15" s="1"/>
      <c r="M15" s="1"/>
      <c r="N15" s="1"/>
      <c r="O15" s="1"/>
      <c r="P15" s="1"/>
      <c r="Q15" s="1"/>
    </row>
    <row r="16" spans="1:17" x14ac:dyDescent="0.2">
      <c r="A16" s="102" t="s">
        <v>1733</v>
      </c>
      <c r="B16" s="345" t="s">
        <v>1766</v>
      </c>
      <c r="C16" s="65" t="s">
        <v>1767</v>
      </c>
      <c r="E16" s="572"/>
      <c r="F16" s="1"/>
      <c r="G16" s="1"/>
      <c r="H16" s="1"/>
      <c r="I16" s="1"/>
      <c r="J16" s="1"/>
      <c r="K16" s="1"/>
      <c r="L16" s="1"/>
      <c r="M16" s="1"/>
      <c r="N16" s="1"/>
      <c r="O16" s="1"/>
      <c r="P16" s="1"/>
      <c r="Q16" s="1"/>
    </row>
    <row r="17" spans="1:17" ht="17" thickBot="1" x14ac:dyDescent="0.25">
      <c r="A17" s="45" t="s">
        <v>1728</v>
      </c>
      <c r="B17" s="77" t="s">
        <v>1729</v>
      </c>
      <c r="C17" s="323" t="s">
        <v>1730</v>
      </c>
      <c r="E17" s="572"/>
      <c r="F17" s="1"/>
      <c r="G17" s="1"/>
      <c r="H17" s="1"/>
      <c r="I17" s="1"/>
      <c r="J17" s="1"/>
      <c r="K17" s="1"/>
      <c r="L17" s="1"/>
      <c r="M17" s="1"/>
      <c r="N17" s="1"/>
      <c r="O17" s="1"/>
      <c r="P17" s="1"/>
      <c r="Q17" s="1"/>
    </row>
    <row r="18" spans="1:17" x14ac:dyDescent="0.2">
      <c r="A18" s="148" t="s">
        <v>129</v>
      </c>
      <c r="B18" s="42" t="str">
        <f>A18</f>
        <v>p0</v>
      </c>
      <c r="C18" s="64" t="str">
        <f>CONCATENATE("Percentile ",A18)</f>
        <v>Percentile p0</v>
      </c>
      <c r="E18" s="1"/>
      <c r="F18" s="1"/>
      <c r="G18" s="1"/>
      <c r="H18" s="1"/>
      <c r="I18" s="1"/>
      <c r="J18" s="1"/>
      <c r="K18" s="1"/>
      <c r="L18" s="1"/>
      <c r="M18" s="1"/>
      <c r="N18" s="1"/>
      <c r="O18" s="1"/>
      <c r="P18" s="1"/>
      <c r="Q18" s="1"/>
    </row>
    <row r="19" spans="1:17" x14ac:dyDescent="0.2">
      <c r="A19" s="149" t="s">
        <v>132</v>
      </c>
      <c r="B19" s="40" t="str">
        <f t="shared" ref="B19:B82" si="0">A19</f>
        <v>p1</v>
      </c>
      <c r="C19" s="62" t="str">
        <f t="shared" ref="C19:C82" si="1">CONCATENATE("Percentile ",A19)</f>
        <v>Percentile p1</v>
      </c>
      <c r="E19" s="67"/>
      <c r="F19" s="1"/>
      <c r="G19" s="1"/>
      <c r="H19" s="1"/>
      <c r="I19" s="1"/>
      <c r="J19" s="1"/>
      <c r="K19" s="1"/>
      <c r="L19" s="1"/>
      <c r="M19" s="1"/>
      <c r="N19" s="1"/>
      <c r="O19" s="1"/>
      <c r="P19" s="1"/>
      <c r="Q19" s="1"/>
    </row>
    <row r="20" spans="1:17" x14ac:dyDescent="0.2">
      <c r="A20" s="149" t="s">
        <v>133</v>
      </c>
      <c r="B20" s="40" t="str">
        <f t="shared" si="0"/>
        <v>p2</v>
      </c>
      <c r="C20" s="62" t="str">
        <f t="shared" si="1"/>
        <v>Percentile p2</v>
      </c>
      <c r="E20" s="1"/>
      <c r="F20" s="1"/>
      <c r="G20" s="1"/>
      <c r="H20" s="1"/>
      <c r="I20" s="1"/>
      <c r="J20" s="1"/>
      <c r="K20" s="1"/>
      <c r="L20" s="1"/>
      <c r="M20" s="1"/>
      <c r="N20" s="1"/>
      <c r="O20" s="1"/>
      <c r="P20" s="1"/>
      <c r="Q20" s="1"/>
    </row>
    <row r="21" spans="1:17" x14ac:dyDescent="0.2">
      <c r="A21" s="149" t="s">
        <v>134</v>
      </c>
      <c r="B21" s="40" t="str">
        <f t="shared" si="0"/>
        <v>p3</v>
      </c>
      <c r="C21" s="62" t="str">
        <f t="shared" si="1"/>
        <v>Percentile p3</v>
      </c>
      <c r="E21" s="344"/>
      <c r="F21" s="1"/>
      <c r="G21" s="1"/>
      <c r="H21" s="1"/>
      <c r="I21" s="1"/>
      <c r="J21" s="1"/>
      <c r="K21" s="1"/>
      <c r="L21" s="1"/>
      <c r="M21" s="1"/>
      <c r="N21" s="1"/>
      <c r="O21" s="1"/>
      <c r="P21" s="1"/>
      <c r="Q21" s="1"/>
    </row>
    <row r="22" spans="1:17" x14ac:dyDescent="0.2">
      <c r="A22" s="149" t="s">
        <v>135</v>
      </c>
      <c r="B22" s="40" t="str">
        <f t="shared" si="0"/>
        <v>p4</v>
      </c>
      <c r="C22" s="62" t="str">
        <f t="shared" si="1"/>
        <v>Percentile p4</v>
      </c>
      <c r="E22" s="1"/>
      <c r="F22" s="1"/>
      <c r="G22" s="1"/>
      <c r="H22" s="1"/>
      <c r="I22" s="1"/>
      <c r="J22" s="1"/>
      <c r="K22" s="1"/>
      <c r="L22" s="1"/>
      <c r="M22" s="1"/>
      <c r="N22" s="1"/>
      <c r="O22" s="1"/>
      <c r="P22" s="1"/>
      <c r="Q22" s="1"/>
    </row>
    <row r="23" spans="1:17" x14ac:dyDescent="0.2">
      <c r="A23" s="149" t="s">
        <v>136</v>
      </c>
      <c r="B23" s="40" t="str">
        <f t="shared" si="0"/>
        <v>p5</v>
      </c>
      <c r="C23" s="62" t="str">
        <f t="shared" si="1"/>
        <v>Percentile p5</v>
      </c>
      <c r="E23" s="1"/>
      <c r="F23" s="1"/>
      <c r="G23" s="1"/>
      <c r="H23" s="1"/>
      <c r="I23" s="1"/>
      <c r="J23" s="1"/>
      <c r="K23" s="1"/>
      <c r="L23" s="1"/>
      <c r="M23" s="1"/>
      <c r="N23" s="1"/>
      <c r="O23" s="1"/>
      <c r="P23" s="1"/>
      <c r="Q23" s="1"/>
    </row>
    <row r="24" spans="1:17" x14ac:dyDescent="0.2">
      <c r="A24" s="149" t="s">
        <v>137</v>
      </c>
      <c r="B24" s="40" t="str">
        <f t="shared" si="0"/>
        <v>p6</v>
      </c>
      <c r="C24" s="62" t="str">
        <f t="shared" si="1"/>
        <v>Percentile p6</v>
      </c>
      <c r="E24" s="344"/>
      <c r="F24" s="1"/>
      <c r="G24" s="1"/>
      <c r="H24" s="1"/>
      <c r="I24" s="1"/>
      <c r="J24" s="1"/>
      <c r="K24" s="1"/>
      <c r="L24" s="1"/>
      <c r="M24" s="1"/>
      <c r="N24" s="1"/>
      <c r="O24" s="1"/>
      <c r="P24" s="1"/>
      <c r="Q24" s="1"/>
    </row>
    <row r="25" spans="1:17" x14ac:dyDescent="0.2">
      <c r="A25" s="149" t="s">
        <v>138</v>
      </c>
      <c r="B25" s="40" t="str">
        <f t="shared" si="0"/>
        <v>p7</v>
      </c>
      <c r="C25" s="62" t="str">
        <f t="shared" si="1"/>
        <v>Percentile p7</v>
      </c>
      <c r="E25" s="75"/>
      <c r="F25" s="75"/>
      <c r="G25" s="1"/>
      <c r="H25" s="1"/>
      <c r="I25" s="1"/>
      <c r="J25" s="1"/>
      <c r="K25" s="1"/>
      <c r="L25" s="1"/>
      <c r="M25" s="1"/>
      <c r="N25" s="1"/>
      <c r="O25" s="1"/>
      <c r="P25" s="1"/>
      <c r="Q25" s="1"/>
    </row>
    <row r="26" spans="1:17" x14ac:dyDescent="0.2">
      <c r="A26" s="149" t="s">
        <v>139</v>
      </c>
      <c r="B26" s="40" t="str">
        <f t="shared" si="0"/>
        <v>p8</v>
      </c>
      <c r="C26" s="62" t="str">
        <f t="shared" si="1"/>
        <v>Percentile p8</v>
      </c>
      <c r="E26" s="75"/>
      <c r="F26" s="1"/>
      <c r="G26" s="1"/>
      <c r="H26" s="1"/>
      <c r="I26" s="1"/>
      <c r="J26" s="1"/>
      <c r="K26" s="1"/>
      <c r="L26" s="1"/>
      <c r="M26" s="1"/>
      <c r="N26" s="1"/>
      <c r="O26" s="1"/>
      <c r="P26" s="1"/>
      <c r="Q26" s="1"/>
    </row>
    <row r="27" spans="1:17" x14ac:dyDescent="0.2">
      <c r="A27" s="149" t="s">
        <v>140</v>
      </c>
      <c r="B27" s="40" t="str">
        <f t="shared" si="0"/>
        <v>p9</v>
      </c>
      <c r="C27" s="62" t="str">
        <f t="shared" si="1"/>
        <v>Percentile p9</v>
      </c>
      <c r="E27" s="75"/>
      <c r="F27" s="1"/>
      <c r="G27" s="1"/>
      <c r="H27" s="1"/>
      <c r="I27" s="1"/>
      <c r="J27" s="1"/>
      <c r="K27" s="1"/>
      <c r="L27" s="1"/>
      <c r="M27" s="1"/>
      <c r="N27" s="1"/>
      <c r="O27" s="1"/>
      <c r="P27" s="1"/>
      <c r="Q27" s="1"/>
    </row>
    <row r="28" spans="1:17" x14ac:dyDescent="0.2">
      <c r="A28" s="149" t="s">
        <v>141</v>
      </c>
      <c r="B28" s="40" t="str">
        <f t="shared" si="0"/>
        <v>p10</v>
      </c>
      <c r="C28" s="62" t="str">
        <f t="shared" si="1"/>
        <v>Percentile p10</v>
      </c>
      <c r="E28" s="1"/>
      <c r="F28" s="1"/>
      <c r="G28" s="1"/>
      <c r="H28" s="1"/>
      <c r="I28" s="1"/>
      <c r="J28" s="1"/>
      <c r="K28" s="1"/>
      <c r="L28" s="1"/>
      <c r="M28" s="1"/>
      <c r="N28" s="1"/>
      <c r="O28" s="1"/>
      <c r="P28" s="1"/>
      <c r="Q28" s="1"/>
    </row>
    <row r="29" spans="1:17" ht="19" x14ac:dyDescent="0.25">
      <c r="A29" s="149" t="s">
        <v>142</v>
      </c>
      <c r="B29" s="40" t="str">
        <f t="shared" si="0"/>
        <v>p11</v>
      </c>
      <c r="C29" s="62" t="str">
        <f t="shared" si="1"/>
        <v>Percentile p11</v>
      </c>
      <c r="E29" s="573"/>
      <c r="F29" s="1"/>
      <c r="G29" s="1"/>
      <c r="H29" s="1"/>
      <c r="I29" s="1"/>
      <c r="J29" s="1"/>
      <c r="K29" s="1"/>
      <c r="L29" s="1"/>
      <c r="M29" s="1"/>
      <c r="N29" s="1"/>
      <c r="O29" s="1"/>
      <c r="P29" s="1"/>
      <c r="Q29" s="1"/>
    </row>
    <row r="30" spans="1:17" x14ac:dyDescent="0.2">
      <c r="A30" s="149" t="s">
        <v>143</v>
      </c>
      <c r="B30" s="40" t="str">
        <f t="shared" si="0"/>
        <v>p12</v>
      </c>
      <c r="C30" s="62" t="str">
        <f t="shared" si="1"/>
        <v>Percentile p12</v>
      </c>
      <c r="E30" s="7"/>
      <c r="F30" s="1"/>
      <c r="G30" s="1"/>
      <c r="H30" s="1"/>
      <c r="I30" s="1"/>
      <c r="J30" s="1"/>
      <c r="K30" s="1"/>
      <c r="L30" s="1"/>
      <c r="M30" s="1"/>
      <c r="N30" s="1"/>
      <c r="O30" s="1"/>
      <c r="P30" s="1"/>
      <c r="Q30" s="1"/>
    </row>
    <row r="31" spans="1:17" x14ac:dyDescent="0.2">
      <c r="A31" s="149" t="s">
        <v>144</v>
      </c>
      <c r="B31" s="40" t="str">
        <f t="shared" si="0"/>
        <v>p13</v>
      </c>
      <c r="C31" s="62" t="str">
        <f t="shared" si="1"/>
        <v>Percentile p13</v>
      </c>
      <c r="E31" s="1"/>
      <c r="F31" s="1"/>
      <c r="G31" s="1"/>
      <c r="H31" s="1"/>
      <c r="I31" s="1"/>
      <c r="J31" s="1"/>
      <c r="K31" s="1"/>
      <c r="L31" s="1"/>
      <c r="M31" s="1"/>
      <c r="N31" s="1"/>
      <c r="O31" s="1"/>
      <c r="P31" s="1"/>
      <c r="Q31" s="1"/>
    </row>
    <row r="32" spans="1:17" x14ac:dyDescent="0.2">
      <c r="A32" s="149" t="s">
        <v>145</v>
      </c>
      <c r="B32" s="40" t="str">
        <f t="shared" si="0"/>
        <v>p14</v>
      </c>
      <c r="C32" s="62" t="str">
        <f t="shared" si="1"/>
        <v>Percentile p14</v>
      </c>
      <c r="E32" s="67"/>
      <c r="F32" s="1"/>
      <c r="G32" s="1"/>
      <c r="H32" s="1"/>
      <c r="I32" s="1"/>
      <c r="J32" s="1"/>
      <c r="K32" s="1"/>
      <c r="L32" s="1"/>
      <c r="M32" s="1"/>
      <c r="N32" s="1"/>
      <c r="O32" s="1"/>
      <c r="P32" s="1"/>
      <c r="Q32" s="1"/>
    </row>
    <row r="33" spans="1:17" x14ac:dyDescent="0.2">
      <c r="A33" s="149" t="s">
        <v>146</v>
      </c>
      <c r="B33" s="40" t="str">
        <f t="shared" si="0"/>
        <v>p15</v>
      </c>
      <c r="C33" s="62" t="str">
        <f t="shared" si="1"/>
        <v>Percentile p15</v>
      </c>
      <c r="E33" s="66"/>
      <c r="F33" s="1"/>
      <c r="G33" s="1"/>
      <c r="H33" s="1"/>
      <c r="I33" s="1"/>
      <c r="J33" s="1"/>
      <c r="K33" s="1"/>
      <c r="L33" s="1"/>
      <c r="M33" s="1"/>
      <c r="N33" s="1"/>
      <c r="O33" s="1"/>
      <c r="P33" s="1"/>
      <c r="Q33" s="1"/>
    </row>
    <row r="34" spans="1:17" x14ac:dyDescent="0.2">
      <c r="A34" s="149" t="s">
        <v>147</v>
      </c>
      <c r="B34" s="40" t="str">
        <f t="shared" si="0"/>
        <v>p16</v>
      </c>
      <c r="C34" s="62" t="str">
        <f t="shared" si="1"/>
        <v>Percentile p16</v>
      </c>
      <c r="E34" s="571"/>
      <c r="F34" s="75"/>
      <c r="G34" s="1"/>
      <c r="H34" s="1"/>
      <c r="I34" s="1"/>
      <c r="J34" s="1"/>
      <c r="K34" s="1"/>
      <c r="L34" s="1"/>
      <c r="M34" s="1"/>
      <c r="N34" s="1"/>
      <c r="O34" s="1"/>
      <c r="P34" s="1"/>
      <c r="Q34" s="1"/>
    </row>
    <row r="35" spans="1:17" x14ac:dyDescent="0.2">
      <c r="A35" s="149" t="s">
        <v>148</v>
      </c>
      <c r="B35" s="40" t="str">
        <f t="shared" si="0"/>
        <v>p17</v>
      </c>
      <c r="C35" s="62" t="str">
        <f t="shared" si="1"/>
        <v>Percentile p17</v>
      </c>
      <c r="E35" s="66"/>
      <c r="F35" s="1"/>
      <c r="G35" s="1"/>
      <c r="H35" s="1"/>
      <c r="I35" s="1"/>
      <c r="J35" s="1"/>
      <c r="K35" s="1"/>
      <c r="L35" s="1"/>
      <c r="M35" s="1"/>
      <c r="N35" s="1"/>
      <c r="O35" s="1"/>
      <c r="P35" s="1"/>
      <c r="Q35" s="1"/>
    </row>
    <row r="36" spans="1:17" x14ac:dyDescent="0.2">
      <c r="A36" s="149" t="s">
        <v>149</v>
      </c>
      <c r="B36" s="40" t="str">
        <f t="shared" si="0"/>
        <v>p18</v>
      </c>
      <c r="C36" s="62" t="str">
        <f t="shared" si="1"/>
        <v>Percentile p18</v>
      </c>
      <c r="E36" s="571"/>
      <c r="F36" s="1"/>
      <c r="G36" s="1"/>
      <c r="H36" s="1"/>
      <c r="I36" s="1"/>
      <c r="J36" s="1"/>
      <c r="K36" s="1"/>
      <c r="L36" s="1"/>
      <c r="M36" s="1"/>
      <c r="N36" s="1"/>
      <c r="O36" s="1"/>
      <c r="P36" s="1"/>
      <c r="Q36" s="1"/>
    </row>
    <row r="37" spans="1:17" x14ac:dyDescent="0.2">
      <c r="A37" s="149" t="s">
        <v>150</v>
      </c>
      <c r="B37" s="40" t="str">
        <f t="shared" si="0"/>
        <v>p19</v>
      </c>
      <c r="C37" s="62" t="str">
        <f t="shared" si="1"/>
        <v>Percentile p19</v>
      </c>
      <c r="E37" s="66"/>
      <c r="F37" s="1"/>
      <c r="G37" s="1"/>
      <c r="H37" s="1"/>
      <c r="I37" s="1"/>
      <c r="J37" s="1"/>
      <c r="K37" s="1"/>
      <c r="L37" s="1"/>
      <c r="M37" s="1"/>
      <c r="N37" s="1"/>
      <c r="O37" s="1"/>
      <c r="P37" s="1"/>
      <c r="Q37" s="1"/>
    </row>
    <row r="38" spans="1:17" x14ac:dyDescent="0.2">
      <c r="A38" s="149" t="s">
        <v>151</v>
      </c>
      <c r="B38" s="40" t="str">
        <f t="shared" si="0"/>
        <v>p20</v>
      </c>
      <c r="C38" s="62" t="str">
        <f t="shared" si="1"/>
        <v>Percentile p20</v>
      </c>
      <c r="E38" s="1"/>
      <c r="F38" s="1"/>
      <c r="G38" s="1"/>
      <c r="H38" s="1"/>
      <c r="I38" s="1"/>
      <c r="J38" s="1"/>
      <c r="K38" s="1"/>
      <c r="L38" s="1"/>
      <c r="M38" s="1"/>
      <c r="N38" s="1"/>
      <c r="O38" s="1"/>
      <c r="P38" s="1"/>
      <c r="Q38" s="1"/>
    </row>
    <row r="39" spans="1:17" x14ac:dyDescent="0.2">
      <c r="A39" s="149" t="s">
        <v>152</v>
      </c>
      <c r="B39" s="40" t="str">
        <f t="shared" si="0"/>
        <v>p21</v>
      </c>
      <c r="C39" s="62" t="str">
        <f t="shared" si="1"/>
        <v>Percentile p21</v>
      </c>
      <c r="E39" s="67"/>
      <c r="F39" s="1"/>
      <c r="G39" s="1"/>
      <c r="H39" s="1"/>
      <c r="I39" s="1"/>
      <c r="J39" s="1"/>
      <c r="K39" s="1"/>
      <c r="L39" s="1"/>
      <c r="M39" s="1"/>
      <c r="N39" s="1"/>
      <c r="O39" s="1"/>
      <c r="P39" s="1"/>
      <c r="Q39" s="1"/>
    </row>
    <row r="40" spans="1:17" x14ac:dyDescent="0.2">
      <c r="A40" s="149" t="s">
        <v>153</v>
      </c>
      <c r="B40" s="40" t="str">
        <f t="shared" si="0"/>
        <v>p22</v>
      </c>
      <c r="C40" s="62" t="str">
        <f t="shared" si="1"/>
        <v>Percentile p22</v>
      </c>
      <c r="E40" s="66"/>
      <c r="F40" s="1"/>
      <c r="G40" s="1"/>
      <c r="H40" s="1"/>
      <c r="I40" s="1"/>
      <c r="J40" s="1"/>
      <c r="K40" s="1"/>
      <c r="L40" s="1"/>
      <c r="M40" s="1"/>
      <c r="N40" s="1"/>
      <c r="O40" s="1"/>
      <c r="P40" s="1"/>
      <c r="Q40" s="1"/>
    </row>
    <row r="41" spans="1:17" x14ac:dyDescent="0.2">
      <c r="A41" s="149" t="s">
        <v>154</v>
      </c>
      <c r="B41" s="40" t="str">
        <f t="shared" si="0"/>
        <v>p23</v>
      </c>
      <c r="C41" s="62" t="str">
        <f t="shared" si="1"/>
        <v>Percentile p23</v>
      </c>
      <c r="E41" s="572"/>
      <c r="F41" s="1"/>
      <c r="G41" s="1"/>
      <c r="H41" s="1"/>
      <c r="I41" s="1"/>
      <c r="J41" s="1"/>
      <c r="K41" s="1"/>
      <c r="L41" s="1"/>
      <c r="M41" s="1"/>
      <c r="N41" s="1"/>
      <c r="O41" s="1"/>
      <c r="P41" s="1"/>
      <c r="Q41" s="1"/>
    </row>
    <row r="42" spans="1:17" x14ac:dyDescent="0.2">
      <c r="A42" s="149" t="s">
        <v>155</v>
      </c>
      <c r="B42" s="40" t="str">
        <f t="shared" si="0"/>
        <v>p24</v>
      </c>
      <c r="C42" s="62" t="str">
        <f t="shared" si="1"/>
        <v>Percentile p24</v>
      </c>
      <c r="E42" s="66"/>
      <c r="F42" s="1"/>
      <c r="G42" s="1"/>
      <c r="H42" s="1"/>
      <c r="I42" s="1"/>
      <c r="J42" s="1"/>
      <c r="K42" s="1"/>
      <c r="L42" s="1"/>
      <c r="M42" s="1"/>
      <c r="N42" s="1"/>
      <c r="O42" s="1"/>
      <c r="P42" s="1"/>
      <c r="Q42" s="1"/>
    </row>
    <row r="43" spans="1:17" x14ac:dyDescent="0.2">
      <c r="A43" s="149" t="s">
        <v>156</v>
      </c>
      <c r="B43" s="40" t="str">
        <f t="shared" si="0"/>
        <v>p25</v>
      </c>
      <c r="C43" s="62" t="str">
        <f t="shared" si="1"/>
        <v>Percentile p25</v>
      </c>
      <c r="E43" s="572"/>
      <c r="F43" s="1"/>
      <c r="G43" s="1"/>
      <c r="H43" s="1"/>
      <c r="I43" s="1"/>
      <c r="J43" s="1"/>
      <c r="K43" s="1"/>
      <c r="L43" s="1"/>
      <c r="M43" s="1"/>
      <c r="N43" s="1"/>
      <c r="O43" s="1"/>
      <c r="P43" s="1"/>
      <c r="Q43" s="1"/>
    </row>
    <row r="44" spans="1:17" x14ac:dyDescent="0.2">
      <c r="A44" s="149" t="s">
        <v>157</v>
      </c>
      <c r="B44" s="40" t="str">
        <f t="shared" si="0"/>
        <v>p26</v>
      </c>
      <c r="C44" s="62" t="str">
        <f t="shared" si="1"/>
        <v>Percentile p26</v>
      </c>
      <c r="E44" s="66"/>
      <c r="F44" s="1"/>
      <c r="G44" s="1"/>
      <c r="H44" s="1"/>
      <c r="I44" s="1"/>
      <c r="J44" s="1"/>
      <c r="K44" s="1"/>
      <c r="L44" s="1"/>
      <c r="M44" s="1"/>
      <c r="N44" s="1"/>
      <c r="O44" s="1"/>
      <c r="P44" s="1"/>
      <c r="Q44" s="1"/>
    </row>
    <row r="45" spans="1:17" x14ac:dyDescent="0.2">
      <c r="A45" s="149" t="s">
        <v>158</v>
      </c>
      <c r="B45" s="40" t="str">
        <f t="shared" si="0"/>
        <v>p27</v>
      </c>
      <c r="C45" s="62" t="str">
        <f t="shared" si="1"/>
        <v>Percentile p27</v>
      </c>
      <c r="F45" s="1"/>
      <c r="G45" s="1"/>
      <c r="H45" s="1"/>
      <c r="I45" s="1"/>
      <c r="J45" s="1"/>
      <c r="K45" s="1"/>
      <c r="L45" s="1"/>
      <c r="M45" s="1"/>
      <c r="N45" s="1"/>
      <c r="O45" s="1"/>
      <c r="P45" s="1"/>
      <c r="Q45" s="1"/>
    </row>
    <row r="46" spans="1:17" x14ac:dyDescent="0.2">
      <c r="A46" s="149" t="s">
        <v>159</v>
      </c>
      <c r="B46" s="40" t="str">
        <f t="shared" si="0"/>
        <v>p28</v>
      </c>
      <c r="C46" s="62" t="str">
        <f t="shared" si="1"/>
        <v>Percentile p28</v>
      </c>
      <c r="F46" s="1"/>
      <c r="G46" s="1"/>
      <c r="H46" s="1"/>
      <c r="I46" s="1"/>
      <c r="J46" s="1"/>
      <c r="K46" s="1"/>
      <c r="L46" s="1"/>
      <c r="M46" s="1"/>
      <c r="N46" s="1"/>
      <c r="O46" s="1"/>
      <c r="P46" s="1"/>
      <c r="Q46" s="1"/>
    </row>
    <row r="47" spans="1:17" x14ac:dyDescent="0.2">
      <c r="A47" s="149" t="s">
        <v>160</v>
      </c>
      <c r="B47" s="40" t="str">
        <f t="shared" si="0"/>
        <v>p29</v>
      </c>
      <c r="C47" s="62" t="str">
        <f t="shared" si="1"/>
        <v>Percentile p29</v>
      </c>
      <c r="F47" s="1"/>
      <c r="G47" s="1"/>
      <c r="H47" s="1"/>
      <c r="I47" s="1"/>
      <c r="J47" s="1"/>
      <c r="K47" s="1"/>
      <c r="L47" s="1"/>
      <c r="M47" s="1"/>
      <c r="N47" s="1"/>
      <c r="O47" s="1"/>
      <c r="P47" s="1"/>
      <c r="Q47" s="1"/>
    </row>
    <row r="48" spans="1:17" x14ac:dyDescent="0.2">
      <c r="A48" s="149" t="s">
        <v>161</v>
      </c>
      <c r="B48" s="40" t="str">
        <f t="shared" si="0"/>
        <v>p30</v>
      </c>
      <c r="C48" s="62" t="str">
        <f t="shared" si="1"/>
        <v>Percentile p30</v>
      </c>
      <c r="F48" s="1"/>
      <c r="G48" s="1"/>
      <c r="H48" s="1"/>
      <c r="I48" s="1"/>
      <c r="J48" s="1"/>
      <c r="K48" s="1"/>
      <c r="L48" s="1"/>
      <c r="M48" s="1"/>
      <c r="N48" s="1"/>
      <c r="O48" s="1"/>
      <c r="P48" s="1"/>
      <c r="Q48" s="1"/>
    </row>
    <row r="49" spans="1:17" x14ac:dyDescent="0.2">
      <c r="A49" s="149" t="s">
        <v>162</v>
      </c>
      <c r="B49" s="40" t="str">
        <f t="shared" si="0"/>
        <v>p31</v>
      </c>
      <c r="C49" s="62" t="str">
        <f t="shared" si="1"/>
        <v>Percentile p31</v>
      </c>
      <c r="E49" s="344"/>
      <c r="F49" s="75"/>
      <c r="G49" s="1"/>
      <c r="H49" s="1"/>
      <c r="I49" s="1"/>
      <c r="J49" s="1"/>
      <c r="K49" s="1"/>
      <c r="L49" s="1"/>
      <c r="M49" s="1"/>
      <c r="N49" s="1"/>
      <c r="O49" s="1"/>
      <c r="P49" s="1"/>
      <c r="Q49" s="1"/>
    </row>
    <row r="50" spans="1:17" x14ac:dyDescent="0.2">
      <c r="A50" s="149" t="s">
        <v>163</v>
      </c>
      <c r="B50" s="40" t="str">
        <f t="shared" si="0"/>
        <v>p32</v>
      </c>
      <c r="C50" s="62" t="str">
        <f t="shared" si="1"/>
        <v>Percentile p32</v>
      </c>
      <c r="E50" s="75"/>
      <c r="F50" s="1"/>
      <c r="G50" s="1"/>
      <c r="H50" s="1"/>
      <c r="I50" s="1"/>
      <c r="J50" s="1"/>
      <c r="K50" s="1"/>
      <c r="L50" s="1"/>
      <c r="M50" s="1"/>
      <c r="N50" s="1"/>
      <c r="O50" s="1"/>
      <c r="P50" s="1"/>
      <c r="Q50" s="1"/>
    </row>
    <row r="51" spans="1:17" x14ac:dyDescent="0.2">
      <c r="A51" s="149" t="s">
        <v>164</v>
      </c>
      <c r="B51" s="40" t="str">
        <f t="shared" si="0"/>
        <v>p33</v>
      </c>
      <c r="C51" s="62" t="str">
        <f t="shared" si="1"/>
        <v>Percentile p33</v>
      </c>
      <c r="E51" s="75"/>
      <c r="F51" s="1"/>
      <c r="G51" s="1"/>
      <c r="H51" s="1"/>
      <c r="I51" s="1"/>
      <c r="J51" s="1"/>
      <c r="K51" s="1"/>
      <c r="L51" s="1"/>
      <c r="M51" s="1"/>
      <c r="N51" s="1"/>
      <c r="O51" s="1"/>
      <c r="P51" s="1"/>
      <c r="Q51" s="1"/>
    </row>
    <row r="52" spans="1:17" x14ac:dyDescent="0.2">
      <c r="A52" s="149" t="s">
        <v>165</v>
      </c>
      <c r="B52" s="40" t="str">
        <f t="shared" si="0"/>
        <v>p34</v>
      </c>
      <c r="C52" s="62" t="str">
        <f t="shared" si="1"/>
        <v>Percentile p34</v>
      </c>
      <c r="E52" s="75"/>
      <c r="F52" s="1"/>
      <c r="G52" s="1"/>
      <c r="H52" s="1"/>
      <c r="I52" s="1"/>
      <c r="J52" s="1"/>
      <c r="K52" s="1"/>
      <c r="L52" s="1"/>
      <c r="M52" s="1"/>
      <c r="N52" s="1"/>
      <c r="O52" s="1"/>
      <c r="P52" s="1"/>
      <c r="Q52" s="1"/>
    </row>
    <row r="53" spans="1:17" x14ac:dyDescent="0.2">
      <c r="A53" s="149" t="s">
        <v>166</v>
      </c>
      <c r="B53" s="40" t="str">
        <f t="shared" si="0"/>
        <v>p35</v>
      </c>
      <c r="C53" s="62" t="str">
        <f t="shared" si="1"/>
        <v>Percentile p35</v>
      </c>
    </row>
    <row r="54" spans="1:17" x14ac:dyDescent="0.2">
      <c r="A54" s="149" t="s">
        <v>167</v>
      </c>
      <c r="B54" s="40" t="str">
        <f t="shared" si="0"/>
        <v>p36</v>
      </c>
      <c r="C54" s="62" t="str">
        <f t="shared" si="1"/>
        <v>Percentile p36</v>
      </c>
    </row>
    <row r="55" spans="1:17" x14ac:dyDescent="0.2">
      <c r="A55" s="149" t="s">
        <v>168</v>
      </c>
      <c r="B55" s="40" t="str">
        <f t="shared" si="0"/>
        <v>p37</v>
      </c>
      <c r="C55" s="62" t="str">
        <f t="shared" si="1"/>
        <v>Percentile p37</v>
      </c>
    </row>
    <row r="56" spans="1:17" x14ac:dyDescent="0.2">
      <c r="A56" s="149" t="s">
        <v>169</v>
      </c>
      <c r="B56" s="40" t="str">
        <f t="shared" si="0"/>
        <v>p38</v>
      </c>
      <c r="C56" s="62" t="str">
        <f t="shared" si="1"/>
        <v>Percentile p38</v>
      </c>
    </row>
    <row r="57" spans="1:17" x14ac:dyDescent="0.2">
      <c r="A57" s="149" t="s">
        <v>170</v>
      </c>
      <c r="B57" s="40" t="str">
        <f t="shared" si="0"/>
        <v>p39</v>
      </c>
      <c r="C57" s="62" t="str">
        <f t="shared" si="1"/>
        <v>Percentile p39</v>
      </c>
    </row>
    <row r="58" spans="1:17" x14ac:dyDescent="0.2">
      <c r="A58" s="149" t="s">
        <v>171</v>
      </c>
      <c r="B58" s="40" t="str">
        <f t="shared" si="0"/>
        <v>p40</v>
      </c>
      <c r="C58" s="62" t="str">
        <f t="shared" si="1"/>
        <v>Percentile p40</v>
      </c>
    </row>
    <row r="59" spans="1:17" x14ac:dyDescent="0.2">
      <c r="A59" s="149" t="s">
        <v>172</v>
      </c>
      <c r="B59" s="40" t="str">
        <f t="shared" si="0"/>
        <v>p41</v>
      </c>
      <c r="C59" s="62" t="str">
        <f t="shared" si="1"/>
        <v>Percentile p41</v>
      </c>
    </row>
    <row r="60" spans="1:17" x14ac:dyDescent="0.2">
      <c r="A60" s="149" t="s">
        <v>173</v>
      </c>
      <c r="B60" s="40" t="str">
        <f t="shared" si="0"/>
        <v>p42</v>
      </c>
      <c r="C60" s="62" t="str">
        <f t="shared" si="1"/>
        <v>Percentile p42</v>
      </c>
    </row>
    <row r="61" spans="1:17" x14ac:dyDescent="0.2">
      <c r="A61" s="149" t="s">
        <v>174</v>
      </c>
      <c r="B61" s="40" t="str">
        <f t="shared" si="0"/>
        <v>p43</v>
      </c>
      <c r="C61" s="62" t="str">
        <f t="shared" si="1"/>
        <v>Percentile p43</v>
      </c>
    </row>
    <row r="62" spans="1:17" x14ac:dyDescent="0.2">
      <c r="A62" s="149" t="s">
        <v>175</v>
      </c>
      <c r="B62" s="40" t="str">
        <f t="shared" si="0"/>
        <v>p44</v>
      </c>
      <c r="C62" s="62" t="str">
        <f t="shared" si="1"/>
        <v>Percentile p44</v>
      </c>
    </row>
    <row r="63" spans="1:17" x14ac:dyDescent="0.2">
      <c r="A63" s="149" t="s">
        <v>176</v>
      </c>
      <c r="B63" s="40" t="str">
        <f t="shared" si="0"/>
        <v>p45</v>
      </c>
      <c r="C63" s="62" t="str">
        <f t="shared" si="1"/>
        <v>Percentile p45</v>
      </c>
    </row>
    <row r="64" spans="1:17" x14ac:dyDescent="0.2">
      <c r="A64" s="149" t="s">
        <v>177</v>
      </c>
      <c r="B64" s="40" t="str">
        <f t="shared" si="0"/>
        <v>p46</v>
      </c>
      <c r="C64" s="62" t="str">
        <f t="shared" si="1"/>
        <v>Percentile p46</v>
      </c>
    </row>
    <row r="65" spans="1:3" x14ac:dyDescent="0.2">
      <c r="A65" s="149" t="s">
        <v>178</v>
      </c>
      <c r="B65" s="40" t="str">
        <f t="shared" si="0"/>
        <v>p47</v>
      </c>
      <c r="C65" s="62" t="str">
        <f t="shared" si="1"/>
        <v>Percentile p47</v>
      </c>
    </row>
    <row r="66" spans="1:3" x14ac:dyDescent="0.2">
      <c r="A66" s="149" t="s">
        <v>179</v>
      </c>
      <c r="B66" s="40" t="str">
        <f t="shared" si="0"/>
        <v>p48</v>
      </c>
      <c r="C66" s="62" t="str">
        <f t="shared" si="1"/>
        <v>Percentile p48</v>
      </c>
    </row>
    <row r="67" spans="1:3" x14ac:dyDescent="0.2">
      <c r="A67" s="149" t="s">
        <v>180</v>
      </c>
      <c r="B67" s="40" t="str">
        <f t="shared" si="0"/>
        <v>p49</v>
      </c>
      <c r="C67" s="62" t="str">
        <f t="shared" si="1"/>
        <v>Percentile p49</v>
      </c>
    </row>
    <row r="68" spans="1:3" x14ac:dyDescent="0.2">
      <c r="A68" s="149" t="s">
        <v>181</v>
      </c>
      <c r="B68" s="40" t="str">
        <f t="shared" si="0"/>
        <v>p50</v>
      </c>
      <c r="C68" s="62" t="str">
        <f t="shared" si="1"/>
        <v>Percentile p50</v>
      </c>
    </row>
    <row r="69" spans="1:3" x14ac:dyDescent="0.2">
      <c r="A69" s="149" t="s">
        <v>182</v>
      </c>
      <c r="B69" s="40" t="str">
        <f>A69</f>
        <v>p51</v>
      </c>
      <c r="C69" s="62" t="str">
        <f t="shared" si="1"/>
        <v>Percentile p51</v>
      </c>
    </row>
    <row r="70" spans="1:3" x14ac:dyDescent="0.2">
      <c r="A70" s="149" t="s">
        <v>183</v>
      </c>
      <c r="B70" s="40" t="str">
        <f t="shared" si="0"/>
        <v>p52</v>
      </c>
      <c r="C70" s="62" t="str">
        <f t="shared" si="1"/>
        <v>Percentile p52</v>
      </c>
    </row>
    <row r="71" spans="1:3" x14ac:dyDescent="0.2">
      <c r="A71" s="149" t="s">
        <v>184</v>
      </c>
      <c r="B71" s="40" t="str">
        <f t="shared" si="0"/>
        <v>p53</v>
      </c>
      <c r="C71" s="62" t="str">
        <f t="shared" si="1"/>
        <v>Percentile p53</v>
      </c>
    </row>
    <row r="72" spans="1:3" x14ac:dyDescent="0.2">
      <c r="A72" s="149" t="s">
        <v>185</v>
      </c>
      <c r="B72" s="40" t="str">
        <f t="shared" si="0"/>
        <v>p54</v>
      </c>
      <c r="C72" s="62" t="str">
        <f t="shared" si="1"/>
        <v>Percentile p54</v>
      </c>
    </row>
    <row r="73" spans="1:3" x14ac:dyDescent="0.2">
      <c r="A73" s="149" t="s">
        <v>186</v>
      </c>
      <c r="B73" s="40" t="str">
        <f t="shared" si="0"/>
        <v>p55</v>
      </c>
      <c r="C73" s="62" t="str">
        <f t="shared" si="1"/>
        <v>Percentile p55</v>
      </c>
    </row>
    <row r="74" spans="1:3" x14ac:dyDescent="0.2">
      <c r="A74" s="149" t="s">
        <v>187</v>
      </c>
      <c r="B74" s="40" t="str">
        <f t="shared" si="0"/>
        <v>p56</v>
      </c>
      <c r="C74" s="62" t="str">
        <f t="shared" si="1"/>
        <v>Percentile p56</v>
      </c>
    </row>
    <row r="75" spans="1:3" x14ac:dyDescent="0.2">
      <c r="A75" s="149" t="s">
        <v>188</v>
      </c>
      <c r="B75" s="40" t="str">
        <f t="shared" si="0"/>
        <v>p57</v>
      </c>
      <c r="C75" s="62" t="str">
        <f t="shared" si="1"/>
        <v>Percentile p57</v>
      </c>
    </row>
    <row r="76" spans="1:3" x14ac:dyDescent="0.2">
      <c r="A76" s="149" t="s">
        <v>189</v>
      </c>
      <c r="B76" s="40" t="str">
        <f t="shared" si="0"/>
        <v>p58</v>
      </c>
      <c r="C76" s="62" t="str">
        <f t="shared" si="1"/>
        <v>Percentile p58</v>
      </c>
    </row>
    <row r="77" spans="1:3" x14ac:dyDescent="0.2">
      <c r="A77" s="149" t="s">
        <v>190</v>
      </c>
      <c r="B77" s="40" t="str">
        <f t="shared" si="0"/>
        <v>p59</v>
      </c>
      <c r="C77" s="62" t="str">
        <f t="shared" si="1"/>
        <v>Percentile p59</v>
      </c>
    </row>
    <row r="78" spans="1:3" x14ac:dyDescent="0.2">
      <c r="A78" s="149" t="s">
        <v>191</v>
      </c>
      <c r="B78" s="40" t="str">
        <f t="shared" si="0"/>
        <v>p60</v>
      </c>
      <c r="C78" s="62" t="str">
        <f t="shared" si="1"/>
        <v>Percentile p60</v>
      </c>
    </row>
    <row r="79" spans="1:3" x14ac:dyDescent="0.2">
      <c r="A79" s="149" t="s">
        <v>192</v>
      </c>
      <c r="B79" s="40" t="str">
        <f t="shared" si="0"/>
        <v>p61</v>
      </c>
      <c r="C79" s="62" t="str">
        <f t="shared" si="1"/>
        <v>Percentile p61</v>
      </c>
    </row>
    <row r="80" spans="1:3" x14ac:dyDescent="0.2">
      <c r="A80" s="149" t="s">
        <v>193</v>
      </c>
      <c r="B80" s="40" t="str">
        <f t="shared" si="0"/>
        <v>p62</v>
      </c>
      <c r="C80" s="62" t="str">
        <f t="shared" si="1"/>
        <v>Percentile p62</v>
      </c>
    </row>
    <row r="81" spans="1:3" x14ac:dyDescent="0.2">
      <c r="A81" s="149" t="s">
        <v>194</v>
      </c>
      <c r="B81" s="40" t="str">
        <f t="shared" si="0"/>
        <v>p63</v>
      </c>
      <c r="C81" s="62" t="str">
        <f t="shared" si="1"/>
        <v>Percentile p63</v>
      </c>
    </row>
    <row r="82" spans="1:3" x14ac:dyDescent="0.2">
      <c r="A82" s="149" t="s">
        <v>195</v>
      </c>
      <c r="B82" s="40" t="str">
        <f t="shared" si="0"/>
        <v>p64</v>
      </c>
      <c r="C82" s="62" t="str">
        <f t="shared" si="1"/>
        <v>Percentile p64</v>
      </c>
    </row>
    <row r="83" spans="1:3" x14ac:dyDescent="0.2">
      <c r="A83" s="149" t="s">
        <v>196</v>
      </c>
      <c r="B83" s="40" t="str">
        <f t="shared" ref="B83:B88" si="2">A83</f>
        <v>p65</v>
      </c>
      <c r="C83" s="62" t="str">
        <f t="shared" ref="C83:C144" si="3">CONCATENATE("Percentile ",A83)</f>
        <v>Percentile p65</v>
      </c>
    </row>
    <row r="84" spans="1:3" x14ac:dyDescent="0.2">
      <c r="A84" s="149" t="s">
        <v>197</v>
      </c>
      <c r="B84" s="40" t="str">
        <f t="shared" si="2"/>
        <v>p66</v>
      </c>
      <c r="C84" s="62" t="str">
        <f t="shared" si="3"/>
        <v>Percentile p66</v>
      </c>
    </row>
    <row r="85" spans="1:3" x14ac:dyDescent="0.2">
      <c r="A85" s="149" t="s">
        <v>198</v>
      </c>
      <c r="B85" s="40" t="str">
        <f t="shared" si="2"/>
        <v>p67</v>
      </c>
      <c r="C85" s="62" t="str">
        <f t="shared" si="3"/>
        <v>Percentile p67</v>
      </c>
    </row>
    <row r="86" spans="1:3" x14ac:dyDescent="0.2">
      <c r="A86" s="149" t="s">
        <v>199</v>
      </c>
      <c r="B86" s="40" t="str">
        <f t="shared" si="2"/>
        <v>p68</v>
      </c>
      <c r="C86" s="62" t="str">
        <f t="shared" si="3"/>
        <v>Percentile p68</v>
      </c>
    </row>
    <row r="87" spans="1:3" x14ac:dyDescent="0.2">
      <c r="A87" s="149" t="s">
        <v>200</v>
      </c>
      <c r="B87" s="40" t="str">
        <f t="shared" si="2"/>
        <v>p69</v>
      </c>
      <c r="C87" s="62" t="str">
        <f t="shared" si="3"/>
        <v>Percentile p69</v>
      </c>
    </row>
    <row r="88" spans="1:3" x14ac:dyDescent="0.2">
      <c r="A88" s="149" t="s">
        <v>201</v>
      </c>
      <c r="B88" s="40" t="str">
        <f t="shared" si="2"/>
        <v>p70</v>
      </c>
      <c r="C88" s="62" t="str">
        <f t="shared" si="3"/>
        <v>Percentile p70</v>
      </c>
    </row>
    <row r="89" spans="1:3" x14ac:dyDescent="0.2">
      <c r="A89" s="149" t="s">
        <v>202</v>
      </c>
      <c r="B89" s="40" t="str">
        <f>A89</f>
        <v>p71</v>
      </c>
      <c r="C89" s="62" t="str">
        <f t="shared" si="3"/>
        <v>Percentile p71</v>
      </c>
    </row>
    <row r="90" spans="1:3" x14ac:dyDescent="0.2">
      <c r="A90" s="149" t="s">
        <v>203</v>
      </c>
      <c r="B90" s="40" t="str">
        <f t="shared" ref="B90:B117" si="4">A90</f>
        <v>p72</v>
      </c>
      <c r="C90" s="62" t="str">
        <f t="shared" si="3"/>
        <v>Percentile p72</v>
      </c>
    </row>
    <row r="91" spans="1:3" x14ac:dyDescent="0.2">
      <c r="A91" s="149" t="s">
        <v>204</v>
      </c>
      <c r="B91" s="40" t="str">
        <f t="shared" si="4"/>
        <v>p73</v>
      </c>
      <c r="C91" s="62" t="str">
        <f t="shared" si="3"/>
        <v>Percentile p73</v>
      </c>
    </row>
    <row r="92" spans="1:3" x14ac:dyDescent="0.2">
      <c r="A92" s="149" t="s">
        <v>205</v>
      </c>
      <c r="B92" s="40" t="str">
        <f t="shared" si="4"/>
        <v>p74</v>
      </c>
      <c r="C92" s="62" t="str">
        <f t="shared" si="3"/>
        <v>Percentile p74</v>
      </c>
    </row>
    <row r="93" spans="1:3" x14ac:dyDescent="0.2">
      <c r="A93" s="149" t="s">
        <v>206</v>
      </c>
      <c r="B93" s="40" t="str">
        <f t="shared" si="4"/>
        <v>p75</v>
      </c>
      <c r="C93" s="62" t="str">
        <f t="shared" si="3"/>
        <v>Percentile p75</v>
      </c>
    </row>
    <row r="94" spans="1:3" x14ac:dyDescent="0.2">
      <c r="A94" s="149" t="s">
        <v>207</v>
      </c>
      <c r="B94" s="40" t="str">
        <f t="shared" si="4"/>
        <v>p76</v>
      </c>
      <c r="C94" s="62" t="str">
        <f t="shared" si="3"/>
        <v>Percentile p76</v>
      </c>
    </row>
    <row r="95" spans="1:3" x14ac:dyDescent="0.2">
      <c r="A95" s="149" t="s">
        <v>208</v>
      </c>
      <c r="B95" s="40" t="str">
        <f t="shared" si="4"/>
        <v>p77</v>
      </c>
      <c r="C95" s="62" t="str">
        <f t="shared" si="3"/>
        <v>Percentile p77</v>
      </c>
    </row>
    <row r="96" spans="1:3" x14ac:dyDescent="0.2">
      <c r="A96" s="149" t="s">
        <v>209</v>
      </c>
      <c r="B96" s="40" t="str">
        <f t="shared" si="4"/>
        <v>p78</v>
      </c>
      <c r="C96" s="62" t="str">
        <f t="shared" si="3"/>
        <v>Percentile p78</v>
      </c>
    </row>
    <row r="97" spans="1:3" x14ac:dyDescent="0.2">
      <c r="A97" s="149" t="s">
        <v>210</v>
      </c>
      <c r="B97" s="40" t="str">
        <f t="shared" si="4"/>
        <v>p79</v>
      </c>
      <c r="C97" s="62" t="str">
        <f t="shared" si="3"/>
        <v>Percentile p79</v>
      </c>
    </row>
    <row r="98" spans="1:3" x14ac:dyDescent="0.2">
      <c r="A98" s="149" t="s">
        <v>211</v>
      </c>
      <c r="B98" s="40" t="str">
        <f t="shared" si="4"/>
        <v>p80</v>
      </c>
      <c r="C98" s="62" t="str">
        <f t="shared" si="3"/>
        <v>Percentile p80</v>
      </c>
    </row>
    <row r="99" spans="1:3" x14ac:dyDescent="0.2">
      <c r="A99" s="149" t="s">
        <v>212</v>
      </c>
      <c r="B99" s="40" t="str">
        <f t="shared" si="4"/>
        <v>p81</v>
      </c>
      <c r="C99" s="62" t="str">
        <f t="shared" si="3"/>
        <v>Percentile p81</v>
      </c>
    </row>
    <row r="100" spans="1:3" x14ac:dyDescent="0.2">
      <c r="A100" s="149" t="s">
        <v>213</v>
      </c>
      <c r="B100" s="40" t="str">
        <f t="shared" si="4"/>
        <v>p82</v>
      </c>
      <c r="C100" s="62" t="str">
        <f t="shared" si="3"/>
        <v>Percentile p82</v>
      </c>
    </row>
    <row r="101" spans="1:3" x14ac:dyDescent="0.2">
      <c r="A101" s="149" t="s">
        <v>214</v>
      </c>
      <c r="B101" s="40" t="str">
        <f t="shared" si="4"/>
        <v>p83</v>
      </c>
      <c r="C101" s="62" t="str">
        <f t="shared" si="3"/>
        <v>Percentile p83</v>
      </c>
    </row>
    <row r="102" spans="1:3" x14ac:dyDescent="0.2">
      <c r="A102" s="149" t="s">
        <v>215</v>
      </c>
      <c r="B102" s="40" t="str">
        <f t="shared" si="4"/>
        <v>p84</v>
      </c>
      <c r="C102" s="62" t="str">
        <f t="shared" si="3"/>
        <v>Percentile p84</v>
      </c>
    </row>
    <row r="103" spans="1:3" x14ac:dyDescent="0.2">
      <c r="A103" s="149" t="s">
        <v>216</v>
      </c>
      <c r="B103" s="40" t="str">
        <f t="shared" si="4"/>
        <v>p85</v>
      </c>
      <c r="C103" s="62" t="str">
        <f t="shared" si="3"/>
        <v>Percentile p85</v>
      </c>
    </row>
    <row r="104" spans="1:3" x14ac:dyDescent="0.2">
      <c r="A104" s="149" t="s">
        <v>217</v>
      </c>
      <c r="B104" s="40" t="str">
        <f t="shared" si="4"/>
        <v>p86</v>
      </c>
      <c r="C104" s="62" t="str">
        <f t="shared" si="3"/>
        <v>Percentile p86</v>
      </c>
    </row>
    <row r="105" spans="1:3" x14ac:dyDescent="0.2">
      <c r="A105" s="149" t="s">
        <v>218</v>
      </c>
      <c r="B105" s="40" t="str">
        <f t="shared" si="4"/>
        <v>p87</v>
      </c>
      <c r="C105" s="62" t="str">
        <f t="shared" si="3"/>
        <v>Percentile p87</v>
      </c>
    </row>
    <row r="106" spans="1:3" x14ac:dyDescent="0.2">
      <c r="A106" s="149" t="s">
        <v>219</v>
      </c>
      <c r="B106" s="40" t="str">
        <f t="shared" si="4"/>
        <v>p88</v>
      </c>
      <c r="C106" s="62" t="str">
        <f t="shared" si="3"/>
        <v>Percentile p88</v>
      </c>
    </row>
    <row r="107" spans="1:3" x14ac:dyDescent="0.2">
      <c r="A107" s="149" t="s">
        <v>220</v>
      </c>
      <c r="B107" s="40" t="str">
        <f t="shared" si="4"/>
        <v>p89</v>
      </c>
      <c r="C107" s="62" t="str">
        <f t="shared" si="3"/>
        <v>Percentile p89</v>
      </c>
    </row>
    <row r="108" spans="1:3" x14ac:dyDescent="0.2">
      <c r="A108" s="149" t="s">
        <v>221</v>
      </c>
      <c r="B108" s="40" t="str">
        <f t="shared" si="4"/>
        <v>p90</v>
      </c>
      <c r="C108" s="62" t="str">
        <f t="shared" si="3"/>
        <v>Percentile p90</v>
      </c>
    </row>
    <row r="109" spans="1:3" x14ac:dyDescent="0.2">
      <c r="A109" s="149" t="s">
        <v>222</v>
      </c>
      <c r="B109" s="40" t="str">
        <f t="shared" si="4"/>
        <v>p91</v>
      </c>
      <c r="C109" s="62" t="str">
        <f t="shared" si="3"/>
        <v>Percentile p91</v>
      </c>
    </row>
    <row r="110" spans="1:3" x14ac:dyDescent="0.2">
      <c r="A110" s="149" t="s">
        <v>223</v>
      </c>
      <c r="B110" s="40" t="str">
        <f t="shared" si="4"/>
        <v>p92</v>
      </c>
      <c r="C110" s="62" t="str">
        <f t="shared" si="3"/>
        <v>Percentile p92</v>
      </c>
    </row>
    <row r="111" spans="1:3" x14ac:dyDescent="0.2">
      <c r="A111" s="149" t="s">
        <v>224</v>
      </c>
      <c r="B111" s="40" t="str">
        <f t="shared" si="4"/>
        <v>p93</v>
      </c>
      <c r="C111" s="62" t="str">
        <f t="shared" si="3"/>
        <v>Percentile p93</v>
      </c>
    </row>
    <row r="112" spans="1:3" x14ac:dyDescent="0.2">
      <c r="A112" s="149" t="s">
        <v>225</v>
      </c>
      <c r="B112" s="40" t="str">
        <f t="shared" si="4"/>
        <v>p94</v>
      </c>
      <c r="C112" s="62" t="str">
        <f t="shared" si="3"/>
        <v>Percentile p94</v>
      </c>
    </row>
    <row r="113" spans="1:3" x14ac:dyDescent="0.2">
      <c r="A113" s="149" t="s">
        <v>226</v>
      </c>
      <c r="B113" s="40" t="str">
        <f t="shared" si="4"/>
        <v>p95</v>
      </c>
      <c r="C113" s="62" t="str">
        <f t="shared" si="3"/>
        <v>Percentile p95</v>
      </c>
    </row>
    <row r="114" spans="1:3" x14ac:dyDescent="0.2">
      <c r="A114" s="149" t="s">
        <v>227</v>
      </c>
      <c r="B114" s="40" t="str">
        <f t="shared" si="4"/>
        <v>p96</v>
      </c>
      <c r="C114" s="62" t="str">
        <f t="shared" si="3"/>
        <v>Percentile p96</v>
      </c>
    </row>
    <row r="115" spans="1:3" x14ac:dyDescent="0.2">
      <c r="A115" s="149" t="s">
        <v>228</v>
      </c>
      <c r="B115" s="40" t="str">
        <f t="shared" si="4"/>
        <v>p97</v>
      </c>
      <c r="C115" s="62" t="str">
        <f t="shared" si="3"/>
        <v>Percentile p97</v>
      </c>
    </row>
    <row r="116" spans="1:3" x14ac:dyDescent="0.2">
      <c r="A116" s="149" t="s">
        <v>229</v>
      </c>
      <c r="B116" s="40" t="str">
        <f t="shared" si="4"/>
        <v>p98</v>
      </c>
      <c r="C116" s="62" t="str">
        <f t="shared" si="3"/>
        <v>Percentile p98</v>
      </c>
    </row>
    <row r="117" spans="1:3" x14ac:dyDescent="0.2">
      <c r="A117" s="149" t="s">
        <v>1716</v>
      </c>
      <c r="B117" s="40" t="str">
        <f t="shared" si="4"/>
        <v>p99.0</v>
      </c>
      <c r="C117" s="62" t="str">
        <f t="shared" si="3"/>
        <v>Percentile p99.0</v>
      </c>
    </row>
    <row r="118" spans="1:3" x14ac:dyDescent="0.2">
      <c r="A118" s="149" t="s">
        <v>231</v>
      </c>
      <c r="B118" s="40" t="str">
        <f>A118</f>
        <v>p99.1</v>
      </c>
      <c r="C118" s="62" t="str">
        <f t="shared" si="3"/>
        <v>Percentile p99.1</v>
      </c>
    </row>
    <row r="119" spans="1:3" x14ac:dyDescent="0.2">
      <c r="A119" s="149" t="s">
        <v>232</v>
      </c>
      <c r="B119" s="40" t="str">
        <f t="shared" ref="B119:B144" si="5">A119</f>
        <v>p99.2</v>
      </c>
      <c r="C119" s="62" t="str">
        <f t="shared" si="3"/>
        <v>Percentile p99.2</v>
      </c>
    </row>
    <row r="120" spans="1:3" x14ac:dyDescent="0.2">
      <c r="A120" s="149" t="s">
        <v>233</v>
      </c>
      <c r="B120" s="40" t="str">
        <f t="shared" si="5"/>
        <v>p99.3</v>
      </c>
      <c r="C120" s="62" t="str">
        <f t="shared" si="3"/>
        <v>Percentile p99.3</v>
      </c>
    </row>
    <row r="121" spans="1:3" x14ac:dyDescent="0.2">
      <c r="A121" s="149" t="s">
        <v>234</v>
      </c>
      <c r="B121" s="40" t="str">
        <f t="shared" si="5"/>
        <v>p99.4</v>
      </c>
      <c r="C121" s="62" t="str">
        <f t="shared" si="3"/>
        <v>Percentile p99.4</v>
      </c>
    </row>
    <row r="122" spans="1:3" x14ac:dyDescent="0.2">
      <c r="A122" s="149" t="s">
        <v>235</v>
      </c>
      <c r="B122" s="40" t="str">
        <f t="shared" si="5"/>
        <v>p99.5</v>
      </c>
      <c r="C122" s="62" t="str">
        <f t="shared" si="3"/>
        <v>Percentile p99.5</v>
      </c>
    </row>
    <row r="123" spans="1:3" x14ac:dyDescent="0.2">
      <c r="A123" s="149" t="s">
        <v>236</v>
      </c>
      <c r="B123" s="40" t="str">
        <f t="shared" si="5"/>
        <v>p99.6</v>
      </c>
      <c r="C123" s="62" t="str">
        <f t="shared" si="3"/>
        <v>Percentile p99.6</v>
      </c>
    </row>
    <row r="124" spans="1:3" x14ac:dyDescent="0.2">
      <c r="A124" s="149" t="s">
        <v>237</v>
      </c>
      <c r="B124" s="40" t="str">
        <f t="shared" si="5"/>
        <v>p99.7</v>
      </c>
      <c r="C124" s="62" t="str">
        <f t="shared" si="3"/>
        <v>Percentile p99.7</v>
      </c>
    </row>
    <row r="125" spans="1:3" x14ac:dyDescent="0.2">
      <c r="A125" s="149" t="s">
        <v>238</v>
      </c>
      <c r="B125" s="40" t="str">
        <f t="shared" si="5"/>
        <v>p99.8</v>
      </c>
      <c r="C125" s="62" t="str">
        <f t="shared" si="3"/>
        <v>Percentile p99.8</v>
      </c>
    </row>
    <row r="126" spans="1:3" x14ac:dyDescent="0.2">
      <c r="A126" s="149" t="s">
        <v>239</v>
      </c>
      <c r="B126" s="40" t="str">
        <f t="shared" si="5"/>
        <v>p99.9</v>
      </c>
      <c r="C126" s="62" t="str">
        <f>CONCATENATE("Percentile ",A126)</f>
        <v>Percentile p99.9</v>
      </c>
    </row>
    <row r="127" spans="1:3" x14ac:dyDescent="0.2">
      <c r="A127" s="149" t="s">
        <v>240</v>
      </c>
      <c r="B127" s="40" t="str">
        <f t="shared" si="5"/>
        <v>p99.91</v>
      </c>
      <c r="C127" s="62" t="str">
        <f t="shared" si="3"/>
        <v>Percentile p99.91</v>
      </c>
    </row>
    <row r="128" spans="1:3" x14ac:dyDescent="0.2">
      <c r="A128" s="149" t="s">
        <v>241</v>
      </c>
      <c r="B128" s="40" t="str">
        <f t="shared" si="5"/>
        <v>p99.92</v>
      </c>
      <c r="C128" s="62" t="str">
        <f t="shared" si="3"/>
        <v>Percentile p99.92</v>
      </c>
    </row>
    <row r="129" spans="1:3" x14ac:dyDescent="0.2">
      <c r="A129" s="149" t="s">
        <v>242</v>
      </c>
      <c r="B129" s="40" t="str">
        <f t="shared" si="5"/>
        <v>p99.93</v>
      </c>
      <c r="C129" s="62" t="str">
        <f t="shared" si="3"/>
        <v>Percentile p99.93</v>
      </c>
    </row>
    <row r="130" spans="1:3" x14ac:dyDescent="0.2">
      <c r="A130" s="149" t="s">
        <v>243</v>
      </c>
      <c r="B130" s="40" t="str">
        <f t="shared" si="5"/>
        <v>p99.94</v>
      </c>
      <c r="C130" s="62" t="str">
        <f t="shared" si="3"/>
        <v>Percentile p99.94</v>
      </c>
    </row>
    <row r="131" spans="1:3" x14ac:dyDescent="0.2">
      <c r="A131" s="149" t="s">
        <v>244</v>
      </c>
      <c r="B131" s="40" t="str">
        <f t="shared" si="5"/>
        <v>p99.95</v>
      </c>
      <c r="C131" s="62" t="str">
        <f t="shared" si="3"/>
        <v>Percentile p99.95</v>
      </c>
    </row>
    <row r="132" spans="1:3" x14ac:dyDescent="0.2">
      <c r="A132" s="149" t="s">
        <v>245</v>
      </c>
      <c r="B132" s="40" t="str">
        <f t="shared" si="5"/>
        <v>p99.96</v>
      </c>
      <c r="C132" s="62" t="str">
        <f t="shared" si="3"/>
        <v>Percentile p99.96</v>
      </c>
    </row>
    <row r="133" spans="1:3" x14ac:dyDescent="0.2">
      <c r="A133" s="149" t="s">
        <v>246</v>
      </c>
      <c r="B133" s="40" t="str">
        <f t="shared" si="5"/>
        <v>p99.97</v>
      </c>
      <c r="C133" s="62" t="str">
        <f t="shared" si="3"/>
        <v>Percentile p99.97</v>
      </c>
    </row>
    <row r="134" spans="1:3" x14ac:dyDescent="0.2">
      <c r="A134" s="149" t="s">
        <v>247</v>
      </c>
      <c r="B134" s="40" t="str">
        <f t="shared" si="5"/>
        <v>p99.98</v>
      </c>
      <c r="C134" s="62" t="str">
        <f t="shared" si="3"/>
        <v>Percentile p99.98</v>
      </c>
    </row>
    <row r="135" spans="1:3" x14ac:dyDescent="0.2">
      <c r="A135" s="150" t="s">
        <v>248</v>
      </c>
      <c r="B135" s="40" t="str">
        <f t="shared" si="5"/>
        <v>p99.99</v>
      </c>
      <c r="C135" s="62" t="str">
        <f t="shared" si="3"/>
        <v>Percentile p99.99</v>
      </c>
    </row>
    <row r="136" spans="1:3" x14ac:dyDescent="0.2">
      <c r="A136" s="149" t="s">
        <v>249</v>
      </c>
      <c r="B136" s="40" t="str">
        <f t="shared" si="5"/>
        <v>p99.991</v>
      </c>
      <c r="C136" s="62" t="str">
        <f t="shared" si="3"/>
        <v>Percentile p99.991</v>
      </c>
    </row>
    <row r="137" spans="1:3" x14ac:dyDescent="0.2">
      <c r="A137" s="149" t="s">
        <v>250</v>
      </c>
      <c r="B137" s="40" t="str">
        <f t="shared" si="5"/>
        <v>p99.992</v>
      </c>
      <c r="C137" s="62" t="str">
        <f t="shared" si="3"/>
        <v>Percentile p99.992</v>
      </c>
    </row>
    <row r="138" spans="1:3" x14ac:dyDescent="0.2">
      <c r="A138" s="149" t="s">
        <v>251</v>
      </c>
      <c r="B138" s="40" t="str">
        <f t="shared" si="5"/>
        <v>p99.993</v>
      </c>
      <c r="C138" s="62" t="str">
        <f t="shared" si="3"/>
        <v>Percentile p99.993</v>
      </c>
    </row>
    <row r="139" spans="1:3" x14ac:dyDescent="0.2">
      <c r="A139" s="149" t="s">
        <v>252</v>
      </c>
      <c r="B139" s="40" t="str">
        <f t="shared" si="5"/>
        <v>p99.994</v>
      </c>
      <c r="C139" s="62" t="str">
        <f t="shared" si="3"/>
        <v>Percentile p99.994</v>
      </c>
    </row>
    <row r="140" spans="1:3" x14ac:dyDescent="0.2">
      <c r="A140" s="149" t="s">
        <v>253</v>
      </c>
      <c r="B140" s="40" t="str">
        <f t="shared" si="5"/>
        <v>p99.995</v>
      </c>
      <c r="C140" s="62" t="str">
        <f t="shared" si="3"/>
        <v>Percentile p99.995</v>
      </c>
    </row>
    <row r="141" spans="1:3" x14ac:dyDescent="0.2">
      <c r="A141" s="149" t="s">
        <v>254</v>
      </c>
      <c r="B141" s="40" t="str">
        <f t="shared" si="5"/>
        <v>p99.996</v>
      </c>
      <c r="C141" s="62" t="str">
        <f t="shared" si="3"/>
        <v>Percentile p99.996</v>
      </c>
    </row>
    <row r="142" spans="1:3" x14ac:dyDescent="0.2">
      <c r="A142" s="149" t="s">
        <v>255</v>
      </c>
      <c r="B142" s="40" t="str">
        <f t="shared" si="5"/>
        <v>p99.997</v>
      </c>
      <c r="C142" s="62" t="str">
        <f t="shared" si="3"/>
        <v>Percentile p99.997</v>
      </c>
    </row>
    <row r="143" spans="1:3" x14ac:dyDescent="0.2">
      <c r="A143" s="149" t="s">
        <v>256</v>
      </c>
      <c r="B143" s="40" t="str">
        <f t="shared" si="5"/>
        <v>p99.998</v>
      </c>
      <c r="C143" s="62" t="str">
        <f t="shared" si="3"/>
        <v>Percentile p99.998</v>
      </c>
    </row>
    <row r="144" spans="1:3" ht="17" thickBot="1" x14ac:dyDescent="0.25">
      <c r="A144" s="151" t="s">
        <v>257</v>
      </c>
      <c r="B144" s="46" t="str">
        <f t="shared" si="5"/>
        <v>p99.999</v>
      </c>
      <c r="C144" s="63" t="str">
        <f t="shared" si="3"/>
        <v>Percentile p99.999</v>
      </c>
    </row>
  </sheetData>
  <phoneticPr fontId="4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opLeftCell="A40" workbookViewId="0">
      <selection activeCell="D125" sqref="D125"/>
    </sheetView>
  </sheetViews>
  <sheetFormatPr baseColWidth="10" defaultColWidth="11" defaultRowHeight="16" x14ac:dyDescent="0.2"/>
  <cols>
    <col min="1" max="1" width="16.5" customWidth="1"/>
    <col min="2" max="2" width="20.1640625" customWidth="1"/>
    <col min="3" max="3" width="45.6640625" bestFit="1" customWidth="1"/>
    <col min="4" max="4" width="42.5" bestFit="1" customWidth="1"/>
    <col min="5" max="5" width="44.5" bestFit="1" customWidth="1"/>
  </cols>
  <sheetData>
    <row r="1" spans="1:6" ht="21" x14ac:dyDescent="0.25">
      <c r="A1" s="326" t="s">
        <v>1745</v>
      </c>
    </row>
    <row r="3" spans="1:6" x14ac:dyDescent="0.2">
      <c r="A3" s="184" t="s">
        <v>874</v>
      </c>
      <c r="B3" s="184" t="s">
        <v>1513</v>
      </c>
      <c r="C3" s="183"/>
      <c r="D3" s="183"/>
      <c r="E3" s="183"/>
      <c r="F3" s="183"/>
    </row>
    <row r="4" spans="1:6" x14ac:dyDescent="0.2">
      <c r="A4" s="183">
        <v>10101101</v>
      </c>
      <c r="B4" s="183" t="s">
        <v>1514</v>
      </c>
      <c r="C4" s="183" t="s">
        <v>1604</v>
      </c>
      <c r="D4" s="183"/>
      <c r="E4" s="183"/>
      <c r="F4" s="183"/>
    </row>
    <row r="5" spans="1:6" x14ac:dyDescent="0.2">
      <c r="A5" s="183">
        <v>10101102</v>
      </c>
      <c r="B5" s="183" t="s">
        <v>1514</v>
      </c>
      <c r="C5" s="183" t="s">
        <v>1605</v>
      </c>
      <c r="D5" s="183"/>
      <c r="E5" s="183"/>
      <c r="F5" s="183"/>
    </row>
    <row r="6" spans="1:6" x14ac:dyDescent="0.2">
      <c r="A6" s="183">
        <v>10101103</v>
      </c>
      <c r="B6" s="183" t="s">
        <v>1514</v>
      </c>
      <c r="C6" s="183" t="s">
        <v>1606</v>
      </c>
      <c r="D6" s="183"/>
      <c r="E6" s="183"/>
      <c r="F6" s="183"/>
    </row>
    <row r="7" spans="1:6" x14ac:dyDescent="0.2">
      <c r="A7" s="183">
        <v>10101104</v>
      </c>
      <c r="B7" s="183" t="s">
        <v>1514</v>
      </c>
      <c r="C7" s="183" t="s">
        <v>1607</v>
      </c>
      <c r="D7" s="183"/>
      <c r="E7" s="183"/>
      <c r="F7" s="183"/>
    </row>
    <row r="8" spans="1:6" x14ac:dyDescent="0.2">
      <c r="A8" s="183">
        <v>10101105</v>
      </c>
      <c r="B8" s="183" t="s">
        <v>1514</v>
      </c>
      <c r="C8" s="183" t="s">
        <v>1608</v>
      </c>
      <c r="D8" s="183"/>
      <c r="E8" s="183"/>
      <c r="F8" s="183"/>
    </row>
    <row r="9" spans="1:6" x14ac:dyDescent="0.2">
      <c r="A9" s="183">
        <v>10101106</v>
      </c>
      <c r="B9" s="183" t="s">
        <v>1514</v>
      </c>
      <c r="C9" s="183" t="s">
        <v>1609</v>
      </c>
      <c r="D9" s="183"/>
      <c r="E9" s="183"/>
      <c r="F9" s="183"/>
    </row>
    <row r="10" spans="1:6" x14ac:dyDescent="0.2">
      <c r="A10" s="183">
        <v>10101107</v>
      </c>
      <c r="B10" s="183" t="s">
        <v>1514</v>
      </c>
      <c r="C10" s="183" t="s">
        <v>1610</v>
      </c>
      <c r="D10" s="183"/>
      <c r="E10" s="183"/>
      <c r="F10" s="183"/>
    </row>
    <row r="11" spans="1:6" x14ac:dyDescent="0.2">
      <c r="A11" s="183">
        <v>10101108</v>
      </c>
      <c r="B11" s="183" t="s">
        <v>1514</v>
      </c>
      <c r="C11" s="183" t="s">
        <v>1611</v>
      </c>
      <c r="D11" s="183"/>
      <c r="E11" s="183"/>
      <c r="F11" s="183"/>
    </row>
    <row r="12" spans="1:6" x14ac:dyDescent="0.2">
      <c r="A12" s="183">
        <v>10101109</v>
      </c>
      <c r="B12" s="183" t="s">
        <v>1514</v>
      </c>
      <c r="C12" s="183" t="s">
        <v>1612</v>
      </c>
      <c r="D12" s="183"/>
      <c r="E12" s="183"/>
      <c r="F12" s="183"/>
    </row>
    <row r="13" spans="1:6" x14ac:dyDescent="0.2">
      <c r="A13" s="183">
        <v>10101110</v>
      </c>
      <c r="B13" s="183" t="s">
        <v>1514</v>
      </c>
      <c r="C13" s="183" t="s">
        <v>1613</v>
      </c>
      <c r="D13" s="183"/>
      <c r="E13" s="183"/>
      <c r="F13" s="183"/>
    </row>
    <row r="14" spans="1:6" x14ac:dyDescent="0.2">
      <c r="A14" s="183">
        <v>10101201</v>
      </c>
      <c r="B14" s="183" t="s">
        <v>1514</v>
      </c>
      <c r="C14" s="183" t="s">
        <v>1614</v>
      </c>
      <c r="D14" s="183"/>
      <c r="E14" s="183"/>
      <c r="F14" s="183"/>
    </row>
    <row r="15" spans="1:6" x14ac:dyDescent="0.2">
      <c r="A15" s="183">
        <v>10101202</v>
      </c>
      <c r="B15" s="183" t="s">
        <v>1514</v>
      </c>
      <c r="C15" s="183" t="s">
        <v>1615</v>
      </c>
      <c r="D15" s="183"/>
      <c r="E15" s="183"/>
      <c r="F15" s="183"/>
    </row>
    <row r="16" spans="1:6" x14ac:dyDescent="0.2">
      <c r="A16" s="183">
        <v>10101203</v>
      </c>
      <c r="B16" s="183" t="s">
        <v>1514</v>
      </c>
      <c r="C16" s="183" t="s">
        <v>1616</v>
      </c>
      <c r="D16" s="183"/>
      <c r="E16" s="183"/>
      <c r="F16" s="183"/>
    </row>
    <row r="17" spans="1:6" x14ac:dyDescent="0.2">
      <c r="A17" s="183">
        <v>10101204</v>
      </c>
      <c r="B17" s="183" t="s">
        <v>1514</v>
      </c>
      <c r="C17" s="183" t="s">
        <v>1617</v>
      </c>
      <c r="D17" s="183"/>
      <c r="E17" s="183"/>
      <c r="F17" s="183"/>
    </row>
    <row r="18" spans="1:6" x14ac:dyDescent="0.2">
      <c r="A18" s="183">
        <v>10101205</v>
      </c>
      <c r="B18" s="183" t="s">
        <v>1514</v>
      </c>
      <c r="C18" s="183" t="s">
        <v>1618</v>
      </c>
      <c r="D18" s="183"/>
      <c r="E18" s="183"/>
      <c r="F18" s="183"/>
    </row>
    <row r="19" spans="1:6" x14ac:dyDescent="0.2">
      <c r="A19" s="183">
        <v>10101206</v>
      </c>
      <c r="B19" s="183" t="s">
        <v>1514</v>
      </c>
      <c r="C19" s="183" t="s">
        <v>1619</v>
      </c>
      <c r="D19" s="183"/>
      <c r="E19" s="183"/>
      <c r="F19" s="183"/>
    </row>
    <row r="20" spans="1:6" x14ac:dyDescent="0.2">
      <c r="A20" s="183">
        <v>10101207</v>
      </c>
      <c r="B20" s="183" t="s">
        <v>1514</v>
      </c>
      <c r="C20" s="183" t="s">
        <v>1620</v>
      </c>
      <c r="D20" s="183"/>
      <c r="E20" s="183"/>
      <c r="F20" s="183"/>
    </row>
    <row r="21" spans="1:6" x14ac:dyDescent="0.2">
      <c r="A21" s="183">
        <v>10102101</v>
      </c>
      <c r="B21" s="183" t="s">
        <v>1515</v>
      </c>
      <c r="C21" s="183" t="s">
        <v>1621</v>
      </c>
      <c r="D21" s="183"/>
      <c r="E21" s="183"/>
      <c r="F21" s="183"/>
    </row>
    <row r="22" spans="1:6" x14ac:dyDescent="0.2">
      <c r="A22" s="183">
        <v>10102102</v>
      </c>
      <c r="B22" s="183" t="s">
        <v>1515</v>
      </c>
      <c r="C22" s="183" t="s">
        <v>1622</v>
      </c>
      <c r="D22" s="183"/>
      <c r="E22" s="183"/>
      <c r="F22" s="183"/>
    </row>
    <row r="23" spans="1:6" x14ac:dyDescent="0.2">
      <c r="A23" s="183">
        <v>10102103</v>
      </c>
      <c r="B23" s="183" t="s">
        <v>1515</v>
      </c>
      <c r="C23" s="183" t="s">
        <v>1623</v>
      </c>
      <c r="D23" s="183"/>
      <c r="E23" s="183"/>
      <c r="F23" s="183"/>
    </row>
    <row r="24" spans="1:6" x14ac:dyDescent="0.2">
      <c r="A24" s="183">
        <v>10102104</v>
      </c>
      <c r="B24" s="183" t="s">
        <v>1515</v>
      </c>
      <c r="C24" s="183" t="s">
        <v>1624</v>
      </c>
      <c r="D24" s="183"/>
      <c r="E24" s="183"/>
      <c r="F24" s="183"/>
    </row>
    <row r="25" spans="1:6" x14ac:dyDescent="0.2">
      <c r="A25" s="183">
        <v>10102105</v>
      </c>
      <c r="B25" s="183" t="s">
        <v>1515</v>
      </c>
      <c r="C25" s="183" t="s">
        <v>1625</v>
      </c>
      <c r="D25" s="183"/>
      <c r="E25" s="183"/>
      <c r="F25" s="183"/>
    </row>
    <row r="26" spans="1:6" x14ac:dyDescent="0.2">
      <c r="A26" s="183">
        <v>10102106</v>
      </c>
      <c r="B26" s="183" t="s">
        <v>1515</v>
      </c>
      <c r="C26" s="183" t="s">
        <v>1626</v>
      </c>
      <c r="D26" s="183"/>
      <c r="E26" s="183"/>
      <c r="F26" s="183"/>
    </row>
    <row r="27" spans="1:6" x14ac:dyDescent="0.2">
      <c r="A27" s="183">
        <v>10102107</v>
      </c>
      <c r="B27" s="183" t="s">
        <v>1515</v>
      </c>
      <c r="C27" s="183" t="s">
        <v>1627</v>
      </c>
      <c r="D27" s="183"/>
      <c r="E27" s="183"/>
      <c r="F27" s="183"/>
    </row>
    <row r="28" spans="1:6" x14ac:dyDescent="0.2">
      <c r="A28" s="183">
        <v>10102201</v>
      </c>
      <c r="B28" s="183" t="s">
        <v>1515</v>
      </c>
      <c r="C28" s="183" t="s">
        <v>1628</v>
      </c>
      <c r="D28" s="183"/>
      <c r="E28" s="183"/>
      <c r="F28" s="183"/>
    </row>
    <row r="29" spans="1:6" x14ac:dyDescent="0.2">
      <c r="A29" s="183">
        <v>10102202</v>
      </c>
      <c r="B29" s="183" t="s">
        <v>1515</v>
      </c>
      <c r="C29" s="183" t="s">
        <v>1629</v>
      </c>
      <c r="D29" s="183"/>
      <c r="E29" s="183"/>
      <c r="F29" s="183"/>
    </row>
    <row r="30" spans="1:6" x14ac:dyDescent="0.2">
      <c r="A30" s="183">
        <v>10102203</v>
      </c>
      <c r="B30" s="183" t="s">
        <v>1515</v>
      </c>
      <c r="C30" s="183" t="s">
        <v>1630</v>
      </c>
      <c r="D30" s="183"/>
      <c r="E30" s="183"/>
      <c r="F30" s="183"/>
    </row>
    <row r="31" spans="1:6" x14ac:dyDescent="0.2">
      <c r="A31" s="183">
        <v>10102204</v>
      </c>
      <c r="B31" s="183" t="s">
        <v>1515</v>
      </c>
      <c r="C31" s="183" t="s">
        <v>1631</v>
      </c>
      <c r="D31" s="183"/>
      <c r="E31" s="183"/>
      <c r="F31" s="183"/>
    </row>
    <row r="32" spans="1:6" x14ac:dyDescent="0.2">
      <c r="A32" s="183">
        <v>10102205</v>
      </c>
      <c r="B32" s="183" t="s">
        <v>1515</v>
      </c>
      <c r="C32" s="183" t="s">
        <v>1632</v>
      </c>
      <c r="D32" s="183"/>
      <c r="E32" s="183"/>
      <c r="F32" s="183"/>
    </row>
    <row r="33" spans="1:6" x14ac:dyDescent="0.2">
      <c r="A33" s="183">
        <v>10102206</v>
      </c>
      <c r="B33" s="183" t="s">
        <v>1515</v>
      </c>
      <c r="C33" s="183" t="s">
        <v>1633</v>
      </c>
      <c r="D33" s="183"/>
      <c r="E33" s="183"/>
      <c r="F33" s="183"/>
    </row>
    <row r="34" spans="1:6" x14ac:dyDescent="0.2">
      <c r="A34" s="183">
        <v>10102207</v>
      </c>
      <c r="B34" s="183" t="s">
        <v>1515</v>
      </c>
      <c r="C34" s="183" t="s">
        <v>1634</v>
      </c>
      <c r="D34" s="183"/>
      <c r="E34" s="183"/>
      <c r="F34" s="183"/>
    </row>
    <row r="35" spans="1:6" x14ac:dyDescent="0.2">
      <c r="A35" s="183">
        <v>10103101</v>
      </c>
      <c r="B35" s="183" t="s">
        <v>1516</v>
      </c>
      <c r="C35" s="183" t="s">
        <v>1635</v>
      </c>
      <c r="D35" s="183"/>
      <c r="E35" s="183"/>
      <c r="F35" s="183"/>
    </row>
    <row r="36" spans="1:6" x14ac:dyDescent="0.2">
      <c r="A36" s="183">
        <v>10103102</v>
      </c>
      <c r="B36" s="183" t="s">
        <v>1516</v>
      </c>
      <c r="C36" s="183" t="s">
        <v>1636</v>
      </c>
      <c r="D36" s="183"/>
      <c r="E36" s="183"/>
      <c r="F36" s="183"/>
    </row>
    <row r="37" spans="1:6" x14ac:dyDescent="0.2">
      <c r="A37" s="183">
        <v>10103103</v>
      </c>
      <c r="B37" s="183" t="s">
        <v>1516</v>
      </c>
      <c r="C37" s="183" t="s">
        <v>1637</v>
      </c>
      <c r="D37" s="183"/>
      <c r="E37" s="183"/>
      <c r="F37" s="183"/>
    </row>
    <row r="38" spans="1:6" x14ac:dyDescent="0.2">
      <c r="A38" s="183">
        <v>10103104</v>
      </c>
      <c r="B38" s="183" t="s">
        <v>1516</v>
      </c>
      <c r="C38" s="183" t="s">
        <v>1638</v>
      </c>
      <c r="D38" s="183"/>
      <c r="E38" s="183"/>
      <c r="F38" s="183"/>
    </row>
    <row r="39" spans="1:6" x14ac:dyDescent="0.2">
      <c r="A39" s="183">
        <v>10103105</v>
      </c>
      <c r="B39" s="183" t="s">
        <v>1516</v>
      </c>
      <c r="C39" s="183" t="s">
        <v>1639</v>
      </c>
      <c r="D39" s="183"/>
      <c r="E39" s="183"/>
      <c r="F39" s="183"/>
    </row>
    <row r="40" spans="1:6" x14ac:dyDescent="0.2">
      <c r="A40" s="183">
        <v>10103106</v>
      </c>
      <c r="B40" s="183" t="s">
        <v>1516</v>
      </c>
      <c r="C40" s="183" t="s">
        <v>1640</v>
      </c>
      <c r="D40" s="183"/>
      <c r="E40" s="183"/>
      <c r="F40" s="183"/>
    </row>
    <row r="41" spans="1:6" x14ac:dyDescent="0.2">
      <c r="A41" s="183">
        <v>10103107</v>
      </c>
      <c r="B41" s="183" t="s">
        <v>1516</v>
      </c>
      <c r="C41" s="183" t="s">
        <v>1641</v>
      </c>
      <c r="D41" s="183"/>
      <c r="E41" s="183"/>
      <c r="F41" s="183"/>
    </row>
    <row r="42" spans="1:6" x14ac:dyDescent="0.2">
      <c r="A42" s="183">
        <v>10103201</v>
      </c>
      <c r="B42" s="183" t="s">
        <v>1516</v>
      </c>
      <c r="C42" s="183" t="s">
        <v>1642</v>
      </c>
      <c r="D42" s="183"/>
      <c r="E42" s="183"/>
      <c r="F42" s="183"/>
    </row>
    <row r="43" spans="1:6" x14ac:dyDescent="0.2">
      <c r="A43" s="183">
        <v>10103202</v>
      </c>
      <c r="B43" s="183" t="s">
        <v>1516</v>
      </c>
      <c r="C43" s="183" t="s">
        <v>1643</v>
      </c>
      <c r="D43" s="183"/>
      <c r="E43" s="183"/>
      <c r="F43" s="183"/>
    </row>
    <row r="44" spans="1:6" x14ac:dyDescent="0.2">
      <c r="A44" s="183">
        <v>10103203</v>
      </c>
      <c r="B44" s="183" t="s">
        <v>1516</v>
      </c>
      <c r="C44" s="183" t="s">
        <v>1644</v>
      </c>
      <c r="D44" s="183"/>
      <c r="E44" s="183"/>
      <c r="F44" s="183"/>
    </row>
    <row r="45" spans="1:6" x14ac:dyDescent="0.2">
      <c r="A45" s="183">
        <v>10103204</v>
      </c>
      <c r="B45" s="183" t="s">
        <v>1516</v>
      </c>
      <c r="C45" s="183" t="s">
        <v>1645</v>
      </c>
      <c r="D45" s="183"/>
      <c r="E45" s="183"/>
      <c r="F45" s="183"/>
    </row>
    <row r="46" spans="1:6" x14ac:dyDescent="0.2">
      <c r="A46" s="183">
        <v>10103205</v>
      </c>
      <c r="B46" s="183" t="s">
        <v>1516</v>
      </c>
      <c r="C46" s="183" t="s">
        <v>1646</v>
      </c>
      <c r="D46" s="183"/>
      <c r="E46" s="183"/>
      <c r="F46" s="183"/>
    </row>
    <row r="47" spans="1:6" x14ac:dyDescent="0.2">
      <c r="A47" s="183">
        <v>10103206</v>
      </c>
      <c r="B47" s="183" t="s">
        <v>1516</v>
      </c>
      <c r="C47" s="183" t="s">
        <v>1647</v>
      </c>
      <c r="D47" s="183"/>
      <c r="E47" s="183"/>
      <c r="F47" s="183"/>
    </row>
    <row r="48" spans="1:6" x14ac:dyDescent="0.2">
      <c r="A48" s="183">
        <v>10103207</v>
      </c>
      <c r="B48" s="183" t="s">
        <v>1516</v>
      </c>
      <c r="C48" s="183" t="s">
        <v>1648</v>
      </c>
      <c r="D48" s="183"/>
      <c r="E48" s="183"/>
      <c r="F48" s="183"/>
    </row>
    <row r="49" spans="1:6" x14ac:dyDescent="0.2">
      <c r="A49" s="183">
        <v>10104101</v>
      </c>
      <c r="B49" s="183"/>
      <c r="C49" s="183" t="s">
        <v>1660</v>
      </c>
      <c r="D49" s="183"/>
      <c r="E49" s="183"/>
      <c r="F49" s="183"/>
    </row>
    <row r="50" spans="1:6" x14ac:dyDescent="0.2">
      <c r="A50" s="183">
        <v>10201101</v>
      </c>
      <c r="B50" s="183"/>
      <c r="C50" s="183" t="s">
        <v>1649</v>
      </c>
      <c r="D50" s="183"/>
      <c r="E50" s="183"/>
      <c r="F50" s="183"/>
    </row>
    <row r="51" spans="1:6" x14ac:dyDescent="0.2">
      <c r="A51" s="183">
        <v>10201102</v>
      </c>
      <c r="B51" s="183"/>
      <c r="C51" s="183" t="s">
        <v>1650</v>
      </c>
      <c r="D51" s="183"/>
      <c r="E51" s="183"/>
      <c r="F51" s="183"/>
    </row>
    <row r="52" spans="1:6" x14ac:dyDescent="0.2">
      <c r="A52" s="183">
        <v>10201103</v>
      </c>
      <c r="B52" s="183"/>
      <c r="C52" s="183" t="s">
        <v>1651</v>
      </c>
      <c r="D52" s="183"/>
      <c r="E52" s="183"/>
      <c r="F52" s="183"/>
    </row>
    <row r="53" spans="1:6" x14ac:dyDescent="0.2">
      <c r="A53" s="183">
        <v>10201104</v>
      </c>
      <c r="B53" s="183"/>
      <c r="C53" s="183" t="s">
        <v>1652</v>
      </c>
      <c r="D53" s="183"/>
      <c r="E53" s="183"/>
      <c r="F53" s="183"/>
    </row>
    <row r="54" spans="1:6" x14ac:dyDescent="0.2">
      <c r="A54" s="183">
        <v>10201105</v>
      </c>
      <c r="B54" s="183"/>
      <c r="C54" s="183" t="s">
        <v>1653</v>
      </c>
      <c r="D54" s="183"/>
      <c r="E54" s="183"/>
      <c r="F54" s="183"/>
    </row>
    <row r="55" spans="1:6" x14ac:dyDescent="0.2">
      <c r="A55" s="183">
        <v>10201106</v>
      </c>
      <c r="B55" s="183"/>
      <c r="C55" s="183" t="s">
        <v>1654</v>
      </c>
      <c r="D55" s="183"/>
      <c r="E55" s="183"/>
      <c r="F55" s="183"/>
    </row>
    <row r="56" spans="1:6" x14ac:dyDescent="0.2">
      <c r="A56" s="183">
        <v>10201201</v>
      </c>
      <c r="B56" s="183"/>
      <c r="C56" s="183" t="s">
        <v>1655</v>
      </c>
      <c r="D56" s="183"/>
      <c r="E56" s="183"/>
      <c r="F56" s="183"/>
    </row>
    <row r="57" spans="1:6" x14ac:dyDescent="0.2">
      <c r="A57" s="183">
        <v>10201202</v>
      </c>
      <c r="B57" s="183"/>
      <c r="C57" s="183" t="s">
        <v>1656</v>
      </c>
      <c r="D57" s="183"/>
      <c r="E57" s="183"/>
      <c r="F57" s="183"/>
    </row>
    <row r="58" spans="1:6" x14ac:dyDescent="0.2">
      <c r="A58" s="183">
        <v>10201203</v>
      </c>
      <c r="B58" s="183"/>
      <c r="C58" s="183" t="s">
        <v>1657</v>
      </c>
      <c r="D58" s="183"/>
      <c r="E58" s="183"/>
      <c r="F58" s="183"/>
    </row>
    <row r="59" spans="1:6" x14ac:dyDescent="0.2">
      <c r="A59" s="183">
        <v>10201204</v>
      </c>
      <c r="B59" s="183"/>
      <c r="C59" s="183" t="s">
        <v>1658</v>
      </c>
      <c r="D59" s="183"/>
      <c r="E59" s="183"/>
      <c r="F59" s="183"/>
    </row>
    <row r="60" spans="1:6" x14ac:dyDescent="0.2">
      <c r="A60" s="183">
        <v>10201205</v>
      </c>
      <c r="B60" s="183"/>
      <c r="C60" s="183" t="s">
        <v>1659</v>
      </c>
      <c r="D60" s="183"/>
      <c r="E60" s="183"/>
      <c r="F60" s="183"/>
    </row>
    <row r="61" spans="1:6" x14ac:dyDescent="0.2">
      <c r="A61" s="183">
        <v>10203101</v>
      </c>
      <c r="B61" s="183"/>
      <c r="C61" s="183" t="s">
        <v>1661</v>
      </c>
      <c r="D61" s="183"/>
      <c r="E61" s="183"/>
      <c r="F61" s="183"/>
    </row>
    <row r="62" spans="1:6" x14ac:dyDescent="0.2">
      <c r="A62" s="183">
        <v>10203102</v>
      </c>
      <c r="B62" s="183"/>
      <c r="C62" s="183" t="s">
        <v>1662</v>
      </c>
      <c r="D62" s="183"/>
      <c r="E62" s="183"/>
      <c r="F62" s="183"/>
    </row>
    <row r="63" spans="1:6" x14ac:dyDescent="0.2">
      <c r="A63" s="183">
        <v>10203103</v>
      </c>
      <c r="B63" s="183"/>
      <c r="C63" s="183" t="s">
        <v>1663</v>
      </c>
      <c r="D63" s="183"/>
      <c r="E63" s="183"/>
      <c r="F63" s="183"/>
    </row>
    <row r="64" spans="1:6" x14ac:dyDescent="0.2">
      <c r="A64" s="183">
        <v>10203104</v>
      </c>
      <c r="B64" s="183"/>
      <c r="C64" s="183" t="s">
        <v>1664</v>
      </c>
      <c r="D64" s="183"/>
      <c r="E64" s="183"/>
      <c r="F64" s="183"/>
    </row>
    <row r="65" spans="1:6" x14ac:dyDescent="0.2">
      <c r="A65" s="183">
        <v>10203105</v>
      </c>
      <c r="B65" s="183"/>
      <c r="C65" s="183" t="s">
        <v>1665</v>
      </c>
      <c r="D65" s="183"/>
      <c r="E65" s="183"/>
      <c r="F65" s="183"/>
    </row>
    <row r="66" spans="1:6" x14ac:dyDescent="0.2">
      <c r="A66" s="183">
        <v>10203106</v>
      </c>
      <c r="B66" s="183"/>
      <c r="C66" s="183" t="s">
        <v>1666</v>
      </c>
      <c r="D66" s="183"/>
      <c r="E66" s="183"/>
      <c r="F66" s="183"/>
    </row>
    <row r="67" spans="1:6" x14ac:dyDescent="0.2">
      <c r="A67" s="183">
        <v>10203201</v>
      </c>
      <c r="B67" s="183"/>
      <c r="C67" s="183" t="s">
        <v>1667</v>
      </c>
      <c r="D67" s="183"/>
      <c r="E67" s="183"/>
      <c r="F67" s="183"/>
    </row>
    <row r="68" spans="1:6" x14ac:dyDescent="0.2">
      <c r="A68" s="183">
        <v>10203202</v>
      </c>
      <c r="B68" s="183"/>
      <c r="C68" s="183" t="s">
        <v>1668</v>
      </c>
      <c r="D68" s="183"/>
      <c r="E68" s="183"/>
      <c r="F68" s="183"/>
    </row>
    <row r="69" spans="1:6" x14ac:dyDescent="0.2">
      <c r="A69" s="183">
        <v>10203203</v>
      </c>
      <c r="B69" s="183"/>
      <c r="C69" s="183" t="s">
        <v>1669</v>
      </c>
      <c r="D69" s="183"/>
      <c r="E69" s="183"/>
      <c r="F69" s="183"/>
    </row>
    <row r="70" spans="1:6" x14ac:dyDescent="0.2">
      <c r="A70" s="183">
        <v>10203204</v>
      </c>
      <c r="B70" s="183"/>
      <c r="C70" s="183" t="s">
        <v>1670</v>
      </c>
      <c r="D70" s="183"/>
      <c r="E70" s="183"/>
      <c r="F70" s="183"/>
    </row>
    <row r="71" spans="1:6" x14ac:dyDescent="0.2">
      <c r="A71" s="183">
        <v>10203205</v>
      </c>
      <c r="B71" s="183"/>
      <c r="C71" s="183" t="s">
        <v>1671</v>
      </c>
      <c r="D71" s="183"/>
      <c r="E71" s="183"/>
      <c r="F71" s="183"/>
    </row>
    <row r="72" spans="1:6" ht="17" customHeight="1" x14ac:dyDescent="0.2">
      <c r="A72" s="183">
        <v>10301001</v>
      </c>
      <c r="B72" s="185" t="s">
        <v>1592</v>
      </c>
      <c r="C72" s="183" t="s">
        <v>1589</v>
      </c>
      <c r="D72" s="183"/>
      <c r="E72" s="183"/>
      <c r="F72" s="183"/>
    </row>
    <row r="73" spans="1:6" x14ac:dyDescent="0.2">
      <c r="A73" s="183">
        <v>10302002</v>
      </c>
      <c r="B73" s="185" t="s">
        <v>1736</v>
      </c>
      <c r="C73" s="183" t="s">
        <v>1590</v>
      </c>
      <c r="D73" s="183"/>
      <c r="E73" s="183"/>
      <c r="F73" s="183"/>
    </row>
    <row r="74" spans="1:6" x14ac:dyDescent="0.2">
      <c r="A74" s="183">
        <v>10303003</v>
      </c>
      <c r="B74" s="185" t="s">
        <v>1683</v>
      </c>
      <c r="C74" s="183" t="s">
        <v>1591</v>
      </c>
      <c r="D74" s="183"/>
      <c r="E74" s="183"/>
      <c r="F74" s="183"/>
    </row>
    <row r="75" spans="1:6" x14ac:dyDescent="0.2">
      <c r="A75" s="183">
        <v>10401001</v>
      </c>
      <c r="B75" s="183" t="s">
        <v>1734</v>
      </c>
      <c r="C75" s="183" t="s">
        <v>1517</v>
      </c>
      <c r="D75" s="183" t="s">
        <v>1518</v>
      </c>
      <c r="E75" s="183" t="s">
        <v>1518</v>
      </c>
      <c r="F75" s="183" t="s">
        <v>1519</v>
      </c>
    </row>
    <row r="76" spans="1:6" x14ac:dyDescent="0.2">
      <c r="A76" s="183">
        <v>10401002</v>
      </c>
      <c r="B76" s="183" t="s">
        <v>1588</v>
      </c>
      <c r="C76" s="183" t="s">
        <v>1517</v>
      </c>
      <c r="D76" s="183" t="s">
        <v>1520</v>
      </c>
      <c r="E76" s="183" t="s">
        <v>1520</v>
      </c>
      <c r="F76" s="183" t="s">
        <v>1521</v>
      </c>
    </row>
    <row r="77" spans="1:6" x14ac:dyDescent="0.2">
      <c r="A77" s="183">
        <v>10401003</v>
      </c>
      <c r="B77" s="183" t="s">
        <v>1734</v>
      </c>
      <c r="C77" s="183" t="s">
        <v>1517</v>
      </c>
      <c r="D77" s="183" t="s">
        <v>1522</v>
      </c>
      <c r="E77" s="183" t="s">
        <v>1522</v>
      </c>
      <c r="F77" s="183" t="s">
        <v>1522</v>
      </c>
    </row>
    <row r="78" spans="1:6" x14ac:dyDescent="0.2">
      <c r="A78" s="183">
        <v>10402101</v>
      </c>
      <c r="B78" s="183" t="s">
        <v>1734</v>
      </c>
      <c r="C78" s="183" t="s">
        <v>1517</v>
      </c>
      <c r="D78" s="183" t="s">
        <v>1523</v>
      </c>
      <c r="E78" s="183" t="s">
        <v>1524</v>
      </c>
      <c r="F78" s="183" t="s">
        <v>1524</v>
      </c>
    </row>
    <row r="79" spans="1:6" x14ac:dyDescent="0.2">
      <c r="A79" s="183">
        <v>10402102</v>
      </c>
      <c r="B79" s="183" t="s">
        <v>1734</v>
      </c>
      <c r="C79" s="183" t="s">
        <v>1517</v>
      </c>
      <c r="D79" s="183" t="s">
        <v>1523</v>
      </c>
      <c r="E79" s="183" t="s">
        <v>1525</v>
      </c>
      <c r="F79" s="183" t="s">
        <v>1525</v>
      </c>
    </row>
    <row r="80" spans="1:6" x14ac:dyDescent="0.2">
      <c r="A80" s="183">
        <v>10402103</v>
      </c>
      <c r="B80" s="183" t="s">
        <v>1734</v>
      </c>
      <c r="C80" s="183" t="s">
        <v>1517</v>
      </c>
      <c r="D80" s="183" t="s">
        <v>1523</v>
      </c>
      <c r="E80" s="183" t="s">
        <v>1526</v>
      </c>
      <c r="F80" s="183" t="s">
        <v>1526</v>
      </c>
    </row>
    <row r="81" spans="1:6" x14ac:dyDescent="0.2">
      <c r="A81" s="183">
        <v>10402104</v>
      </c>
      <c r="B81" s="183" t="s">
        <v>1734</v>
      </c>
      <c r="C81" s="183" t="s">
        <v>1517</v>
      </c>
      <c r="D81" s="183" t="s">
        <v>1523</v>
      </c>
      <c r="E81" s="183" t="s">
        <v>1527</v>
      </c>
      <c r="F81" s="183" t="s">
        <v>1527</v>
      </c>
    </row>
    <row r="82" spans="1:6" x14ac:dyDescent="0.2">
      <c r="A82" s="183">
        <v>10402105</v>
      </c>
      <c r="B82" s="183" t="s">
        <v>1734</v>
      </c>
      <c r="C82" s="183" t="s">
        <v>1517</v>
      </c>
      <c r="D82" s="183" t="s">
        <v>1523</v>
      </c>
      <c r="E82" s="183" t="s">
        <v>1528</v>
      </c>
      <c r="F82" s="183" t="s">
        <v>1528</v>
      </c>
    </row>
    <row r="83" spans="1:6" x14ac:dyDescent="0.2">
      <c r="A83" s="183">
        <v>10402106</v>
      </c>
      <c r="B83" s="183" t="s">
        <v>1734</v>
      </c>
      <c r="C83" s="183" t="s">
        <v>1517</v>
      </c>
      <c r="D83" s="183" t="s">
        <v>1523</v>
      </c>
      <c r="E83" s="183" t="s">
        <v>1529</v>
      </c>
      <c r="F83" s="183" t="s">
        <v>1529</v>
      </c>
    </row>
    <row r="84" spans="1:6" x14ac:dyDescent="0.2">
      <c r="A84" s="183">
        <v>10402107</v>
      </c>
      <c r="B84" s="183" t="s">
        <v>1734</v>
      </c>
      <c r="C84" s="183" t="s">
        <v>1517</v>
      </c>
      <c r="D84" s="183" t="s">
        <v>1523</v>
      </c>
      <c r="E84" s="183" t="s">
        <v>1530</v>
      </c>
      <c r="F84" s="183" t="s">
        <v>1530</v>
      </c>
    </row>
    <row r="85" spans="1:6" x14ac:dyDescent="0.2">
      <c r="A85" s="183">
        <v>10402108</v>
      </c>
      <c r="B85" s="183" t="s">
        <v>1734</v>
      </c>
      <c r="C85" s="183" t="s">
        <v>1517</v>
      </c>
      <c r="D85" s="183" t="s">
        <v>1523</v>
      </c>
      <c r="E85" s="183" t="s">
        <v>1531</v>
      </c>
      <c r="F85" s="183" t="s">
        <v>1531</v>
      </c>
    </row>
    <row r="86" spans="1:6" x14ac:dyDescent="0.2">
      <c r="A86" s="183">
        <v>10402109</v>
      </c>
      <c r="B86" s="183" t="s">
        <v>1734</v>
      </c>
      <c r="C86" s="183" t="s">
        <v>1517</v>
      </c>
      <c r="D86" s="183" t="s">
        <v>1523</v>
      </c>
      <c r="E86" s="183" t="s">
        <v>1532</v>
      </c>
      <c r="F86" s="183" t="s">
        <v>1532</v>
      </c>
    </row>
    <row r="87" spans="1:6" x14ac:dyDescent="0.2">
      <c r="A87" s="183">
        <v>10402110</v>
      </c>
      <c r="B87" s="183" t="s">
        <v>1734</v>
      </c>
      <c r="C87" s="183" t="s">
        <v>1517</v>
      </c>
      <c r="D87" s="183" t="s">
        <v>1523</v>
      </c>
      <c r="E87" s="183" t="s">
        <v>1533</v>
      </c>
      <c r="F87" s="183" t="s">
        <v>1533</v>
      </c>
    </row>
    <row r="88" spans="1:6" x14ac:dyDescent="0.2">
      <c r="A88" s="183">
        <v>10402201</v>
      </c>
      <c r="B88" s="183" t="s">
        <v>1734</v>
      </c>
      <c r="C88" s="183" t="s">
        <v>1517</v>
      </c>
      <c r="D88" s="183" t="s">
        <v>1523</v>
      </c>
      <c r="E88" s="183" t="s">
        <v>1534</v>
      </c>
      <c r="F88" s="183" t="s">
        <v>1534</v>
      </c>
    </row>
    <row r="89" spans="1:6" x14ac:dyDescent="0.2">
      <c r="A89" s="183">
        <v>10402202</v>
      </c>
      <c r="B89" s="183" t="s">
        <v>1734</v>
      </c>
      <c r="C89" s="183" t="s">
        <v>1517</v>
      </c>
      <c r="D89" s="183" t="s">
        <v>1523</v>
      </c>
      <c r="E89" s="183" t="s">
        <v>1535</v>
      </c>
      <c r="F89" s="183" t="s">
        <v>1535</v>
      </c>
    </row>
    <row r="90" spans="1:6" x14ac:dyDescent="0.2">
      <c r="A90" s="183">
        <v>10402203</v>
      </c>
      <c r="B90" s="183" t="s">
        <v>1734</v>
      </c>
      <c r="C90" s="183" t="s">
        <v>1517</v>
      </c>
      <c r="D90" s="183" t="s">
        <v>1523</v>
      </c>
      <c r="E90" s="183" t="s">
        <v>1536</v>
      </c>
      <c r="F90" s="183" t="s">
        <v>1536</v>
      </c>
    </row>
    <row r="91" spans="1:6" x14ac:dyDescent="0.2">
      <c r="A91" s="183">
        <v>10402204</v>
      </c>
      <c r="B91" s="183" t="s">
        <v>1734</v>
      </c>
      <c r="C91" s="183" t="s">
        <v>1517</v>
      </c>
      <c r="D91" s="183" t="s">
        <v>1523</v>
      </c>
      <c r="E91" s="183" t="s">
        <v>1537</v>
      </c>
      <c r="F91" s="183" t="s">
        <v>1537</v>
      </c>
    </row>
    <row r="92" spans="1:6" x14ac:dyDescent="0.2">
      <c r="A92" s="183">
        <v>10402205</v>
      </c>
      <c r="B92" s="183" t="s">
        <v>1734</v>
      </c>
      <c r="C92" s="183" t="s">
        <v>1517</v>
      </c>
      <c r="D92" s="183" t="s">
        <v>1523</v>
      </c>
      <c r="E92" s="183" t="s">
        <v>1538</v>
      </c>
      <c r="F92" s="183" t="s">
        <v>1538</v>
      </c>
    </row>
    <row r="93" spans="1:6" x14ac:dyDescent="0.2">
      <c r="A93" s="183">
        <v>10402206</v>
      </c>
      <c r="B93" s="183" t="s">
        <v>1734</v>
      </c>
      <c r="C93" s="183" t="s">
        <v>1517</v>
      </c>
      <c r="D93" s="183" t="s">
        <v>1523</v>
      </c>
      <c r="E93" s="183" t="s">
        <v>1539</v>
      </c>
      <c r="F93" s="183" t="s">
        <v>1539</v>
      </c>
    </row>
    <row r="94" spans="1:6" x14ac:dyDescent="0.2">
      <c r="A94" s="183">
        <v>10402207</v>
      </c>
      <c r="B94" s="183" t="s">
        <v>1734</v>
      </c>
      <c r="C94" s="183" t="s">
        <v>1517</v>
      </c>
      <c r="D94" s="183" t="s">
        <v>1523</v>
      </c>
      <c r="E94" s="183" t="s">
        <v>1540</v>
      </c>
      <c r="F94" s="183" t="s">
        <v>1540</v>
      </c>
    </row>
    <row r="95" spans="1:6" x14ac:dyDescent="0.2">
      <c r="A95" s="183">
        <v>10402301</v>
      </c>
      <c r="B95" s="183" t="s">
        <v>1735</v>
      </c>
      <c r="C95" s="183" t="s">
        <v>1517</v>
      </c>
      <c r="D95" s="183" t="s">
        <v>1523</v>
      </c>
      <c r="E95" s="184" t="s">
        <v>1541</v>
      </c>
      <c r="F95" s="183" t="s">
        <v>1541</v>
      </c>
    </row>
    <row r="96" spans="1:6" x14ac:dyDescent="0.2">
      <c r="A96" s="183">
        <v>10402302</v>
      </c>
      <c r="B96" s="183" t="s">
        <v>1735</v>
      </c>
      <c r="C96" s="183" t="s">
        <v>1517</v>
      </c>
      <c r="D96" s="183" t="s">
        <v>1523</v>
      </c>
      <c r="E96" s="184" t="s">
        <v>1542</v>
      </c>
      <c r="F96" s="183" t="s">
        <v>1542</v>
      </c>
    </row>
    <row r="97" spans="1:6" x14ac:dyDescent="0.2">
      <c r="A97" s="183">
        <v>10402303</v>
      </c>
      <c r="B97" s="183" t="s">
        <v>1735</v>
      </c>
      <c r="C97" s="183" t="s">
        <v>1517</v>
      </c>
      <c r="D97" s="183" t="s">
        <v>1523</v>
      </c>
      <c r="E97" s="184" t="s">
        <v>1543</v>
      </c>
      <c r="F97" s="183" t="s">
        <v>1543</v>
      </c>
    </row>
    <row r="98" spans="1:6" x14ac:dyDescent="0.2">
      <c r="A98" s="183">
        <v>10402304</v>
      </c>
      <c r="B98" s="183" t="s">
        <v>1735</v>
      </c>
      <c r="C98" s="183" t="s">
        <v>1517</v>
      </c>
      <c r="D98" s="183" t="s">
        <v>1523</v>
      </c>
      <c r="E98" s="184" t="s">
        <v>1544</v>
      </c>
      <c r="F98" s="183" t="s">
        <v>1544</v>
      </c>
    </row>
    <row r="99" spans="1:6" x14ac:dyDescent="0.2">
      <c r="A99" s="183">
        <v>10402305</v>
      </c>
      <c r="B99" s="183" t="s">
        <v>1735</v>
      </c>
      <c r="C99" s="183" t="s">
        <v>1517</v>
      </c>
      <c r="D99" s="183" t="s">
        <v>1523</v>
      </c>
      <c r="E99" s="184" t="s">
        <v>1545</v>
      </c>
      <c r="F99" s="183" t="s">
        <v>1545</v>
      </c>
    </row>
    <row r="100" spans="1:6" x14ac:dyDescent="0.2">
      <c r="A100" s="183">
        <v>10402306</v>
      </c>
      <c r="B100" s="183" t="s">
        <v>1735</v>
      </c>
      <c r="C100" s="183" t="s">
        <v>1517</v>
      </c>
      <c r="D100" s="183" t="s">
        <v>1523</v>
      </c>
      <c r="E100" s="184" t="s">
        <v>1546</v>
      </c>
      <c r="F100" s="183" t="s">
        <v>1546</v>
      </c>
    </row>
    <row r="101" spans="1:6" x14ac:dyDescent="0.2">
      <c r="A101" s="183">
        <v>10402307</v>
      </c>
      <c r="B101" s="183" t="s">
        <v>1735</v>
      </c>
      <c r="C101" s="183" t="s">
        <v>1517</v>
      </c>
      <c r="D101" s="183" t="s">
        <v>1523</v>
      </c>
      <c r="E101" s="184" t="s">
        <v>1547</v>
      </c>
      <c r="F101" s="183" t="s">
        <v>1547</v>
      </c>
    </row>
    <row r="102" spans="1:6" x14ac:dyDescent="0.2">
      <c r="A102" s="183">
        <v>10403101</v>
      </c>
      <c r="B102" s="183" t="s">
        <v>1588</v>
      </c>
      <c r="C102" s="183" t="s">
        <v>1517</v>
      </c>
      <c r="D102" s="183" t="s">
        <v>1548</v>
      </c>
      <c r="E102" s="183" t="s">
        <v>1549</v>
      </c>
      <c r="F102" s="183" t="s">
        <v>1550</v>
      </c>
    </row>
    <row r="103" spans="1:6" x14ac:dyDescent="0.2">
      <c r="A103" s="183">
        <v>10403102</v>
      </c>
      <c r="B103" s="183" t="s">
        <v>1588</v>
      </c>
      <c r="C103" s="183" t="s">
        <v>1517</v>
      </c>
      <c r="D103" s="183" t="s">
        <v>1548</v>
      </c>
      <c r="E103" s="183" t="s">
        <v>1551</v>
      </c>
      <c r="F103" s="183" t="s">
        <v>1552</v>
      </c>
    </row>
    <row r="104" spans="1:6" x14ac:dyDescent="0.2">
      <c r="A104" s="183">
        <v>10403103</v>
      </c>
      <c r="B104" s="183" t="s">
        <v>1588</v>
      </c>
      <c r="C104" s="183" t="s">
        <v>1517</v>
      </c>
      <c r="D104" s="183" t="s">
        <v>1548</v>
      </c>
      <c r="E104" s="183" t="s">
        <v>1553</v>
      </c>
      <c r="F104" s="183" t="s">
        <v>1554</v>
      </c>
    </row>
    <row r="105" spans="1:6" x14ac:dyDescent="0.2">
      <c r="A105" s="183">
        <v>10403104</v>
      </c>
      <c r="B105" s="183" t="s">
        <v>1588</v>
      </c>
      <c r="C105" s="183" t="s">
        <v>1517</v>
      </c>
      <c r="D105" s="183" t="s">
        <v>1548</v>
      </c>
      <c r="E105" s="183" t="s">
        <v>1555</v>
      </c>
      <c r="F105" s="183" t="s">
        <v>1556</v>
      </c>
    </row>
    <row r="106" spans="1:6" x14ac:dyDescent="0.2">
      <c r="A106" s="183">
        <v>10403105</v>
      </c>
      <c r="B106" s="183" t="s">
        <v>1588</v>
      </c>
      <c r="C106" s="183" t="s">
        <v>1517</v>
      </c>
      <c r="D106" s="183" t="s">
        <v>1548</v>
      </c>
      <c r="E106" s="183" t="s">
        <v>1557</v>
      </c>
      <c r="F106" s="183" t="s">
        <v>1558</v>
      </c>
    </row>
    <row r="107" spans="1:6" x14ac:dyDescent="0.2">
      <c r="A107" s="183">
        <v>10403106</v>
      </c>
      <c r="B107" s="183" t="s">
        <v>1588</v>
      </c>
      <c r="C107" s="183" t="s">
        <v>1517</v>
      </c>
      <c r="D107" s="183" t="s">
        <v>1548</v>
      </c>
      <c r="E107" s="183" t="s">
        <v>1559</v>
      </c>
      <c r="F107" s="183" t="s">
        <v>1559</v>
      </c>
    </row>
    <row r="108" spans="1:6" x14ac:dyDescent="0.2">
      <c r="A108" s="183">
        <v>10403107</v>
      </c>
      <c r="B108" s="183" t="s">
        <v>1588</v>
      </c>
      <c r="C108" s="183" t="s">
        <v>1517</v>
      </c>
      <c r="D108" s="183" t="s">
        <v>1548</v>
      </c>
      <c r="E108" s="183" t="s">
        <v>1560</v>
      </c>
      <c r="F108" s="183" t="s">
        <v>1561</v>
      </c>
    </row>
    <row r="109" spans="1:6" x14ac:dyDescent="0.2">
      <c r="A109" s="183">
        <v>10403108</v>
      </c>
      <c r="B109" s="183" t="s">
        <v>1588</v>
      </c>
      <c r="C109" s="183" t="s">
        <v>1517</v>
      </c>
      <c r="D109" s="183" t="s">
        <v>1548</v>
      </c>
      <c r="E109" s="183" t="s">
        <v>1562</v>
      </c>
      <c r="F109" s="183" t="s">
        <v>1563</v>
      </c>
    </row>
    <row r="110" spans="1:6" x14ac:dyDescent="0.2">
      <c r="A110" s="183">
        <v>10403201</v>
      </c>
      <c r="B110" s="183" t="s">
        <v>1588</v>
      </c>
      <c r="C110" s="183" t="s">
        <v>1517</v>
      </c>
      <c r="D110" s="183" t="s">
        <v>1548</v>
      </c>
      <c r="E110" s="183" t="s">
        <v>1564</v>
      </c>
      <c r="F110" s="183" t="s">
        <v>1565</v>
      </c>
    </row>
    <row r="111" spans="1:6" x14ac:dyDescent="0.2">
      <c r="A111" s="183">
        <v>10403202</v>
      </c>
      <c r="B111" s="183" t="s">
        <v>1588</v>
      </c>
      <c r="C111" s="183" t="s">
        <v>1517</v>
      </c>
      <c r="D111" s="183" t="s">
        <v>1548</v>
      </c>
      <c r="E111" s="183" t="s">
        <v>1566</v>
      </c>
      <c r="F111" s="183" t="s">
        <v>1567</v>
      </c>
    </row>
    <row r="112" spans="1:6" x14ac:dyDescent="0.2">
      <c r="A112" s="183">
        <v>10403203</v>
      </c>
      <c r="B112" s="183" t="s">
        <v>1588</v>
      </c>
      <c r="C112" s="183" t="s">
        <v>1517</v>
      </c>
      <c r="D112" s="183" t="s">
        <v>1548</v>
      </c>
      <c r="E112" s="183" t="s">
        <v>1568</v>
      </c>
      <c r="F112" s="183" t="s">
        <v>1569</v>
      </c>
    </row>
    <row r="113" spans="1:6" x14ac:dyDescent="0.2">
      <c r="A113" s="183">
        <v>10403204</v>
      </c>
      <c r="B113" s="183" t="s">
        <v>1588</v>
      </c>
      <c r="C113" s="183" t="s">
        <v>1517</v>
      </c>
      <c r="D113" s="183" t="s">
        <v>1548</v>
      </c>
      <c r="E113" s="183" t="s">
        <v>1570</v>
      </c>
      <c r="F113" s="183" t="s">
        <v>1571</v>
      </c>
    </row>
    <row r="114" spans="1:6" x14ac:dyDescent="0.2">
      <c r="A114" s="183">
        <v>10403205</v>
      </c>
      <c r="B114" s="183" t="s">
        <v>1588</v>
      </c>
      <c r="C114" s="183" t="s">
        <v>1517</v>
      </c>
      <c r="D114" s="183" t="s">
        <v>1548</v>
      </c>
      <c r="E114" s="183" t="s">
        <v>1572</v>
      </c>
      <c r="F114" s="183" t="s">
        <v>1572</v>
      </c>
    </row>
    <row r="115" spans="1:6" x14ac:dyDescent="0.2">
      <c r="A115" s="183">
        <v>10403206</v>
      </c>
      <c r="B115" s="183" t="s">
        <v>1588</v>
      </c>
      <c r="C115" s="183" t="s">
        <v>1517</v>
      </c>
      <c r="D115" s="183" t="s">
        <v>1548</v>
      </c>
      <c r="E115" s="183" t="s">
        <v>1573</v>
      </c>
      <c r="F115" s="183" t="s">
        <v>1573</v>
      </c>
    </row>
    <row r="116" spans="1:6" x14ac:dyDescent="0.2">
      <c r="A116" s="183">
        <v>10403207</v>
      </c>
      <c r="B116" s="183" t="s">
        <v>1588</v>
      </c>
      <c r="C116" s="183" t="s">
        <v>1517</v>
      </c>
      <c r="D116" s="183" t="s">
        <v>1548</v>
      </c>
      <c r="E116" s="183" t="s">
        <v>1574</v>
      </c>
      <c r="F116" s="183" t="s">
        <v>1574</v>
      </c>
    </row>
    <row r="117" spans="1:6" x14ac:dyDescent="0.2">
      <c r="A117" s="183">
        <v>10403301</v>
      </c>
      <c r="B117" s="183" t="s">
        <v>1603</v>
      </c>
      <c r="C117" s="183" t="s">
        <v>1517</v>
      </c>
      <c r="D117" s="183" t="s">
        <v>1548</v>
      </c>
      <c r="E117" s="184" t="s">
        <v>1575</v>
      </c>
      <c r="F117" s="183" t="s">
        <v>1576</v>
      </c>
    </row>
    <row r="118" spans="1:6" x14ac:dyDescent="0.2">
      <c r="A118" s="183">
        <v>10403302</v>
      </c>
      <c r="B118" s="183" t="s">
        <v>1603</v>
      </c>
      <c r="C118" s="183" t="s">
        <v>1517</v>
      </c>
      <c r="D118" s="183" t="s">
        <v>1548</v>
      </c>
      <c r="E118" s="184" t="s">
        <v>1577</v>
      </c>
      <c r="F118" s="183" t="s">
        <v>1578</v>
      </c>
    </row>
    <row r="119" spans="1:6" x14ac:dyDescent="0.2">
      <c r="A119" s="183">
        <v>10403303</v>
      </c>
      <c r="B119" s="183" t="s">
        <v>1603</v>
      </c>
      <c r="C119" s="183" t="s">
        <v>1517</v>
      </c>
      <c r="D119" s="183" t="s">
        <v>1548</v>
      </c>
      <c r="E119" s="184" t="s">
        <v>1579</v>
      </c>
      <c r="F119" s="183" t="s">
        <v>1580</v>
      </c>
    </row>
    <row r="120" spans="1:6" x14ac:dyDescent="0.2">
      <c r="A120" s="183">
        <v>10403304</v>
      </c>
      <c r="B120" s="183" t="s">
        <v>1603</v>
      </c>
      <c r="C120" s="183" t="s">
        <v>1517</v>
      </c>
      <c r="D120" s="183" t="s">
        <v>1548</v>
      </c>
      <c r="E120" s="184" t="s">
        <v>1581</v>
      </c>
      <c r="F120" s="183" t="s">
        <v>1582</v>
      </c>
    </row>
    <row r="121" spans="1:6" x14ac:dyDescent="0.2">
      <c r="A121" s="183">
        <v>10403305</v>
      </c>
      <c r="B121" s="183" t="s">
        <v>1603</v>
      </c>
      <c r="C121" s="183" t="s">
        <v>1517</v>
      </c>
      <c r="D121" s="183" t="s">
        <v>1548</v>
      </c>
      <c r="E121" s="184" t="s">
        <v>1583</v>
      </c>
      <c r="F121" s="183" t="s">
        <v>1584</v>
      </c>
    </row>
    <row r="122" spans="1:6" x14ac:dyDescent="0.2">
      <c r="A122" s="183">
        <v>10403306</v>
      </c>
      <c r="B122" s="183" t="s">
        <v>1603</v>
      </c>
      <c r="C122" s="183" t="s">
        <v>1517</v>
      </c>
      <c r="D122" s="183" t="s">
        <v>1548</v>
      </c>
      <c r="E122" s="184" t="s">
        <v>1585</v>
      </c>
      <c r="F122" s="183" t="s">
        <v>1585</v>
      </c>
    </row>
    <row r="123" spans="1:6" ht="17" thickBot="1" x14ac:dyDescent="0.25">
      <c r="A123" s="183">
        <v>10403307</v>
      </c>
      <c r="B123" s="183" t="s">
        <v>1603</v>
      </c>
      <c r="C123" s="183" t="s">
        <v>1517</v>
      </c>
      <c r="D123" s="183" t="s">
        <v>1548</v>
      </c>
      <c r="E123" s="184" t="s">
        <v>1586</v>
      </c>
      <c r="F123" s="183" t="s">
        <v>1587</v>
      </c>
    </row>
    <row r="124" spans="1:6" x14ac:dyDescent="0.2">
      <c r="A124" s="29">
        <v>50102002</v>
      </c>
      <c r="B124" s="325" t="s">
        <v>1744</v>
      </c>
      <c r="C124" s="325" t="s">
        <v>1746</v>
      </c>
    </row>
  </sheetData>
  <phoneticPr fontId="4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election activeCell="A45" sqref="A45"/>
    </sheetView>
  </sheetViews>
  <sheetFormatPr baseColWidth="10" defaultColWidth="11" defaultRowHeight="16" x14ac:dyDescent="0.2"/>
  <cols>
    <col min="1" max="1" width="15" customWidth="1"/>
  </cols>
  <sheetData>
    <row r="1" spans="1:1" x14ac:dyDescent="0.2">
      <c r="A1" t="s">
        <v>1912</v>
      </c>
    </row>
    <row r="3" spans="1:1" x14ac:dyDescent="0.2">
      <c r="A3" t="s">
        <v>831</v>
      </c>
    </row>
    <row r="4" spans="1:1" x14ac:dyDescent="0.2">
      <c r="A4" t="s">
        <v>1828</v>
      </c>
    </row>
    <row r="5" spans="1:1" x14ac:dyDescent="0.2">
      <c r="A5" t="s">
        <v>1913</v>
      </c>
    </row>
    <row r="6" spans="1:1" x14ac:dyDescent="0.2">
      <c r="A6" t="s">
        <v>771</v>
      </c>
    </row>
    <row r="7" spans="1:1" x14ac:dyDescent="0.2">
      <c r="A7" t="s">
        <v>730</v>
      </c>
    </row>
    <row r="8" spans="1:1" x14ac:dyDescent="0.2">
      <c r="A8" t="s">
        <v>995</v>
      </c>
    </row>
    <row r="9" spans="1:1" x14ac:dyDescent="0.2">
      <c r="A9" t="s">
        <v>799</v>
      </c>
    </row>
    <row r="10" spans="1:1" x14ac:dyDescent="0.2">
      <c r="A10" t="s">
        <v>1852</v>
      </c>
    </row>
    <row r="11" spans="1:1" x14ac:dyDescent="0.2">
      <c r="A11" t="s">
        <v>776</v>
      </c>
    </row>
    <row r="12" spans="1:1" x14ac:dyDescent="0.2">
      <c r="A12" t="s">
        <v>877</v>
      </c>
    </row>
    <row r="13" spans="1:1" x14ac:dyDescent="0.2">
      <c r="A13" t="s">
        <v>883</v>
      </c>
    </row>
    <row r="14" spans="1:1" x14ac:dyDescent="0.2">
      <c r="A14" t="s">
        <v>785</v>
      </c>
    </row>
    <row r="15" spans="1:1" x14ac:dyDescent="0.2">
      <c r="A15" t="s">
        <v>896</v>
      </c>
    </row>
    <row r="16" spans="1:1" x14ac:dyDescent="0.2">
      <c r="A16" t="s">
        <v>875</v>
      </c>
    </row>
    <row r="17" spans="1:1" x14ac:dyDescent="0.2">
      <c r="A17" t="s">
        <v>1042</v>
      </c>
    </row>
    <row r="18" spans="1:1" x14ac:dyDescent="0.2">
      <c r="A18" t="s">
        <v>723</v>
      </c>
    </row>
    <row r="19" spans="1:1" x14ac:dyDescent="0.2">
      <c r="A19" t="s">
        <v>1040</v>
      </c>
    </row>
    <row r="20" spans="1:1" x14ac:dyDescent="0.2">
      <c r="A20" t="s">
        <v>824</v>
      </c>
    </row>
    <row r="21" spans="1:1" x14ac:dyDescent="0.2">
      <c r="A21" t="s">
        <v>987</v>
      </c>
    </row>
    <row r="22" spans="1:1" x14ac:dyDescent="0.2">
      <c r="A22" t="s">
        <v>820</v>
      </c>
    </row>
    <row r="23" spans="1:1" x14ac:dyDescent="0.2">
      <c r="A23" t="s">
        <v>1017</v>
      </c>
    </row>
    <row r="24" spans="1:1" x14ac:dyDescent="0.2">
      <c r="A24" t="s">
        <v>890</v>
      </c>
    </row>
    <row r="25" spans="1:1" x14ac:dyDescent="0.2">
      <c r="A25" t="s">
        <v>1124</v>
      </c>
    </row>
    <row r="26" spans="1:1" x14ac:dyDescent="0.2">
      <c r="A26" t="s">
        <v>965</v>
      </c>
    </row>
    <row r="27" spans="1:1" x14ac:dyDescent="0.2">
      <c r="A27" t="s">
        <v>1914</v>
      </c>
    </row>
    <row r="28" spans="1:1" x14ac:dyDescent="0.2">
      <c r="A28" t="s">
        <v>1915</v>
      </c>
    </row>
    <row r="29" spans="1:1" x14ac:dyDescent="0.2">
      <c r="A29" t="s">
        <v>787</v>
      </c>
    </row>
    <row r="30" spans="1:1" x14ac:dyDescent="0.2">
      <c r="A30" t="s">
        <v>973</v>
      </c>
    </row>
    <row r="31" spans="1:1" x14ac:dyDescent="0.2">
      <c r="A31" t="s">
        <v>1102</v>
      </c>
    </row>
    <row r="32" spans="1:1" x14ac:dyDescent="0.2">
      <c r="A32" t="s">
        <v>1838</v>
      </c>
    </row>
    <row r="33" spans="1:1" x14ac:dyDescent="0.2">
      <c r="A33" t="s">
        <v>1867</v>
      </c>
    </row>
    <row r="34" spans="1:1" x14ac:dyDescent="0.2">
      <c r="A34" t="s">
        <v>971</v>
      </c>
    </row>
    <row r="35" spans="1:1" x14ac:dyDescent="0.2">
      <c r="A35" t="s">
        <v>1819</v>
      </c>
    </row>
    <row r="36" spans="1:1" x14ac:dyDescent="0.2">
      <c r="A36" t="s">
        <v>855</v>
      </c>
    </row>
    <row r="37" spans="1:1" x14ac:dyDescent="0.2">
      <c r="A37" t="s">
        <v>982</v>
      </c>
    </row>
    <row r="38" spans="1:1" x14ac:dyDescent="0.2">
      <c r="A38" t="s">
        <v>898</v>
      </c>
    </row>
    <row r="39" spans="1:1" x14ac:dyDescent="0.2">
      <c r="A39" t="s">
        <v>1099</v>
      </c>
    </row>
    <row r="40" spans="1:1" x14ac:dyDescent="0.2">
      <c r="A40" t="s">
        <v>1916</v>
      </c>
    </row>
    <row r="41" spans="1:1" x14ac:dyDescent="0.2">
      <c r="A41" t="s">
        <v>969</v>
      </c>
    </row>
    <row r="42" spans="1:1" x14ac:dyDescent="0.2">
      <c r="A42" t="s">
        <v>1126</v>
      </c>
    </row>
    <row r="43" spans="1:1" x14ac:dyDescent="0.2">
      <c r="A43" t="s">
        <v>1128</v>
      </c>
    </row>
    <row r="44" spans="1:1" x14ac:dyDescent="0.2">
      <c r="A44" t="s">
        <v>1037</v>
      </c>
    </row>
  </sheetData>
  <phoneticPr fontId="4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4"/>
  <sheetViews>
    <sheetView workbookViewId="0">
      <selection activeCell="C2" sqref="C2"/>
    </sheetView>
  </sheetViews>
  <sheetFormatPr baseColWidth="10" defaultColWidth="11" defaultRowHeight="16" x14ac:dyDescent="0.2"/>
  <cols>
    <col min="1" max="1" width="21.6640625" customWidth="1"/>
    <col min="2" max="2" width="14.6640625" customWidth="1"/>
    <col min="3" max="3" width="114.83203125" customWidth="1"/>
  </cols>
  <sheetData>
    <row r="2" spans="1:3" x14ac:dyDescent="0.2">
      <c r="A2" s="184" t="s">
        <v>1797</v>
      </c>
      <c r="B2" s="184" t="s">
        <v>702</v>
      </c>
      <c r="C2" s="184" t="s">
        <v>2270</v>
      </c>
    </row>
    <row r="3" spans="1:3" x14ac:dyDescent="0.2">
      <c r="A3" s="183" t="s">
        <v>704</v>
      </c>
      <c r="B3" s="183" t="s">
        <v>703</v>
      </c>
      <c r="C3" s="183"/>
    </row>
    <row r="4" spans="1:3" x14ac:dyDescent="0.2">
      <c r="A4" s="183" t="s">
        <v>1803</v>
      </c>
      <c r="B4" s="183" t="s">
        <v>706</v>
      </c>
      <c r="C4" s="183"/>
    </row>
    <row r="5" spans="1:3" x14ac:dyDescent="0.2">
      <c r="A5" s="183" t="s">
        <v>709</v>
      </c>
      <c r="B5" s="183" t="s">
        <v>708</v>
      </c>
      <c r="C5" s="183"/>
    </row>
    <row r="6" spans="1:3" x14ac:dyDescent="0.2">
      <c r="A6" s="183" t="s">
        <v>711</v>
      </c>
      <c r="B6" s="183" t="s">
        <v>710</v>
      </c>
      <c r="C6" s="183"/>
    </row>
    <row r="7" spans="1:3" x14ac:dyDescent="0.2">
      <c r="A7" s="183" t="s">
        <v>714</v>
      </c>
      <c r="B7" s="183" t="s">
        <v>713</v>
      </c>
      <c r="C7" s="183"/>
    </row>
    <row r="8" spans="1:3" x14ac:dyDescent="0.2">
      <c r="A8" s="183" t="s">
        <v>716</v>
      </c>
      <c r="B8" s="183" t="s">
        <v>715</v>
      </c>
      <c r="C8" s="183"/>
    </row>
    <row r="9" spans="1:3" x14ac:dyDescent="0.2">
      <c r="A9" s="183" t="s">
        <v>718</v>
      </c>
      <c r="B9" s="183" t="s">
        <v>717</v>
      </c>
      <c r="C9" s="183"/>
    </row>
    <row r="10" spans="1:3" x14ac:dyDescent="0.2">
      <c r="A10" s="183" t="s">
        <v>720</v>
      </c>
      <c r="B10" s="183" t="s">
        <v>719</v>
      </c>
      <c r="C10" s="183"/>
    </row>
    <row r="11" spans="1:3" x14ac:dyDescent="0.2">
      <c r="A11" s="183" t="s">
        <v>1197</v>
      </c>
      <c r="B11" s="183" t="s">
        <v>1198</v>
      </c>
      <c r="C11" s="183"/>
    </row>
    <row r="12" spans="1:3" x14ac:dyDescent="0.2">
      <c r="A12" s="183" t="s">
        <v>723</v>
      </c>
      <c r="B12" s="183" t="s">
        <v>722</v>
      </c>
      <c r="C12" s="183"/>
    </row>
    <row r="13" spans="1:3" x14ac:dyDescent="0.2">
      <c r="A13" s="183" t="s">
        <v>725</v>
      </c>
      <c r="B13" s="183" t="s">
        <v>724</v>
      </c>
      <c r="C13" s="183"/>
    </row>
    <row r="14" spans="1:3" x14ac:dyDescent="0.2">
      <c r="A14" s="183" t="s">
        <v>728</v>
      </c>
      <c r="B14" s="183" t="s">
        <v>727</v>
      </c>
      <c r="C14" s="183"/>
    </row>
    <row r="15" spans="1:3" x14ac:dyDescent="0.2">
      <c r="A15" s="183" t="s">
        <v>730</v>
      </c>
      <c r="B15" s="183" t="s">
        <v>729</v>
      </c>
      <c r="C15" s="183"/>
    </row>
    <row r="16" spans="1:3" x14ac:dyDescent="0.2">
      <c r="A16" s="183" t="s">
        <v>732</v>
      </c>
      <c r="B16" s="183" t="s">
        <v>731</v>
      </c>
      <c r="C16" s="183"/>
    </row>
    <row r="17" spans="1:3" x14ac:dyDescent="0.2">
      <c r="A17" s="183" t="s">
        <v>1182</v>
      </c>
      <c r="B17" s="183" t="s">
        <v>1183</v>
      </c>
      <c r="C17" s="183"/>
    </row>
    <row r="18" spans="1:3" x14ac:dyDescent="0.2">
      <c r="A18" s="183" t="s">
        <v>734</v>
      </c>
      <c r="B18" s="183" t="s">
        <v>733</v>
      </c>
      <c r="C18" s="183"/>
    </row>
    <row r="19" spans="1:3" x14ac:dyDescent="0.2">
      <c r="A19" s="183" t="s">
        <v>736</v>
      </c>
      <c r="B19" s="183" t="s">
        <v>735</v>
      </c>
      <c r="C19" s="183"/>
    </row>
    <row r="20" spans="1:3" x14ac:dyDescent="0.2">
      <c r="A20" s="183" t="s">
        <v>738</v>
      </c>
      <c r="B20" s="183" t="s">
        <v>737</v>
      </c>
      <c r="C20" s="183"/>
    </row>
    <row r="21" spans="1:3" x14ac:dyDescent="0.2">
      <c r="A21" s="183" t="s">
        <v>740</v>
      </c>
      <c r="B21" s="183" t="s">
        <v>739</v>
      </c>
      <c r="C21" s="183"/>
    </row>
    <row r="22" spans="1:3" x14ac:dyDescent="0.2">
      <c r="A22" s="183" t="s">
        <v>742</v>
      </c>
      <c r="B22" s="183" t="s">
        <v>741</v>
      </c>
      <c r="C22" s="183"/>
    </row>
    <row r="23" spans="1:3" x14ac:dyDescent="0.2">
      <c r="A23" s="183" t="s">
        <v>744</v>
      </c>
      <c r="B23" s="183" t="s">
        <v>743</v>
      </c>
      <c r="C23" s="183"/>
    </row>
    <row r="24" spans="1:3" x14ac:dyDescent="0.2">
      <c r="A24" s="183" t="s">
        <v>746</v>
      </c>
      <c r="B24" s="183" t="s">
        <v>745</v>
      </c>
      <c r="C24" s="183"/>
    </row>
    <row r="25" spans="1:3" x14ac:dyDescent="0.2">
      <c r="A25" s="183" t="s">
        <v>748</v>
      </c>
      <c r="B25" s="183" t="s">
        <v>747</v>
      </c>
      <c r="C25" s="183"/>
    </row>
    <row r="26" spans="1:3" x14ac:dyDescent="0.2">
      <c r="A26" s="183" t="s">
        <v>750</v>
      </c>
      <c r="B26" s="183" t="s">
        <v>749</v>
      </c>
      <c r="C26" s="183"/>
    </row>
    <row r="27" spans="1:3" x14ac:dyDescent="0.2">
      <c r="A27" s="183" t="s">
        <v>752</v>
      </c>
      <c r="B27" s="183" t="s">
        <v>751</v>
      </c>
      <c r="C27" s="183"/>
    </row>
    <row r="28" spans="1:3" x14ac:dyDescent="0.2">
      <c r="A28" s="183" t="s">
        <v>1804</v>
      </c>
      <c r="B28" s="183" t="s">
        <v>1407</v>
      </c>
      <c r="C28" s="183"/>
    </row>
    <row r="29" spans="1:3" x14ac:dyDescent="0.2">
      <c r="A29" s="183" t="s">
        <v>754</v>
      </c>
      <c r="B29" s="183" t="s">
        <v>753</v>
      </c>
      <c r="C29" s="183"/>
    </row>
    <row r="30" spans="1:3" x14ac:dyDescent="0.2">
      <c r="A30" s="183" t="s">
        <v>756</v>
      </c>
      <c r="B30" s="183" t="s">
        <v>755</v>
      </c>
      <c r="C30" s="183"/>
    </row>
    <row r="31" spans="1:3" x14ac:dyDescent="0.2">
      <c r="A31" s="183" t="s">
        <v>1805</v>
      </c>
      <c r="B31" s="183" t="s">
        <v>757</v>
      </c>
      <c r="C31" s="183"/>
    </row>
    <row r="32" spans="1:3" x14ac:dyDescent="0.2">
      <c r="A32" s="183" t="s">
        <v>1806</v>
      </c>
      <c r="B32" s="183" t="s">
        <v>758</v>
      </c>
      <c r="C32" s="183"/>
    </row>
    <row r="33" spans="1:3" x14ac:dyDescent="0.2">
      <c r="A33" s="183" t="s">
        <v>760</v>
      </c>
      <c r="B33" s="183" t="s">
        <v>759</v>
      </c>
      <c r="C33" s="183"/>
    </row>
    <row r="34" spans="1:3" x14ac:dyDescent="0.2">
      <c r="A34" s="183" t="s">
        <v>1808</v>
      </c>
      <c r="B34" s="183" t="s">
        <v>761</v>
      </c>
      <c r="C34" s="183"/>
    </row>
    <row r="35" spans="1:3" x14ac:dyDescent="0.2">
      <c r="A35" s="183" t="s">
        <v>763</v>
      </c>
      <c r="B35" s="183" t="s">
        <v>762</v>
      </c>
      <c r="C35" s="183"/>
    </row>
    <row r="36" spans="1:3" x14ac:dyDescent="0.2">
      <c r="A36" s="183" t="s">
        <v>1229</v>
      </c>
      <c r="B36" s="183" t="s">
        <v>1230</v>
      </c>
      <c r="C36" s="183"/>
    </row>
    <row r="37" spans="1:3" x14ac:dyDescent="0.2">
      <c r="A37" s="183" t="s">
        <v>765</v>
      </c>
      <c r="B37" s="183" t="s">
        <v>764</v>
      </c>
      <c r="C37" s="183"/>
    </row>
    <row r="38" spans="1:3" x14ac:dyDescent="0.2">
      <c r="A38" s="183" t="s">
        <v>767</v>
      </c>
      <c r="B38" s="183" t="s">
        <v>766</v>
      </c>
      <c r="C38" s="183"/>
    </row>
    <row r="39" spans="1:3" x14ac:dyDescent="0.2">
      <c r="A39" s="183" t="s">
        <v>769</v>
      </c>
      <c r="B39" s="183" t="s">
        <v>768</v>
      </c>
      <c r="C39" s="183"/>
    </row>
    <row r="40" spans="1:3" x14ac:dyDescent="0.2">
      <c r="A40" s="183" t="s">
        <v>771</v>
      </c>
      <c r="B40" s="183" t="s">
        <v>770</v>
      </c>
      <c r="C40" s="183"/>
    </row>
    <row r="41" spans="1:3" x14ac:dyDescent="0.2">
      <c r="A41" s="183" t="s">
        <v>1810</v>
      </c>
      <c r="B41" s="183" t="s">
        <v>1254</v>
      </c>
      <c r="C41" s="183"/>
    </row>
    <row r="42" spans="1:3" x14ac:dyDescent="0.2">
      <c r="A42" s="183" t="s">
        <v>1811</v>
      </c>
      <c r="B42" s="183" t="s">
        <v>772</v>
      </c>
      <c r="C42" s="183"/>
    </row>
    <row r="43" spans="1:3" x14ac:dyDescent="0.2">
      <c r="A43" s="183" t="s">
        <v>1813</v>
      </c>
      <c r="B43" s="183" t="s">
        <v>773</v>
      </c>
      <c r="C43" s="183"/>
    </row>
    <row r="44" spans="1:3" x14ac:dyDescent="0.2">
      <c r="A44" s="183" t="s">
        <v>1815</v>
      </c>
      <c r="B44" s="183" t="s">
        <v>774</v>
      </c>
      <c r="C44" s="183"/>
    </row>
    <row r="45" spans="1:3" x14ac:dyDescent="0.2">
      <c r="A45" s="183" t="s">
        <v>776</v>
      </c>
      <c r="B45" s="183" t="s">
        <v>775</v>
      </c>
      <c r="C45" s="183"/>
    </row>
    <row r="46" spans="1:3" x14ac:dyDescent="0.2">
      <c r="A46" s="183" t="s">
        <v>778</v>
      </c>
      <c r="B46" s="183" t="s">
        <v>777</v>
      </c>
      <c r="C46" s="183"/>
    </row>
    <row r="47" spans="1:3" x14ac:dyDescent="0.2">
      <c r="A47" s="183" t="s">
        <v>1817</v>
      </c>
      <c r="B47" s="183" t="s">
        <v>779</v>
      </c>
      <c r="C47" s="183"/>
    </row>
    <row r="48" spans="1:3" x14ac:dyDescent="0.2">
      <c r="A48" s="183" t="s">
        <v>781</v>
      </c>
      <c r="B48" s="183" t="s">
        <v>780</v>
      </c>
      <c r="C48" s="183"/>
    </row>
    <row r="49" spans="1:3" x14ac:dyDescent="0.2">
      <c r="A49" s="183" t="s">
        <v>783</v>
      </c>
      <c r="B49" s="183" t="s">
        <v>782</v>
      </c>
      <c r="C49" s="183"/>
    </row>
    <row r="50" spans="1:3" x14ac:dyDescent="0.2">
      <c r="A50" s="183" t="s">
        <v>785</v>
      </c>
      <c r="B50" s="183" t="s">
        <v>784</v>
      </c>
      <c r="C50" s="183"/>
    </row>
    <row r="51" spans="1:3" x14ac:dyDescent="0.2">
      <c r="A51" s="183" t="s">
        <v>787</v>
      </c>
      <c r="B51" s="183" t="s">
        <v>786</v>
      </c>
      <c r="C51" s="183"/>
    </row>
    <row r="52" spans="1:3" x14ac:dyDescent="0.2">
      <c r="A52" s="183" t="s">
        <v>789</v>
      </c>
      <c r="B52" s="183" t="s">
        <v>788</v>
      </c>
      <c r="C52" s="183"/>
    </row>
    <row r="53" spans="1:3" x14ac:dyDescent="0.2">
      <c r="A53" s="183" t="s">
        <v>791</v>
      </c>
      <c r="B53" s="183" t="s">
        <v>790</v>
      </c>
      <c r="C53" s="183"/>
    </row>
    <row r="54" spans="1:3" x14ac:dyDescent="0.2">
      <c r="A54" s="183" t="s">
        <v>793</v>
      </c>
      <c r="B54" s="183" t="s">
        <v>792</v>
      </c>
      <c r="C54" s="183"/>
    </row>
    <row r="55" spans="1:3" x14ac:dyDescent="0.2">
      <c r="A55" s="183" t="s">
        <v>1478</v>
      </c>
      <c r="B55" s="183" t="s">
        <v>794</v>
      </c>
      <c r="C55" s="183"/>
    </row>
    <row r="56" spans="1:3" x14ac:dyDescent="0.2">
      <c r="A56" s="183" t="s">
        <v>1251</v>
      </c>
      <c r="B56" s="183" t="s">
        <v>1252</v>
      </c>
      <c r="C56" s="183"/>
    </row>
    <row r="57" spans="1:3" x14ac:dyDescent="0.2">
      <c r="A57" s="183" t="s">
        <v>796</v>
      </c>
      <c r="B57" s="183" t="s">
        <v>795</v>
      </c>
      <c r="C57" s="183"/>
    </row>
    <row r="58" spans="1:3" x14ac:dyDescent="0.2">
      <c r="A58" s="183" t="s">
        <v>1819</v>
      </c>
      <c r="B58" s="183" t="s">
        <v>797</v>
      </c>
      <c r="C58" s="183"/>
    </row>
    <row r="59" spans="1:3" x14ac:dyDescent="0.2">
      <c r="A59" s="183" t="s">
        <v>799</v>
      </c>
      <c r="B59" s="183" t="s">
        <v>798</v>
      </c>
      <c r="C59" s="183"/>
    </row>
    <row r="60" spans="1:3" x14ac:dyDescent="0.2">
      <c r="A60" s="183" t="s">
        <v>801</v>
      </c>
      <c r="B60" s="183" t="s">
        <v>800</v>
      </c>
      <c r="C60" s="183"/>
    </row>
    <row r="61" spans="1:3" x14ac:dyDescent="0.2">
      <c r="A61" s="183" t="s">
        <v>803</v>
      </c>
      <c r="B61" s="183" t="s">
        <v>802</v>
      </c>
      <c r="C61" s="183"/>
    </row>
    <row r="62" spans="1:3" x14ac:dyDescent="0.2">
      <c r="A62" s="183" t="s">
        <v>805</v>
      </c>
      <c r="B62" s="183" t="s">
        <v>804</v>
      </c>
      <c r="C62" s="183"/>
    </row>
    <row r="63" spans="1:3" x14ac:dyDescent="0.2">
      <c r="A63" s="183" t="s">
        <v>1821</v>
      </c>
      <c r="B63" s="183" t="s">
        <v>806</v>
      </c>
      <c r="C63" s="183"/>
    </row>
    <row r="64" spans="1:3" x14ac:dyDescent="0.2">
      <c r="A64" s="183" t="s">
        <v>808</v>
      </c>
      <c r="B64" s="183" t="s">
        <v>807</v>
      </c>
      <c r="C64" s="183"/>
    </row>
    <row r="65" spans="1:3" x14ac:dyDescent="0.2">
      <c r="A65" s="183" t="s">
        <v>810</v>
      </c>
      <c r="B65" s="183" t="s">
        <v>809</v>
      </c>
      <c r="C65" s="183"/>
    </row>
    <row r="66" spans="1:3" x14ac:dyDescent="0.2">
      <c r="A66" s="183" t="s">
        <v>812</v>
      </c>
      <c r="B66" s="183" t="s">
        <v>811</v>
      </c>
      <c r="C66" s="183"/>
    </row>
    <row r="67" spans="1:3" x14ac:dyDescent="0.2">
      <c r="A67" s="183" t="s">
        <v>814</v>
      </c>
      <c r="B67" s="183" t="s">
        <v>813</v>
      </c>
      <c r="C67" s="183"/>
    </row>
    <row r="68" spans="1:3" x14ac:dyDescent="0.2">
      <c r="A68" s="183" t="s">
        <v>816</v>
      </c>
      <c r="B68" s="183" t="s">
        <v>815</v>
      </c>
      <c r="C68" s="183"/>
    </row>
    <row r="69" spans="1:3" x14ac:dyDescent="0.2">
      <c r="A69" s="183" t="s">
        <v>818</v>
      </c>
      <c r="B69" s="183" t="s">
        <v>817</v>
      </c>
      <c r="C69" s="183"/>
    </row>
    <row r="70" spans="1:3" x14ac:dyDescent="0.2">
      <c r="A70" s="183" t="s">
        <v>820</v>
      </c>
      <c r="B70" s="183" t="s">
        <v>819</v>
      </c>
      <c r="C70" s="183"/>
    </row>
    <row r="71" spans="1:3" x14ac:dyDescent="0.2">
      <c r="A71" s="183" t="s">
        <v>822</v>
      </c>
      <c r="B71" s="183" t="s">
        <v>821</v>
      </c>
      <c r="C71" s="183"/>
    </row>
    <row r="72" spans="1:3" x14ac:dyDescent="0.2">
      <c r="A72" s="183" t="s">
        <v>824</v>
      </c>
      <c r="B72" s="183" t="s">
        <v>823</v>
      </c>
      <c r="C72" s="183"/>
    </row>
    <row r="73" spans="1:3" x14ac:dyDescent="0.2">
      <c r="A73" s="183" t="s">
        <v>826</v>
      </c>
      <c r="B73" s="183" t="s">
        <v>825</v>
      </c>
      <c r="C73" s="183"/>
    </row>
    <row r="74" spans="1:3" x14ac:dyDescent="0.2">
      <c r="A74" s="183" t="s">
        <v>1823</v>
      </c>
      <c r="B74" s="183" t="s">
        <v>827</v>
      </c>
      <c r="C74" s="183"/>
    </row>
    <row r="75" spans="1:3" x14ac:dyDescent="0.2">
      <c r="A75" s="183" t="s">
        <v>1824</v>
      </c>
      <c r="B75" s="183" t="s">
        <v>828</v>
      </c>
      <c r="C75" s="183"/>
    </row>
    <row r="76" spans="1:3" x14ac:dyDescent="0.2">
      <c r="A76" s="183" t="s">
        <v>1826</v>
      </c>
      <c r="B76" s="183" t="s">
        <v>829</v>
      </c>
      <c r="C76" s="183"/>
    </row>
    <row r="77" spans="1:3" x14ac:dyDescent="0.2">
      <c r="A77" s="183" t="s">
        <v>831</v>
      </c>
      <c r="B77" s="183" t="s">
        <v>830</v>
      </c>
      <c r="C77" s="183" t="s">
        <v>2269</v>
      </c>
    </row>
    <row r="78" spans="1:3" x14ac:dyDescent="0.2">
      <c r="A78" s="183" t="s">
        <v>833</v>
      </c>
      <c r="B78" s="183" t="s">
        <v>832</v>
      </c>
      <c r="C78" s="183"/>
    </row>
    <row r="79" spans="1:3" x14ac:dyDescent="0.2">
      <c r="A79" s="183" t="s">
        <v>1828</v>
      </c>
      <c r="B79" s="183" t="s">
        <v>834</v>
      </c>
      <c r="C79" s="183" t="s">
        <v>2267</v>
      </c>
    </row>
    <row r="80" spans="1:3" x14ac:dyDescent="0.2">
      <c r="A80" s="183" t="s">
        <v>836</v>
      </c>
      <c r="B80" s="183" t="s">
        <v>835</v>
      </c>
      <c r="C80" s="183"/>
    </row>
    <row r="81" spans="1:3" x14ac:dyDescent="0.2">
      <c r="A81" s="183" t="s">
        <v>838</v>
      </c>
      <c r="B81" s="183" t="s">
        <v>837</v>
      </c>
      <c r="C81" s="183"/>
    </row>
    <row r="82" spans="1:3" x14ac:dyDescent="0.2">
      <c r="A82" s="183" t="s">
        <v>840</v>
      </c>
      <c r="B82" s="183" t="s">
        <v>839</v>
      </c>
      <c r="C82" s="183"/>
    </row>
    <row r="83" spans="1:3" x14ac:dyDescent="0.2">
      <c r="A83" s="183" t="s">
        <v>1300</v>
      </c>
      <c r="B83" s="183" t="s">
        <v>1301</v>
      </c>
      <c r="C83" s="183"/>
    </row>
    <row r="84" spans="1:3" x14ac:dyDescent="0.2">
      <c r="A84" s="183" t="s">
        <v>842</v>
      </c>
      <c r="B84" s="183" t="s">
        <v>841</v>
      </c>
      <c r="C84" s="183"/>
    </row>
    <row r="85" spans="1:3" x14ac:dyDescent="0.2">
      <c r="A85" s="183" t="s">
        <v>844</v>
      </c>
      <c r="B85" s="183" t="s">
        <v>843</v>
      </c>
      <c r="C85" s="183"/>
    </row>
    <row r="86" spans="1:3" x14ac:dyDescent="0.2">
      <c r="A86" s="183" t="s">
        <v>846</v>
      </c>
      <c r="B86" s="183" t="s">
        <v>845</v>
      </c>
      <c r="C86" s="183"/>
    </row>
    <row r="87" spans="1:3" x14ac:dyDescent="0.2">
      <c r="A87" s="183" t="s">
        <v>1830</v>
      </c>
      <c r="B87" s="183" t="s">
        <v>847</v>
      </c>
      <c r="C87" s="183"/>
    </row>
    <row r="88" spans="1:3" x14ac:dyDescent="0.2">
      <c r="A88" s="183" t="s">
        <v>849</v>
      </c>
      <c r="B88" s="183" t="s">
        <v>848</v>
      </c>
      <c r="C88" s="183"/>
    </row>
    <row r="89" spans="1:3" x14ac:dyDescent="0.2">
      <c r="A89" s="183" t="s">
        <v>851</v>
      </c>
      <c r="B89" s="183" t="s">
        <v>850</v>
      </c>
      <c r="C89" s="183"/>
    </row>
    <row r="90" spans="1:3" x14ac:dyDescent="0.2">
      <c r="A90" s="183" t="s">
        <v>853</v>
      </c>
      <c r="B90" s="183" t="s">
        <v>852</v>
      </c>
      <c r="C90" s="183"/>
    </row>
    <row r="91" spans="1:3" x14ac:dyDescent="0.2">
      <c r="A91" s="183" t="s">
        <v>855</v>
      </c>
      <c r="B91" s="183" t="s">
        <v>854</v>
      </c>
      <c r="C91" s="183"/>
    </row>
    <row r="92" spans="1:3" x14ac:dyDescent="0.2">
      <c r="A92" s="183" t="s">
        <v>1831</v>
      </c>
      <c r="B92" s="183" t="s">
        <v>1431</v>
      </c>
      <c r="C92" s="183"/>
    </row>
    <row r="93" spans="1:3" x14ac:dyDescent="0.2">
      <c r="A93" s="183" t="s">
        <v>857</v>
      </c>
      <c r="B93" s="183" t="s">
        <v>856</v>
      </c>
      <c r="C93" s="183"/>
    </row>
    <row r="94" spans="1:3" x14ac:dyDescent="0.2">
      <c r="A94" s="183" t="s">
        <v>859</v>
      </c>
      <c r="B94" s="183" t="s">
        <v>858</v>
      </c>
      <c r="C94" s="183"/>
    </row>
    <row r="95" spans="1:3" x14ac:dyDescent="0.2">
      <c r="A95" s="183" t="s">
        <v>861</v>
      </c>
      <c r="B95" s="183" t="s">
        <v>860</v>
      </c>
      <c r="C95" s="183"/>
    </row>
    <row r="96" spans="1:3" x14ac:dyDescent="0.2">
      <c r="A96" s="183" t="s">
        <v>863</v>
      </c>
      <c r="B96" s="183" t="s">
        <v>862</v>
      </c>
      <c r="C96" s="183"/>
    </row>
    <row r="97" spans="1:3" x14ac:dyDescent="0.2">
      <c r="A97" s="183" t="s">
        <v>865</v>
      </c>
      <c r="B97" s="183" t="s">
        <v>864</v>
      </c>
      <c r="C97" s="183"/>
    </row>
    <row r="98" spans="1:3" x14ac:dyDescent="0.2">
      <c r="A98" s="183" t="s">
        <v>1307</v>
      </c>
      <c r="B98" s="183" t="s">
        <v>1308</v>
      </c>
      <c r="C98" s="183"/>
    </row>
    <row r="99" spans="1:3" x14ac:dyDescent="0.2">
      <c r="A99" s="183" t="s">
        <v>867</v>
      </c>
      <c r="B99" s="183" t="s">
        <v>866</v>
      </c>
      <c r="C99" s="183"/>
    </row>
    <row r="100" spans="1:3" x14ac:dyDescent="0.2">
      <c r="A100" s="183" t="s">
        <v>869</v>
      </c>
      <c r="B100" s="183" t="s">
        <v>868</v>
      </c>
      <c r="C100" s="183"/>
    </row>
    <row r="101" spans="1:3" x14ac:dyDescent="0.2">
      <c r="A101" s="183" t="s">
        <v>871</v>
      </c>
      <c r="B101" s="183" t="s">
        <v>870</v>
      </c>
      <c r="C101" s="183"/>
    </row>
    <row r="102" spans="1:3" x14ac:dyDescent="0.2">
      <c r="A102" s="183" t="s">
        <v>873</v>
      </c>
      <c r="B102" s="183" t="s">
        <v>872</v>
      </c>
      <c r="C102" s="183"/>
    </row>
    <row r="103" spans="1:3" x14ac:dyDescent="0.2">
      <c r="A103" s="183" t="s">
        <v>875</v>
      </c>
      <c r="B103" s="183" t="s">
        <v>874</v>
      </c>
      <c r="C103" s="183"/>
    </row>
    <row r="104" spans="1:3" x14ac:dyDescent="0.2">
      <c r="A104" s="183" t="s">
        <v>877</v>
      </c>
      <c r="B104" s="183" t="s">
        <v>876</v>
      </c>
      <c r="C104" s="183"/>
    </row>
    <row r="105" spans="1:3" x14ac:dyDescent="0.2">
      <c r="A105" s="183" t="s">
        <v>879</v>
      </c>
      <c r="B105" s="183" t="s">
        <v>878</v>
      </c>
      <c r="C105" s="183"/>
    </row>
    <row r="106" spans="1:3" x14ac:dyDescent="0.2">
      <c r="A106" s="183" t="s">
        <v>881</v>
      </c>
      <c r="B106" s="183" t="s">
        <v>880</v>
      </c>
      <c r="C106" s="183"/>
    </row>
    <row r="107" spans="1:3" x14ac:dyDescent="0.2">
      <c r="A107" s="183" t="s">
        <v>883</v>
      </c>
      <c r="B107" s="183" t="s">
        <v>882</v>
      </c>
      <c r="C107" s="183"/>
    </row>
    <row r="108" spans="1:3" x14ac:dyDescent="0.2">
      <c r="A108" s="183" t="s">
        <v>1833</v>
      </c>
      <c r="B108" s="183" t="s">
        <v>1233</v>
      </c>
      <c r="C108" s="183"/>
    </row>
    <row r="109" spans="1:3" x14ac:dyDescent="0.2">
      <c r="A109" s="183" t="s">
        <v>885</v>
      </c>
      <c r="B109" s="183" t="s">
        <v>884</v>
      </c>
      <c r="C109" s="183"/>
    </row>
    <row r="110" spans="1:3" x14ac:dyDescent="0.2">
      <c r="A110" s="183" t="s">
        <v>1834</v>
      </c>
      <c r="B110" s="183" t="s">
        <v>886</v>
      </c>
      <c r="C110" s="183"/>
    </row>
    <row r="111" spans="1:3" x14ac:dyDescent="0.2">
      <c r="A111" s="183" t="s">
        <v>888</v>
      </c>
      <c r="B111" s="183" t="s">
        <v>887</v>
      </c>
      <c r="C111" s="183"/>
    </row>
    <row r="112" spans="1:3" x14ac:dyDescent="0.2">
      <c r="A112" s="183" t="s">
        <v>890</v>
      </c>
      <c r="B112" s="183" t="s">
        <v>889</v>
      </c>
      <c r="C112" s="183"/>
    </row>
    <row r="113" spans="1:3" x14ac:dyDescent="0.2">
      <c r="A113" s="183" t="s">
        <v>1325</v>
      </c>
      <c r="B113" s="183" t="s">
        <v>1326</v>
      </c>
      <c r="C113" s="183"/>
    </row>
    <row r="114" spans="1:3" x14ac:dyDescent="0.2">
      <c r="A114" s="183" t="s">
        <v>892</v>
      </c>
      <c r="B114" s="183" t="s">
        <v>891</v>
      </c>
      <c r="C114" s="183"/>
    </row>
    <row r="115" spans="1:3" x14ac:dyDescent="0.2">
      <c r="A115" s="183" t="s">
        <v>894</v>
      </c>
      <c r="B115" s="183" t="s">
        <v>893</v>
      </c>
      <c r="C115" s="183"/>
    </row>
    <row r="116" spans="1:3" x14ac:dyDescent="0.2">
      <c r="A116" s="183" t="s">
        <v>896</v>
      </c>
      <c r="B116" s="183" t="s">
        <v>895</v>
      </c>
      <c r="C116" s="183"/>
    </row>
    <row r="117" spans="1:3" x14ac:dyDescent="0.2">
      <c r="A117" s="183" t="s">
        <v>898</v>
      </c>
      <c r="B117" s="183" t="s">
        <v>897</v>
      </c>
      <c r="C117" s="183"/>
    </row>
    <row r="118" spans="1:3" x14ac:dyDescent="0.2">
      <c r="A118" s="183" t="s">
        <v>900</v>
      </c>
      <c r="B118" s="183" t="s">
        <v>899</v>
      </c>
      <c r="C118" s="183"/>
    </row>
    <row r="119" spans="1:3" x14ac:dyDescent="0.2">
      <c r="A119" s="183" t="s">
        <v>902</v>
      </c>
      <c r="B119" s="183" t="s">
        <v>901</v>
      </c>
      <c r="C119" s="183"/>
    </row>
    <row r="120" spans="1:3" x14ac:dyDescent="0.2">
      <c r="A120" s="183" t="s">
        <v>904</v>
      </c>
      <c r="B120" s="183" t="s">
        <v>903</v>
      </c>
      <c r="C120" s="183"/>
    </row>
    <row r="121" spans="1:3" x14ac:dyDescent="0.2">
      <c r="A121" s="183" t="s">
        <v>1836</v>
      </c>
      <c r="B121" s="183" t="s">
        <v>905</v>
      </c>
      <c r="C121" s="183"/>
    </row>
    <row r="122" spans="1:3" x14ac:dyDescent="0.2">
      <c r="A122" s="183" t="s">
        <v>907</v>
      </c>
      <c r="B122" s="183" t="s">
        <v>906</v>
      </c>
      <c r="C122" s="183"/>
    </row>
    <row r="123" spans="1:3" x14ac:dyDescent="0.2">
      <c r="A123" s="183" t="s">
        <v>1837</v>
      </c>
      <c r="B123" s="183" t="s">
        <v>908</v>
      </c>
      <c r="C123" s="183"/>
    </row>
    <row r="124" spans="1:3" x14ac:dyDescent="0.2">
      <c r="A124" s="183" t="s">
        <v>1838</v>
      </c>
      <c r="B124" s="183" t="s">
        <v>909</v>
      </c>
      <c r="C124" s="183"/>
    </row>
    <row r="125" spans="1:3" x14ac:dyDescent="0.2">
      <c r="A125" s="183" t="s">
        <v>911</v>
      </c>
      <c r="B125" s="183" t="s">
        <v>910</v>
      </c>
      <c r="C125" s="183"/>
    </row>
    <row r="126" spans="1:3" x14ac:dyDescent="0.2">
      <c r="A126" s="183" t="s">
        <v>1840</v>
      </c>
      <c r="B126" s="183" t="s">
        <v>912</v>
      </c>
      <c r="C126" s="183"/>
    </row>
    <row r="127" spans="1:3" x14ac:dyDescent="0.2">
      <c r="A127" s="183" t="s">
        <v>914</v>
      </c>
      <c r="B127" s="183" t="s">
        <v>913</v>
      </c>
      <c r="C127" s="183"/>
    </row>
    <row r="128" spans="1:3" x14ac:dyDescent="0.2">
      <c r="A128" s="183" t="s">
        <v>1841</v>
      </c>
      <c r="B128" s="183" t="s">
        <v>915</v>
      </c>
      <c r="C128" s="183"/>
    </row>
    <row r="129" spans="1:3" x14ac:dyDescent="0.2">
      <c r="A129" s="183" t="s">
        <v>917</v>
      </c>
      <c r="B129" s="183" t="s">
        <v>916</v>
      </c>
      <c r="C129" s="183"/>
    </row>
    <row r="130" spans="1:3" x14ac:dyDescent="0.2">
      <c r="A130" s="183" t="s">
        <v>919</v>
      </c>
      <c r="B130" s="183" t="s">
        <v>918</v>
      </c>
      <c r="C130" s="183"/>
    </row>
    <row r="131" spans="1:3" x14ac:dyDescent="0.2">
      <c r="A131" s="183" t="s">
        <v>921</v>
      </c>
      <c r="B131" s="183" t="s">
        <v>920</v>
      </c>
      <c r="C131" s="183"/>
    </row>
    <row r="132" spans="1:3" x14ac:dyDescent="0.2">
      <c r="A132" s="183" t="s">
        <v>923</v>
      </c>
      <c r="B132" s="183" t="s">
        <v>922</v>
      </c>
      <c r="C132" s="183"/>
    </row>
    <row r="133" spans="1:3" x14ac:dyDescent="0.2">
      <c r="A133" s="183" t="s">
        <v>925</v>
      </c>
      <c r="B133" s="183" t="s">
        <v>924</v>
      </c>
      <c r="C133" s="183"/>
    </row>
    <row r="134" spans="1:3" x14ac:dyDescent="0.2">
      <c r="A134" s="183" t="s">
        <v>927</v>
      </c>
      <c r="B134" s="183" t="s">
        <v>926</v>
      </c>
      <c r="C134" s="183"/>
    </row>
    <row r="135" spans="1:3" x14ac:dyDescent="0.2">
      <c r="A135" s="183" t="s">
        <v>929</v>
      </c>
      <c r="B135" s="183" t="s">
        <v>928</v>
      </c>
      <c r="C135" s="183"/>
    </row>
    <row r="136" spans="1:3" x14ac:dyDescent="0.2">
      <c r="A136" s="183" t="s">
        <v>931</v>
      </c>
      <c r="B136" s="183" t="s">
        <v>930</v>
      </c>
      <c r="C136" s="183"/>
    </row>
    <row r="137" spans="1:3" x14ac:dyDescent="0.2">
      <c r="A137" s="183" t="s">
        <v>933</v>
      </c>
      <c r="B137" s="183" t="s">
        <v>932</v>
      </c>
      <c r="C137" s="183"/>
    </row>
    <row r="138" spans="1:3" x14ac:dyDescent="0.2">
      <c r="A138" s="183" t="s">
        <v>935</v>
      </c>
      <c r="B138" s="183" t="s">
        <v>934</v>
      </c>
      <c r="C138" s="183"/>
    </row>
    <row r="139" spans="1:3" x14ac:dyDescent="0.2">
      <c r="A139" s="183" t="s">
        <v>937</v>
      </c>
      <c r="B139" s="183" t="s">
        <v>936</v>
      </c>
      <c r="C139" s="183"/>
    </row>
    <row r="140" spans="1:3" x14ac:dyDescent="0.2">
      <c r="A140" s="183" t="s">
        <v>939</v>
      </c>
      <c r="B140" s="183" t="s">
        <v>938</v>
      </c>
      <c r="C140" s="183"/>
    </row>
    <row r="141" spans="1:3" x14ac:dyDescent="0.2">
      <c r="A141" s="183" t="s">
        <v>1842</v>
      </c>
      <c r="B141" s="183" t="s">
        <v>940</v>
      </c>
      <c r="C141" s="183"/>
    </row>
    <row r="142" spans="1:3" x14ac:dyDescent="0.2">
      <c r="A142" s="183" t="s">
        <v>942</v>
      </c>
      <c r="B142" s="183" t="s">
        <v>941</v>
      </c>
      <c r="C142" s="183"/>
    </row>
    <row r="143" spans="1:3" x14ac:dyDescent="0.2">
      <c r="A143" s="183" t="s">
        <v>1843</v>
      </c>
      <c r="B143" s="183" t="s">
        <v>1412</v>
      </c>
      <c r="C143" s="183"/>
    </row>
    <row r="144" spans="1:3" x14ac:dyDescent="0.2">
      <c r="A144" s="183" t="s">
        <v>944</v>
      </c>
      <c r="B144" s="183" t="s">
        <v>943</v>
      </c>
      <c r="C144" s="183"/>
    </row>
    <row r="145" spans="1:3" x14ac:dyDescent="0.2">
      <c r="A145" s="183" t="s">
        <v>1845</v>
      </c>
      <c r="B145" s="183" t="s">
        <v>945</v>
      </c>
      <c r="C145" s="183"/>
    </row>
    <row r="146" spans="1:3" x14ac:dyDescent="0.2">
      <c r="A146" s="183" t="s">
        <v>1846</v>
      </c>
      <c r="B146" s="183" t="s">
        <v>946</v>
      </c>
      <c r="C146" s="183"/>
    </row>
    <row r="147" spans="1:3" x14ac:dyDescent="0.2">
      <c r="A147" s="183" t="s">
        <v>948</v>
      </c>
      <c r="B147" s="183" t="s">
        <v>947</v>
      </c>
      <c r="C147" s="183"/>
    </row>
    <row r="148" spans="1:3" x14ac:dyDescent="0.2">
      <c r="A148" s="183" t="s">
        <v>950</v>
      </c>
      <c r="B148" s="183" t="s">
        <v>949</v>
      </c>
      <c r="C148" s="183"/>
    </row>
    <row r="149" spans="1:3" x14ac:dyDescent="0.2">
      <c r="A149" s="183" t="s">
        <v>952</v>
      </c>
      <c r="B149" s="183" t="s">
        <v>951</v>
      </c>
      <c r="C149" s="183"/>
    </row>
    <row r="150" spans="1:3" x14ac:dyDescent="0.2">
      <c r="A150" s="183" t="s">
        <v>954</v>
      </c>
      <c r="B150" s="183" t="s">
        <v>953</v>
      </c>
      <c r="C150" s="183"/>
    </row>
    <row r="151" spans="1:3" x14ac:dyDescent="0.2">
      <c r="A151" s="183" t="s">
        <v>1848</v>
      </c>
      <c r="B151" s="183" t="s">
        <v>955</v>
      </c>
      <c r="C151" s="183"/>
    </row>
    <row r="152" spans="1:3" x14ac:dyDescent="0.2">
      <c r="A152" s="183" t="s">
        <v>957</v>
      </c>
      <c r="B152" s="183" t="s">
        <v>956</v>
      </c>
      <c r="C152" s="183"/>
    </row>
    <row r="153" spans="1:3" x14ac:dyDescent="0.2">
      <c r="A153" s="183" t="s">
        <v>959</v>
      </c>
      <c r="B153" s="183" t="s">
        <v>958</v>
      </c>
      <c r="C153" s="183"/>
    </row>
    <row r="154" spans="1:3" x14ac:dyDescent="0.2">
      <c r="A154" s="183" t="s">
        <v>961</v>
      </c>
      <c r="B154" s="183" t="s">
        <v>960</v>
      </c>
      <c r="C154" s="183"/>
    </row>
    <row r="155" spans="1:3" x14ac:dyDescent="0.2">
      <c r="A155" s="183" t="s">
        <v>963</v>
      </c>
      <c r="B155" s="183" t="s">
        <v>962</v>
      </c>
      <c r="C155" s="183"/>
    </row>
    <row r="156" spans="1:3" x14ac:dyDescent="0.2">
      <c r="A156" s="183" t="s">
        <v>965</v>
      </c>
      <c r="B156" s="183" t="s">
        <v>964</v>
      </c>
      <c r="C156" s="183"/>
    </row>
    <row r="157" spans="1:3" x14ac:dyDescent="0.2">
      <c r="A157" s="183" t="s">
        <v>967</v>
      </c>
      <c r="B157" s="183" t="s">
        <v>966</v>
      </c>
      <c r="C157" s="183"/>
    </row>
    <row r="158" spans="1:3" x14ac:dyDescent="0.2">
      <c r="A158" s="183" t="s">
        <v>969</v>
      </c>
      <c r="B158" s="183" t="s">
        <v>968</v>
      </c>
      <c r="C158" s="183"/>
    </row>
    <row r="159" spans="1:3" x14ac:dyDescent="0.2">
      <c r="A159" s="183" t="s">
        <v>971</v>
      </c>
      <c r="B159" s="183" t="s">
        <v>970</v>
      </c>
      <c r="C159" s="183"/>
    </row>
    <row r="160" spans="1:3" x14ac:dyDescent="0.2">
      <c r="A160" s="183" t="s">
        <v>973</v>
      </c>
      <c r="B160" s="183" t="s">
        <v>972</v>
      </c>
      <c r="C160" s="183"/>
    </row>
    <row r="161" spans="1:3" x14ac:dyDescent="0.2">
      <c r="A161" s="183" t="s">
        <v>975</v>
      </c>
      <c r="B161" s="183" t="s">
        <v>974</v>
      </c>
      <c r="C161" s="183"/>
    </row>
    <row r="162" spans="1:3" x14ac:dyDescent="0.2">
      <c r="A162" s="183" t="s">
        <v>977</v>
      </c>
      <c r="B162" s="183" t="s">
        <v>976</v>
      </c>
      <c r="C162" s="183"/>
    </row>
    <row r="163" spans="1:3" x14ac:dyDescent="0.2">
      <c r="A163" s="183" t="s">
        <v>979</v>
      </c>
      <c r="B163" s="183" t="s">
        <v>978</v>
      </c>
      <c r="C163" s="183"/>
    </row>
    <row r="164" spans="1:3" x14ac:dyDescent="0.2">
      <c r="A164" s="183" t="s">
        <v>1850</v>
      </c>
      <c r="B164" s="183" t="s">
        <v>980</v>
      </c>
      <c r="C164" s="183"/>
    </row>
    <row r="165" spans="1:3" x14ac:dyDescent="0.2">
      <c r="A165" s="183" t="s">
        <v>1382</v>
      </c>
      <c r="B165" s="183" t="s">
        <v>1383</v>
      </c>
      <c r="C165" s="183"/>
    </row>
    <row r="166" spans="1:3" x14ac:dyDescent="0.2">
      <c r="A166" s="183" t="s">
        <v>982</v>
      </c>
      <c r="B166" s="183" t="s">
        <v>981</v>
      </c>
      <c r="C166" s="183"/>
    </row>
    <row r="167" spans="1:3" x14ac:dyDescent="0.2">
      <c r="A167" s="183" t="s">
        <v>984</v>
      </c>
      <c r="B167" s="183" t="s">
        <v>983</v>
      </c>
      <c r="C167" s="183"/>
    </row>
    <row r="168" spans="1:3" x14ac:dyDescent="0.2">
      <c r="A168" s="183" t="s">
        <v>1852</v>
      </c>
      <c r="B168" s="183" t="s">
        <v>985</v>
      </c>
      <c r="C168" s="183"/>
    </row>
    <row r="169" spans="1:3" x14ac:dyDescent="0.2">
      <c r="A169" s="183" t="s">
        <v>987</v>
      </c>
      <c r="B169" s="183" t="s">
        <v>986</v>
      </c>
      <c r="C169" s="183"/>
    </row>
    <row r="170" spans="1:3" x14ac:dyDescent="0.2">
      <c r="A170" s="183" t="s">
        <v>989</v>
      </c>
      <c r="B170" s="183" t="s">
        <v>988</v>
      </c>
      <c r="C170" s="183"/>
    </row>
    <row r="171" spans="1:3" x14ac:dyDescent="0.2">
      <c r="A171" s="183" t="s">
        <v>991</v>
      </c>
      <c r="B171" s="183" t="s">
        <v>990</v>
      </c>
      <c r="C171" s="183"/>
    </row>
    <row r="172" spans="1:3" x14ac:dyDescent="0.2">
      <c r="A172" s="183" t="s">
        <v>993</v>
      </c>
      <c r="B172" s="183" t="s">
        <v>992</v>
      </c>
      <c r="C172" s="183"/>
    </row>
    <row r="173" spans="1:3" x14ac:dyDescent="0.2">
      <c r="A173" s="183" t="s">
        <v>995</v>
      </c>
      <c r="B173" s="183" t="s">
        <v>994</v>
      </c>
      <c r="C173" s="183"/>
    </row>
    <row r="174" spans="1:3" x14ac:dyDescent="0.2">
      <c r="A174" s="183" t="s">
        <v>997</v>
      </c>
      <c r="B174" s="183" t="s">
        <v>996</v>
      </c>
      <c r="C174" s="183"/>
    </row>
    <row r="175" spans="1:3" x14ac:dyDescent="0.2">
      <c r="A175" s="183" t="s">
        <v>999</v>
      </c>
      <c r="B175" s="183" t="s">
        <v>998</v>
      </c>
      <c r="C175" s="183"/>
    </row>
    <row r="176" spans="1:3" x14ac:dyDescent="0.2">
      <c r="A176" s="183" t="s">
        <v>1001</v>
      </c>
      <c r="B176" s="183" t="s">
        <v>1000</v>
      </c>
      <c r="C176" s="183"/>
    </row>
    <row r="177" spans="1:3" x14ac:dyDescent="0.2">
      <c r="A177" s="183" t="s">
        <v>1003</v>
      </c>
      <c r="B177" s="183" t="s">
        <v>1002</v>
      </c>
      <c r="C177" s="183"/>
    </row>
    <row r="178" spans="1:3" x14ac:dyDescent="0.2">
      <c r="A178" s="183" t="s">
        <v>1005</v>
      </c>
      <c r="B178" s="183" t="s">
        <v>1004</v>
      </c>
      <c r="C178" s="183"/>
    </row>
    <row r="179" spans="1:3" x14ac:dyDescent="0.2">
      <c r="A179" s="183" t="s">
        <v>1854</v>
      </c>
      <c r="B179" s="183" t="s">
        <v>1006</v>
      </c>
      <c r="C179" s="183"/>
    </row>
    <row r="180" spans="1:3" x14ac:dyDescent="0.2">
      <c r="A180" s="183" t="s">
        <v>1008</v>
      </c>
      <c r="B180" s="183" t="s">
        <v>1007</v>
      </c>
      <c r="C180" s="183"/>
    </row>
    <row r="181" spans="1:3" x14ac:dyDescent="0.2">
      <c r="A181" s="183" t="s">
        <v>1010</v>
      </c>
      <c r="B181" s="183" t="s">
        <v>1009</v>
      </c>
      <c r="C181" s="183"/>
    </row>
    <row r="182" spans="1:3" x14ac:dyDescent="0.2">
      <c r="A182" s="183" t="s">
        <v>1012</v>
      </c>
      <c r="B182" s="183" t="s">
        <v>1011</v>
      </c>
      <c r="C182" s="183"/>
    </row>
    <row r="183" spans="1:3" x14ac:dyDescent="0.2">
      <c r="A183" s="183" t="s">
        <v>1396</v>
      </c>
      <c r="B183" s="183" t="s">
        <v>1397</v>
      </c>
      <c r="C183" s="183"/>
    </row>
    <row r="184" spans="1:3" x14ac:dyDescent="0.2">
      <c r="A184" s="183" t="s">
        <v>1014</v>
      </c>
      <c r="B184" s="183" t="s">
        <v>1013</v>
      </c>
      <c r="C184" s="183"/>
    </row>
    <row r="185" spans="1:3" x14ac:dyDescent="0.2">
      <c r="A185" s="183" t="s">
        <v>1855</v>
      </c>
      <c r="B185" s="183" t="s">
        <v>1015</v>
      </c>
      <c r="C185" s="183"/>
    </row>
    <row r="186" spans="1:3" x14ac:dyDescent="0.2">
      <c r="A186" s="183" t="s">
        <v>1017</v>
      </c>
      <c r="B186" s="183" t="s">
        <v>1016</v>
      </c>
      <c r="C186" s="183"/>
    </row>
    <row r="187" spans="1:3" x14ac:dyDescent="0.2">
      <c r="A187" s="183" t="s">
        <v>1019</v>
      </c>
      <c r="B187" s="183" t="s">
        <v>1018</v>
      </c>
      <c r="C187" s="183"/>
    </row>
    <row r="188" spans="1:3" x14ac:dyDescent="0.2">
      <c r="A188" s="183" t="s">
        <v>1021</v>
      </c>
      <c r="B188" s="183" t="s">
        <v>1020</v>
      </c>
      <c r="C188" s="183"/>
    </row>
    <row r="189" spans="1:3" x14ac:dyDescent="0.2">
      <c r="A189" s="183" t="s">
        <v>1023</v>
      </c>
      <c r="B189" s="183" t="s">
        <v>1022</v>
      </c>
      <c r="C189" s="183"/>
    </row>
    <row r="190" spans="1:3" x14ac:dyDescent="0.2">
      <c r="A190" s="183" t="s">
        <v>1856</v>
      </c>
      <c r="B190" s="183" t="s">
        <v>1024</v>
      </c>
      <c r="C190" s="183"/>
    </row>
    <row r="191" spans="1:3" x14ac:dyDescent="0.2">
      <c r="A191" s="183" t="s">
        <v>1026</v>
      </c>
      <c r="B191" s="183" t="s">
        <v>1025</v>
      </c>
      <c r="C191" s="183"/>
    </row>
    <row r="192" spans="1:3" x14ac:dyDescent="0.2">
      <c r="A192" s="183" t="s">
        <v>1028</v>
      </c>
      <c r="B192" s="183" t="s">
        <v>1027</v>
      </c>
      <c r="C192" s="183"/>
    </row>
    <row r="193" spans="1:3" x14ac:dyDescent="0.2">
      <c r="A193" s="183" t="s">
        <v>1858</v>
      </c>
      <c r="B193" s="183" t="s">
        <v>1029</v>
      </c>
      <c r="C193" s="183"/>
    </row>
    <row r="194" spans="1:3" x14ac:dyDescent="0.2">
      <c r="A194" s="183" t="s">
        <v>1031</v>
      </c>
      <c r="B194" s="183" t="s">
        <v>1030</v>
      </c>
      <c r="C194" s="183"/>
    </row>
    <row r="195" spans="1:3" x14ac:dyDescent="0.2">
      <c r="A195" s="183" t="s">
        <v>1033</v>
      </c>
      <c r="B195" s="183" t="s">
        <v>1032</v>
      </c>
      <c r="C195" s="183"/>
    </row>
    <row r="196" spans="1:3" x14ac:dyDescent="0.2">
      <c r="A196" s="183" t="s">
        <v>1035</v>
      </c>
      <c r="B196" s="183" t="s">
        <v>1034</v>
      </c>
      <c r="C196" s="183"/>
    </row>
    <row r="197" spans="1:3" x14ac:dyDescent="0.2">
      <c r="A197" s="183" t="s">
        <v>1037</v>
      </c>
      <c r="B197" s="183" t="s">
        <v>1036</v>
      </c>
      <c r="C197" s="183"/>
    </row>
    <row r="198" spans="1:3" x14ac:dyDescent="0.2">
      <c r="A198" s="183" t="s">
        <v>1860</v>
      </c>
      <c r="B198" s="183" t="s">
        <v>1038</v>
      </c>
      <c r="C198" s="183"/>
    </row>
    <row r="199" spans="1:3" x14ac:dyDescent="0.2">
      <c r="A199" s="183" t="s">
        <v>1040</v>
      </c>
      <c r="B199" s="183" t="s">
        <v>1039</v>
      </c>
      <c r="C199" s="183"/>
    </row>
    <row r="200" spans="1:3" x14ac:dyDescent="0.2">
      <c r="A200" s="183" t="s">
        <v>1042</v>
      </c>
      <c r="B200" s="183" t="s">
        <v>1041</v>
      </c>
      <c r="C200" s="183"/>
    </row>
    <row r="201" spans="1:3" x14ac:dyDescent="0.2">
      <c r="A201" s="183" t="s">
        <v>1861</v>
      </c>
      <c r="B201" s="183" t="s">
        <v>1043</v>
      </c>
      <c r="C201" s="183"/>
    </row>
    <row r="202" spans="1:3" x14ac:dyDescent="0.2">
      <c r="A202" s="183" t="s">
        <v>1045</v>
      </c>
      <c r="B202" s="183" t="s">
        <v>1044</v>
      </c>
      <c r="C202" s="183"/>
    </row>
    <row r="203" spans="1:3" x14ac:dyDescent="0.2">
      <c r="A203" s="183" t="s">
        <v>1438</v>
      </c>
      <c r="B203" s="183" t="s">
        <v>1439</v>
      </c>
      <c r="C203" s="183"/>
    </row>
    <row r="204" spans="1:3" x14ac:dyDescent="0.2">
      <c r="A204" s="183" t="s">
        <v>1047</v>
      </c>
      <c r="B204" s="183" t="s">
        <v>1046</v>
      </c>
      <c r="C204" s="183"/>
    </row>
    <row r="205" spans="1:3" x14ac:dyDescent="0.2">
      <c r="A205" s="183" t="s">
        <v>1049</v>
      </c>
      <c r="B205" s="183" t="s">
        <v>1048</v>
      </c>
      <c r="C205" s="183"/>
    </row>
    <row r="206" spans="1:3" x14ac:dyDescent="0.2">
      <c r="A206" s="183" t="s">
        <v>1051</v>
      </c>
      <c r="B206" s="183" t="s">
        <v>1050</v>
      </c>
      <c r="C206" s="183"/>
    </row>
    <row r="207" spans="1:3" x14ac:dyDescent="0.2">
      <c r="A207" s="183" t="s">
        <v>1053</v>
      </c>
      <c r="B207" s="183" t="s">
        <v>1052</v>
      </c>
      <c r="C207" s="183"/>
    </row>
    <row r="208" spans="1:3" x14ac:dyDescent="0.2">
      <c r="A208" s="183" t="s">
        <v>1055</v>
      </c>
      <c r="B208" s="183" t="s">
        <v>1054</v>
      </c>
      <c r="C208" s="183"/>
    </row>
    <row r="209" spans="1:3" x14ac:dyDescent="0.2">
      <c r="A209" s="183" t="s">
        <v>1057</v>
      </c>
      <c r="B209" s="183" t="s">
        <v>1056</v>
      </c>
      <c r="C209" s="183"/>
    </row>
    <row r="210" spans="1:3" x14ac:dyDescent="0.2">
      <c r="A210" s="183" t="s">
        <v>1059</v>
      </c>
      <c r="B210" s="183" t="s">
        <v>1058</v>
      </c>
      <c r="C210" s="183"/>
    </row>
    <row r="211" spans="1:3" x14ac:dyDescent="0.2">
      <c r="A211" s="183" t="s">
        <v>1061</v>
      </c>
      <c r="B211" s="183" t="s">
        <v>1060</v>
      </c>
      <c r="C211" s="183"/>
    </row>
    <row r="212" spans="1:3" x14ac:dyDescent="0.2">
      <c r="A212" s="183" t="s">
        <v>1063</v>
      </c>
      <c r="B212" s="183" t="s">
        <v>1062</v>
      </c>
      <c r="C212" s="183"/>
    </row>
    <row r="213" spans="1:3" x14ac:dyDescent="0.2">
      <c r="A213" s="183" t="s">
        <v>1862</v>
      </c>
      <c r="B213" s="183" t="s">
        <v>1064</v>
      </c>
      <c r="C213" s="183"/>
    </row>
    <row r="214" spans="1:3" x14ac:dyDescent="0.2">
      <c r="A214" s="183" t="s">
        <v>1066</v>
      </c>
      <c r="B214" s="183" t="s">
        <v>1065</v>
      </c>
      <c r="C214" s="183"/>
    </row>
    <row r="215" spans="1:3" x14ac:dyDescent="0.2">
      <c r="A215" s="183" t="s">
        <v>1068</v>
      </c>
      <c r="B215" s="183" t="s">
        <v>1067</v>
      </c>
      <c r="C215" s="183"/>
    </row>
    <row r="216" spans="1:3" x14ac:dyDescent="0.2">
      <c r="A216" s="183" t="s">
        <v>1864</v>
      </c>
      <c r="B216" s="183" t="s">
        <v>1069</v>
      </c>
      <c r="C216" s="183"/>
    </row>
    <row r="217" spans="1:3" x14ac:dyDescent="0.2">
      <c r="A217" s="183" t="s">
        <v>1071</v>
      </c>
      <c r="B217" s="183" t="s">
        <v>1070</v>
      </c>
      <c r="C217" s="183"/>
    </row>
    <row r="218" spans="1:3" x14ac:dyDescent="0.2">
      <c r="A218" s="183" t="s">
        <v>1866</v>
      </c>
      <c r="B218" s="183" t="s">
        <v>1286</v>
      </c>
      <c r="C218" s="183"/>
    </row>
    <row r="219" spans="1:3" x14ac:dyDescent="0.2">
      <c r="A219" s="183" t="s">
        <v>1073</v>
      </c>
      <c r="B219" s="183" t="s">
        <v>1072</v>
      </c>
      <c r="C219" s="183"/>
    </row>
    <row r="220" spans="1:3" x14ac:dyDescent="0.2">
      <c r="A220" s="183" t="s">
        <v>1075</v>
      </c>
      <c r="B220" s="183" t="s">
        <v>1074</v>
      </c>
      <c r="C220" s="183"/>
    </row>
    <row r="221" spans="1:3" x14ac:dyDescent="0.2">
      <c r="A221" s="183" t="s">
        <v>1077</v>
      </c>
      <c r="B221" s="183" t="s">
        <v>1076</v>
      </c>
      <c r="C221" s="183"/>
    </row>
    <row r="222" spans="1:3" x14ac:dyDescent="0.2">
      <c r="A222" s="183" t="s">
        <v>1079</v>
      </c>
      <c r="B222" s="183" t="s">
        <v>1078</v>
      </c>
      <c r="C222" s="183"/>
    </row>
    <row r="223" spans="1:3" x14ac:dyDescent="0.2">
      <c r="A223" s="183" t="s">
        <v>1081</v>
      </c>
      <c r="B223" s="183" t="s">
        <v>1080</v>
      </c>
      <c r="C223" s="183"/>
    </row>
    <row r="224" spans="1:3" x14ac:dyDescent="0.2">
      <c r="A224" s="183" t="s">
        <v>1083</v>
      </c>
      <c r="B224" s="183" t="s">
        <v>1082</v>
      </c>
      <c r="C224" s="183"/>
    </row>
    <row r="225" spans="1:3" x14ac:dyDescent="0.2">
      <c r="A225" s="183" t="s">
        <v>1085</v>
      </c>
      <c r="B225" s="183" t="s">
        <v>1084</v>
      </c>
      <c r="C225" s="183"/>
    </row>
    <row r="226" spans="1:3" x14ac:dyDescent="0.2">
      <c r="A226" s="183" t="s">
        <v>1087</v>
      </c>
      <c r="B226" s="183" t="s">
        <v>1086</v>
      </c>
      <c r="C226" s="183"/>
    </row>
    <row r="227" spans="1:3" x14ac:dyDescent="0.2">
      <c r="A227" s="183" t="s">
        <v>1089</v>
      </c>
      <c r="B227" s="183" t="s">
        <v>1088</v>
      </c>
      <c r="C227" s="183"/>
    </row>
    <row r="228" spans="1:3" x14ac:dyDescent="0.2">
      <c r="A228" s="183" t="s">
        <v>1091</v>
      </c>
      <c r="B228" s="183" t="s">
        <v>1090</v>
      </c>
      <c r="C228" s="183"/>
    </row>
    <row r="229" spans="1:3" x14ac:dyDescent="0.2">
      <c r="A229" s="183" t="s">
        <v>1093</v>
      </c>
      <c r="B229" s="183" t="s">
        <v>1092</v>
      </c>
      <c r="C229" s="183"/>
    </row>
    <row r="230" spans="1:3" x14ac:dyDescent="0.2">
      <c r="A230" s="183" t="s">
        <v>1867</v>
      </c>
      <c r="B230" s="183" t="s">
        <v>1094</v>
      </c>
      <c r="C230" s="183"/>
    </row>
    <row r="231" spans="1:3" x14ac:dyDescent="0.2">
      <c r="A231" s="183" t="s">
        <v>1868</v>
      </c>
      <c r="B231" s="183" t="s">
        <v>1095</v>
      </c>
      <c r="C231" s="183"/>
    </row>
    <row r="232" spans="1:3" x14ac:dyDescent="0.2">
      <c r="A232" s="183" t="s">
        <v>1097</v>
      </c>
      <c r="B232" s="183" t="s">
        <v>1096</v>
      </c>
      <c r="C232" s="183"/>
    </row>
    <row r="233" spans="1:3" x14ac:dyDescent="0.2">
      <c r="A233" s="183" t="s">
        <v>1099</v>
      </c>
      <c r="B233" s="183" t="s">
        <v>1098</v>
      </c>
      <c r="C233" s="183"/>
    </row>
    <row r="234" spans="1:3" x14ac:dyDescent="0.2">
      <c r="A234" s="183" t="s">
        <v>1870</v>
      </c>
      <c r="B234" s="183" t="s">
        <v>1463</v>
      </c>
      <c r="C234" s="183"/>
    </row>
    <row r="235" spans="1:3" x14ac:dyDescent="0.2">
      <c r="A235" s="183" t="s">
        <v>1465</v>
      </c>
      <c r="B235" s="183" t="s">
        <v>1100</v>
      </c>
      <c r="C235" s="183" t="s">
        <v>2268</v>
      </c>
    </row>
    <row r="236" spans="1:3" x14ac:dyDescent="0.2">
      <c r="A236" s="183" t="s">
        <v>1102</v>
      </c>
      <c r="B236" s="183" t="s">
        <v>1101</v>
      </c>
      <c r="C236" s="183"/>
    </row>
    <row r="237" spans="1:3" x14ac:dyDescent="0.2">
      <c r="A237" s="183" t="s">
        <v>1104</v>
      </c>
      <c r="B237" s="183" t="s">
        <v>1103</v>
      </c>
      <c r="C237" s="183" t="s">
        <v>2266</v>
      </c>
    </row>
    <row r="238" spans="1:3" x14ac:dyDescent="0.2">
      <c r="A238" s="183" t="s">
        <v>1873</v>
      </c>
      <c r="B238" s="183" t="s">
        <v>1105</v>
      </c>
      <c r="C238" s="183"/>
    </row>
    <row r="239" spans="1:3" x14ac:dyDescent="0.2">
      <c r="A239" s="183" t="s">
        <v>1874</v>
      </c>
      <c r="B239" s="183" t="s">
        <v>1106</v>
      </c>
      <c r="C239" s="183"/>
    </row>
    <row r="240" spans="1:3" x14ac:dyDescent="0.2">
      <c r="A240" s="183" t="s">
        <v>1875</v>
      </c>
      <c r="B240" s="183" t="s">
        <v>1108</v>
      </c>
      <c r="C240" s="183"/>
    </row>
    <row r="241" spans="1:3" x14ac:dyDescent="0.2">
      <c r="A241" s="183" t="s">
        <v>1876</v>
      </c>
      <c r="B241" s="183" t="s">
        <v>1109</v>
      </c>
      <c r="C241" s="183"/>
    </row>
    <row r="242" spans="1:3" x14ac:dyDescent="0.2">
      <c r="A242" s="183" t="s">
        <v>1876</v>
      </c>
      <c r="B242" s="183" t="s">
        <v>1110</v>
      </c>
      <c r="C242" s="183"/>
    </row>
    <row r="243" spans="1:3" x14ac:dyDescent="0.2">
      <c r="A243" s="183" t="s">
        <v>1112</v>
      </c>
      <c r="B243" s="183" t="s">
        <v>1111</v>
      </c>
      <c r="C243" s="183"/>
    </row>
    <row r="244" spans="1:3" x14ac:dyDescent="0.2">
      <c r="A244" s="183" t="s">
        <v>1114</v>
      </c>
      <c r="B244" s="183" t="s">
        <v>1113</v>
      </c>
      <c r="C244" s="183"/>
    </row>
    <row r="245" spans="1:3" x14ac:dyDescent="0.2">
      <c r="A245" s="183" t="s">
        <v>1116</v>
      </c>
      <c r="B245" s="183" t="s">
        <v>1115</v>
      </c>
      <c r="C245" s="183"/>
    </row>
    <row r="246" spans="1:3" x14ac:dyDescent="0.2">
      <c r="A246" s="183" t="s">
        <v>1795</v>
      </c>
      <c r="B246" s="183" t="s">
        <v>1877</v>
      </c>
      <c r="C246" s="183"/>
    </row>
    <row r="247" spans="1:3" x14ac:dyDescent="0.2">
      <c r="A247" s="183" t="s">
        <v>1118</v>
      </c>
      <c r="B247" s="183" t="s">
        <v>1117</v>
      </c>
      <c r="C247" s="183"/>
    </row>
    <row r="248" spans="1:3" x14ac:dyDescent="0.2">
      <c r="A248" s="183" t="s">
        <v>1335</v>
      </c>
      <c r="B248" s="183" t="s">
        <v>1336</v>
      </c>
      <c r="C248" s="183"/>
    </row>
    <row r="249" spans="1:3" x14ac:dyDescent="0.2">
      <c r="A249" s="183" t="s">
        <v>1120</v>
      </c>
      <c r="B249" s="183" t="s">
        <v>1119</v>
      </c>
      <c r="C249" s="183"/>
    </row>
    <row r="250" spans="1:3" x14ac:dyDescent="0.2">
      <c r="A250" s="183" t="s">
        <v>1122</v>
      </c>
      <c r="B250" s="183" t="s">
        <v>1121</v>
      </c>
      <c r="C250" s="183"/>
    </row>
    <row r="251" spans="1:3" x14ac:dyDescent="0.2">
      <c r="A251" s="183" t="s">
        <v>1124</v>
      </c>
      <c r="B251" s="183" t="s">
        <v>1123</v>
      </c>
      <c r="C251" s="183"/>
    </row>
    <row r="252" spans="1:3" x14ac:dyDescent="0.2">
      <c r="A252" s="183" t="s">
        <v>1126</v>
      </c>
      <c r="B252" s="183" t="s">
        <v>1125</v>
      </c>
      <c r="C252" s="183"/>
    </row>
    <row r="253" spans="1:3" x14ac:dyDescent="0.2">
      <c r="A253" s="183" t="s">
        <v>1128</v>
      </c>
      <c r="B253" s="183" t="s">
        <v>1127</v>
      </c>
      <c r="C253" s="183"/>
    </row>
    <row r="254" spans="1:3" x14ac:dyDescent="0.2">
      <c r="A254" s="183"/>
      <c r="B254" s="183"/>
      <c r="C254" s="1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ReadMe</vt:lpstr>
      <vt:lpstr>Variables_format</vt:lpstr>
      <vt:lpstr>Series_Type</vt:lpstr>
      <vt:lpstr>Wealth_Macro_Variables</vt:lpstr>
      <vt:lpstr>Wealth_Distributed_Variables</vt:lpstr>
      <vt:lpstr>Income_Macro_Variables</vt:lpstr>
      <vt:lpstr>Income_Distributed_Variables</vt:lpstr>
      <vt:lpstr>Other_Macro_Variables</vt:lpstr>
      <vt:lpstr>Distributed_Variable_Categories</vt:lpstr>
      <vt:lpstr>Age_Categories</vt:lpstr>
      <vt:lpstr>Country_List</vt:lpstr>
      <vt:lpstr>Population_Categories</vt:lpstr>
      <vt:lpstr>Year_List</vt:lpstr>
      <vt:lpstr>Percentiles_List</vt:lpstr>
      <vt:lpstr>Other_WTID</vt:lpstr>
      <vt:lpstr>Country_Distribution_Info_List</vt:lpstr>
      <vt:lpstr>Country_Notes</vt:lpstr>
    </vt:vector>
  </TitlesOfParts>
  <Company>Iddri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Chancel</dc:creator>
  <cp:lastModifiedBy>Utilisateur de Microsoft Office</cp:lastModifiedBy>
  <dcterms:created xsi:type="dcterms:W3CDTF">2016-01-07T13:23:07Z</dcterms:created>
  <dcterms:modified xsi:type="dcterms:W3CDTF">2016-08-30T14:34:30Z</dcterms:modified>
</cp:coreProperties>
</file>