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showInkAnnotation="0" autoCompressPictures="0"/>
  <mc:AlternateContent xmlns:mc="http://schemas.openxmlformats.org/markup-compatibility/2006">
    <mc:Choice Requires="x15">
      <x15ac:absPath xmlns:x15ac="http://schemas.microsoft.com/office/spreadsheetml/2010/11/ac" url="/Users/rowaidakhaled/Dropbox/WIL/W2ID/Methodology/"/>
    </mc:Choice>
  </mc:AlternateContent>
  <xr:revisionPtr revIDLastSave="0" documentId="13_ncr:1_{205D209C-B7BF-534B-8AE1-3C591FBCFA52}" xr6:coauthVersionLast="36" xr6:coauthVersionMax="46" xr10:uidLastSave="{00000000-0000-0000-0000-000000000000}"/>
  <bookViews>
    <workbookView xWindow="0" yWindow="500" windowWidth="28800" windowHeight="16040" tabRatio="963" firstSheet="6" activeTab="10" xr2:uid="{00000000-000D-0000-FFFF-FFFF00000000}"/>
  </bookViews>
  <sheets>
    <sheet name="ReadMe" sheetId="8" r:id="rId1"/>
    <sheet name="Variables_format" sheetId="29" r:id="rId2"/>
    <sheet name="Series_Type" sheetId="38" r:id="rId3"/>
    <sheet name="Sectors" sheetId="41" r:id="rId4"/>
    <sheet name="Wealth_Macro_Variables" sheetId="2" r:id="rId5"/>
    <sheet name="Wealth_Distributed_Variables" sheetId="19" r:id="rId6"/>
    <sheet name="Income_Macro_Variables (old)" sheetId="10" r:id="rId7"/>
    <sheet name="Income_Macro_Variables" sheetId="42" r:id="rId8"/>
    <sheet name="Income_Distributed_Variables" sheetId="6" r:id="rId9"/>
    <sheet name="Carbon_Macro" sheetId="45" r:id="rId10"/>
    <sheet name="Carbon_Distributed" sheetId="46" r:id="rId11"/>
    <sheet name="Other_Macro_Variables" sheetId="21" r:id="rId12"/>
    <sheet name="Distributed_Variable_Categories" sheetId="22" r:id="rId13"/>
    <sheet name="Age_Categories" sheetId="11" r:id="rId14"/>
    <sheet name="Country_List" sheetId="31" r:id="rId15"/>
    <sheet name="Population_Categories" sheetId="30" r:id="rId16"/>
    <sheet name="Year_List" sheetId="32" r:id="rId17"/>
    <sheet name="Percentiles_List" sheetId="12" r:id="rId18"/>
    <sheet name="Variables_Units" sheetId="40" r:id="rId19"/>
    <sheet name="Other_WTID" sheetId="34" r:id="rId20"/>
    <sheet name="Country_Distribution_Info_List" sheetId="37" r:id="rId21"/>
    <sheet name="Country_Notes" sheetId="39" r:id="rId22"/>
  </sheets>
  <externalReferences>
    <externalReference r:id="rId23"/>
  </externalReferences>
  <definedNames>
    <definedName name="_xlnm._FilterDatabase" localSheetId="9" hidden="1">Carbon_Macro!$R$237:$R$239</definedName>
    <definedName name="_xlnm._FilterDatabase" localSheetId="7" hidden="1">Income_Macro_Variables!$R$257:$R$259</definedName>
    <definedName name="Work_in_progress">Income_Distributed_Variables!$H$30</definedName>
  </definedNames>
  <calcPr calcId="181029"/>
  <extLst>
    <ext xmlns:mx="http://schemas.microsoft.com/office/mac/excel/2008/main" uri="{7523E5D3-25F3-A5E0-1632-64F254C22452}">
      <mx:ArchID Flags="2"/>
    </ext>
  </extLst>
</workbook>
</file>

<file path=xl/calcChain.xml><?xml version="1.0" encoding="utf-8"?>
<calcChain xmlns="http://schemas.openxmlformats.org/spreadsheetml/2006/main">
  <c r="AE12" i="46" l="1"/>
  <c r="AC12" i="46"/>
  <c r="AB12" i="46"/>
  <c r="AA12" i="46"/>
  <c r="Z12" i="46"/>
  <c r="L12" i="46"/>
  <c r="J12" i="46"/>
  <c r="D12" i="46"/>
  <c r="U12" i="46" s="1"/>
  <c r="AE11" i="46"/>
  <c r="AD11" i="46"/>
  <c r="AC11" i="46"/>
  <c r="AB11" i="46"/>
  <c r="AA11" i="46"/>
  <c r="Z11" i="46"/>
  <c r="L11" i="46"/>
  <c r="J11" i="46"/>
  <c r="D11" i="46"/>
  <c r="U11" i="46" s="1"/>
  <c r="AE10" i="46"/>
  <c r="AD10" i="46"/>
  <c r="AC10" i="46"/>
  <c r="AB10" i="46"/>
  <c r="AA10" i="46"/>
  <c r="Z10" i="46"/>
  <c r="Q10" i="46"/>
  <c r="L10" i="46"/>
  <c r="J10" i="46"/>
  <c r="D10" i="46"/>
  <c r="T10" i="46" s="1"/>
  <c r="R10" i="46" l="1"/>
  <c r="R9" i="45"/>
  <c r="R7" i="45"/>
  <c r="J9" i="45" l="1"/>
  <c r="L51" i="45"/>
  <c r="J51" i="45"/>
  <c r="D51" i="45"/>
  <c r="V51" i="45" s="1"/>
  <c r="V50" i="45"/>
  <c r="L50" i="45"/>
  <c r="J50" i="45"/>
  <c r="D50" i="45"/>
  <c r="L49" i="45"/>
  <c r="J49" i="45"/>
  <c r="D49" i="45"/>
  <c r="U49" i="45" s="1"/>
  <c r="L48" i="45"/>
  <c r="J48" i="45"/>
  <c r="D48" i="45"/>
  <c r="V48" i="45" s="1"/>
  <c r="L47" i="45"/>
  <c r="J47" i="45"/>
  <c r="D47" i="45"/>
  <c r="V47" i="45" s="1"/>
  <c r="L46" i="45"/>
  <c r="J46" i="45"/>
  <c r="D46" i="45"/>
  <c r="U46" i="45" s="1"/>
  <c r="L45" i="45"/>
  <c r="J45" i="45"/>
  <c r="D45" i="45"/>
  <c r="V45" i="45" s="1"/>
  <c r="Q44" i="45"/>
  <c r="L44" i="45"/>
  <c r="J44" i="45"/>
  <c r="D44" i="45"/>
  <c r="V44" i="45" s="1"/>
  <c r="Q43" i="45"/>
  <c r="L43" i="45"/>
  <c r="J43" i="45"/>
  <c r="D43" i="45"/>
  <c r="R43" i="45" s="1"/>
  <c r="L42" i="45"/>
  <c r="J42" i="45"/>
  <c r="D42" i="45"/>
  <c r="W42" i="45" s="1"/>
  <c r="L41" i="45"/>
  <c r="J41" i="45"/>
  <c r="D41" i="45"/>
  <c r="W41" i="45" s="1"/>
  <c r="V40" i="45"/>
  <c r="Q40" i="45"/>
  <c r="L40" i="45"/>
  <c r="J40" i="45"/>
  <c r="D40" i="45"/>
  <c r="R40" i="45" s="1"/>
  <c r="V39" i="45"/>
  <c r="L39" i="45"/>
  <c r="J39" i="45"/>
  <c r="D39" i="45"/>
  <c r="R38" i="45"/>
  <c r="L38" i="45"/>
  <c r="J38" i="45"/>
  <c r="D38" i="45"/>
  <c r="U38" i="45" s="1"/>
  <c r="T37" i="45"/>
  <c r="Q37" i="45"/>
  <c r="L37" i="45"/>
  <c r="J37" i="45"/>
  <c r="D37" i="45"/>
  <c r="R37" i="45" s="1"/>
  <c r="L36" i="45"/>
  <c r="J36" i="45"/>
  <c r="D36" i="45"/>
  <c r="U36" i="45" s="1"/>
  <c r="L35" i="45"/>
  <c r="J35" i="45"/>
  <c r="D35" i="45"/>
  <c r="U35" i="45" s="1"/>
  <c r="Q34" i="45"/>
  <c r="L34" i="45"/>
  <c r="J34" i="45"/>
  <c r="D34" i="45"/>
  <c r="T34" i="45" s="1"/>
  <c r="Q33" i="45"/>
  <c r="L33" i="45"/>
  <c r="J33" i="45"/>
  <c r="D33" i="45"/>
  <c r="U33" i="45" s="1"/>
  <c r="L32" i="45"/>
  <c r="J32" i="45"/>
  <c r="D32" i="45"/>
  <c r="U32" i="45" s="1"/>
  <c r="T31" i="45"/>
  <c r="Q31" i="45"/>
  <c r="L31" i="45"/>
  <c r="J31" i="45"/>
  <c r="D31" i="45"/>
  <c r="R31" i="45" s="1"/>
  <c r="Q30" i="45"/>
  <c r="L30" i="45"/>
  <c r="J30" i="45"/>
  <c r="D30" i="45"/>
  <c r="U30" i="45" s="1"/>
  <c r="U29" i="45"/>
  <c r="L29" i="45"/>
  <c r="J29" i="45"/>
  <c r="D29" i="45"/>
  <c r="T28" i="45"/>
  <c r="Q28" i="45"/>
  <c r="L28" i="45"/>
  <c r="J28" i="45"/>
  <c r="D28" i="45"/>
  <c r="R28" i="45" s="1"/>
  <c r="Q27" i="45"/>
  <c r="L27" i="45"/>
  <c r="J27" i="45"/>
  <c r="D27" i="45"/>
  <c r="V27" i="45" s="1"/>
  <c r="V26" i="45"/>
  <c r="L26" i="45"/>
  <c r="J26" i="45"/>
  <c r="D26" i="45"/>
  <c r="R25" i="45"/>
  <c r="L25" i="45"/>
  <c r="J25" i="45"/>
  <c r="D25" i="45"/>
  <c r="U25" i="45" s="1"/>
  <c r="Q24" i="45"/>
  <c r="L24" i="45"/>
  <c r="J24" i="45"/>
  <c r="D24" i="45"/>
  <c r="V24" i="45" s="1"/>
  <c r="L23" i="45"/>
  <c r="J23" i="45"/>
  <c r="D23" i="45"/>
  <c r="V23" i="45" s="1"/>
  <c r="L22" i="45"/>
  <c r="J22" i="45"/>
  <c r="D22" i="45"/>
  <c r="U22" i="45" s="1"/>
  <c r="Q21" i="45"/>
  <c r="L21" i="45"/>
  <c r="J21" i="45"/>
  <c r="D21" i="45"/>
  <c r="V21" i="45" s="1"/>
  <c r="V20" i="45"/>
  <c r="L20" i="45"/>
  <c r="J20" i="45"/>
  <c r="D20" i="45"/>
  <c r="R19" i="45"/>
  <c r="L19" i="45"/>
  <c r="J19" i="45"/>
  <c r="D19" i="45"/>
  <c r="U19" i="45" s="1"/>
  <c r="V18" i="45"/>
  <c r="L18" i="45"/>
  <c r="J18" i="45"/>
  <c r="D18" i="45"/>
  <c r="Q17" i="45"/>
  <c r="L17" i="45"/>
  <c r="J17" i="45"/>
  <c r="D17" i="45"/>
  <c r="V17" i="45" s="1"/>
  <c r="L16" i="45"/>
  <c r="J16" i="45"/>
  <c r="D16" i="45"/>
  <c r="U16" i="45" s="1"/>
  <c r="Q15" i="45"/>
  <c r="L15" i="45"/>
  <c r="J15" i="45"/>
  <c r="D15" i="45"/>
  <c r="R15" i="45" s="1"/>
  <c r="U14" i="45"/>
  <c r="L14" i="45"/>
  <c r="J14" i="45"/>
  <c r="D14" i="45"/>
  <c r="Q13" i="45"/>
  <c r="L13" i="45"/>
  <c r="J13" i="45"/>
  <c r="D13" i="45"/>
  <c r="U13" i="45" s="1"/>
  <c r="T12" i="45"/>
  <c r="Q12" i="45"/>
  <c r="L12" i="45"/>
  <c r="J12" i="45"/>
  <c r="D12" i="45"/>
  <c r="R12" i="45" s="1"/>
  <c r="V11" i="45"/>
  <c r="J11" i="45"/>
  <c r="D11" i="45"/>
  <c r="J10" i="45"/>
  <c r="D10" i="45"/>
  <c r="V10" i="45" s="1"/>
  <c r="U9" i="45"/>
  <c r="M9" i="45"/>
  <c r="L9" i="45"/>
  <c r="D9" i="45"/>
  <c r="M8" i="45"/>
  <c r="L8" i="45"/>
  <c r="J8" i="45"/>
  <c r="D8" i="45"/>
  <c r="T7" i="45"/>
  <c r="M7" i="45"/>
  <c r="L7" i="45"/>
  <c r="J7" i="45"/>
  <c r="Q7" i="45" s="1"/>
  <c r="D7" i="45"/>
  <c r="U6" i="45"/>
  <c r="J6" i="45"/>
  <c r="D6" i="45"/>
  <c r="J5" i="45"/>
  <c r="D5" i="45"/>
  <c r="U5" i="45" s="1"/>
  <c r="Q4" i="45"/>
  <c r="M4" i="45"/>
  <c r="L4" i="45"/>
  <c r="J4" i="45"/>
  <c r="D4" i="45"/>
  <c r="T4" i="45" s="1"/>
  <c r="U43" i="45" l="1"/>
  <c r="R34" i="45"/>
  <c r="R4" i="45"/>
  <c r="T15" i="45"/>
  <c r="R16" i="45"/>
  <c r="R22" i="45"/>
  <c r="R46" i="45"/>
  <c r="U8" i="45"/>
  <c r="R49" i="45"/>
  <c r="D4" i="46"/>
  <c r="AC200" i="46"/>
  <c r="AC199" i="46"/>
  <c r="AC198" i="46"/>
  <c r="AB198" i="46"/>
  <c r="AA198" i="46"/>
  <c r="Z198" i="46"/>
  <c r="AC197" i="46"/>
  <c r="AB197" i="46"/>
  <c r="AA197" i="46"/>
  <c r="Z197" i="46"/>
  <c r="AC196" i="46"/>
  <c r="AB196" i="46"/>
  <c r="AA196" i="46"/>
  <c r="Z196" i="46"/>
  <c r="AC195" i="46"/>
  <c r="AB195" i="46"/>
  <c r="AA195" i="46"/>
  <c r="Z195" i="46"/>
  <c r="AC194" i="46"/>
  <c r="AB194" i="46"/>
  <c r="AA194" i="46"/>
  <c r="Z194" i="46"/>
  <c r="AC193" i="46"/>
  <c r="AB193" i="46"/>
  <c r="AA193" i="46"/>
  <c r="Z193" i="46"/>
  <c r="AC192" i="46"/>
  <c r="AB192" i="46"/>
  <c r="AA192" i="46"/>
  <c r="Z192" i="46"/>
  <c r="AC191" i="46"/>
  <c r="AB191" i="46"/>
  <c r="AA191" i="46"/>
  <c r="Z191" i="46"/>
  <c r="AC190" i="46"/>
  <c r="AB190" i="46"/>
  <c r="AA190" i="46"/>
  <c r="Z190" i="46"/>
  <c r="AC189" i="46"/>
  <c r="AB189" i="46"/>
  <c r="AA189" i="46"/>
  <c r="Z189" i="46"/>
  <c r="AC188" i="46"/>
  <c r="AB188" i="46"/>
  <c r="AA188" i="46"/>
  <c r="Z188" i="46"/>
  <c r="AC187" i="46"/>
  <c r="AB187" i="46"/>
  <c r="AA187" i="46"/>
  <c r="Z187" i="46"/>
  <c r="AC186" i="46"/>
  <c r="AB186" i="46"/>
  <c r="AA186" i="46"/>
  <c r="Z186" i="46"/>
  <c r="AC185" i="46"/>
  <c r="AB185" i="46"/>
  <c r="AA185" i="46"/>
  <c r="Z185" i="46"/>
  <c r="AC184" i="46"/>
  <c r="AB184" i="46"/>
  <c r="AA184" i="46"/>
  <c r="Z184" i="46"/>
  <c r="AC183" i="46"/>
  <c r="AB183" i="46"/>
  <c r="AA183" i="46"/>
  <c r="Z183" i="46"/>
  <c r="AC182" i="46"/>
  <c r="AB182" i="46"/>
  <c r="AA182" i="46"/>
  <c r="Z182" i="46"/>
  <c r="AC181" i="46"/>
  <c r="AB181" i="46"/>
  <c r="AA181" i="46"/>
  <c r="Z181" i="46"/>
  <c r="AC180" i="46"/>
  <c r="AB180" i="46"/>
  <c r="AA180" i="46"/>
  <c r="Z180" i="46"/>
  <c r="AC179" i="46"/>
  <c r="AB179" i="46"/>
  <c r="AA179" i="46"/>
  <c r="Z179" i="46"/>
  <c r="AC178" i="46"/>
  <c r="AB178" i="46"/>
  <c r="AA178" i="46"/>
  <c r="Z178" i="46"/>
  <c r="AC177" i="46"/>
  <c r="AB177" i="46"/>
  <c r="AA177" i="46"/>
  <c r="Z177" i="46"/>
  <c r="AC176" i="46"/>
  <c r="AB176" i="46"/>
  <c r="AA176" i="46"/>
  <c r="Z176" i="46"/>
  <c r="AC175" i="46"/>
  <c r="AB175" i="46"/>
  <c r="AA175" i="46"/>
  <c r="Z175" i="46"/>
  <c r="AC174" i="46"/>
  <c r="AB174" i="46"/>
  <c r="AA174" i="46"/>
  <c r="Z174" i="46"/>
  <c r="AC173" i="46"/>
  <c r="AB173" i="46"/>
  <c r="AA173" i="46"/>
  <c r="Z173" i="46"/>
  <c r="AC172" i="46"/>
  <c r="AB172" i="46"/>
  <c r="AA172" i="46"/>
  <c r="Z172" i="46"/>
  <c r="AC171" i="46"/>
  <c r="AB171" i="46"/>
  <c r="AA171" i="46"/>
  <c r="Z171" i="46"/>
  <c r="AC170" i="46"/>
  <c r="AB170" i="46"/>
  <c r="AA170" i="46"/>
  <c r="Z170" i="46"/>
  <c r="AC169" i="46"/>
  <c r="AB169" i="46"/>
  <c r="AA169" i="46"/>
  <c r="Z169" i="46"/>
  <c r="AC167" i="46"/>
  <c r="AB167" i="46"/>
  <c r="AA167" i="46"/>
  <c r="Z167" i="46"/>
  <c r="AC166" i="46"/>
  <c r="AB166" i="46"/>
  <c r="AA166" i="46"/>
  <c r="Z166" i="46"/>
  <c r="AC165" i="46"/>
  <c r="AB165" i="46"/>
  <c r="AA165" i="46"/>
  <c r="Z165" i="46"/>
  <c r="AC164" i="46"/>
  <c r="AB164" i="46"/>
  <c r="AA164" i="46"/>
  <c r="Z164" i="46"/>
  <c r="AC163" i="46"/>
  <c r="AB163" i="46"/>
  <c r="AA163" i="46"/>
  <c r="Z163" i="46"/>
  <c r="AC162" i="46"/>
  <c r="AB162" i="46"/>
  <c r="AA162" i="46"/>
  <c r="Z162" i="46"/>
  <c r="AC161" i="46"/>
  <c r="AB161" i="46"/>
  <c r="AA161" i="46"/>
  <c r="Z161" i="46"/>
  <c r="AC160" i="46"/>
  <c r="AB160" i="46"/>
  <c r="AA160" i="46"/>
  <c r="Z160" i="46"/>
  <c r="AC159" i="46"/>
  <c r="AB159" i="46"/>
  <c r="AA159" i="46"/>
  <c r="Z159" i="46"/>
  <c r="AC158" i="46"/>
  <c r="AB158" i="46"/>
  <c r="AA158" i="46"/>
  <c r="Z158" i="46"/>
  <c r="AC157" i="46"/>
  <c r="AB157" i="46"/>
  <c r="AA157" i="46"/>
  <c r="Z157" i="46"/>
  <c r="AC156" i="46"/>
  <c r="AB156" i="46"/>
  <c r="AA156" i="46"/>
  <c r="Z156" i="46"/>
  <c r="AC155" i="46"/>
  <c r="AB155" i="46"/>
  <c r="AA155" i="46"/>
  <c r="Z155" i="46"/>
  <c r="AC154" i="46"/>
  <c r="AB154" i="46"/>
  <c r="AA154" i="46"/>
  <c r="Z154" i="46"/>
  <c r="AC153" i="46"/>
  <c r="AB153" i="46"/>
  <c r="AA153" i="46"/>
  <c r="Z153" i="46"/>
  <c r="AC152" i="46"/>
  <c r="AB152" i="46"/>
  <c r="AA152" i="46"/>
  <c r="Z152" i="46"/>
  <c r="AC151" i="46"/>
  <c r="AB151" i="46"/>
  <c r="AA151" i="46"/>
  <c r="Z151" i="46"/>
  <c r="AC150" i="46"/>
  <c r="AB150" i="46"/>
  <c r="AA150" i="46"/>
  <c r="Z150" i="46"/>
  <c r="AE149" i="46"/>
  <c r="AC149" i="46"/>
  <c r="AB149" i="46"/>
  <c r="AA149" i="46"/>
  <c r="Z149" i="46"/>
  <c r="AE148" i="46"/>
  <c r="AC148" i="46"/>
  <c r="AB148" i="46"/>
  <c r="AA148" i="46"/>
  <c r="Z148" i="46"/>
  <c r="AE147" i="46"/>
  <c r="AC147" i="46"/>
  <c r="AB147" i="46"/>
  <c r="AA147" i="46"/>
  <c r="Z147" i="46"/>
  <c r="AE146" i="46"/>
  <c r="AC146" i="46"/>
  <c r="AB146" i="46"/>
  <c r="AA146" i="46"/>
  <c r="Z146" i="46"/>
  <c r="AE145" i="46"/>
  <c r="AC145" i="46"/>
  <c r="AB145" i="46"/>
  <c r="AA145" i="46"/>
  <c r="Z145" i="46"/>
  <c r="AE144" i="46"/>
  <c r="AC144" i="46"/>
  <c r="AB144" i="46"/>
  <c r="AA144" i="46"/>
  <c r="Z144" i="46"/>
  <c r="AC143" i="46"/>
  <c r="AB143" i="46"/>
  <c r="AA143" i="46"/>
  <c r="Z143" i="46"/>
  <c r="AC142" i="46"/>
  <c r="AB142" i="46"/>
  <c r="AA142" i="46"/>
  <c r="Z142" i="46"/>
  <c r="AC141" i="46"/>
  <c r="AB141" i="46"/>
  <c r="AA141" i="46"/>
  <c r="Z141" i="46"/>
  <c r="AC140" i="46"/>
  <c r="AB140" i="46"/>
  <c r="AA140" i="46"/>
  <c r="Z140" i="46"/>
  <c r="AC139" i="46"/>
  <c r="AB139" i="46"/>
  <c r="AA139" i="46"/>
  <c r="Z139" i="46"/>
  <c r="AC138" i="46"/>
  <c r="AB138" i="46"/>
  <c r="AA138" i="46"/>
  <c r="Z138" i="46"/>
  <c r="AC137" i="46"/>
  <c r="AB137" i="46"/>
  <c r="AA137" i="46"/>
  <c r="Z137" i="46"/>
  <c r="AC136" i="46"/>
  <c r="AB136" i="46"/>
  <c r="AA136" i="46"/>
  <c r="Z136" i="46"/>
  <c r="AC135" i="46"/>
  <c r="AB135" i="46"/>
  <c r="AA135" i="46"/>
  <c r="Z135" i="46"/>
  <c r="AC134" i="46"/>
  <c r="AB134" i="46"/>
  <c r="AA134" i="46"/>
  <c r="Z134" i="46"/>
  <c r="AC133" i="46"/>
  <c r="AB133" i="46"/>
  <c r="AA133" i="46"/>
  <c r="Z133" i="46"/>
  <c r="AC132" i="46"/>
  <c r="AB132" i="46"/>
  <c r="AA132" i="46"/>
  <c r="Z132" i="46"/>
  <c r="AC131" i="46"/>
  <c r="AB131" i="46"/>
  <c r="AA131" i="46"/>
  <c r="Z131" i="46"/>
  <c r="AC130" i="46"/>
  <c r="AB130" i="46"/>
  <c r="AA130" i="46"/>
  <c r="Z130" i="46"/>
  <c r="AC129" i="46"/>
  <c r="AB129" i="46"/>
  <c r="AA129" i="46"/>
  <c r="Z129" i="46"/>
  <c r="AC128" i="46"/>
  <c r="AB128" i="46"/>
  <c r="AA128" i="46"/>
  <c r="Z128" i="46"/>
  <c r="AC127" i="46"/>
  <c r="AB127" i="46"/>
  <c r="AA127" i="46"/>
  <c r="Z127" i="46"/>
  <c r="AC126" i="46"/>
  <c r="AB126" i="46"/>
  <c r="AA126" i="46"/>
  <c r="Z126" i="46"/>
  <c r="AC125" i="46"/>
  <c r="AB125" i="46"/>
  <c r="AA125" i="46"/>
  <c r="Z125" i="46"/>
  <c r="AC124" i="46"/>
  <c r="AB124" i="46"/>
  <c r="AA124" i="46"/>
  <c r="Z124" i="46"/>
  <c r="AC123" i="46"/>
  <c r="AB123" i="46"/>
  <c r="AA123" i="46"/>
  <c r="Z123" i="46"/>
  <c r="AC122" i="46"/>
  <c r="AB122" i="46"/>
  <c r="AA122" i="46"/>
  <c r="Z122" i="46"/>
  <c r="AC121" i="46"/>
  <c r="AB121" i="46"/>
  <c r="AA121" i="46"/>
  <c r="Z121" i="46"/>
  <c r="AC120" i="46"/>
  <c r="AB120" i="46"/>
  <c r="AA120" i="46"/>
  <c r="Z120" i="46"/>
  <c r="AC119" i="46"/>
  <c r="AB119" i="46"/>
  <c r="AA119" i="46"/>
  <c r="Z119" i="46"/>
  <c r="AC118" i="46"/>
  <c r="AB118" i="46"/>
  <c r="AA118" i="46"/>
  <c r="Z118" i="46"/>
  <c r="AC117" i="46"/>
  <c r="AB117" i="46"/>
  <c r="AA117" i="46"/>
  <c r="Z117" i="46"/>
  <c r="AC116" i="46"/>
  <c r="AB116" i="46"/>
  <c r="AA116" i="46"/>
  <c r="Z116" i="46"/>
  <c r="AC115" i="46"/>
  <c r="AB115" i="46"/>
  <c r="AA115" i="46"/>
  <c r="Z115" i="46"/>
  <c r="AE114" i="46"/>
  <c r="AC114" i="46"/>
  <c r="AB114" i="46"/>
  <c r="AA114" i="46"/>
  <c r="Z114" i="46"/>
  <c r="AE113" i="46"/>
  <c r="AC113" i="46"/>
  <c r="AB113" i="46"/>
  <c r="AA113" i="46"/>
  <c r="Z113" i="46"/>
  <c r="AE112" i="46"/>
  <c r="AC112" i="46"/>
  <c r="AB112" i="46"/>
  <c r="AA112" i="46"/>
  <c r="Z112" i="46"/>
  <c r="AE111" i="46"/>
  <c r="AC111" i="46"/>
  <c r="AB111" i="46"/>
  <c r="AA111" i="46"/>
  <c r="Z111" i="46"/>
  <c r="AE110" i="46"/>
  <c r="AC110" i="46"/>
  <c r="AB110" i="46"/>
  <c r="AA110" i="46"/>
  <c r="Z110" i="46"/>
  <c r="AE109" i="46"/>
  <c r="AC109" i="46"/>
  <c r="AB109" i="46"/>
  <c r="AA109" i="46"/>
  <c r="Z109" i="46"/>
  <c r="AC108" i="46"/>
  <c r="AB108" i="46"/>
  <c r="AA108" i="46"/>
  <c r="Z108" i="46"/>
  <c r="AC106" i="46"/>
  <c r="AB106" i="46"/>
  <c r="AA106" i="46"/>
  <c r="Z106" i="46"/>
  <c r="AC105" i="46"/>
  <c r="AB105" i="46"/>
  <c r="AA105" i="46"/>
  <c r="Z105" i="46"/>
  <c r="AC104" i="46"/>
  <c r="AB104" i="46"/>
  <c r="AA104" i="46"/>
  <c r="Z104" i="46"/>
  <c r="AC103" i="46"/>
  <c r="AB103" i="46"/>
  <c r="AA103" i="46"/>
  <c r="Z103" i="46"/>
  <c r="AC102" i="46"/>
  <c r="AB102" i="46"/>
  <c r="AA102" i="46"/>
  <c r="Z102" i="46"/>
  <c r="AC101" i="46"/>
  <c r="AB101" i="46"/>
  <c r="AA101" i="46"/>
  <c r="Z101" i="46"/>
  <c r="AC100" i="46"/>
  <c r="AB100" i="46"/>
  <c r="AA100" i="46"/>
  <c r="Z100" i="46"/>
  <c r="AC99" i="46"/>
  <c r="AB99" i="46"/>
  <c r="AA99" i="46"/>
  <c r="Z99" i="46"/>
  <c r="AC98" i="46"/>
  <c r="AB98" i="46"/>
  <c r="AA98" i="46"/>
  <c r="Z98" i="46"/>
  <c r="AC97" i="46"/>
  <c r="AB97" i="46"/>
  <c r="AA97" i="46"/>
  <c r="Z97" i="46"/>
  <c r="AC96" i="46"/>
  <c r="AB96" i="46"/>
  <c r="AA96" i="46"/>
  <c r="Z96" i="46"/>
  <c r="AC95" i="46"/>
  <c r="AB95" i="46"/>
  <c r="AA95" i="46"/>
  <c r="Z95" i="46"/>
  <c r="AC94" i="46"/>
  <c r="AB94" i="46"/>
  <c r="AA94" i="46"/>
  <c r="Z94" i="46"/>
  <c r="AC93" i="46"/>
  <c r="AB93" i="46"/>
  <c r="AA93" i="46"/>
  <c r="Z93" i="46"/>
  <c r="AC92" i="46"/>
  <c r="AB92" i="46"/>
  <c r="AA92" i="46"/>
  <c r="Z92" i="46"/>
  <c r="AC91" i="46"/>
  <c r="AB91" i="46"/>
  <c r="AA91" i="46"/>
  <c r="Z91" i="46"/>
  <c r="AC90" i="46"/>
  <c r="AB90" i="46"/>
  <c r="AA90" i="46"/>
  <c r="Z90" i="46"/>
  <c r="AC89" i="46"/>
  <c r="AB89" i="46"/>
  <c r="AA89" i="46"/>
  <c r="Z89" i="46"/>
  <c r="AC88" i="46"/>
  <c r="AB88" i="46"/>
  <c r="AA88" i="46"/>
  <c r="Z88" i="46"/>
  <c r="AC87" i="46"/>
  <c r="AB87" i="46"/>
  <c r="AA87" i="46"/>
  <c r="Z87" i="46"/>
  <c r="AC86" i="46"/>
  <c r="AB86" i="46"/>
  <c r="AA86" i="46"/>
  <c r="Z86" i="46"/>
  <c r="AC85" i="46"/>
  <c r="AB85" i="46"/>
  <c r="AA85" i="46"/>
  <c r="Z85" i="46"/>
  <c r="AC84" i="46"/>
  <c r="AB84" i="46"/>
  <c r="AA84" i="46"/>
  <c r="Z84" i="46"/>
  <c r="AC83" i="46"/>
  <c r="AB83" i="46"/>
  <c r="AA83" i="46"/>
  <c r="Z83" i="46"/>
  <c r="AC82" i="46"/>
  <c r="AB82" i="46"/>
  <c r="AA82" i="46"/>
  <c r="Z82" i="46"/>
  <c r="AC81" i="46"/>
  <c r="AB81" i="46"/>
  <c r="AA81" i="46"/>
  <c r="Z81" i="46"/>
  <c r="AC80" i="46"/>
  <c r="AB80" i="46"/>
  <c r="AA80" i="46"/>
  <c r="Z80" i="46"/>
  <c r="AC79" i="46"/>
  <c r="AB79" i="46"/>
  <c r="AA79" i="46"/>
  <c r="Z79" i="46"/>
  <c r="AC78" i="46"/>
  <c r="AB78" i="46"/>
  <c r="AA78" i="46"/>
  <c r="Z78" i="46"/>
  <c r="AC77" i="46"/>
  <c r="AB77" i="46"/>
  <c r="AA77" i="46"/>
  <c r="Z77" i="46"/>
  <c r="AC76" i="46"/>
  <c r="AB76" i="46"/>
  <c r="AA76" i="46"/>
  <c r="Z76" i="46"/>
  <c r="AC75" i="46"/>
  <c r="AB75" i="46"/>
  <c r="AA75" i="46"/>
  <c r="Z75" i="46"/>
  <c r="AC74" i="46"/>
  <c r="AB74" i="46"/>
  <c r="AA74" i="46"/>
  <c r="Z74" i="46"/>
  <c r="AC73" i="46"/>
  <c r="AB73" i="46"/>
  <c r="AA73" i="46"/>
  <c r="Z73" i="46"/>
  <c r="AC72" i="46"/>
  <c r="AB72" i="46"/>
  <c r="AA72" i="46"/>
  <c r="Z72" i="46"/>
  <c r="AC71" i="46"/>
  <c r="AB71" i="46"/>
  <c r="AA71" i="46"/>
  <c r="Z71" i="46"/>
  <c r="AC70" i="46"/>
  <c r="AB70" i="46"/>
  <c r="AA70" i="46"/>
  <c r="Z70" i="46"/>
  <c r="AC69" i="46"/>
  <c r="AB69" i="46"/>
  <c r="AA69" i="46"/>
  <c r="Z69" i="46"/>
  <c r="AC68" i="46"/>
  <c r="AB68" i="46"/>
  <c r="AA68" i="46"/>
  <c r="Z68" i="46"/>
  <c r="AC67" i="46"/>
  <c r="AB67" i="46"/>
  <c r="AA67" i="46"/>
  <c r="Z67" i="46"/>
  <c r="AC66" i="46"/>
  <c r="AB66" i="46"/>
  <c r="AA66" i="46"/>
  <c r="Z66" i="46"/>
  <c r="AC65" i="46"/>
  <c r="AB65" i="46"/>
  <c r="AA65" i="46"/>
  <c r="Z65" i="46"/>
  <c r="AC64" i="46"/>
  <c r="AB64" i="46"/>
  <c r="AA64" i="46"/>
  <c r="Z64" i="46"/>
  <c r="AC63" i="46"/>
  <c r="AB63" i="46"/>
  <c r="AA63" i="46"/>
  <c r="Z63" i="46"/>
  <c r="AC62" i="46"/>
  <c r="AB62" i="46"/>
  <c r="AA62" i="46"/>
  <c r="Z62" i="46"/>
  <c r="AC61" i="46"/>
  <c r="AB61" i="46"/>
  <c r="AA61" i="46"/>
  <c r="Z61" i="46"/>
  <c r="AC60" i="46"/>
  <c r="AB60" i="46"/>
  <c r="AA60" i="46"/>
  <c r="Z60" i="46"/>
  <c r="AC59" i="46"/>
  <c r="AB59" i="46"/>
  <c r="AA59" i="46"/>
  <c r="Z59" i="46"/>
  <c r="AC58" i="46"/>
  <c r="AB58" i="46"/>
  <c r="AA58" i="46"/>
  <c r="Z58" i="46"/>
  <c r="AC57" i="46"/>
  <c r="AB57" i="46"/>
  <c r="AA57" i="46"/>
  <c r="Z57" i="46"/>
  <c r="AC56" i="46"/>
  <c r="AB56" i="46"/>
  <c r="AA56" i="46"/>
  <c r="Z56" i="46"/>
  <c r="AC55" i="46"/>
  <c r="AB55" i="46"/>
  <c r="AA55" i="46"/>
  <c r="Z55" i="46"/>
  <c r="AC54" i="46"/>
  <c r="AB54" i="46"/>
  <c r="AA54" i="46"/>
  <c r="Z54" i="46"/>
  <c r="AC53" i="46"/>
  <c r="AB53" i="46"/>
  <c r="AA53" i="46"/>
  <c r="Z53" i="46"/>
  <c r="AC52" i="46"/>
  <c r="AB52" i="46"/>
  <c r="AA52" i="46"/>
  <c r="Z52" i="46"/>
  <c r="AC51" i="46"/>
  <c r="AB51" i="46"/>
  <c r="AA51" i="46"/>
  <c r="Z51" i="46"/>
  <c r="AC50" i="46"/>
  <c r="AB50" i="46"/>
  <c r="AA50" i="46"/>
  <c r="Z50" i="46"/>
  <c r="AC49" i="46"/>
  <c r="AB49" i="46"/>
  <c r="AA49" i="46"/>
  <c r="Z49" i="46"/>
  <c r="AC48" i="46"/>
  <c r="AB48" i="46"/>
  <c r="AA48" i="46"/>
  <c r="Z48" i="46"/>
  <c r="AC47" i="46"/>
  <c r="AB47" i="46"/>
  <c r="AA47" i="46"/>
  <c r="Z47" i="46"/>
  <c r="AC46" i="46"/>
  <c r="AB46" i="46"/>
  <c r="AA46" i="46"/>
  <c r="Z46" i="46"/>
  <c r="AC45" i="46"/>
  <c r="AB45" i="46"/>
  <c r="AA45" i="46"/>
  <c r="Z45" i="46"/>
  <c r="AC44" i="46"/>
  <c r="AB44" i="46"/>
  <c r="AA44" i="46"/>
  <c r="Z44" i="46"/>
  <c r="AC43" i="46"/>
  <c r="AB43" i="46"/>
  <c r="AA43" i="46"/>
  <c r="Z43" i="46"/>
  <c r="AC42" i="46"/>
  <c r="AB42" i="46"/>
  <c r="AA42" i="46"/>
  <c r="Z42" i="46"/>
  <c r="AC41" i="46"/>
  <c r="AB41" i="46"/>
  <c r="AA41" i="46"/>
  <c r="Z41" i="46"/>
  <c r="AC40" i="46"/>
  <c r="AB40" i="46"/>
  <c r="AA40" i="46"/>
  <c r="Z40" i="46"/>
  <c r="AC39" i="46"/>
  <c r="AB39" i="46"/>
  <c r="AA39" i="46"/>
  <c r="Z39" i="46"/>
  <c r="AC38" i="46"/>
  <c r="AB38" i="46"/>
  <c r="AA38" i="46"/>
  <c r="Z38" i="46"/>
  <c r="AE37" i="46"/>
  <c r="AC37" i="46"/>
  <c r="AB37" i="46"/>
  <c r="AA37" i="46"/>
  <c r="Z37" i="46"/>
  <c r="AE36" i="46"/>
  <c r="AC36" i="46"/>
  <c r="AB36" i="46"/>
  <c r="AA36" i="46"/>
  <c r="Z36" i="46"/>
  <c r="AE35" i="46"/>
  <c r="AC35" i="46"/>
  <c r="AB35" i="46"/>
  <c r="AA35" i="46"/>
  <c r="Z35" i="46"/>
  <c r="AE34" i="46"/>
  <c r="AC34" i="46"/>
  <c r="AB34" i="46"/>
  <c r="AA34" i="46"/>
  <c r="Z34" i="46"/>
  <c r="AE33" i="46"/>
  <c r="AC33" i="46"/>
  <c r="AB33" i="46"/>
  <c r="AA33" i="46"/>
  <c r="Z33" i="46"/>
  <c r="AE32" i="46"/>
  <c r="AC32" i="46"/>
  <c r="AB32" i="46"/>
  <c r="AA32" i="46"/>
  <c r="Z32" i="46"/>
  <c r="AC31" i="46"/>
  <c r="AB31" i="46"/>
  <c r="AA31" i="46"/>
  <c r="Z31" i="46"/>
  <c r="AC30" i="46"/>
  <c r="AB30" i="46"/>
  <c r="AA30" i="46"/>
  <c r="Z30" i="46"/>
  <c r="AC29" i="46"/>
  <c r="AB29" i="46"/>
  <c r="AA29" i="46"/>
  <c r="Z29" i="46"/>
  <c r="AC28" i="46"/>
  <c r="AB28" i="46"/>
  <c r="AA28" i="46"/>
  <c r="Z28" i="46"/>
  <c r="AC27" i="46"/>
  <c r="AB27" i="46"/>
  <c r="AA27" i="46"/>
  <c r="Z27" i="46"/>
  <c r="AC26" i="46"/>
  <c r="AB26" i="46"/>
  <c r="AA26" i="46"/>
  <c r="Z26" i="46"/>
  <c r="AC25" i="46"/>
  <c r="AB25" i="46"/>
  <c r="AA25" i="46"/>
  <c r="Z25" i="46"/>
  <c r="AC24" i="46"/>
  <c r="AB24" i="46"/>
  <c r="AA24" i="46"/>
  <c r="Z24" i="46"/>
  <c r="AC23" i="46"/>
  <c r="AB23" i="46"/>
  <c r="AA23" i="46"/>
  <c r="Z23" i="46"/>
  <c r="AC22" i="46"/>
  <c r="AB22" i="46"/>
  <c r="AA22" i="46"/>
  <c r="Z22" i="46"/>
  <c r="AC21" i="46"/>
  <c r="AB21" i="46"/>
  <c r="AA21" i="46"/>
  <c r="Z21" i="46"/>
  <c r="AC20" i="46"/>
  <c r="AB20" i="46"/>
  <c r="AA20" i="46"/>
  <c r="Z20" i="46"/>
  <c r="AC19" i="46"/>
  <c r="AB19" i="46"/>
  <c r="AA19" i="46"/>
  <c r="Z19" i="46"/>
  <c r="AC18" i="46"/>
  <c r="AB18" i="46"/>
  <c r="AA18" i="46"/>
  <c r="Z18" i="46"/>
  <c r="AC17" i="46"/>
  <c r="AB17" i="46"/>
  <c r="AA17" i="46"/>
  <c r="Z17" i="46"/>
  <c r="AC16" i="46"/>
  <c r="AB16" i="46"/>
  <c r="AA16" i="46"/>
  <c r="Z16" i="46"/>
  <c r="AC15" i="46"/>
  <c r="AB15" i="46"/>
  <c r="AA15" i="46"/>
  <c r="Z15" i="46"/>
  <c r="AC14" i="46"/>
  <c r="AB14" i="46"/>
  <c r="AA14" i="46"/>
  <c r="Z14" i="46"/>
  <c r="AC13" i="46"/>
  <c r="AB13" i="46"/>
  <c r="AA13" i="46"/>
  <c r="Z13" i="46"/>
  <c r="AE9" i="46"/>
  <c r="AC9" i="46"/>
  <c r="AB9" i="46"/>
  <c r="Z9" i="46"/>
  <c r="L9" i="46"/>
  <c r="J9" i="46"/>
  <c r="D9" i="46"/>
  <c r="U9" i="46" s="1"/>
  <c r="AE8" i="46"/>
  <c r="AD8" i="46"/>
  <c r="AC8" i="46"/>
  <c r="AB8" i="46"/>
  <c r="Z8" i="46"/>
  <c r="L8" i="46"/>
  <c r="J8" i="46"/>
  <c r="D8" i="46"/>
  <c r="U8" i="46" s="1"/>
  <c r="AE7" i="46"/>
  <c r="AD7" i="46"/>
  <c r="AC7" i="46"/>
  <c r="AB7" i="46"/>
  <c r="AA7" i="46"/>
  <c r="Z7" i="46"/>
  <c r="Q7" i="46"/>
  <c r="L7" i="46"/>
  <c r="J7" i="46"/>
  <c r="D7" i="46"/>
  <c r="T7" i="46" s="1"/>
  <c r="J6" i="46"/>
  <c r="D6" i="46"/>
  <c r="U6" i="46" s="1"/>
  <c r="J5" i="46"/>
  <c r="D5" i="46"/>
  <c r="U5" i="46" s="1"/>
  <c r="M4" i="46"/>
  <c r="L4" i="46"/>
  <c r="J4" i="46"/>
  <c r="Q4" i="46" s="1"/>
  <c r="T4" i="46"/>
  <c r="R7" i="46" l="1"/>
  <c r="R4" i="46"/>
  <c r="AA12" i="45" l="1"/>
  <c r="AB12" i="45"/>
  <c r="AE12" i="45"/>
  <c r="Z13" i="45"/>
  <c r="AB13" i="45"/>
  <c r="AE13" i="45"/>
  <c r="Z14" i="45"/>
  <c r="AB14" i="45"/>
  <c r="AC14" i="45"/>
  <c r="AE14" i="45"/>
  <c r="AA15" i="45"/>
  <c r="AB15" i="45"/>
  <c r="AC15" i="45"/>
  <c r="AE15" i="45"/>
  <c r="Z16" i="45"/>
  <c r="AB16" i="45"/>
  <c r="AD16" i="45"/>
  <c r="AE16" i="45"/>
  <c r="AB17" i="45"/>
  <c r="Z17" i="45"/>
  <c r="AA17" i="45"/>
  <c r="AD17" i="45"/>
  <c r="AE17" i="45"/>
  <c r="AB18" i="45"/>
  <c r="Z18" i="45"/>
  <c r="AA18" i="45"/>
  <c r="AE18" i="45"/>
  <c r="Z19" i="45"/>
  <c r="AB19" i="45"/>
  <c r="AE19" i="45"/>
  <c r="AB20" i="45"/>
  <c r="Z20" i="45"/>
  <c r="AA20" i="45"/>
  <c r="AE20" i="45"/>
  <c r="AB21" i="45"/>
  <c r="Z21" i="45"/>
  <c r="AA21" i="45"/>
  <c r="AE21" i="45"/>
  <c r="Z25" i="45"/>
  <c r="AB25" i="45"/>
  <c r="AC25" i="45"/>
  <c r="AE25" i="45"/>
  <c r="AB26" i="45"/>
  <c r="Z26" i="45"/>
  <c r="AA26" i="45"/>
  <c r="AC26" i="45"/>
  <c r="AE26" i="45"/>
  <c r="Z15" i="45" l="1"/>
  <c r="AA25" i="45"/>
  <c r="Z12" i="45"/>
  <c r="AA14" i="45"/>
  <c r="AA13" i="45"/>
  <c r="AA19" i="45"/>
  <c r="AA16" i="45"/>
  <c r="AA34" i="45" l="1"/>
  <c r="AB34" i="45"/>
  <c r="AC34" i="45"/>
  <c r="AD34" i="45"/>
  <c r="AE34" i="45"/>
  <c r="AC42" i="45"/>
  <c r="Z42" i="45"/>
  <c r="AA42" i="45"/>
  <c r="AB42" i="45"/>
  <c r="AE42" i="45"/>
  <c r="Z34" i="45" l="1"/>
  <c r="AC239" i="45"/>
  <c r="AB239" i="45"/>
  <c r="AA239" i="45"/>
  <c r="Z239" i="45"/>
  <c r="AC240" i="45"/>
  <c r="AB240" i="45"/>
  <c r="AA240" i="45"/>
  <c r="Z240" i="45"/>
  <c r="AC209" i="45"/>
  <c r="AB209" i="45"/>
  <c r="AA209" i="45"/>
  <c r="Z209" i="45"/>
  <c r="AC185" i="45"/>
  <c r="AB185" i="45"/>
  <c r="AA185" i="45"/>
  <c r="Z185" i="45"/>
  <c r="AC150" i="45"/>
  <c r="AB150" i="45"/>
  <c r="AA150" i="45"/>
  <c r="Z150" i="45"/>
  <c r="AC98" i="45"/>
  <c r="AB98" i="45"/>
  <c r="AA98" i="45"/>
  <c r="Z98" i="45"/>
  <c r="AC97" i="45"/>
  <c r="AB97" i="45"/>
  <c r="AA97" i="45"/>
  <c r="Z97" i="45"/>
  <c r="AC73" i="45"/>
  <c r="AB73" i="45"/>
  <c r="AA73" i="45"/>
  <c r="Z73" i="45"/>
  <c r="AC242" i="45"/>
  <c r="AC241" i="45"/>
  <c r="AC238" i="45"/>
  <c r="AA238" i="45"/>
  <c r="Z238" i="45"/>
  <c r="AB238" i="45"/>
  <c r="AC237" i="45"/>
  <c r="AB237" i="45"/>
  <c r="Z237" i="45"/>
  <c r="AC236" i="45"/>
  <c r="AB236" i="45"/>
  <c r="Z236" i="45"/>
  <c r="AA236" i="45"/>
  <c r="AC235" i="45"/>
  <c r="AB235" i="45"/>
  <c r="AA235" i="45"/>
  <c r="Z235" i="45"/>
  <c r="AC234" i="45"/>
  <c r="AB234" i="45"/>
  <c r="Z234" i="45"/>
  <c r="AA234" i="45"/>
  <c r="AC233" i="45"/>
  <c r="AB233" i="45"/>
  <c r="Z233" i="45"/>
  <c r="AA233" i="45"/>
  <c r="AC232" i="45"/>
  <c r="AB232" i="45"/>
  <c r="Z232" i="45"/>
  <c r="AA232" i="45"/>
  <c r="AC231" i="45"/>
  <c r="AB231" i="45"/>
  <c r="Z231" i="45"/>
  <c r="AA231" i="45"/>
  <c r="AC230" i="45"/>
  <c r="AB230" i="45"/>
  <c r="AA230" i="45"/>
  <c r="Z230" i="45"/>
  <c r="AC229" i="45"/>
  <c r="AB229" i="45"/>
  <c r="Z229" i="45"/>
  <c r="AA229" i="45"/>
  <c r="AC228" i="45"/>
  <c r="AB228" i="45"/>
  <c r="Z228" i="45"/>
  <c r="AA228" i="45"/>
  <c r="AC227" i="45"/>
  <c r="AB227" i="45"/>
  <c r="Z227" i="45"/>
  <c r="AA227" i="45"/>
  <c r="AC226" i="45"/>
  <c r="AB226" i="45"/>
  <c r="Z226" i="45"/>
  <c r="AA226" i="45"/>
  <c r="AC225" i="45"/>
  <c r="AB225" i="45"/>
  <c r="AA225" i="45"/>
  <c r="Z225" i="45"/>
  <c r="AC224" i="45"/>
  <c r="AB224" i="45"/>
  <c r="Z224" i="45"/>
  <c r="AA224" i="45"/>
  <c r="AC223" i="45"/>
  <c r="AB223" i="45"/>
  <c r="Z223" i="45"/>
  <c r="AA223" i="45"/>
  <c r="AC222" i="45"/>
  <c r="AB222" i="45"/>
  <c r="Z222" i="45"/>
  <c r="AA222" i="45"/>
  <c r="AC221" i="45"/>
  <c r="AB221" i="45"/>
  <c r="Z221" i="45"/>
  <c r="AA221" i="45"/>
  <c r="AC220" i="45"/>
  <c r="AB220" i="45"/>
  <c r="AA220" i="45"/>
  <c r="Z220" i="45"/>
  <c r="AC219" i="45"/>
  <c r="AB219" i="45"/>
  <c r="Z219" i="45"/>
  <c r="AA219" i="45"/>
  <c r="AC218" i="45"/>
  <c r="AB218" i="45"/>
  <c r="Z218" i="45"/>
  <c r="AA218" i="45"/>
  <c r="AC217" i="45"/>
  <c r="AB217" i="45"/>
  <c r="AA217" i="45"/>
  <c r="Z217" i="45"/>
  <c r="AC216" i="45"/>
  <c r="AB216" i="45"/>
  <c r="Z216" i="45"/>
  <c r="AA216" i="45"/>
  <c r="AC215" i="45"/>
  <c r="AB215" i="45"/>
  <c r="Z215" i="45"/>
  <c r="AA215" i="45"/>
  <c r="AC214" i="45"/>
  <c r="AB214" i="45"/>
  <c r="AA214" i="45"/>
  <c r="AC213" i="45"/>
  <c r="AB213" i="45"/>
  <c r="Z213" i="45"/>
  <c r="AA213" i="45"/>
  <c r="AC212" i="45"/>
  <c r="AB212" i="45"/>
  <c r="Z212" i="45"/>
  <c r="AA212" i="45"/>
  <c r="AC211" i="45"/>
  <c r="AB211" i="45"/>
  <c r="AA211" i="45"/>
  <c r="Z211" i="45"/>
  <c r="AC208" i="45"/>
  <c r="AA208" i="45"/>
  <c r="Z208" i="45"/>
  <c r="AB208" i="45"/>
  <c r="AC207" i="45"/>
  <c r="AA207" i="45"/>
  <c r="Z207" i="45"/>
  <c r="AB207" i="45"/>
  <c r="AC206" i="45"/>
  <c r="AB206" i="45"/>
  <c r="Z206" i="45"/>
  <c r="AA206" i="45"/>
  <c r="AC205" i="45"/>
  <c r="AB205" i="45"/>
  <c r="Z205" i="45"/>
  <c r="AA205" i="45"/>
  <c r="AC204" i="45"/>
  <c r="AB204" i="45"/>
  <c r="AA204" i="45"/>
  <c r="Z204" i="45"/>
  <c r="AC203" i="45"/>
  <c r="AB203" i="45"/>
  <c r="Z203" i="45"/>
  <c r="AA203" i="45"/>
  <c r="AC202" i="45"/>
  <c r="AA202" i="45"/>
  <c r="Z202" i="45"/>
  <c r="AB202" i="45"/>
  <c r="AC201" i="45"/>
  <c r="AA201" i="45"/>
  <c r="Z201" i="45"/>
  <c r="AB201" i="45"/>
  <c r="AC200" i="45"/>
  <c r="AB200" i="45"/>
  <c r="AA200" i="45"/>
  <c r="Z200" i="45"/>
  <c r="AC199" i="45"/>
  <c r="AB199" i="45"/>
  <c r="Z199" i="45"/>
  <c r="AA199" i="45"/>
  <c r="AC198" i="45"/>
  <c r="AB198" i="45"/>
  <c r="AA198" i="45"/>
  <c r="Z198" i="45"/>
  <c r="AC197" i="45"/>
  <c r="AB197" i="45"/>
  <c r="Z197" i="45"/>
  <c r="AA197" i="45"/>
  <c r="AC196" i="45"/>
  <c r="AA196" i="45"/>
  <c r="Z196" i="45"/>
  <c r="AB196" i="45"/>
  <c r="AC195" i="45"/>
  <c r="AA195" i="45"/>
  <c r="Z195" i="45"/>
  <c r="AB195" i="45"/>
  <c r="AC194" i="45"/>
  <c r="AB194" i="45"/>
  <c r="Z194" i="45"/>
  <c r="AA194" i="45"/>
  <c r="AC193" i="45"/>
  <c r="AB193" i="45"/>
  <c r="Z193" i="45"/>
  <c r="AA193" i="45"/>
  <c r="AC192" i="45"/>
  <c r="AB192" i="45"/>
  <c r="AA192" i="45"/>
  <c r="Z192" i="45"/>
  <c r="AE191" i="45"/>
  <c r="AC191" i="45"/>
  <c r="AB191" i="45"/>
  <c r="Z191" i="45"/>
  <c r="AA191" i="45"/>
  <c r="AE190" i="45"/>
  <c r="AC190" i="45"/>
  <c r="AA190" i="45"/>
  <c r="Z190" i="45"/>
  <c r="AB190" i="45"/>
  <c r="AE189" i="45"/>
  <c r="AC189" i="45"/>
  <c r="AA189" i="45"/>
  <c r="Z189" i="45"/>
  <c r="AB189" i="45"/>
  <c r="AE188" i="45"/>
  <c r="AC188" i="45"/>
  <c r="AB188" i="45"/>
  <c r="Z188" i="45"/>
  <c r="AA188" i="45"/>
  <c r="AE187" i="45"/>
  <c r="AC187" i="45"/>
  <c r="AB187" i="45"/>
  <c r="Z187" i="45"/>
  <c r="AA187" i="45"/>
  <c r="AE186" i="45"/>
  <c r="AC186" i="45"/>
  <c r="AB186" i="45"/>
  <c r="AA186" i="45"/>
  <c r="Z186" i="45"/>
  <c r="AC184" i="45"/>
  <c r="AB184" i="45"/>
  <c r="Z184" i="45"/>
  <c r="AA184" i="45"/>
  <c r="AB183" i="45"/>
  <c r="AA183" i="45"/>
  <c r="Z183" i="45"/>
  <c r="AC183" i="45"/>
  <c r="AB182" i="45"/>
  <c r="AA182" i="45"/>
  <c r="Z182" i="45"/>
  <c r="AC182" i="45"/>
  <c r="AC181" i="45"/>
  <c r="AA181" i="45"/>
  <c r="Z181" i="45"/>
  <c r="AB181" i="45"/>
  <c r="AB180" i="45"/>
  <c r="AA180" i="45"/>
  <c r="Z180" i="45"/>
  <c r="AC180" i="45"/>
  <c r="AB179" i="45"/>
  <c r="AA179" i="45"/>
  <c r="Z179" i="45"/>
  <c r="AC179" i="45"/>
  <c r="AC178" i="45"/>
  <c r="AA178" i="45"/>
  <c r="Z178" i="45"/>
  <c r="AB178" i="45"/>
  <c r="AC177" i="45"/>
  <c r="AB177" i="45"/>
  <c r="Z177" i="45"/>
  <c r="AA177" i="45"/>
  <c r="AC176" i="45"/>
  <c r="AB176" i="45"/>
  <c r="AA176" i="45"/>
  <c r="Z176" i="45"/>
  <c r="AC175" i="45"/>
  <c r="AB175" i="45"/>
  <c r="Z175" i="45"/>
  <c r="AA175" i="45"/>
  <c r="AC174" i="45"/>
  <c r="AB174" i="45"/>
  <c r="Z174" i="45"/>
  <c r="AA174" i="45"/>
  <c r="AC173" i="45"/>
  <c r="AB173" i="45"/>
  <c r="AA173" i="45"/>
  <c r="AC172" i="45"/>
  <c r="AB172" i="45"/>
  <c r="Z172" i="45"/>
  <c r="AA172" i="45"/>
  <c r="AC171" i="45"/>
  <c r="AB171" i="45"/>
  <c r="Z171" i="45"/>
  <c r="AA171" i="45"/>
  <c r="AC170" i="45"/>
  <c r="AB170" i="45"/>
  <c r="AA170" i="45"/>
  <c r="Z170" i="45"/>
  <c r="AC169" i="45"/>
  <c r="AB169" i="45"/>
  <c r="Z169" i="45"/>
  <c r="AA169" i="45"/>
  <c r="AC168" i="45"/>
  <c r="AB168" i="45"/>
  <c r="Z168" i="45"/>
  <c r="AA168" i="45"/>
  <c r="AC167" i="45"/>
  <c r="AB167" i="45"/>
  <c r="AA167" i="45"/>
  <c r="Z167" i="45"/>
  <c r="AC166" i="45"/>
  <c r="AA166" i="45"/>
  <c r="Z166" i="45"/>
  <c r="AB166" i="45"/>
  <c r="AC165" i="45"/>
  <c r="AA165" i="45"/>
  <c r="Z165" i="45"/>
  <c r="AB165" i="45"/>
  <c r="AC164" i="45"/>
  <c r="AB164" i="45"/>
  <c r="Z164" i="45"/>
  <c r="AA164" i="45"/>
  <c r="AC163" i="45"/>
  <c r="AB163" i="45"/>
  <c r="Z163" i="45"/>
  <c r="AA163" i="45"/>
  <c r="AC162" i="45"/>
  <c r="AB162" i="45"/>
  <c r="Z162" i="45"/>
  <c r="AA162" i="45"/>
  <c r="AC161" i="45"/>
  <c r="AB161" i="45"/>
  <c r="AA161" i="45"/>
  <c r="Z161" i="45"/>
  <c r="AC160" i="45"/>
  <c r="AB160" i="45"/>
  <c r="Z160" i="45"/>
  <c r="AA160" i="45"/>
  <c r="AC159" i="45"/>
  <c r="AB159" i="45"/>
  <c r="Z159" i="45"/>
  <c r="AA159" i="45"/>
  <c r="AC158" i="45"/>
  <c r="AB158" i="45"/>
  <c r="Z158" i="45"/>
  <c r="AA158" i="45"/>
  <c r="AC157" i="45"/>
  <c r="AB157" i="45"/>
  <c r="AA157" i="45"/>
  <c r="Z157" i="45"/>
  <c r="AE156" i="45"/>
  <c r="AC156" i="45"/>
  <c r="AA156" i="45"/>
  <c r="Z156" i="45"/>
  <c r="AB156" i="45"/>
  <c r="AE155" i="45"/>
  <c r="AC155" i="45"/>
  <c r="AA155" i="45"/>
  <c r="Z155" i="45"/>
  <c r="AB155" i="45"/>
  <c r="AE154" i="45"/>
  <c r="AC154" i="45"/>
  <c r="AB154" i="45"/>
  <c r="Z154" i="45"/>
  <c r="AA154" i="45"/>
  <c r="AE153" i="45"/>
  <c r="AC153" i="45"/>
  <c r="AB153" i="45"/>
  <c r="Z153" i="45"/>
  <c r="AA153" i="45"/>
  <c r="AE152" i="45"/>
  <c r="AC152" i="45"/>
  <c r="AB152" i="45"/>
  <c r="Z152" i="45"/>
  <c r="AA152" i="45"/>
  <c r="AE151" i="45"/>
  <c r="AC151" i="45"/>
  <c r="AB151" i="45"/>
  <c r="AA151" i="45"/>
  <c r="AC148" i="45"/>
  <c r="AB148" i="45"/>
  <c r="Z148" i="45"/>
  <c r="AA148" i="45"/>
  <c r="AC147" i="45"/>
  <c r="AB147" i="45"/>
  <c r="Z147" i="45"/>
  <c r="AA147" i="45"/>
  <c r="AC146" i="45"/>
  <c r="AB146" i="45"/>
  <c r="Z146" i="45"/>
  <c r="AA146" i="45"/>
  <c r="AC145" i="45"/>
  <c r="AB145" i="45"/>
  <c r="Z145" i="45"/>
  <c r="AA145" i="45"/>
  <c r="AC144" i="45"/>
  <c r="AB144" i="45"/>
  <c r="AA144" i="45"/>
  <c r="Z144" i="45"/>
  <c r="AC143" i="45"/>
  <c r="AB143" i="45"/>
  <c r="Z143" i="45"/>
  <c r="AA143" i="45"/>
  <c r="AC142" i="45"/>
  <c r="AB142" i="45"/>
  <c r="Z142" i="45"/>
  <c r="AA142" i="45"/>
  <c r="AC141" i="45"/>
  <c r="AB141" i="45"/>
  <c r="Z141" i="45"/>
  <c r="AA141" i="45"/>
  <c r="AC140" i="45"/>
  <c r="AB140" i="45"/>
  <c r="AA140" i="45"/>
  <c r="Z140" i="45"/>
  <c r="AC139" i="45"/>
  <c r="AB139" i="45"/>
  <c r="Z139" i="45"/>
  <c r="AA139" i="45"/>
  <c r="AC138" i="45"/>
  <c r="AB138" i="45"/>
  <c r="Z138" i="45"/>
  <c r="AA138" i="45"/>
  <c r="AC137" i="45"/>
  <c r="AB137" i="45"/>
  <c r="Z137" i="45"/>
  <c r="AA137" i="45"/>
  <c r="AC136" i="45"/>
  <c r="AB136" i="45"/>
  <c r="Z136" i="45"/>
  <c r="AA136" i="45"/>
  <c r="AC135" i="45"/>
  <c r="AB135" i="45"/>
  <c r="Z135" i="45"/>
  <c r="AA135" i="45"/>
  <c r="AC134" i="45"/>
  <c r="AB134" i="45"/>
  <c r="Z134" i="45"/>
  <c r="AA134" i="45"/>
  <c r="AC133" i="45"/>
  <c r="AB133" i="45"/>
  <c r="Z133" i="45"/>
  <c r="AA133" i="45"/>
  <c r="AC132" i="45"/>
  <c r="AB132" i="45"/>
  <c r="Z132" i="45"/>
  <c r="AA132" i="45"/>
  <c r="AC131" i="45"/>
  <c r="AB131" i="45"/>
  <c r="Z131" i="45"/>
  <c r="AA131" i="45"/>
  <c r="AC130" i="45"/>
  <c r="AB130" i="45"/>
  <c r="Z130" i="45"/>
  <c r="AA130" i="45"/>
  <c r="AC129" i="45"/>
  <c r="AB129" i="45"/>
  <c r="Z129" i="45"/>
  <c r="AA129" i="45"/>
  <c r="AC128" i="45"/>
  <c r="AB128" i="45"/>
  <c r="AA128" i="45"/>
  <c r="Z128" i="45"/>
  <c r="AC127" i="45"/>
  <c r="AA127" i="45"/>
  <c r="Z127" i="45"/>
  <c r="AB127" i="45"/>
  <c r="AC126" i="45"/>
  <c r="AA126" i="45"/>
  <c r="Z126" i="45"/>
  <c r="AB126" i="45"/>
  <c r="AC125" i="45"/>
  <c r="AB125" i="45"/>
  <c r="Z125" i="45"/>
  <c r="AA125" i="45"/>
  <c r="AC124" i="45"/>
  <c r="AB124" i="45"/>
  <c r="Z124" i="45"/>
  <c r="AA124" i="45"/>
  <c r="AC123" i="45"/>
  <c r="AB123" i="45"/>
  <c r="AA123" i="45"/>
  <c r="Z123" i="45"/>
  <c r="AC122" i="45"/>
  <c r="AB122" i="45"/>
  <c r="Z122" i="45"/>
  <c r="AA122" i="45"/>
  <c r="AC121" i="45"/>
  <c r="AB121" i="45"/>
  <c r="Z121" i="45"/>
  <c r="AA121" i="45"/>
  <c r="AC120" i="45"/>
  <c r="AB120" i="45"/>
  <c r="Z120" i="45"/>
  <c r="AA120" i="45"/>
  <c r="AC119" i="45"/>
  <c r="AB119" i="45"/>
  <c r="Z119" i="45"/>
  <c r="AA119" i="45"/>
  <c r="AC118" i="45"/>
  <c r="AB118" i="45"/>
  <c r="AA118" i="45"/>
  <c r="Z118" i="45"/>
  <c r="AC117" i="45"/>
  <c r="AB117" i="45"/>
  <c r="Z117" i="45"/>
  <c r="AA117" i="45"/>
  <c r="AC116" i="45"/>
  <c r="AB116" i="45"/>
  <c r="Z116" i="45"/>
  <c r="AA116" i="45"/>
  <c r="AC115" i="45"/>
  <c r="AB115" i="45"/>
  <c r="Z115" i="45"/>
  <c r="AA115" i="45"/>
  <c r="AC114" i="45"/>
  <c r="AB114" i="45"/>
  <c r="Z114" i="45"/>
  <c r="AA114" i="45"/>
  <c r="AC113" i="45"/>
  <c r="AB113" i="45"/>
  <c r="AA113" i="45"/>
  <c r="Z113" i="45"/>
  <c r="AC112" i="45"/>
  <c r="AB112" i="45"/>
  <c r="Z112" i="45"/>
  <c r="AA112" i="45"/>
  <c r="AC111" i="45"/>
  <c r="AB111" i="45"/>
  <c r="Z111" i="45"/>
  <c r="AA111" i="45"/>
  <c r="AC110" i="45"/>
  <c r="AB110" i="45"/>
  <c r="Z110" i="45"/>
  <c r="AA110" i="45"/>
  <c r="AC109" i="45"/>
  <c r="AB109" i="45"/>
  <c r="Z109" i="45"/>
  <c r="AA109" i="45"/>
  <c r="AC108" i="45"/>
  <c r="AB108" i="45"/>
  <c r="AA108" i="45"/>
  <c r="Z108" i="45"/>
  <c r="AC107" i="45"/>
  <c r="AB107" i="45"/>
  <c r="Z107" i="45"/>
  <c r="AA107" i="45"/>
  <c r="AC106" i="45"/>
  <c r="AB106" i="45"/>
  <c r="Z106" i="45"/>
  <c r="AA106" i="45"/>
  <c r="AC105" i="45"/>
  <c r="AB105" i="45"/>
  <c r="AA105" i="45"/>
  <c r="Z105" i="45"/>
  <c r="AC104" i="45"/>
  <c r="AB104" i="45"/>
  <c r="Z104" i="45"/>
  <c r="AA104" i="45"/>
  <c r="AC103" i="45"/>
  <c r="AB103" i="45"/>
  <c r="Z103" i="45"/>
  <c r="AA103" i="45"/>
  <c r="AC102" i="45"/>
  <c r="AB102" i="45"/>
  <c r="AA102" i="45"/>
  <c r="Z102" i="45"/>
  <c r="AC101" i="45"/>
  <c r="AB101" i="45"/>
  <c r="Z101" i="45"/>
  <c r="AA101" i="45"/>
  <c r="AC100" i="45"/>
  <c r="AB100" i="45"/>
  <c r="Z100" i="45"/>
  <c r="AA100" i="45"/>
  <c r="AC99" i="45"/>
  <c r="AB99" i="45"/>
  <c r="AA99" i="45"/>
  <c r="Z99" i="45"/>
  <c r="AC96" i="45"/>
  <c r="AA96" i="45"/>
  <c r="Z96" i="45"/>
  <c r="AB96" i="45"/>
  <c r="AC95" i="45"/>
  <c r="AA95" i="45"/>
  <c r="Z95" i="45"/>
  <c r="AB95" i="45"/>
  <c r="AC94" i="45"/>
  <c r="AB94" i="45"/>
  <c r="Z94" i="45"/>
  <c r="AA94" i="45"/>
  <c r="AC93" i="45"/>
  <c r="AB93" i="45"/>
  <c r="Z93" i="45"/>
  <c r="AA93" i="45"/>
  <c r="AC92" i="45"/>
  <c r="AB92" i="45"/>
  <c r="AA92" i="45"/>
  <c r="Z92" i="45"/>
  <c r="AC91" i="45"/>
  <c r="AB91" i="45"/>
  <c r="Z91" i="45"/>
  <c r="AA91" i="45"/>
  <c r="AC90" i="45"/>
  <c r="AA90" i="45"/>
  <c r="Z90" i="45"/>
  <c r="AB90" i="45"/>
  <c r="AC89" i="45"/>
  <c r="AA89" i="45"/>
  <c r="Z89" i="45"/>
  <c r="AB89" i="45"/>
  <c r="AC88" i="45"/>
  <c r="AB88" i="45"/>
  <c r="Z88" i="45"/>
  <c r="AA88" i="45"/>
  <c r="AC87" i="45"/>
  <c r="AB87" i="45"/>
  <c r="Z87" i="45"/>
  <c r="AA87" i="45"/>
  <c r="AC86" i="45"/>
  <c r="AB86" i="45"/>
  <c r="AA86" i="45"/>
  <c r="Z86" i="45"/>
  <c r="AC85" i="45"/>
  <c r="AB85" i="45"/>
  <c r="Z85" i="45"/>
  <c r="AA85" i="45"/>
  <c r="AC84" i="45"/>
  <c r="AA84" i="45"/>
  <c r="Z84" i="45"/>
  <c r="AB84" i="45"/>
  <c r="AC83" i="45"/>
  <c r="AA83" i="45"/>
  <c r="Z83" i="45"/>
  <c r="AB83" i="45"/>
  <c r="AC82" i="45"/>
  <c r="AB82" i="45"/>
  <c r="Z82" i="45"/>
  <c r="AA82" i="45"/>
  <c r="AC81" i="45"/>
  <c r="AB81" i="45"/>
  <c r="Z81" i="45"/>
  <c r="AA81" i="45"/>
  <c r="AC80" i="45"/>
  <c r="AB80" i="45"/>
  <c r="AA80" i="45"/>
  <c r="Z80" i="45"/>
  <c r="AE79" i="45"/>
  <c r="AC79" i="45"/>
  <c r="AB79" i="45"/>
  <c r="Z79" i="45"/>
  <c r="AA79" i="45"/>
  <c r="AE78" i="45"/>
  <c r="AC78" i="45"/>
  <c r="AA78" i="45"/>
  <c r="Z78" i="45"/>
  <c r="AB78" i="45"/>
  <c r="AE77" i="45"/>
  <c r="AC77" i="45"/>
  <c r="AB77" i="45"/>
  <c r="AA77" i="45"/>
  <c r="Z77" i="45"/>
  <c r="AE76" i="45"/>
  <c r="AC76" i="45"/>
  <c r="AB76" i="45"/>
  <c r="Z76" i="45"/>
  <c r="AA76" i="45"/>
  <c r="AE75" i="45"/>
  <c r="AC75" i="45"/>
  <c r="AB75" i="45"/>
  <c r="Z75" i="45"/>
  <c r="AA75" i="45"/>
  <c r="AE74" i="45"/>
  <c r="AC74" i="45"/>
  <c r="AB74" i="45"/>
  <c r="AA74" i="45"/>
  <c r="Z74" i="45"/>
  <c r="AC72" i="45"/>
  <c r="AB72" i="45"/>
  <c r="Z72" i="45"/>
  <c r="AA72" i="45"/>
  <c r="AB71" i="45"/>
  <c r="AA71" i="45"/>
  <c r="Z71" i="45"/>
  <c r="AC71" i="45"/>
  <c r="AB70" i="45"/>
  <c r="AA70" i="45"/>
  <c r="Z70" i="45"/>
  <c r="AC70" i="45"/>
  <c r="AC69" i="45"/>
  <c r="AA69" i="45"/>
  <c r="Z69" i="45"/>
  <c r="AB69" i="45"/>
  <c r="AB68" i="45"/>
  <c r="AA68" i="45"/>
  <c r="Z68" i="45"/>
  <c r="AC68" i="45"/>
  <c r="AB67" i="45"/>
  <c r="AA67" i="45"/>
  <c r="Z67" i="45"/>
  <c r="AC67" i="45"/>
  <c r="AC66" i="45"/>
  <c r="AA66" i="45"/>
  <c r="Z66" i="45"/>
  <c r="AB66" i="45"/>
  <c r="AC65" i="45"/>
  <c r="AB65" i="45"/>
  <c r="Z65" i="45"/>
  <c r="AA65" i="45"/>
  <c r="AC64" i="45"/>
  <c r="AB64" i="45"/>
  <c r="AA64" i="45"/>
  <c r="Z64" i="45"/>
  <c r="AC63" i="45"/>
  <c r="AB63" i="45"/>
  <c r="Z63" i="45"/>
  <c r="AA63" i="45"/>
  <c r="AC62" i="45"/>
  <c r="AB62" i="45"/>
  <c r="Z62" i="45"/>
  <c r="AA62" i="45"/>
  <c r="AC61" i="45"/>
  <c r="AB61" i="45"/>
  <c r="AA61" i="45"/>
  <c r="AC60" i="45"/>
  <c r="AB60" i="45"/>
  <c r="Z60" i="45"/>
  <c r="AC59" i="45"/>
  <c r="AB59" i="45"/>
  <c r="Z59" i="45"/>
  <c r="AA59" i="45"/>
  <c r="AC58" i="45"/>
  <c r="AB58" i="45"/>
  <c r="AA58" i="45"/>
  <c r="Z58" i="45"/>
  <c r="AC57" i="45"/>
  <c r="AB57" i="45"/>
  <c r="Z57" i="45"/>
  <c r="AC56" i="45"/>
  <c r="AB56" i="45"/>
  <c r="Z56" i="45"/>
  <c r="AA56" i="45"/>
  <c r="AC55" i="45"/>
  <c r="AB55" i="45"/>
  <c r="AA55" i="45"/>
  <c r="Z55" i="45"/>
  <c r="AC54" i="45"/>
  <c r="AA54" i="45"/>
  <c r="Z54" i="45"/>
  <c r="AB54" i="45"/>
  <c r="AC53" i="45"/>
  <c r="AA53" i="45"/>
  <c r="Z53" i="45"/>
  <c r="AB53" i="45"/>
  <c r="AC52" i="45"/>
  <c r="AB52" i="45"/>
  <c r="Z52" i="45"/>
  <c r="AA52" i="45"/>
  <c r="Z51" i="45"/>
  <c r="Z50" i="45"/>
  <c r="AC49" i="45"/>
  <c r="AB49" i="45"/>
  <c r="Z49" i="45"/>
  <c r="Z45" i="45"/>
  <c r="AA44" i="45"/>
  <c r="AE43" i="45"/>
  <c r="AC43" i="45"/>
  <c r="AB43" i="45"/>
  <c r="Z43" i="45"/>
  <c r="AE41" i="45"/>
  <c r="AB41" i="45"/>
  <c r="Z41" i="45"/>
  <c r="AC41" i="45"/>
  <c r="AE40" i="45"/>
  <c r="AC40" i="45"/>
  <c r="AA40" i="45"/>
  <c r="AB40" i="45"/>
  <c r="AE39" i="45"/>
  <c r="AC39" i="45"/>
  <c r="AA39" i="45"/>
  <c r="Z39" i="45"/>
  <c r="AE38" i="45"/>
  <c r="AC38" i="45"/>
  <c r="Z38" i="45"/>
  <c r="AB38" i="45"/>
  <c r="AE37" i="45"/>
  <c r="AC37" i="45"/>
  <c r="AB37" i="45"/>
  <c r="AE36" i="45"/>
  <c r="AC36" i="45"/>
  <c r="Z36" i="45"/>
  <c r="AA9" i="46"/>
  <c r="AE35" i="45"/>
  <c r="AC35" i="45"/>
  <c r="Z35" i="45"/>
  <c r="AA8" i="46"/>
  <c r="AE33" i="45"/>
  <c r="AB33" i="45"/>
  <c r="Z33" i="45"/>
  <c r="AC33" i="45"/>
  <c r="AE32" i="45"/>
  <c r="AB32" i="45"/>
  <c r="Z32" i="45"/>
  <c r="AC32" i="45"/>
  <c r="AE31" i="45"/>
  <c r="AA31" i="45"/>
  <c r="AE27" i="45"/>
  <c r="Z27" i="45"/>
  <c r="AE8" i="45"/>
  <c r="Z8" i="45"/>
  <c r="AE7" i="45"/>
  <c r="AB7" i="45"/>
  <c r="AA7" i="45"/>
  <c r="Z7" i="45"/>
  <c r="AB27" i="45" l="1"/>
  <c r="AA36" i="45"/>
  <c r="AD35" i="45"/>
  <c r="AA35" i="45"/>
  <c r="AC44" i="45"/>
  <c r="AB44" i="45"/>
  <c r="AC50" i="45"/>
  <c r="AB50" i="45"/>
  <c r="AC51" i="45"/>
  <c r="AB51" i="45"/>
  <c r="AC45" i="45"/>
  <c r="AB45" i="45"/>
  <c r="AA49" i="45"/>
  <c r="AA43" i="45"/>
  <c r="AA32" i="45"/>
  <c r="AB8" i="45"/>
  <c r="AB36" i="45"/>
  <c r="AA33" i="45"/>
  <c r="Z37" i="45"/>
  <c r="Z31" i="45"/>
  <c r="AA38" i="45"/>
  <c r="AB35" i="45"/>
  <c r="AB39" i="45"/>
  <c r="AA51" i="45"/>
  <c r="AB31" i="45"/>
  <c r="Z44" i="45"/>
  <c r="AA50" i="45"/>
  <c r="AA57" i="45"/>
  <c r="AA60" i="45"/>
  <c r="Z61" i="45"/>
  <c r="Z40" i="45"/>
  <c r="AA41" i="45"/>
  <c r="AA45" i="45"/>
  <c r="AA27" i="45"/>
  <c r="AA37" i="45"/>
  <c r="Z151" i="45"/>
  <c r="Z173" i="45"/>
  <c r="Z214" i="45"/>
  <c r="AA237" i="45"/>
  <c r="D88" i="42"/>
  <c r="J8" i="42"/>
  <c r="D8" i="42"/>
  <c r="J169" i="42"/>
  <c r="L169" i="42"/>
  <c r="D169" i="42"/>
  <c r="U169" i="42" s="1"/>
  <c r="J14" i="42" l="1"/>
  <c r="J15" i="42"/>
  <c r="J16" i="42"/>
  <c r="J17" i="42"/>
  <c r="J18" i="42"/>
  <c r="J19" i="42"/>
  <c r="J20" i="42"/>
  <c r="J21" i="42"/>
  <c r="J22" i="42"/>
  <c r="J23" i="42"/>
  <c r="J24" i="42"/>
  <c r="J25" i="42"/>
  <c r="J26" i="42"/>
  <c r="J27" i="42"/>
  <c r="J28" i="42"/>
  <c r="J29" i="42"/>
  <c r="J30" i="42"/>
  <c r="J31" i="42"/>
  <c r="J32" i="42"/>
  <c r="J33" i="42"/>
  <c r="J34" i="42"/>
  <c r="J35" i="42"/>
  <c r="J36" i="42"/>
  <c r="J37" i="42"/>
  <c r="J38" i="42"/>
  <c r="J39" i="42"/>
  <c r="J40" i="42"/>
  <c r="J41" i="42"/>
  <c r="J42" i="42"/>
  <c r="J43" i="42"/>
  <c r="J44" i="42"/>
  <c r="J45" i="42"/>
  <c r="J46" i="42"/>
  <c r="J47" i="42"/>
  <c r="J48" i="42"/>
  <c r="J49" i="42"/>
  <c r="J50" i="42"/>
  <c r="J51" i="42"/>
  <c r="J52" i="42"/>
  <c r="J53" i="42"/>
  <c r="J54" i="42"/>
  <c r="J55" i="42"/>
  <c r="J56" i="42"/>
  <c r="J57" i="42"/>
  <c r="J58" i="42"/>
  <c r="J59" i="42"/>
  <c r="J60" i="42"/>
  <c r="J61" i="42"/>
  <c r="J62" i="42"/>
  <c r="J63" i="42"/>
  <c r="J64" i="42"/>
  <c r="J65" i="42"/>
  <c r="J66" i="42"/>
  <c r="J67" i="42"/>
  <c r="J68" i="42"/>
  <c r="J69" i="42"/>
  <c r="J70" i="42"/>
  <c r="J71" i="42"/>
  <c r="J72" i="42"/>
  <c r="J73" i="42"/>
  <c r="J74" i="42"/>
  <c r="J75" i="42"/>
  <c r="J76" i="42"/>
  <c r="J77" i="42"/>
  <c r="J78" i="42"/>
  <c r="J79" i="42"/>
  <c r="J80" i="42"/>
  <c r="J81" i="42"/>
  <c r="J82" i="42"/>
  <c r="J83" i="42"/>
  <c r="J84" i="42"/>
  <c r="J85" i="42"/>
  <c r="J86" i="42"/>
  <c r="J87" i="42"/>
  <c r="J88" i="42"/>
  <c r="J89" i="42"/>
  <c r="J90" i="42"/>
  <c r="J91" i="42"/>
  <c r="J92" i="42"/>
  <c r="J93" i="42"/>
  <c r="J94" i="42"/>
  <c r="J95" i="42"/>
  <c r="J96" i="42"/>
  <c r="J97" i="42"/>
  <c r="J98" i="42"/>
  <c r="J99" i="42"/>
  <c r="J100" i="42"/>
  <c r="J101" i="42"/>
  <c r="J102" i="42"/>
  <c r="J103" i="42"/>
  <c r="J104" i="42"/>
  <c r="J105" i="42"/>
  <c r="J106" i="42"/>
  <c r="J107" i="42"/>
  <c r="J108" i="42"/>
  <c r="J109" i="42"/>
  <c r="J110" i="42"/>
  <c r="J111" i="42"/>
  <c r="J112" i="42"/>
  <c r="J113" i="42"/>
  <c r="J114" i="42"/>
  <c r="J115" i="42"/>
  <c r="J116" i="42"/>
  <c r="J117" i="42"/>
  <c r="J118" i="42"/>
  <c r="J119" i="42"/>
  <c r="J120" i="42"/>
  <c r="J121" i="42"/>
  <c r="J122" i="42"/>
  <c r="J123" i="42"/>
  <c r="J124" i="42"/>
  <c r="J125" i="42"/>
  <c r="J126" i="42"/>
  <c r="J127" i="42"/>
  <c r="J128" i="42"/>
  <c r="J129" i="42"/>
  <c r="J130" i="42"/>
  <c r="J131" i="42"/>
  <c r="J132" i="42"/>
  <c r="J133" i="42"/>
  <c r="J134" i="42"/>
  <c r="J135" i="42"/>
  <c r="J136" i="42"/>
  <c r="J137" i="42"/>
  <c r="J138" i="42"/>
  <c r="J139" i="42"/>
  <c r="J140" i="42"/>
  <c r="J141" i="42"/>
  <c r="J142" i="42"/>
  <c r="J143" i="42"/>
  <c r="J144" i="42"/>
  <c r="J145" i="42"/>
  <c r="J146" i="42"/>
  <c r="J147" i="42"/>
  <c r="J148" i="42"/>
  <c r="J149" i="42"/>
  <c r="J150" i="42"/>
  <c r="J151" i="42"/>
  <c r="J152" i="42"/>
  <c r="J153" i="42"/>
  <c r="J154" i="42"/>
  <c r="J155" i="42"/>
  <c r="J156" i="42"/>
  <c r="J157" i="42"/>
  <c r="J158" i="42"/>
  <c r="J159" i="42"/>
  <c r="J160" i="42"/>
  <c r="J161" i="42"/>
  <c r="J162" i="42"/>
  <c r="J163" i="42"/>
  <c r="J164" i="42"/>
  <c r="J165" i="42"/>
  <c r="J166" i="42"/>
  <c r="J167" i="42"/>
  <c r="J168" i="42"/>
  <c r="J170" i="42"/>
  <c r="J171" i="42"/>
  <c r="J172" i="42"/>
  <c r="J173" i="42"/>
  <c r="J174" i="42"/>
  <c r="J175" i="42"/>
  <c r="J176" i="42"/>
  <c r="J177" i="42"/>
  <c r="J178" i="42"/>
  <c r="J179" i="42"/>
  <c r="J180" i="42"/>
  <c r="J181" i="42"/>
  <c r="J182" i="42"/>
  <c r="J183" i="42"/>
  <c r="J184" i="42"/>
  <c r="J185" i="42"/>
  <c r="J186" i="42"/>
  <c r="J187" i="42"/>
  <c r="J188" i="42"/>
  <c r="J189" i="42"/>
  <c r="J190" i="42"/>
  <c r="J191" i="42"/>
  <c r="J192" i="42"/>
  <c r="J193" i="42"/>
  <c r="J194" i="42"/>
  <c r="J195" i="42"/>
  <c r="J196" i="42"/>
  <c r="J197" i="42"/>
  <c r="J198" i="42"/>
  <c r="J199" i="42"/>
  <c r="J200" i="42"/>
  <c r="J201" i="42"/>
  <c r="J202" i="42"/>
  <c r="J203" i="42"/>
  <c r="J204" i="42"/>
  <c r="J205" i="42"/>
  <c r="J206" i="42"/>
  <c r="J207" i="42"/>
  <c r="J208" i="42"/>
  <c r="J209" i="42"/>
  <c r="J210" i="42"/>
  <c r="J211" i="42"/>
  <c r="J212" i="42"/>
  <c r="J213" i="42"/>
  <c r="J214" i="42"/>
  <c r="J215" i="42"/>
  <c r="J216" i="42"/>
  <c r="J217" i="42"/>
  <c r="J218" i="42"/>
  <c r="J219" i="42"/>
  <c r="J220" i="42"/>
  <c r="J221" i="42"/>
  <c r="J222" i="42"/>
  <c r="J223" i="42"/>
  <c r="J224" i="42"/>
  <c r="J225" i="42"/>
  <c r="J226" i="42"/>
  <c r="J227" i="42"/>
  <c r="J228" i="42"/>
  <c r="J229" i="42"/>
  <c r="J230" i="42"/>
  <c r="J231" i="42"/>
  <c r="J232" i="42"/>
  <c r="J233" i="42"/>
  <c r="J234" i="42"/>
  <c r="J235" i="42"/>
  <c r="J236" i="42"/>
  <c r="J237" i="42"/>
  <c r="J238" i="42"/>
  <c r="J239" i="42"/>
  <c r="J240" i="42"/>
  <c r="J241" i="42"/>
  <c r="J242" i="42"/>
  <c r="J243" i="42"/>
  <c r="J244" i="42"/>
  <c r="J245" i="42"/>
  <c r="J246" i="42"/>
  <c r="J247" i="42"/>
  <c r="J248" i="42"/>
  <c r="J249" i="42"/>
  <c r="J250" i="42"/>
  <c r="J251" i="42"/>
  <c r="J252" i="42"/>
  <c r="J253" i="42"/>
  <c r="J254" i="42"/>
  <c r="J255" i="42"/>
  <c r="J256" i="42"/>
  <c r="J257" i="42"/>
  <c r="J258" i="42"/>
  <c r="J259" i="42"/>
  <c r="D21" i="42"/>
  <c r="U21" i="42" s="1"/>
  <c r="D20" i="42"/>
  <c r="U20" i="42" s="1"/>
  <c r="D19" i="42"/>
  <c r="V19" i="42" s="1"/>
  <c r="D18" i="42"/>
  <c r="V18" i="42" s="1"/>
  <c r="D17" i="42"/>
  <c r="V17" i="42" s="1"/>
  <c r="D16" i="42"/>
  <c r="V16" i="42" s="1"/>
  <c r="D15" i="42"/>
  <c r="D14" i="42"/>
  <c r="U14" i="42" s="1"/>
  <c r="D23" i="42"/>
  <c r="D22" i="42"/>
  <c r="D230" i="42"/>
  <c r="D118" i="42"/>
  <c r="D170" i="42"/>
  <c r="AC168" i="42"/>
  <c r="AB168" i="42"/>
  <c r="Z168" i="42"/>
  <c r="L168" i="42"/>
  <c r="D168" i="42"/>
  <c r="U168" i="42" s="1"/>
  <c r="AA168" i="42" s="1"/>
  <c r="AC167" i="42"/>
  <c r="AB167" i="42"/>
  <c r="Z167" i="42"/>
  <c r="L167" i="42"/>
  <c r="D167" i="42"/>
  <c r="U167" i="42" s="1"/>
  <c r="AA167" i="42" s="1"/>
  <c r="D171" i="42"/>
  <c r="T171" i="42" s="1"/>
  <c r="Z171" i="42" s="1"/>
  <c r="L171" i="42"/>
  <c r="Q171" i="42"/>
  <c r="AA171" i="42"/>
  <c r="AB171" i="42"/>
  <c r="AC171" i="42"/>
  <c r="AE171" i="42"/>
  <c r="D172" i="42"/>
  <c r="U172" i="42" s="1"/>
  <c r="L172" i="42"/>
  <c r="Z172" i="42"/>
  <c r="AB172" i="42"/>
  <c r="AC172" i="42"/>
  <c r="AE172" i="42"/>
  <c r="D173" i="42"/>
  <c r="L173" i="42"/>
  <c r="Z173" i="42"/>
  <c r="AB173" i="42"/>
  <c r="AC173" i="42"/>
  <c r="AE173" i="42"/>
  <c r="J5" i="42"/>
  <c r="J6" i="42"/>
  <c r="J7" i="42"/>
  <c r="J9" i="42"/>
  <c r="J10" i="42"/>
  <c r="J11" i="42"/>
  <c r="J12" i="42"/>
  <c r="J13" i="42"/>
  <c r="J4" i="42"/>
  <c r="U173" i="42" l="1"/>
  <c r="AA173" i="42" s="1"/>
  <c r="U15" i="42"/>
  <c r="R15" i="42"/>
  <c r="AA172" i="42"/>
  <c r="AC52" i="42"/>
  <c r="AC53" i="42"/>
  <c r="AC54" i="42"/>
  <c r="AC55" i="42"/>
  <c r="AC56" i="42"/>
  <c r="AC57" i="42"/>
  <c r="AC58" i="42"/>
  <c r="AC59" i="42"/>
  <c r="AC60" i="42"/>
  <c r="AC61" i="42"/>
  <c r="AC62" i="42"/>
  <c r="AC63" i="42"/>
  <c r="AC64" i="42"/>
  <c r="AC174" i="42"/>
  <c r="AC175" i="42"/>
  <c r="AC176" i="42"/>
  <c r="AC94" i="42"/>
  <c r="AC95" i="42"/>
  <c r="AC96" i="42"/>
  <c r="AC97" i="42"/>
  <c r="AC98" i="42"/>
  <c r="AC99" i="42"/>
  <c r="AC206" i="42"/>
  <c r="AC207" i="42"/>
  <c r="AC208" i="42"/>
  <c r="AC209" i="42"/>
  <c r="AC210" i="42"/>
  <c r="AC211" i="42"/>
  <c r="AC119" i="42"/>
  <c r="AC120" i="42"/>
  <c r="AC121" i="42"/>
  <c r="AC231" i="42"/>
  <c r="AC232" i="42"/>
  <c r="AC233" i="42"/>
  <c r="AC160" i="42"/>
  <c r="AC161" i="42"/>
  <c r="AC162" i="42"/>
  <c r="AC65" i="42"/>
  <c r="AC66" i="42"/>
  <c r="AC67" i="42"/>
  <c r="AC68" i="42"/>
  <c r="AC177" i="42"/>
  <c r="AC178" i="42"/>
  <c r="AC179" i="42"/>
  <c r="AC180" i="42"/>
  <c r="AC100" i="42"/>
  <c r="AC101" i="42"/>
  <c r="AC102" i="42"/>
  <c r="AC103" i="42"/>
  <c r="AC104" i="42"/>
  <c r="AC105" i="42"/>
  <c r="AC212" i="42"/>
  <c r="AC213" i="42"/>
  <c r="AC214" i="42"/>
  <c r="AC215" i="42"/>
  <c r="AC216" i="42"/>
  <c r="AC217" i="42"/>
  <c r="AC122" i="42"/>
  <c r="AC123" i="42"/>
  <c r="AC124" i="42"/>
  <c r="AC234" i="42"/>
  <c r="AC235" i="42"/>
  <c r="AC236" i="42"/>
  <c r="AC163" i="42"/>
  <c r="AC69" i="42"/>
  <c r="AC70" i="42"/>
  <c r="AC71" i="42"/>
  <c r="AC72" i="42"/>
  <c r="AC73" i="42"/>
  <c r="AC74" i="42"/>
  <c r="AC181" i="42"/>
  <c r="AC182" i="42"/>
  <c r="AC183" i="42"/>
  <c r="AC184" i="42"/>
  <c r="AC185" i="42"/>
  <c r="AC186" i="42"/>
  <c r="AC106" i="42"/>
  <c r="AC107" i="42"/>
  <c r="AC108" i="42"/>
  <c r="AC109" i="42"/>
  <c r="AC110" i="42"/>
  <c r="AC111" i="42"/>
  <c r="AC218" i="42"/>
  <c r="AC219" i="42"/>
  <c r="AC220" i="42"/>
  <c r="AC221" i="42"/>
  <c r="AC222" i="42"/>
  <c r="AC223" i="42"/>
  <c r="AC125" i="42"/>
  <c r="AC126" i="42"/>
  <c r="AC127" i="42"/>
  <c r="AC237" i="42"/>
  <c r="AC238" i="42"/>
  <c r="AC239" i="42"/>
  <c r="AC164" i="42"/>
  <c r="AC165" i="42"/>
  <c r="AC166" i="42"/>
  <c r="AC78" i="42"/>
  <c r="AC79" i="42"/>
  <c r="AC80" i="42"/>
  <c r="AC190" i="42"/>
  <c r="AC191" i="42"/>
  <c r="AC192" i="42"/>
  <c r="AC133" i="42"/>
  <c r="AC134" i="42"/>
  <c r="AC135" i="42"/>
  <c r="AC136" i="42"/>
  <c r="AC137" i="42"/>
  <c r="AC245" i="42"/>
  <c r="AC246" i="42"/>
  <c r="AC247" i="42"/>
  <c r="AC248" i="42"/>
  <c r="AC249" i="42"/>
  <c r="AC81" i="42"/>
  <c r="AC82" i="42"/>
  <c r="AC83" i="42"/>
  <c r="AC193" i="42"/>
  <c r="AC194" i="42"/>
  <c r="AC195" i="42"/>
  <c r="AC138" i="42"/>
  <c r="AC139" i="42"/>
  <c r="AC140" i="42"/>
  <c r="AC141" i="42"/>
  <c r="AC142" i="42"/>
  <c r="AC250" i="42"/>
  <c r="AC251" i="42"/>
  <c r="AC252" i="42"/>
  <c r="AC253" i="42"/>
  <c r="AC254" i="42"/>
  <c r="AC75" i="42"/>
  <c r="AC76" i="42"/>
  <c r="AC77" i="42"/>
  <c r="AC187" i="42"/>
  <c r="AC188" i="42"/>
  <c r="AC189" i="42"/>
  <c r="AC128" i="42"/>
  <c r="AC129" i="42"/>
  <c r="AC130" i="42"/>
  <c r="AC131" i="42"/>
  <c r="AC132" i="42"/>
  <c r="AC240" i="42"/>
  <c r="AC241" i="42"/>
  <c r="AC242" i="42"/>
  <c r="AC243" i="42"/>
  <c r="AC244" i="42"/>
  <c r="AC84" i="42"/>
  <c r="AC85" i="42"/>
  <c r="AC86" i="42"/>
  <c r="AC89" i="42"/>
  <c r="AC92" i="42"/>
  <c r="AC93" i="42"/>
  <c r="AC196" i="42"/>
  <c r="AC197" i="42"/>
  <c r="AC198" i="42"/>
  <c r="AC201" i="42"/>
  <c r="AC204" i="42"/>
  <c r="AC205" i="42"/>
  <c r="AC112" i="42"/>
  <c r="AC113" i="42"/>
  <c r="AC114" i="42"/>
  <c r="AC115" i="42"/>
  <c r="AC116" i="42"/>
  <c r="AC117" i="42"/>
  <c r="AC224" i="42"/>
  <c r="AC225" i="42"/>
  <c r="AC226" i="42"/>
  <c r="AC227" i="42"/>
  <c r="AC228" i="42"/>
  <c r="AC229" i="42"/>
  <c r="AC143" i="42"/>
  <c r="AC144" i="42"/>
  <c r="AC145" i="42"/>
  <c r="AC146" i="42"/>
  <c r="AC147" i="42"/>
  <c r="AC255" i="42"/>
  <c r="AC256" i="42"/>
  <c r="AC257" i="42"/>
  <c r="AC258" i="42"/>
  <c r="AC259" i="42"/>
  <c r="AC148" i="42"/>
  <c r="AC149" i="42"/>
  <c r="AC150" i="42"/>
  <c r="AC151" i="42"/>
  <c r="AC152" i="42"/>
  <c r="AC153" i="42"/>
  <c r="AC154" i="42"/>
  <c r="AC155" i="42"/>
  <c r="AC156" i="42"/>
  <c r="AC157" i="42"/>
  <c r="AC158" i="42"/>
  <c r="AC159" i="42"/>
  <c r="AC260" i="42"/>
  <c r="AC261" i="42"/>
  <c r="AC262" i="42"/>
  <c r="AB119" i="42"/>
  <c r="AB120" i="42"/>
  <c r="AB121" i="42"/>
  <c r="AB231" i="42"/>
  <c r="AB232" i="42"/>
  <c r="AB233" i="42"/>
  <c r="AB160" i="42"/>
  <c r="AB161" i="42"/>
  <c r="AB162" i="42"/>
  <c r="AB65" i="42"/>
  <c r="AB66" i="42"/>
  <c r="AB67" i="42"/>
  <c r="AB68" i="42"/>
  <c r="AB177" i="42"/>
  <c r="AB178" i="42"/>
  <c r="AB179" i="42"/>
  <c r="AB180" i="42"/>
  <c r="AB100" i="42"/>
  <c r="AB101" i="42"/>
  <c r="AB102" i="42"/>
  <c r="AB105" i="42"/>
  <c r="AB212" i="42"/>
  <c r="AB213" i="42"/>
  <c r="AB214" i="42"/>
  <c r="AB217" i="42"/>
  <c r="AB122" i="42"/>
  <c r="AB123" i="42"/>
  <c r="AB124" i="42"/>
  <c r="AB234" i="42"/>
  <c r="AB235" i="42"/>
  <c r="AB236" i="42"/>
  <c r="AB163" i="42"/>
  <c r="AB69" i="42"/>
  <c r="AB70" i="42"/>
  <c r="AB71" i="42"/>
  <c r="AB72" i="42"/>
  <c r="AB181" i="42"/>
  <c r="AB182" i="42"/>
  <c r="AB183" i="42"/>
  <c r="AB184" i="42"/>
  <c r="AB106" i="42"/>
  <c r="AB107" i="42"/>
  <c r="AB108" i="42"/>
  <c r="AB111" i="42"/>
  <c r="AB218" i="42"/>
  <c r="AB219" i="42"/>
  <c r="AB220" i="42"/>
  <c r="AB223" i="42"/>
  <c r="AB125" i="42"/>
  <c r="AB126" i="42"/>
  <c r="AB127" i="42"/>
  <c r="AB237" i="42"/>
  <c r="AB238" i="42"/>
  <c r="AB239" i="42"/>
  <c r="AB164" i="42"/>
  <c r="AB165" i="42"/>
  <c r="AB166" i="42"/>
  <c r="AB78" i="42"/>
  <c r="AB79" i="42"/>
  <c r="AB80" i="42"/>
  <c r="AB190" i="42"/>
  <c r="AB191" i="42"/>
  <c r="AB192" i="42"/>
  <c r="AB133" i="42"/>
  <c r="AB134" i="42"/>
  <c r="AB135" i="42"/>
  <c r="AB136" i="42"/>
  <c r="AB137" i="42"/>
  <c r="AB245" i="42"/>
  <c r="AB246" i="42"/>
  <c r="AB247" i="42"/>
  <c r="AB248" i="42"/>
  <c r="AB249" i="42"/>
  <c r="AB81" i="42"/>
  <c r="AB82" i="42"/>
  <c r="AB83" i="42"/>
  <c r="AB193" i="42"/>
  <c r="AB194" i="42"/>
  <c r="AB195" i="42"/>
  <c r="AB138" i="42"/>
  <c r="AB139" i="42"/>
  <c r="AB140" i="42"/>
  <c r="AB141" i="42"/>
  <c r="AB142" i="42"/>
  <c r="AB250" i="42"/>
  <c r="AB251" i="42"/>
  <c r="AB252" i="42"/>
  <c r="AB253" i="42"/>
  <c r="AB254" i="42"/>
  <c r="AB75" i="42"/>
  <c r="AB76" i="42"/>
  <c r="AB77" i="42"/>
  <c r="AB187" i="42"/>
  <c r="AB188" i="42"/>
  <c r="AB189" i="42"/>
  <c r="AB128" i="42"/>
  <c r="AB129" i="42"/>
  <c r="AB130" i="42"/>
  <c r="AB131" i="42"/>
  <c r="AB132" i="42"/>
  <c r="AB240" i="42"/>
  <c r="AB241" i="42"/>
  <c r="AB242" i="42"/>
  <c r="AB243" i="42"/>
  <c r="AB244" i="42"/>
  <c r="AB84" i="42"/>
  <c r="AB85" i="42"/>
  <c r="AB87" i="42"/>
  <c r="AB88" i="42"/>
  <c r="AB90" i="42"/>
  <c r="AB91" i="42"/>
  <c r="AB92" i="42"/>
  <c r="AB93" i="42"/>
  <c r="AB196" i="42"/>
  <c r="AB197" i="42"/>
  <c r="AB199" i="42"/>
  <c r="AB200" i="42"/>
  <c r="AB202" i="42"/>
  <c r="AB203" i="42"/>
  <c r="AB204" i="42"/>
  <c r="AB205" i="42"/>
  <c r="AB112" i="42"/>
  <c r="AB113" i="42"/>
  <c r="AB114" i="42"/>
  <c r="AB117" i="42"/>
  <c r="AB224" i="42"/>
  <c r="AB225" i="42"/>
  <c r="AB226" i="42"/>
  <c r="AB229" i="42"/>
  <c r="AB143" i="42"/>
  <c r="AB144" i="42"/>
  <c r="AB145" i="42"/>
  <c r="AB255" i="42"/>
  <c r="AB256" i="42"/>
  <c r="AB257" i="42"/>
  <c r="AB148" i="42"/>
  <c r="AB149" i="42"/>
  <c r="AB150" i="42"/>
  <c r="AB151" i="42"/>
  <c r="AB152" i="42"/>
  <c r="AB153" i="42"/>
  <c r="AB154" i="42"/>
  <c r="AB155" i="42"/>
  <c r="AB156" i="42"/>
  <c r="AB157" i="42"/>
  <c r="AB158" i="42"/>
  <c r="AB159" i="42"/>
  <c r="AB211" i="42"/>
  <c r="AA119" i="42"/>
  <c r="AA231" i="42"/>
  <c r="AA160" i="42"/>
  <c r="AA65" i="42"/>
  <c r="AA177" i="42"/>
  <c r="AA100" i="42"/>
  <c r="AA103" i="42"/>
  <c r="AA104" i="42"/>
  <c r="AA212" i="42"/>
  <c r="AA215" i="42"/>
  <c r="AA216" i="42"/>
  <c r="AA122" i="42"/>
  <c r="AA234" i="42"/>
  <c r="AA69" i="42"/>
  <c r="AA73" i="42"/>
  <c r="AA74" i="42"/>
  <c r="AA181" i="42"/>
  <c r="AA185" i="42"/>
  <c r="AA186" i="42"/>
  <c r="AA106" i="42"/>
  <c r="AA109" i="42"/>
  <c r="AA110" i="42"/>
  <c r="AA218" i="42"/>
  <c r="AA221" i="42"/>
  <c r="AA222" i="42"/>
  <c r="AA125" i="42"/>
  <c r="AA237" i="42"/>
  <c r="AA164" i="42"/>
  <c r="AA78" i="42"/>
  <c r="AA190" i="42"/>
  <c r="AA133" i="42"/>
  <c r="AA245" i="42"/>
  <c r="AA81" i="42"/>
  <c r="AA193" i="42"/>
  <c r="AA138" i="42"/>
  <c r="AA250" i="42"/>
  <c r="AA75" i="42"/>
  <c r="AA187" i="42"/>
  <c r="AA128" i="42"/>
  <c r="AA240" i="42"/>
  <c r="AA84" i="42"/>
  <c r="AA86" i="42"/>
  <c r="AA87" i="42"/>
  <c r="AA88" i="42"/>
  <c r="AA89" i="42"/>
  <c r="AA90" i="42"/>
  <c r="AA91" i="42"/>
  <c r="AA196" i="42"/>
  <c r="AA198" i="42"/>
  <c r="AA199" i="42"/>
  <c r="AA200" i="42"/>
  <c r="AA201" i="42"/>
  <c r="AA202" i="42"/>
  <c r="AA203" i="42"/>
  <c r="AA112" i="42"/>
  <c r="AA115" i="42"/>
  <c r="AA116" i="42"/>
  <c r="AA224" i="42"/>
  <c r="AA227" i="42"/>
  <c r="AA228" i="42"/>
  <c r="AA143" i="42"/>
  <c r="AA146" i="42"/>
  <c r="AA147" i="42"/>
  <c r="AA255" i="42"/>
  <c r="AA258" i="42"/>
  <c r="AA259" i="42"/>
  <c r="AA148" i="42"/>
  <c r="Z121" i="42"/>
  <c r="Z232" i="42"/>
  <c r="Z233" i="42"/>
  <c r="Z161" i="42"/>
  <c r="Z162" i="42"/>
  <c r="Z66" i="42"/>
  <c r="Z67" i="42"/>
  <c r="Z68" i="42"/>
  <c r="Z178" i="42"/>
  <c r="Z179" i="42"/>
  <c r="Z180" i="42"/>
  <c r="Z101" i="42"/>
  <c r="Z102" i="42"/>
  <c r="Z103" i="42"/>
  <c r="Z104" i="42"/>
  <c r="Z105" i="42"/>
  <c r="Z213" i="42"/>
  <c r="Z214" i="42"/>
  <c r="Z215" i="42"/>
  <c r="Z216" i="42"/>
  <c r="Z217" i="42"/>
  <c r="Z123" i="42"/>
  <c r="Z124" i="42"/>
  <c r="Z235" i="42"/>
  <c r="Z236" i="42"/>
  <c r="Z163" i="42"/>
  <c r="Z70" i="42"/>
  <c r="Z71" i="42"/>
  <c r="Z72" i="42"/>
  <c r="Z73" i="42"/>
  <c r="Z74" i="42"/>
  <c r="Z182" i="42"/>
  <c r="Z183" i="42"/>
  <c r="Z184" i="42"/>
  <c r="Z185" i="42"/>
  <c r="Z186" i="42"/>
  <c r="Z107" i="42"/>
  <c r="Z108" i="42"/>
  <c r="Z109" i="42"/>
  <c r="Z110" i="42"/>
  <c r="Z111" i="42"/>
  <c r="Z219" i="42"/>
  <c r="Z220" i="42"/>
  <c r="Z221" i="42"/>
  <c r="Z222" i="42"/>
  <c r="Z223" i="42"/>
  <c r="Z126" i="42"/>
  <c r="Z127" i="42"/>
  <c r="Z238" i="42"/>
  <c r="Z239" i="42"/>
  <c r="Z165" i="42"/>
  <c r="Z166" i="42"/>
  <c r="Z79" i="42"/>
  <c r="Z80" i="42"/>
  <c r="Z191" i="42"/>
  <c r="Z192" i="42"/>
  <c r="Z134" i="42"/>
  <c r="Z135" i="42"/>
  <c r="Z136" i="42"/>
  <c r="Z137" i="42"/>
  <c r="Z246" i="42"/>
  <c r="Z247" i="42"/>
  <c r="Z248" i="42"/>
  <c r="Z249" i="42"/>
  <c r="Z82" i="42"/>
  <c r="Z83" i="42"/>
  <c r="Z194" i="42"/>
  <c r="Z195" i="42"/>
  <c r="Z139" i="42"/>
  <c r="Z140" i="42"/>
  <c r="Z141" i="42"/>
  <c r="Z142" i="42"/>
  <c r="Z251" i="42"/>
  <c r="Z252" i="42"/>
  <c r="Z253" i="42"/>
  <c r="Z254" i="42"/>
  <c r="Z76" i="42"/>
  <c r="Z77" i="42"/>
  <c r="Z188" i="42"/>
  <c r="Z189" i="42"/>
  <c r="Z129" i="42"/>
  <c r="Z130" i="42"/>
  <c r="Z131" i="42"/>
  <c r="Z132" i="42"/>
  <c r="Z241" i="42"/>
  <c r="Z242" i="42"/>
  <c r="Z243" i="42"/>
  <c r="Z244" i="42"/>
  <c r="Z85" i="42"/>
  <c r="Z86" i="42"/>
  <c r="Z87" i="42"/>
  <c r="Z88" i="42"/>
  <c r="Z89" i="42"/>
  <c r="Z90" i="42"/>
  <c r="Z91" i="42"/>
  <c r="Z92" i="42"/>
  <c r="Z93" i="42"/>
  <c r="Z197" i="42"/>
  <c r="Z198" i="42"/>
  <c r="Z199" i="42"/>
  <c r="Z200" i="42"/>
  <c r="Z201" i="42"/>
  <c r="Z202" i="42"/>
  <c r="Z203" i="42"/>
  <c r="Z204" i="42"/>
  <c r="Z205" i="42"/>
  <c r="Z113" i="42"/>
  <c r="Z114" i="42"/>
  <c r="Z115" i="42"/>
  <c r="Z116" i="42"/>
  <c r="Z117" i="42"/>
  <c r="Z225" i="42"/>
  <c r="Z226" i="42"/>
  <c r="Z227" i="42"/>
  <c r="Z228" i="42"/>
  <c r="Z229" i="42"/>
  <c r="Z144" i="42"/>
  <c r="Z145" i="42"/>
  <c r="Z146" i="42"/>
  <c r="Z147" i="42"/>
  <c r="Z256" i="42"/>
  <c r="Z257" i="42"/>
  <c r="Z258" i="42"/>
  <c r="Z259" i="42"/>
  <c r="Z149" i="42"/>
  <c r="Z150" i="42"/>
  <c r="Z151" i="42"/>
  <c r="Z152" i="42"/>
  <c r="Z153" i="42"/>
  <c r="Z154" i="42"/>
  <c r="Z155" i="42"/>
  <c r="Z156" i="42"/>
  <c r="Z157" i="42"/>
  <c r="Z158" i="42"/>
  <c r="Z159" i="42"/>
  <c r="Z207" i="42"/>
  <c r="Z208" i="42"/>
  <c r="Z209" i="42"/>
  <c r="Z210" i="42"/>
  <c r="Z211" i="42"/>
  <c r="Z120" i="42"/>
  <c r="AD51" i="42"/>
  <c r="AD50" i="42"/>
  <c r="Q148" i="42" l="1"/>
  <c r="Q257" i="42"/>
  <c r="Q255" i="42"/>
  <c r="Q145" i="42"/>
  <c r="Q143" i="42"/>
  <c r="Q224" i="42"/>
  <c r="Q112" i="42"/>
  <c r="Q226" i="42"/>
  <c r="Q114" i="42"/>
  <c r="Q201" i="42"/>
  <c r="Q198" i="42"/>
  <c r="Q197" i="42"/>
  <c r="Q196" i="42"/>
  <c r="Q89" i="42"/>
  <c r="Q86" i="42"/>
  <c r="Q85" i="42"/>
  <c r="Q84" i="42"/>
  <c r="Q240" i="42"/>
  <c r="Q128" i="42"/>
  <c r="Q187" i="42"/>
  <c r="Q75" i="42"/>
  <c r="Q250" i="42"/>
  <c r="Q138" i="42"/>
  <c r="Q193" i="42"/>
  <c r="Q81" i="42"/>
  <c r="Q245" i="42"/>
  <c r="Q133" i="42"/>
  <c r="Q190" i="42"/>
  <c r="Q78" i="42"/>
  <c r="Q164" i="42"/>
  <c r="Q237" i="42"/>
  <c r="Q125" i="42"/>
  <c r="Q220" i="42"/>
  <c r="Q218" i="42"/>
  <c r="Q108" i="42"/>
  <c r="Q106" i="42"/>
  <c r="Q184" i="42"/>
  <c r="Q72" i="42"/>
  <c r="Q181" i="42"/>
  <c r="Q69" i="42"/>
  <c r="Q234" i="42"/>
  <c r="Q122" i="42"/>
  <c r="Q214" i="42"/>
  <c r="Q212" i="42"/>
  <c r="Q102" i="42"/>
  <c r="Q100" i="42"/>
  <c r="Q177" i="42"/>
  <c r="Q65" i="42"/>
  <c r="Q160" i="42"/>
  <c r="Q231" i="42"/>
  <c r="Q119" i="42"/>
  <c r="Q208" i="42"/>
  <c r="Q206" i="42"/>
  <c r="Q96" i="42"/>
  <c r="Q94" i="42"/>
  <c r="Q37" i="42"/>
  <c r="Q174" i="42"/>
  <c r="Q62" i="42"/>
  <c r="Q59" i="42"/>
  <c r="Q56" i="42"/>
  <c r="Q51" i="42"/>
  <c r="Q49" i="42"/>
  <c r="Q48" i="42"/>
  <c r="Q45" i="42"/>
  <c r="Q42" i="42"/>
  <c r="Q40" i="42"/>
  <c r="Q38" i="42"/>
  <c r="Q34" i="42"/>
  <c r="Q30" i="42"/>
  <c r="Q28" i="42"/>
  <c r="Q26" i="42"/>
  <c r="Q25" i="42"/>
  <c r="D4" i="42"/>
  <c r="Q24" i="42"/>
  <c r="L120" i="42"/>
  <c r="L121" i="42"/>
  <c r="L231" i="42"/>
  <c r="L232" i="42"/>
  <c r="L233" i="42"/>
  <c r="L160" i="42"/>
  <c r="L161" i="42"/>
  <c r="L162" i="42"/>
  <c r="L65" i="42"/>
  <c r="L66" i="42"/>
  <c r="L67" i="42"/>
  <c r="L68" i="42"/>
  <c r="L177" i="42"/>
  <c r="L178" i="42"/>
  <c r="L179" i="42"/>
  <c r="L180" i="42"/>
  <c r="L100" i="42"/>
  <c r="L101" i="42"/>
  <c r="L102" i="42"/>
  <c r="L103" i="42"/>
  <c r="L104" i="42"/>
  <c r="L105" i="42"/>
  <c r="L212" i="42"/>
  <c r="L213" i="42"/>
  <c r="L214" i="42"/>
  <c r="L215" i="42"/>
  <c r="L216" i="42"/>
  <c r="L217" i="42"/>
  <c r="L122" i="42"/>
  <c r="L123" i="42"/>
  <c r="L124" i="42"/>
  <c r="L234" i="42"/>
  <c r="L235" i="42"/>
  <c r="L236" i="42"/>
  <c r="L163" i="42"/>
  <c r="L69" i="42"/>
  <c r="L70" i="42"/>
  <c r="L71" i="42"/>
  <c r="L72" i="42"/>
  <c r="L73" i="42"/>
  <c r="L74" i="42"/>
  <c r="L181" i="42"/>
  <c r="L182" i="42"/>
  <c r="L183" i="42"/>
  <c r="L184" i="42"/>
  <c r="L185" i="42"/>
  <c r="L186" i="42"/>
  <c r="L106" i="42"/>
  <c r="L107" i="42"/>
  <c r="L108" i="42"/>
  <c r="L109" i="42"/>
  <c r="L110" i="42"/>
  <c r="L111" i="42"/>
  <c r="L218" i="42"/>
  <c r="L219" i="42"/>
  <c r="L220" i="42"/>
  <c r="L221" i="42"/>
  <c r="L222" i="42"/>
  <c r="L223" i="42"/>
  <c r="L125" i="42"/>
  <c r="L126" i="42"/>
  <c r="L127" i="42"/>
  <c r="L237" i="42"/>
  <c r="L238" i="42"/>
  <c r="L239" i="42"/>
  <c r="L164" i="42"/>
  <c r="L165" i="42"/>
  <c r="L166" i="42"/>
  <c r="L78" i="42"/>
  <c r="L79" i="42"/>
  <c r="L80" i="42"/>
  <c r="L190" i="42"/>
  <c r="L191" i="42"/>
  <c r="L192" i="42"/>
  <c r="L133" i="42"/>
  <c r="L134" i="42"/>
  <c r="L135" i="42"/>
  <c r="L136" i="42"/>
  <c r="L137" i="42"/>
  <c r="L245" i="42"/>
  <c r="L246" i="42"/>
  <c r="L247" i="42"/>
  <c r="L248" i="42"/>
  <c r="L249" i="42"/>
  <c r="L81" i="42"/>
  <c r="L82" i="42"/>
  <c r="L83" i="42"/>
  <c r="L193" i="42"/>
  <c r="L194" i="42"/>
  <c r="L195" i="42"/>
  <c r="L138" i="42"/>
  <c r="L139" i="42"/>
  <c r="L140" i="42"/>
  <c r="L141" i="42"/>
  <c r="L142" i="42"/>
  <c r="L250" i="42"/>
  <c r="L251" i="42"/>
  <c r="L252" i="42"/>
  <c r="L253" i="42"/>
  <c r="L254" i="42"/>
  <c r="L75" i="42"/>
  <c r="L76" i="42"/>
  <c r="L77" i="42"/>
  <c r="L187" i="42"/>
  <c r="L188" i="42"/>
  <c r="L189" i="42"/>
  <c r="L128" i="42"/>
  <c r="L129" i="42"/>
  <c r="L130" i="42"/>
  <c r="L131" i="42"/>
  <c r="L132" i="42"/>
  <c r="L240" i="42"/>
  <c r="L241" i="42"/>
  <c r="L242" i="42"/>
  <c r="L243" i="42"/>
  <c r="L244" i="42"/>
  <c r="L84" i="42"/>
  <c r="L85" i="42"/>
  <c r="L86" i="42"/>
  <c r="L87" i="42"/>
  <c r="L88" i="42"/>
  <c r="L89" i="42"/>
  <c r="L90" i="42"/>
  <c r="L91" i="42"/>
  <c r="L92" i="42"/>
  <c r="L93" i="42"/>
  <c r="L196" i="42"/>
  <c r="L197" i="42"/>
  <c r="L198" i="42"/>
  <c r="L199" i="42"/>
  <c r="L200" i="42"/>
  <c r="L201" i="42"/>
  <c r="L202" i="42"/>
  <c r="L203" i="42"/>
  <c r="L204" i="42"/>
  <c r="L205" i="42"/>
  <c r="L112" i="42"/>
  <c r="L113" i="42"/>
  <c r="L114" i="42"/>
  <c r="L115" i="42"/>
  <c r="L116" i="42"/>
  <c r="L117" i="42"/>
  <c r="L224" i="42"/>
  <c r="L225" i="42"/>
  <c r="L226" i="42"/>
  <c r="L227" i="42"/>
  <c r="L228" i="42"/>
  <c r="L229" i="42"/>
  <c r="L143" i="42"/>
  <c r="L144" i="42"/>
  <c r="L145" i="42"/>
  <c r="L146" i="42"/>
  <c r="L147" i="42"/>
  <c r="L255" i="42"/>
  <c r="L256" i="42"/>
  <c r="L257" i="42"/>
  <c r="L258" i="42"/>
  <c r="L259" i="42"/>
  <c r="L148" i="42"/>
  <c r="L149" i="42"/>
  <c r="L150" i="42"/>
  <c r="L151" i="42"/>
  <c r="L152" i="42"/>
  <c r="L153" i="42"/>
  <c r="L154" i="42"/>
  <c r="L155" i="42"/>
  <c r="L156" i="42"/>
  <c r="L157" i="42"/>
  <c r="L158" i="42"/>
  <c r="L159" i="42"/>
  <c r="D205" i="42" l="1"/>
  <c r="U205" i="42" s="1"/>
  <c r="AA205" i="42" s="1"/>
  <c r="D204" i="42"/>
  <c r="U204" i="42" s="1"/>
  <c r="AA204" i="42" s="1"/>
  <c r="D203" i="42"/>
  <c r="W203" i="42" s="1"/>
  <c r="AC203" i="42" s="1"/>
  <c r="D202" i="42"/>
  <c r="W202" i="42" s="1"/>
  <c r="AC202" i="42" s="1"/>
  <c r="D201" i="42"/>
  <c r="V201" i="42" s="1"/>
  <c r="AB201" i="42" s="1"/>
  <c r="D200" i="42"/>
  <c r="W200" i="42" s="1"/>
  <c r="AC200" i="42" s="1"/>
  <c r="D199" i="42"/>
  <c r="W199" i="42" s="1"/>
  <c r="AC199" i="42" s="1"/>
  <c r="D198" i="42"/>
  <c r="V198" i="42" s="1"/>
  <c r="AB198" i="42" s="1"/>
  <c r="D197" i="42"/>
  <c r="U197" i="42" s="1"/>
  <c r="AA197" i="42" s="1"/>
  <c r="D196" i="42"/>
  <c r="D84" i="42"/>
  <c r="T84" i="42" s="1"/>
  <c r="Z84" i="42" s="1"/>
  <c r="D85" i="42"/>
  <c r="U85" i="42" s="1"/>
  <c r="AA85" i="42" s="1"/>
  <c r="D86" i="42"/>
  <c r="V86" i="42" s="1"/>
  <c r="AB86" i="42" s="1"/>
  <c r="D87" i="42"/>
  <c r="W87" i="42" s="1"/>
  <c r="AC87" i="42" s="1"/>
  <c r="W88" i="42"/>
  <c r="AC88" i="42" s="1"/>
  <c r="D89" i="42"/>
  <c r="D90" i="42"/>
  <c r="W90" i="42" s="1"/>
  <c r="AC90" i="42" s="1"/>
  <c r="D91" i="42"/>
  <c r="W91" i="42" s="1"/>
  <c r="AC91" i="42" s="1"/>
  <c r="D92" i="42"/>
  <c r="U92" i="42" s="1"/>
  <c r="AA92" i="42" s="1"/>
  <c r="D93" i="42"/>
  <c r="U93" i="42" s="1"/>
  <c r="AA93" i="42" s="1"/>
  <c r="D112" i="42"/>
  <c r="T112" i="42" s="1"/>
  <c r="Z112" i="42" s="1"/>
  <c r="D113" i="42"/>
  <c r="U113" i="42" s="1"/>
  <c r="AA113" i="42" s="1"/>
  <c r="D114" i="42"/>
  <c r="U114" i="42" s="1"/>
  <c r="AA114" i="42" s="1"/>
  <c r="D128" i="42"/>
  <c r="T128" i="42" s="1"/>
  <c r="Z128" i="42" s="1"/>
  <c r="D129" i="42"/>
  <c r="U129" i="42" s="1"/>
  <c r="AA129" i="42" s="1"/>
  <c r="D130" i="42"/>
  <c r="U130" i="42" s="1"/>
  <c r="AA130" i="42" s="1"/>
  <c r="D131" i="42"/>
  <c r="U131" i="42" s="1"/>
  <c r="AA131" i="42" s="1"/>
  <c r="D132" i="42"/>
  <c r="U132" i="42" s="1"/>
  <c r="AA132" i="42" s="1"/>
  <c r="D240" i="42"/>
  <c r="T240" i="42" s="1"/>
  <c r="Z240" i="42" s="1"/>
  <c r="D241" i="42"/>
  <c r="U241" i="42" s="1"/>
  <c r="AA241" i="42" s="1"/>
  <c r="D242" i="42"/>
  <c r="U242" i="42" s="1"/>
  <c r="AA242" i="42" s="1"/>
  <c r="D243" i="42"/>
  <c r="U243" i="42" s="1"/>
  <c r="AA243" i="42" s="1"/>
  <c r="D244" i="42"/>
  <c r="U244" i="42" s="1"/>
  <c r="AA244" i="42" s="1"/>
  <c r="D115" i="42"/>
  <c r="V115" i="42" s="1"/>
  <c r="AB115" i="42" s="1"/>
  <c r="D116" i="42"/>
  <c r="V116" i="42" s="1"/>
  <c r="AB116" i="42" s="1"/>
  <c r="D117" i="42"/>
  <c r="U117" i="42" s="1"/>
  <c r="AA117" i="42" s="1"/>
  <c r="D224" i="42"/>
  <c r="T224" i="42" s="1"/>
  <c r="Z224" i="42" s="1"/>
  <c r="D225" i="42"/>
  <c r="U225" i="42" s="1"/>
  <c r="AA225" i="42" s="1"/>
  <c r="D226" i="42"/>
  <c r="U226" i="42" s="1"/>
  <c r="AA226" i="42" s="1"/>
  <c r="D227" i="42"/>
  <c r="V227" i="42" s="1"/>
  <c r="AB227" i="42" s="1"/>
  <c r="D228" i="42"/>
  <c r="V228" i="42" s="1"/>
  <c r="AB228" i="42" s="1"/>
  <c r="D229" i="42"/>
  <c r="U229" i="42" s="1"/>
  <c r="AA229" i="42" s="1"/>
  <c r="D143" i="42"/>
  <c r="T143" i="42" s="1"/>
  <c r="Z143" i="42" s="1"/>
  <c r="D159" i="42"/>
  <c r="U159" i="42" s="1"/>
  <c r="AA159" i="42" s="1"/>
  <c r="Z260" i="42"/>
  <c r="AA260" i="42"/>
  <c r="AB260" i="42"/>
  <c r="AE260" i="42"/>
  <c r="D78" i="42"/>
  <c r="D79" i="42"/>
  <c r="U79" i="42" s="1"/>
  <c r="AA79" i="42" s="1"/>
  <c r="D80" i="42"/>
  <c r="U80" i="42" s="1"/>
  <c r="AA80" i="42" s="1"/>
  <c r="D190" i="42"/>
  <c r="T190" i="42" s="1"/>
  <c r="Z190" i="42" s="1"/>
  <c r="D191" i="42"/>
  <c r="U191" i="42" s="1"/>
  <c r="AA191" i="42" s="1"/>
  <c r="D192" i="42"/>
  <c r="U192" i="42" s="1"/>
  <c r="AA192" i="42" s="1"/>
  <c r="D133" i="42"/>
  <c r="T133" i="42" s="1"/>
  <c r="Z133" i="42" s="1"/>
  <c r="D134" i="42"/>
  <c r="U134" i="42" s="1"/>
  <c r="AA134" i="42" s="1"/>
  <c r="D135" i="42"/>
  <c r="U135" i="42" s="1"/>
  <c r="AA135" i="42" s="1"/>
  <c r="D136" i="42"/>
  <c r="U136" i="42" s="1"/>
  <c r="AA136" i="42" s="1"/>
  <c r="D137" i="42"/>
  <c r="U137" i="42" s="1"/>
  <c r="AA137" i="42" s="1"/>
  <c r="D245" i="42"/>
  <c r="T245" i="42" s="1"/>
  <c r="Z245" i="42" s="1"/>
  <c r="D246" i="42"/>
  <c r="U246" i="42" s="1"/>
  <c r="AA246" i="42" s="1"/>
  <c r="D247" i="42"/>
  <c r="U247" i="42" s="1"/>
  <c r="AA247" i="42" s="1"/>
  <c r="D248" i="42"/>
  <c r="U248" i="42" s="1"/>
  <c r="AA248" i="42" s="1"/>
  <c r="D249" i="42"/>
  <c r="U249" i="42" s="1"/>
  <c r="AA249" i="42" s="1"/>
  <c r="D81" i="42"/>
  <c r="T81" i="42" s="1"/>
  <c r="Z81" i="42" s="1"/>
  <c r="D82" i="42"/>
  <c r="U82" i="42" s="1"/>
  <c r="AA82" i="42" s="1"/>
  <c r="D83" i="42"/>
  <c r="U83" i="42" s="1"/>
  <c r="AA83" i="42" s="1"/>
  <c r="D193" i="42"/>
  <c r="D194" i="42"/>
  <c r="U194" i="42" s="1"/>
  <c r="AA194" i="42" s="1"/>
  <c r="D195" i="42"/>
  <c r="U195" i="42" s="1"/>
  <c r="AA195" i="42" s="1"/>
  <c r="D138" i="42"/>
  <c r="D139" i="42"/>
  <c r="U139" i="42" s="1"/>
  <c r="AA139" i="42" s="1"/>
  <c r="D140" i="42"/>
  <c r="U140" i="42" s="1"/>
  <c r="AA140" i="42" s="1"/>
  <c r="D141" i="42"/>
  <c r="U141" i="42" s="1"/>
  <c r="AA141" i="42" s="1"/>
  <c r="D142" i="42"/>
  <c r="U142" i="42" s="1"/>
  <c r="AA142" i="42" s="1"/>
  <c r="D250" i="42"/>
  <c r="T250" i="42" s="1"/>
  <c r="Z250" i="42" s="1"/>
  <c r="D251" i="42"/>
  <c r="U251" i="42" s="1"/>
  <c r="AA251" i="42" s="1"/>
  <c r="D252" i="42"/>
  <c r="U252" i="42" s="1"/>
  <c r="AA252" i="42" s="1"/>
  <c r="D253" i="42"/>
  <c r="U253" i="42" s="1"/>
  <c r="AA253" i="42" s="1"/>
  <c r="D254" i="42"/>
  <c r="U254" i="42" s="1"/>
  <c r="AA254" i="42" s="1"/>
  <c r="D75" i="42"/>
  <c r="D76" i="42"/>
  <c r="U76" i="42" s="1"/>
  <c r="AA76" i="42" s="1"/>
  <c r="D77" i="42"/>
  <c r="U77" i="42" s="1"/>
  <c r="AA77" i="42" s="1"/>
  <c r="D187" i="42"/>
  <c r="T187" i="42" s="1"/>
  <c r="Z187" i="42" s="1"/>
  <c r="D188" i="42"/>
  <c r="U188" i="42" s="1"/>
  <c r="AA188" i="42" s="1"/>
  <c r="D189" i="42"/>
  <c r="U189" i="42" s="1"/>
  <c r="AA189" i="42" s="1"/>
  <c r="D144" i="42"/>
  <c r="U144" i="42" s="1"/>
  <c r="AA144" i="42" s="1"/>
  <c r="D145" i="42"/>
  <c r="U145" i="42" s="1"/>
  <c r="AA145" i="42" s="1"/>
  <c r="D146" i="42"/>
  <c r="V146" i="42" s="1"/>
  <c r="AB146" i="42" s="1"/>
  <c r="D147" i="42"/>
  <c r="V147" i="42" s="1"/>
  <c r="AB147" i="42" s="1"/>
  <c r="R193" i="42" l="1"/>
  <c r="T193" i="42"/>
  <c r="Z193" i="42" s="1"/>
  <c r="R75" i="42"/>
  <c r="T75" i="42"/>
  <c r="Z75" i="42" s="1"/>
  <c r="R138" i="42"/>
  <c r="T138" i="42"/>
  <c r="Z138" i="42" s="1"/>
  <c r="R78" i="42"/>
  <c r="T78" i="42"/>
  <c r="Z78" i="42" s="1"/>
  <c r="R89" i="42"/>
  <c r="V89" i="42"/>
  <c r="AB89" i="42" s="1"/>
  <c r="R196" i="42"/>
  <c r="T196" i="42"/>
  <c r="Z196" i="42" s="1"/>
  <c r="R81" i="42"/>
  <c r="R133" i="42"/>
  <c r="R198" i="42"/>
  <c r="R250" i="42"/>
  <c r="R224" i="42"/>
  <c r="R240" i="42"/>
  <c r="R112" i="42"/>
  <c r="R86" i="42"/>
  <c r="R128" i="42"/>
  <c r="R85" i="42"/>
  <c r="R145" i="42"/>
  <c r="R187" i="42"/>
  <c r="R245" i="42"/>
  <c r="R190" i="42"/>
  <c r="R143" i="42"/>
  <c r="R226" i="42"/>
  <c r="R114" i="42"/>
  <c r="R84" i="42"/>
  <c r="R197" i="42"/>
  <c r="R201" i="42"/>
  <c r="D122" i="42"/>
  <c r="D123" i="42"/>
  <c r="U123" i="42" s="1"/>
  <c r="AA123" i="42" s="1"/>
  <c r="D124" i="42"/>
  <c r="U124" i="42" s="1"/>
  <c r="AA124" i="42" s="1"/>
  <c r="D234" i="42"/>
  <c r="T234" i="42" s="1"/>
  <c r="Z234" i="42" s="1"/>
  <c r="D235" i="42"/>
  <c r="U235" i="42" s="1"/>
  <c r="AA235" i="42" s="1"/>
  <c r="D236" i="42"/>
  <c r="U236" i="42" s="1"/>
  <c r="AA236" i="42" s="1"/>
  <c r="D163" i="42"/>
  <c r="U163" i="42" s="1"/>
  <c r="AA163" i="42" s="1"/>
  <c r="D69" i="42"/>
  <c r="T69" i="42" s="1"/>
  <c r="Z69" i="42" s="1"/>
  <c r="D70" i="42"/>
  <c r="U70" i="42" s="1"/>
  <c r="AA70" i="42" s="1"/>
  <c r="D71" i="42"/>
  <c r="D72" i="42"/>
  <c r="D73" i="42"/>
  <c r="D74" i="42"/>
  <c r="D181" i="42"/>
  <c r="D182" i="42"/>
  <c r="U182" i="42" s="1"/>
  <c r="AA182" i="42" s="1"/>
  <c r="D183" i="42"/>
  <c r="D184" i="42"/>
  <c r="D185" i="42"/>
  <c r="D186" i="42"/>
  <c r="D106" i="42"/>
  <c r="T106" i="42" s="1"/>
  <c r="Z106" i="42" s="1"/>
  <c r="D107" i="42"/>
  <c r="U107" i="42" s="1"/>
  <c r="AA107" i="42" s="1"/>
  <c r="D108" i="42"/>
  <c r="D109" i="42"/>
  <c r="V109" i="42" s="1"/>
  <c r="AB109" i="42" s="1"/>
  <c r="D110" i="42"/>
  <c r="V110" i="42" s="1"/>
  <c r="AB110" i="42" s="1"/>
  <c r="D111" i="42"/>
  <c r="U111" i="42" s="1"/>
  <c r="AA111" i="42" s="1"/>
  <c r="L119" i="42"/>
  <c r="D119" i="42"/>
  <c r="T119" i="42" s="1"/>
  <c r="Z119" i="42" s="1"/>
  <c r="D120" i="42"/>
  <c r="U120" i="42" s="1"/>
  <c r="AA120" i="42" s="1"/>
  <c r="D121" i="42"/>
  <c r="U121" i="42" s="1"/>
  <c r="AA121" i="42" s="1"/>
  <c r="D231" i="42"/>
  <c r="D232" i="42"/>
  <c r="U232" i="42" s="1"/>
  <c r="AA232" i="42" s="1"/>
  <c r="D233" i="42"/>
  <c r="U233" i="42" s="1"/>
  <c r="AA233" i="42" s="1"/>
  <c r="D160" i="42"/>
  <c r="T160" i="42" s="1"/>
  <c r="Z160" i="42" s="1"/>
  <c r="D161" i="42"/>
  <c r="U161" i="42" s="1"/>
  <c r="AA161" i="42" s="1"/>
  <c r="D162" i="42"/>
  <c r="U162" i="42" s="1"/>
  <c r="AA162" i="42" s="1"/>
  <c r="D65" i="42"/>
  <c r="D66" i="42"/>
  <c r="U66" i="42" s="1"/>
  <c r="AA66" i="42" s="1"/>
  <c r="D67" i="42"/>
  <c r="U67" i="42" s="1"/>
  <c r="AA67" i="42" s="1"/>
  <c r="D68" i="42"/>
  <c r="U68" i="42" s="1"/>
  <c r="AA68" i="42" s="1"/>
  <c r="D177" i="42"/>
  <c r="D178" i="42"/>
  <c r="U178" i="42" s="1"/>
  <c r="AA178" i="42" s="1"/>
  <c r="D179" i="42"/>
  <c r="U179" i="42" s="1"/>
  <c r="AA179" i="42" s="1"/>
  <c r="D180" i="42"/>
  <c r="U180" i="42" s="1"/>
  <c r="AA180" i="42" s="1"/>
  <c r="D100" i="42"/>
  <c r="D101" i="42"/>
  <c r="U101" i="42" s="1"/>
  <c r="AA101" i="42" s="1"/>
  <c r="D102" i="42"/>
  <c r="U102" i="42" s="1"/>
  <c r="AA102" i="42" s="1"/>
  <c r="D103" i="42"/>
  <c r="V103" i="42" s="1"/>
  <c r="AB103" i="42" s="1"/>
  <c r="D104" i="42"/>
  <c r="V104" i="42" s="1"/>
  <c r="AB104" i="42" s="1"/>
  <c r="D105" i="42"/>
  <c r="U105" i="42" s="1"/>
  <c r="AA105" i="42" s="1"/>
  <c r="D212" i="42"/>
  <c r="T212" i="42" s="1"/>
  <c r="Z212" i="42" s="1"/>
  <c r="D213" i="42"/>
  <c r="U213" i="42" s="1"/>
  <c r="AA213" i="42" s="1"/>
  <c r="D214" i="42"/>
  <c r="D215" i="42"/>
  <c r="V215" i="42" s="1"/>
  <c r="AB215" i="42" s="1"/>
  <c r="D216" i="42"/>
  <c r="V216" i="42" s="1"/>
  <c r="AB216" i="42" s="1"/>
  <c r="D217" i="42"/>
  <c r="U217" i="42" s="1"/>
  <c r="AA217" i="42" s="1"/>
  <c r="D218" i="42"/>
  <c r="D219" i="42"/>
  <c r="U219" i="42" s="1"/>
  <c r="AA219" i="42" s="1"/>
  <c r="D220" i="42"/>
  <c r="U220" i="42" s="1"/>
  <c r="AA220" i="42" s="1"/>
  <c r="D221" i="42"/>
  <c r="V221" i="42" s="1"/>
  <c r="AB221" i="42" s="1"/>
  <c r="D222" i="42"/>
  <c r="V222" i="42" s="1"/>
  <c r="AB222" i="42" s="1"/>
  <c r="D223" i="42"/>
  <c r="U223" i="42" s="1"/>
  <c r="AA223" i="42" s="1"/>
  <c r="D125" i="42"/>
  <c r="T125" i="42" s="1"/>
  <c r="Z125" i="42" s="1"/>
  <c r="D126" i="42"/>
  <c r="U126" i="42" s="1"/>
  <c r="AA126" i="42" s="1"/>
  <c r="D127" i="42"/>
  <c r="U127" i="42" s="1"/>
  <c r="AA127" i="42" s="1"/>
  <c r="D237" i="42"/>
  <c r="T237" i="42" s="1"/>
  <c r="Z237" i="42" s="1"/>
  <c r="D238" i="42"/>
  <c r="U238" i="42" s="1"/>
  <c r="AA238" i="42" s="1"/>
  <c r="D239" i="42"/>
  <c r="U239" i="42" s="1"/>
  <c r="AA239" i="42" s="1"/>
  <c r="D164" i="42"/>
  <c r="T164" i="42" s="1"/>
  <c r="Z164" i="42" s="1"/>
  <c r="D165" i="42"/>
  <c r="U165" i="42" s="1"/>
  <c r="AA165" i="42" s="1"/>
  <c r="D166" i="42"/>
  <c r="U166" i="42" s="1"/>
  <c r="AA166" i="42" s="1"/>
  <c r="D255" i="42"/>
  <c r="T255" i="42" s="1"/>
  <c r="Z255" i="42" s="1"/>
  <c r="D256" i="42"/>
  <c r="U256" i="42" s="1"/>
  <c r="AA256" i="42" s="1"/>
  <c r="D257" i="42"/>
  <c r="D258" i="42"/>
  <c r="V258" i="42" s="1"/>
  <c r="AB258" i="42" s="1"/>
  <c r="D259" i="42"/>
  <c r="V259" i="42" s="1"/>
  <c r="AB259" i="42" s="1"/>
  <c r="D148" i="42"/>
  <c r="T148" i="42" s="1"/>
  <c r="Z148" i="42" s="1"/>
  <c r="D149" i="42"/>
  <c r="U149" i="42" s="1"/>
  <c r="AA149" i="42" s="1"/>
  <c r="D150" i="42"/>
  <c r="U150" i="42" s="1"/>
  <c r="AA150" i="42" s="1"/>
  <c r="D151" i="42"/>
  <c r="U151" i="42" s="1"/>
  <c r="AA151" i="42" s="1"/>
  <c r="D152" i="42"/>
  <c r="U152" i="42" s="1"/>
  <c r="AA152" i="42" s="1"/>
  <c r="D153" i="42"/>
  <c r="U153" i="42" s="1"/>
  <c r="AA153" i="42" s="1"/>
  <c r="D154" i="42"/>
  <c r="U154" i="42" s="1"/>
  <c r="AA154" i="42" s="1"/>
  <c r="D155" i="42"/>
  <c r="U155" i="42" s="1"/>
  <c r="AA155" i="42" s="1"/>
  <c r="D156" i="42"/>
  <c r="U156" i="42" s="1"/>
  <c r="AA156" i="42" s="1"/>
  <c r="D157" i="42"/>
  <c r="U157" i="42" s="1"/>
  <c r="AA157" i="42" s="1"/>
  <c r="D158" i="42"/>
  <c r="U158" i="42" s="1"/>
  <c r="AA158" i="42" s="1"/>
  <c r="D5" i="42"/>
  <c r="D6" i="42"/>
  <c r="D7" i="42"/>
  <c r="D9" i="42"/>
  <c r="D10" i="42"/>
  <c r="D11" i="42"/>
  <c r="D12" i="42"/>
  <c r="D13" i="42"/>
  <c r="D24" i="42"/>
  <c r="D25" i="42"/>
  <c r="D26" i="42"/>
  <c r="V26" i="42" s="1"/>
  <c r="D27" i="42"/>
  <c r="W27" i="42" s="1"/>
  <c r="AC27" i="42" s="1"/>
  <c r="D28" i="42"/>
  <c r="W28" i="42" s="1"/>
  <c r="AC28" i="42" s="1"/>
  <c r="D29" i="42"/>
  <c r="X29" i="42" s="1"/>
  <c r="AD29" i="42" s="1"/>
  <c r="D30" i="42"/>
  <c r="X30" i="42" s="1"/>
  <c r="AD30" i="42" s="1"/>
  <c r="D31" i="42"/>
  <c r="Y31" i="42" s="1"/>
  <c r="D32" i="42"/>
  <c r="Y32" i="42" s="1"/>
  <c r="V74" i="42" l="1"/>
  <c r="AB74" i="42" s="1"/>
  <c r="V73" i="42"/>
  <c r="AB73" i="42" s="1"/>
  <c r="U72" i="42"/>
  <c r="AA72" i="42" s="1"/>
  <c r="U71" i="42"/>
  <c r="AA71" i="42" s="1"/>
  <c r="V186" i="42"/>
  <c r="AB186" i="42" s="1"/>
  <c r="U183" i="42"/>
  <c r="AA183" i="42" s="1"/>
  <c r="V185" i="42"/>
  <c r="AB185" i="42" s="1"/>
  <c r="U184" i="42"/>
  <c r="AA184" i="42" s="1"/>
  <c r="R257" i="42"/>
  <c r="U257" i="42"/>
  <c r="AA257" i="42" s="1"/>
  <c r="R218" i="42"/>
  <c r="T218" i="42"/>
  <c r="Z218" i="42" s="1"/>
  <c r="R214" i="42"/>
  <c r="U214" i="42"/>
  <c r="AA214" i="42" s="1"/>
  <c r="R100" i="42"/>
  <c r="T100" i="42"/>
  <c r="Z100" i="42" s="1"/>
  <c r="R177" i="42"/>
  <c r="T177" i="42"/>
  <c r="Z177" i="42" s="1"/>
  <c r="R65" i="42"/>
  <c r="T65" i="42"/>
  <c r="Z65" i="42" s="1"/>
  <c r="R231" i="42"/>
  <c r="T231" i="42"/>
  <c r="Z231" i="42" s="1"/>
  <c r="R108" i="42"/>
  <c r="U108" i="42"/>
  <c r="AA108" i="42" s="1"/>
  <c r="R181" i="42"/>
  <c r="T181" i="42"/>
  <c r="Z181" i="42" s="1"/>
  <c r="R122" i="42"/>
  <c r="T122" i="42"/>
  <c r="Z122" i="42" s="1"/>
  <c r="R26" i="42"/>
  <c r="R237" i="42"/>
  <c r="R160" i="42"/>
  <c r="R119" i="42"/>
  <c r="R72" i="42"/>
  <c r="R148" i="42"/>
  <c r="R164" i="42"/>
  <c r="R184" i="42"/>
  <c r="R234" i="42"/>
  <c r="R28" i="42"/>
  <c r="R255" i="42"/>
  <c r="R125" i="42"/>
  <c r="R220" i="42"/>
  <c r="R212" i="42"/>
  <c r="R102" i="42"/>
  <c r="R106" i="42"/>
  <c r="R69" i="42"/>
  <c r="AE211" i="42"/>
  <c r="L211" i="42"/>
  <c r="D211" i="42"/>
  <c r="AE210" i="42"/>
  <c r="L210" i="42"/>
  <c r="D210" i="42"/>
  <c r="AE209" i="42"/>
  <c r="L209" i="42"/>
  <c r="D209" i="42"/>
  <c r="AE208" i="42"/>
  <c r="AB208" i="42"/>
  <c r="L208" i="42"/>
  <c r="D208" i="42"/>
  <c r="U208" i="42" s="1"/>
  <c r="AE207" i="42"/>
  <c r="AB207" i="42"/>
  <c r="L207" i="42"/>
  <c r="D207" i="42"/>
  <c r="AE206" i="42"/>
  <c r="AB206" i="42"/>
  <c r="AA206" i="42"/>
  <c r="L206" i="42"/>
  <c r="D206" i="42"/>
  <c r="T206" i="42" s="1"/>
  <c r="AE99" i="42"/>
  <c r="AB99" i="42"/>
  <c r="Z99" i="42"/>
  <c r="L99" i="42"/>
  <c r="D99" i="42"/>
  <c r="AE98" i="42"/>
  <c r="Z98" i="42"/>
  <c r="L98" i="42"/>
  <c r="D98" i="42"/>
  <c r="AE97" i="42"/>
  <c r="Z97" i="42"/>
  <c r="L97" i="42"/>
  <c r="D97" i="42"/>
  <c r="AE96" i="42"/>
  <c r="AB96" i="42"/>
  <c r="Z96" i="42"/>
  <c r="L96" i="42"/>
  <c r="D96" i="42"/>
  <c r="U96" i="42" s="1"/>
  <c r="AE95" i="42"/>
  <c r="AB95" i="42"/>
  <c r="Z95" i="42"/>
  <c r="L95" i="42"/>
  <c r="D95" i="42"/>
  <c r="AE94" i="42"/>
  <c r="AB94" i="42"/>
  <c r="AA94" i="42"/>
  <c r="L94" i="42"/>
  <c r="D94" i="42"/>
  <c r="T94" i="42" s="1"/>
  <c r="AE176" i="42"/>
  <c r="Z176" i="42"/>
  <c r="L176" i="42"/>
  <c r="D176" i="42"/>
  <c r="V176" i="42" s="1"/>
  <c r="AE175" i="42"/>
  <c r="Z175" i="42"/>
  <c r="L175" i="42"/>
  <c r="D175" i="42"/>
  <c r="V175" i="42" s="1"/>
  <c r="AE174" i="42"/>
  <c r="AB174" i="42"/>
  <c r="Z174" i="42"/>
  <c r="L174" i="42"/>
  <c r="D174" i="42"/>
  <c r="U174" i="42" s="1"/>
  <c r="AE64" i="42"/>
  <c r="Z64" i="42"/>
  <c r="L64" i="42"/>
  <c r="D64" i="42"/>
  <c r="AE63" i="42"/>
  <c r="AA63" i="42"/>
  <c r="L63" i="42"/>
  <c r="D63" i="42"/>
  <c r="AE62" i="42"/>
  <c r="AB62" i="42"/>
  <c r="Z62" i="42"/>
  <c r="L62" i="42"/>
  <c r="D62" i="42"/>
  <c r="U62" i="42" s="1"/>
  <c r="AE61" i="42"/>
  <c r="AB61" i="42"/>
  <c r="Z61" i="42"/>
  <c r="L61" i="42"/>
  <c r="D61" i="42"/>
  <c r="AE60" i="42"/>
  <c r="AB60" i="42"/>
  <c r="Z60" i="42"/>
  <c r="L60" i="42"/>
  <c r="D60" i="42"/>
  <c r="AE59" i="42"/>
  <c r="AB59" i="42"/>
  <c r="AA59" i="42"/>
  <c r="L59" i="42"/>
  <c r="D59" i="42"/>
  <c r="T59" i="42" s="1"/>
  <c r="AE58" i="42"/>
  <c r="Z58" i="42"/>
  <c r="L58" i="42"/>
  <c r="D58" i="42"/>
  <c r="AE57" i="42"/>
  <c r="Z57" i="42"/>
  <c r="L57" i="42"/>
  <c r="D57" i="42"/>
  <c r="AE56" i="42"/>
  <c r="AB56" i="42"/>
  <c r="Z56" i="42"/>
  <c r="L56" i="42"/>
  <c r="D56" i="42"/>
  <c r="U56" i="42" s="1"/>
  <c r="AE55" i="42"/>
  <c r="AA55" i="42"/>
  <c r="L55" i="42"/>
  <c r="D55" i="42"/>
  <c r="V55" i="42" s="1"/>
  <c r="AB55" i="42" s="1"/>
  <c r="AE54" i="42"/>
  <c r="AB54" i="42"/>
  <c r="Z54" i="42"/>
  <c r="L54" i="42"/>
  <c r="D54" i="42"/>
  <c r="AE53" i="42"/>
  <c r="AB53" i="42"/>
  <c r="Z53" i="42"/>
  <c r="L53" i="42"/>
  <c r="D53" i="42"/>
  <c r="AE52" i="42"/>
  <c r="AB52" i="42"/>
  <c r="Z52" i="42"/>
  <c r="L52" i="42"/>
  <c r="D52" i="42"/>
  <c r="AE51" i="42"/>
  <c r="AB51" i="42"/>
  <c r="Z51" i="42"/>
  <c r="L51" i="42"/>
  <c r="D51" i="42"/>
  <c r="W51" i="42" s="1"/>
  <c r="AC51" i="42" s="1"/>
  <c r="AE50" i="42"/>
  <c r="AB50" i="42"/>
  <c r="Z50" i="42"/>
  <c r="L50" i="42"/>
  <c r="D50" i="42"/>
  <c r="AE49" i="42"/>
  <c r="AA49" i="42"/>
  <c r="L49" i="42"/>
  <c r="D49" i="42"/>
  <c r="V49" i="42" s="1"/>
  <c r="AB49" i="42" s="1"/>
  <c r="AE48" i="42"/>
  <c r="AB48" i="42"/>
  <c r="Z48" i="42"/>
  <c r="L48" i="42"/>
  <c r="D48" i="42"/>
  <c r="U48" i="42" s="1"/>
  <c r="AE47" i="42"/>
  <c r="AB47" i="42"/>
  <c r="AA47" i="42"/>
  <c r="L47" i="42"/>
  <c r="D47" i="42"/>
  <c r="W47" i="42" s="1"/>
  <c r="AC47" i="42" s="1"/>
  <c r="AE46" i="42"/>
  <c r="AB46" i="42"/>
  <c r="Z46" i="42"/>
  <c r="L46" i="42"/>
  <c r="D46" i="42"/>
  <c r="AE45" i="42"/>
  <c r="Z45" i="42"/>
  <c r="L45" i="42"/>
  <c r="D45" i="42"/>
  <c r="V45" i="42" s="1"/>
  <c r="AB45" i="42" s="1"/>
  <c r="AB44" i="42"/>
  <c r="Z44" i="42"/>
  <c r="L44" i="42"/>
  <c r="D44" i="42"/>
  <c r="AB43" i="42"/>
  <c r="Z43" i="42"/>
  <c r="L43" i="42"/>
  <c r="D43" i="42"/>
  <c r="AE42" i="42"/>
  <c r="AB42" i="42"/>
  <c r="AA42" i="42"/>
  <c r="L42" i="42"/>
  <c r="D42" i="42"/>
  <c r="AE41" i="42"/>
  <c r="AB41" i="42"/>
  <c r="Z41" i="42"/>
  <c r="L41" i="42"/>
  <c r="D41" i="42"/>
  <c r="AE40" i="42"/>
  <c r="AB40" i="42"/>
  <c r="Z40" i="42"/>
  <c r="L40" i="42"/>
  <c r="D40" i="42"/>
  <c r="W40" i="42" s="1"/>
  <c r="AC40" i="42" s="1"/>
  <c r="AE39" i="42"/>
  <c r="AB39" i="42"/>
  <c r="AA39" i="42"/>
  <c r="L39" i="42"/>
  <c r="D39" i="42"/>
  <c r="AE38" i="42"/>
  <c r="Z38" i="42"/>
  <c r="L38" i="42"/>
  <c r="D38" i="42"/>
  <c r="V38" i="42" s="1"/>
  <c r="AB38" i="42" s="1"/>
  <c r="AE37" i="42"/>
  <c r="AB37" i="42"/>
  <c r="Z37" i="42"/>
  <c r="L37" i="42"/>
  <c r="D37" i="42"/>
  <c r="R24" i="42" s="1"/>
  <c r="AE36" i="42"/>
  <c r="AB36" i="42"/>
  <c r="Z36" i="42"/>
  <c r="L36" i="42"/>
  <c r="D36" i="42"/>
  <c r="AE35" i="42"/>
  <c r="AB35" i="42"/>
  <c r="AA35" i="42"/>
  <c r="L35" i="42"/>
  <c r="D35" i="42"/>
  <c r="AE34" i="42"/>
  <c r="Z34" i="42"/>
  <c r="L34" i="42"/>
  <c r="D34" i="42"/>
  <c r="AB33" i="42"/>
  <c r="Z33" i="42"/>
  <c r="L33" i="42"/>
  <c r="D33" i="42"/>
  <c r="AE32" i="42"/>
  <c r="AB32" i="42"/>
  <c r="Z32" i="42"/>
  <c r="L32" i="42"/>
  <c r="AA32" i="42"/>
  <c r="AE31" i="42"/>
  <c r="AB31" i="42"/>
  <c r="AA31" i="42"/>
  <c r="L31" i="42"/>
  <c r="AE30" i="42"/>
  <c r="AB30" i="42"/>
  <c r="Z30" i="42"/>
  <c r="L30" i="42"/>
  <c r="AA30" i="42"/>
  <c r="AE29" i="42"/>
  <c r="AB29" i="42"/>
  <c r="Z29" i="42"/>
  <c r="L29" i="42"/>
  <c r="AA29" i="42"/>
  <c r="AE28" i="42"/>
  <c r="AB28" i="42"/>
  <c r="Z28" i="42"/>
  <c r="L28" i="42"/>
  <c r="AA28" i="42"/>
  <c r="AE27" i="42"/>
  <c r="AB27" i="42"/>
  <c r="Z27" i="42"/>
  <c r="L27" i="42"/>
  <c r="AA27" i="42"/>
  <c r="AE26" i="42"/>
  <c r="AB26" i="42"/>
  <c r="Z26" i="42"/>
  <c r="L26" i="42"/>
  <c r="AA26" i="42"/>
  <c r="AE25" i="42"/>
  <c r="AB25" i="42"/>
  <c r="Z25" i="42"/>
  <c r="L25" i="42"/>
  <c r="U25" i="42"/>
  <c r="AA25" i="42" s="1"/>
  <c r="AE24" i="42"/>
  <c r="AB24" i="42"/>
  <c r="AA24" i="42"/>
  <c r="L24" i="42"/>
  <c r="T24" i="42"/>
  <c r="Z24" i="42" s="1"/>
  <c r="AE13" i="42"/>
  <c r="AA13" i="42"/>
  <c r="Z13" i="42"/>
  <c r="V13" i="42"/>
  <c r="AB13" i="42" s="1"/>
  <c r="M13" i="42"/>
  <c r="L13" i="42"/>
  <c r="AE12" i="42"/>
  <c r="AA12" i="42"/>
  <c r="Z12" i="42"/>
  <c r="V12" i="42"/>
  <c r="AB12" i="42" s="1"/>
  <c r="M12" i="42"/>
  <c r="L12" i="42"/>
  <c r="AE11" i="42"/>
  <c r="AA11" i="42"/>
  <c r="Z11" i="42"/>
  <c r="V11" i="42"/>
  <c r="AB11" i="42" s="1"/>
  <c r="M11" i="42"/>
  <c r="L11" i="42"/>
  <c r="AE10" i="42"/>
  <c r="AA10" i="42"/>
  <c r="Z10" i="42"/>
  <c r="V10" i="42"/>
  <c r="AB10" i="42" s="1"/>
  <c r="M10" i="42"/>
  <c r="L10" i="42"/>
  <c r="AA9" i="42"/>
  <c r="Q9" i="42"/>
  <c r="M9" i="42"/>
  <c r="L9" i="42"/>
  <c r="U9" i="42"/>
  <c r="AA5" i="42" s="1"/>
  <c r="AE7" i="42"/>
  <c r="Z7" i="42"/>
  <c r="V7" i="42"/>
  <c r="AB7" i="42" s="1"/>
  <c r="M7" i="42"/>
  <c r="L7" i="42"/>
  <c r="AE6" i="42"/>
  <c r="Z6" i="42"/>
  <c r="M6" i="42"/>
  <c r="L6" i="42"/>
  <c r="V6" i="42"/>
  <c r="AB6" i="42" s="1"/>
  <c r="AE5" i="42"/>
  <c r="AB5" i="42"/>
  <c r="Z5" i="42"/>
  <c r="Q5" i="42"/>
  <c r="M5" i="42"/>
  <c r="L5" i="42"/>
  <c r="U5" i="42"/>
  <c r="AE4" i="42"/>
  <c r="AB4" i="42"/>
  <c r="AA4" i="42"/>
  <c r="Q4" i="42"/>
  <c r="M4" i="42"/>
  <c r="L4" i="42"/>
  <c r="T4" i="42"/>
  <c r="Z4" i="42" s="1"/>
  <c r="R171" i="42" l="1"/>
  <c r="AA36" i="42"/>
  <c r="W36" i="42"/>
  <c r="AC36" i="42" s="1"/>
  <c r="AA44" i="42"/>
  <c r="Y44" i="42"/>
  <c r="AE44" i="42" s="1"/>
  <c r="AA50" i="42"/>
  <c r="W50" i="42"/>
  <c r="AC50" i="42" s="1"/>
  <c r="AA54" i="42"/>
  <c r="X54" i="42"/>
  <c r="AD54" i="42" s="1"/>
  <c r="AA58" i="42"/>
  <c r="V58" i="42"/>
  <c r="AB58" i="42" s="1"/>
  <c r="Z63" i="42"/>
  <c r="V63" i="42"/>
  <c r="AB63" i="42" s="1"/>
  <c r="AA98" i="42"/>
  <c r="V98" i="42"/>
  <c r="AB98" i="42" s="1"/>
  <c r="AA64" i="42"/>
  <c r="V64" i="42"/>
  <c r="AB64" i="42" s="1"/>
  <c r="U99" i="42"/>
  <c r="AA99" i="42" s="1"/>
  <c r="R25" i="42"/>
  <c r="V34" i="42"/>
  <c r="AB34" i="42" s="1"/>
  <c r="R42" i="42"/>
  <c r="X42" i="42"/>
  <c r="AD42" i="42" s="1"/>
  <c r="AA46" i="42"/>
  <c r="W46" i="42"/>
  <c r="AC46" i="42" s="1"/>
  <c r="AA52" i="42"/>
  <c r="X52" i="42"/>
  <c r="AD52" i="42" s="1"/>
  <c r="U61" i="42"/>
  <c r="AA61" i="42" s="1"/>
  <c r="AA175" i="42"/>
  <c r="AB175" i="42"/>
  <c r="AA33" i="42"/>
  <c r="Y33" i="42"/>
  <c r="AE33" i="42" s="1"/>
  <c r="AA41" i="42"/>
  <c r="X41" i="42"/>
  <c r="AD41" i="42" s="1"/>
  <c r="U60" i="42"/>
  <c r="AA60" i="42" s="1"/>
  <c r="U95" i="42"/>
  <c r="AA95" i="42" s="1"/>
  <c r="Z35" i="42"/>
  <c r="W35" i="42"/>
  <c r="AC35" i="42" s="1"/>
  <c r="Z39" i="42"/>
  <c r="W39" i="42"/>
  <c r="AC39" i="42" s="1"/>
  <c r="AA43" i="42"/>
  <c r="Y43" i="42"/>
  <c r="AE43" i="42" s="1"/>
  <c r="AA53" i="42"/>
  <c r="X53" i="42"/>
  <c r="AD53" i="42" s="1"/>
  <c r="AA57" i="42"/>
  <c r="V57" i="42"/>
  <c r="AB57" i="42" s="1"/>
  <c r="AA176" i="42"/>
  <c r="AB176" i="42"/>
  <c r="AA97" i="42"/>
  <c r="V97" i="42"/>
  <c r="AB97" i="42" s="1"/>
  <c r="U207" i="42"/>
  <c r="AA207" i="42" s="1"/>
  <c r="AA209" i="42"/>
  <c r="V209" i="42"/>
  <c r="AB209" i="42" s="1"/>
  <c r="AA210" i="42"/>
  <c r="V210" i="42"/>
  <c r="AB210" i="42" s="1"/>
  <c r="U211" i="42"/>
  <c r="AA211" i="42" s="1"/>
  <c r="AA56" i="42"/>
  <c r="R56" i="42"/>
  <c r="AA40" i="42"/>
  <c r="R40" i="42"/>
  <c r="Z59" i="42"/>
  <c r="R59" i="42"/>
  <c r="Z94" i="42"/>
  <c r="R94" i="42"/>
  <c r="AA208" i="42"/>
  <c r="R208" i="42"/>
  <c r="Z49" i="42"/>
  <c r="R49" i="42"/>
  <c r="U37" i="42"/>
  <c r="AA37" i="42" s="1"/>
  <c r="R37" i="42"/>
  <c r="AA45" i="42"/>
  <c r="R45" i="42"/>
  <c r="AA51" i="42"/>
  <c r="R51" i="42"/>
  <c r="AA174" i="42"/>
  <c r="R174" i="42"/>
  <c r="AA38" i="42"/>
  <c r="R38" i="42"/>
  <c r="AA48" i="42"/>
  <c r="R48" i="42"/>
  <c r="AA96" i="42"/>
  <c r="R96" i="42"/>
  <c r="Z206" i="42"/>
  <c r="R206" i="42"/>
  <c r="AA34" i="42"/>
  <c r="R34" i="42"/>
  <c r="AA62" i="42"/>
  <c r="R62" i="42"/>
  <c r="R30" i="42"/>
  <c r="Z31" i="42"/>
  <c r="Z47" i="42"/>
  <c r="Z55" i="42"/>
  <c r="R9" i="42"/>
  <c r="Z42" i="42"/>
  <c r="Y91" i="10" l="1"/>
  <c r="Y92" i="10"/>
  <c r="Y93" i="10"/>
  <c r="Y94" i="10"/>
  <c r="Z95" i="10"/>
  <c r="Z96" i="10"/>
  <c r="M90" i="10"/>
  <c r="L90" i="10"/>
  <c r="D90" i="10"/>
  <c r="U90" i="10" s="1"/>
  <c r="Y90" i="10" s="1"/>
  <c r="D12" i="21" l="1"/>
  <c r="A112" i="11" l="1"/>
  <c r="A113" i="11" s="1"/>
  <c r="D5" i="11" s="1"/>
  <c r="Q104" i="2"/>
  <c r="Q102" i="2"/>
  <c r="M105" i="2"/>
  <c r="M106" i="2"/>
  <c r="D110" i="2"/>
  <c r="D105" i="2"/>
  <c r="D106" i="2"/>
  <c r="D103" i="2"/>
  <c r="D114" i="2"/>
  <c r="D115" i="2"/>
  <c r="D123" i="6"/>
  <c r="W123" i="6" s="1"/>
  <c r="AA123" i="6" s="1"/>
  <c r="Z123" i="6"/>
  <c r="Y123" i="6"/>
  <c r="X123" i="6"/>
  <c r="M123" i="6"/>
  <c r="J123" i="6"/>
  <c r="L123" i="6" s="1"/>
  <c r="D122" i="6"/>
  <c r="W122" i="6" s="1"/>
  <c r="AA122" i="6" s="1"/>
  <c r="Z122" i="6"/>
  <c r="Y122" i="6"/>
  <c r="X122" i="6"/>
  <c r="M122" i="6"/>
  <c r="J122" i="6"/>
  <c r="L122" i="6" s="1"/>
  <c r="AA121" i="6"/>
  <c r="D121" i="6"/>
  <c r="V121" i="6" s="1"/>
  <c r="Z121" i="6" s="1"/>
  <c r="Y121" i="6"/>
  <c r="X121" i="6"/>
  <c r="J121" i="6"/>
  <c r="M121" i="6"/>
  <c r="D120" i="6"/>
  <c r="V120" i="6" s="1"/>
  <c r="H120" i="6"/>
  <c r="J120" i="6" s="1"/>
  <c r="L120" i="6" s="1"/>
  <c r="N120" i="6"/>
  <c r="M105" i="6"/>
  <c r="M120" i="6" s="1"/>
  <c r="AA119" i="6"/>
  <c r="D119" i="6"/>
  <c r="V119" i="6" s="1"/>
  <c r="Z119" i="6" s="1"/>
  <c r="Y119" i="6"/>
  <c r="X119" i="6"/>
  <c r="M119" i="6"/>
  <c r="J119" i="6"/>
  <c r="L119" i="6" s="1"/>
  <c r="AA118" i="6"/>
  <c r="D118" i="6"/>
  <c r="V118" i="6" s="1"/>
  <c r="Z118" i="6" s="1"/>
  <c r="Y118" i="6"/>
  <c r="X118" i="6"/>
  <c r="M118" i="6"/>
  <c r="J118" i="6"/>
  <c r="L118" i="6" s="1"/>
  <c r="AA117" i="6"/>
  <c r="D117" i="6"/>
  <c r="V117" i="6" s="1"/>
  <c r="Z117" i="6" s="1"/>
  <c r="Y117" i="6"/>
  <c r="X117" i="6"/>
  <c r="M117" i="6"/>
  <c r="J117" i="6"/>
  <c r="L117" i="6" s="1"/>
  <c r="AA116" i="6"/>
  <c r="D116" i="6"/>
  <c r="V116" i="6" s="1"/>
  <c r="Z116" i="6" s="1"/>
  <c r="Y116" i="6"/>
  <c r="X116" i="6"/>
  <c r="M116" i="6"/>
  <c r="J116" i="6"/>
  <c r="L116" i="6" s="1"/>
  <c r="AA115" i="6"/>
  <c r="Z115" i="6"/>
  <c r="D115" i="6"/>
  <c r="U115" i="6" s="1"/>
  <c r="Y115" i="6" s="1"/>
  <c r="X115" i="6"/>
  <c r="J115" i="6"/>
  <c r="M115" i="6"/>
  <c r="AA114" i="6"/>
  <c r="D114" i="6"/>
  <c r="V114" i="6" s="1"/>
  <c r="Z114" i="6" s="1"/>
  <c r="Y114" i="6"/>
  <c r="X114" i="6"/>
  <c r="M114" i="6"/>
  <c r="J114" i="6"/>
  <c r="L114" i="6" s="1"/>
  <c r="D113" i="6"/>
  <c r="V113" i="6" s="1"/>
  <c r="Y113" i="6"/>
  <c r="X113" i="6"/>
  <c r="M113" i="6"/>
  <c r="J113" i="6"/>
  <c r="L113" i="6" s="1"/>
  <c r="D112" i="6"/>
  <c r="W112" i="6"/>
  <c r="AA112" i="6" s="1"/>
  <c r="Z112" i="6"/>
  <c r="Y112" i="6"/>
  <c r="X112" i="6"/>
  <c r="M112" i="6"/>
  <c r="J112" i="6"/>
  <c r="L112" i="6" s="1"/>
  <c r="D111" i="6"/>
  <c r="W111" i="6" s="1"/>
  <c r="AA111" i="6" s="1"/>
  <c r="Z111" i="6"/>
  <c r="Y111" i="6"/>
  <c r="X111" i="6"/>
  <c r="M111" i="6"/>
  <c r="J111" i="6"/>
  <c r="L111" i="6" s="1"/>
  <c r="AA110" i="6"/>
  <c r="D110" i="6"/>
  <c r="V110" i="6" s="1"/>
  <c r="Z110" i="6" s="1"/>
  <c r="Y110" i="6"/>
  <c r="X110" i="6"/>
  <c r="J110" i="6"/>
  <c r="L110" i="6" s="1"/>
  <c r="M110" i="6"/>
  <c r="AA109" i="6"/>
  <c r="Z109" i="6"/>
  <c r="D109" i="6"/>
  <c r="U109" i="6" s="1"/>
  <c r="Y109" i="6" s="1"/>
  <c r="X109" i="6"/>
  <c r="J109" i="6"/>
  <c r="M109" i="6"/>
  <c r="AA108" i="6"/>
  <c r="Z108" i="6"/>
  <c r="Y108" i="6"/>
  <c r="D108" i="6"/>
  <c r="T108" i="6" s="1"/>
  <c r="J108" i="6"/>
  <c r="M108" i="6"/>
  <c r="AA106" i="6"/>
  <c r="D106" i="6"/>
  <c r="V106" i="6" s="1"/>
  <c r="Z106" i="6" s="1"/>
  <c r="Y106" i="6"/>
  <c r="X106" i="6"/>
  <c r="M106" i="6"/>
  <c r="J106" i="6"/>
  <c r="L106" i="6" s="1"/>
  <c r="K106" i="6"/>
  <c r="AA105" i="6"/>
  <c r="D105" i="6"/>
  <c r="V105" i="6" s="1"/>
  <c r="Z105" i="6" s="1"/>
  <c r="Y105" i="6"/>
  <c r="X105" i="6"/>
  <c r="J105" i="6"/>
  <c r="L105" i="6"/>
  <c r="K105" i="6"/>
  <c r="AA104" i="6"/>
  <c r="D104" i="6"/>
  <c r="V104" i="6" s="1"/>
  <c r="Y104" i="6"/>
  <c r="X104" i="6"/>
  <c r="M104" i="6"/>
  <c r="J104" i="6"/>
  <c r="L104" i="6" s="1"/>
  <c r="K104" i="6"/>
  <c r="AA103" i="6"/>
  <c r="Z103" i="6"/>
  <c r="D103" i="6"/>
  <c r="U103" i="6" s="1"/>
  <c r="Y103" i="6" s="1"/>
  <c r="X103" i="6"/>
  <c r="J103" i="6"/>
  <c r="M103" i="6"/>
  <c r="K103" i="6"/>
  <c r="H16" i="6"/>
  <c r="H32" i="6" s="1"/>
  <c r="M11" i="21"/>
  <c r="D63" i="6"/>
  <c r="V63" i="6" s="1"/>
  <c r="D64" i="6"/>
  <c r="V64" i="6" s="1"/>
  <c r="Z64" i="6" s="1"/>
  <c r="D58" i="6"/>
  <c r="U58" i="6" s="1"/>
  <c r="Y58" i="6" s="1"/>
  <c r="D59" i="6"/>
  <c r="D60" i="6"/>
  <c r="D61" i="6"/>
  <c r="D62" i="6"/>
  <c r="K46" i="6"/>
  <c r="K63" i="6"/>
  <c r="D41" i="6"/>
  <c r="D42" i="6"/>
  <c r="D43" i="6"/>
  <c r="D44" i="6"/>
  <c r="D45" i="6"/>
  <c r="D46" i="6"/>
  <c r="V46" i="6" s="1"/>
  <c r="D47" i="6"/>
  <c r="N32" i="6"/>
  <c r="N46" i="6" s="1"/>
  <c r="M16" i="6"/>
  <c r="M32" i="6" s="1"/>
  <c r="M46" i="6" s="1"/>
  <c r="D27" i="6"/>
  <c r="D28" i="6"/>
  <c r="D29" i="6"/>
  <c r="D30" i="6"/>
  <c r="D31" i="6"/>
  <c r="D32" i="6"/>
  <c r="V32" i="6" s="1"/>
  <c r="D33" i="6"/>
  <c r="D20" i="6"/>
  <c r="T20" i="6" s="1"/>
  <c r="K55" i="6"/>
  <c r="K56" i="6"/>
  <c r="K57" i="6"/>
  <c r="K58" i="6"/>
  <c r="K59" i="6"/>
  <c r="K60" i="6"/>
  <c r="K61" i="6"/>
  <c r="K62" i="6"/>
  <c r="K64" i="6"/>
  <c r="K65" i="6"/>
  <c r="K66" i="6"/>
  <c r="K54" i="6"/>
  <c r="G85" i="2"/>
  <c r="G84" i="2"/>
  <c r="G62" i="2"/>
  <c r="G63" i="2" s="1"/>
  <c r="G64" i="2" s="1"/>
  <c r="G65" i="2" s="1"/>
  <c r="G66" i="2" s="1"/>
  <c r="G67" i="2" s="1"/>
  <c r="G68" i="2" s="1"/>
  <c r="G69" i="2" s="1"/>
  <c r="G70" i="2" s="1"/>
  <c r="G71" i="2" s="1"/>
  <c r="G72" i="2" s="1"/>
  <c r="G73" i="2" s="1"/>
  <c r="G74" i="2" s="1"/>
  <c r="G75" i="2" s="1"/>
  <c r="G76" i="2" s="1"/>
  <c r="G77" i="2" s="1"/>
  <c r="G78" i="2" s="1"/>
  <c r="G79" i="2" s="1"/>
  <c r="G80" i="2" s="1"/>
  <c r="G81" i="2" s="1"/>
  <c r="G82" i="2" s="1"/>
  <c r="G25" i="2"/>
  <c r="G26" i="2" s="1"/>
  <c r="G27" i="2" s="1"/>
  <c r="G28" i="2" s="1"/>
  <c r="G29" i="2" s="1"/>
  <c r="G30" i="2" s="1"/>
  <c r="G31" i="2" s="1"/>
  <c r="G32" i="2" s="1"/>
  <c r="G33" i="2" s="1"/>
  <c r="G34" i="2" s="1"/>
  <c r="G35" i="2" s="1"/>
  <c r="G36" i="2" s="1"/>
  <c r="G37" i="2" s="1"/>
  <c r="G38" i="2" s="1"/>
  <c r="G39" i="2" s="1"/>
  <c r="G40" i="2" s="1"/>
  <c r="G41" i="2" s="1"/>
  <c r="G6" i="2"/>
  <c r="G7" i="2" s="1"/>
  <c r="G8" i="2" s="1"/>
  <c r="G9" i="2" s="1"/>
  <c r="G10" i="2" s="1"/>
  <c r="G11" i="2" s="1"/>
  <c r="G12" i="2" s="1"/>
  <c r="G13" i="2" s="1"/>
  <c r="G14" i="2" s="1"/>
  <c r="G15" i="2" s="1"/>
  <c r="G16" i="2" s="1"/>
  <c r="G17" i="2" s="1"/>
  <c r="G18" i="2" s="1"/>
  <c r="G19" i="2" s="1"/>
  <c r="G20" i="2" s="1"/>
  <c r="G21" i="2" s="1"/>
  <c r="G22" i="2" s="1"/>
  <c r="J53" i="6"/>
  <c r="L53" i="6" s="1"/>
  <c r="M53" i="6" s="1"/>
  <c r="M80" i="6" s="1"/>
  <c r="J77" i="6"/>
  <c r="L77" i="6" s="1"/>
  <c r="J78" i="6"/>
  <c r="L78" i="6" s="1"/>
  <c r="J79" i="6"/>
  <c r="L79" i="6" s="1"/>
  <c r="J80" i="6"/>
  <c r="L80" i="6" s="1"/>
  <c r="J81" i="6"/>
  <c r="L81" i="6" s="1"/>
  <c r="D36" i="6"/>
  <c r="D37" i="6"/>
  <c r="D50" i="6"/>
  <c r="D51" i="6"/>
  <c r="D52" i="6"/>
  <c r="D53" i="6"/>
  <c r="J51" i="6"/>
  <c r="L51" i="6" s="1"/>
  <c r="J52" i="6"/>
  <c r="L52" i="6" s="1"/>
  <c r="J50" i="6"/>
  <c r="L50" i="6" s="1"/>
  <c r="B117" i="2"/>
  <c r="C117" i="2"/>
  <c r="M127" i="10"/>
  <c r="L127" i="10"/>
  <c r="D65" i="6"/>
  <c r="W65" i="6" s="1"/>
  <c r="AA65" i="6" s="1"/>
  <c r="D66" i="6"/>
  <c r="W66" i="6" s="1"/>
  <c r="AA66" i="6" s="1"/>
  <c r="D49" i="6"/>
  <c r="W49" i="6" s="1"/>
  <c r="AA49" i="6" s="1"/>
  <c r="AA47" i="6"/>
  <c r="D48" i="6"/>
  <c r="X114" i="2"/>
  <c r="X115" i="2"/>
  <c r="J115" i="2"/>
  <c r="J114" i="2"/>
  <c r="D111" i="2"/>
  <c r="U111" i="2" s="1"/>
  <c r="Y111" i="2" s="1"/>
  <c r="D112" i="2"/>
  <c r="V112" i="2" s="1"/>
  <c r="D113" i="2"/>
  <c r="V113" i="2" s="1"/>
  <c r="L112" i="2"/>
  <c r="D21" i="19"/>
  <c r="D13" i="19"/>
  <c r="D14" i="19"/>
  <c r="V14" i="19" s="1"/>
  <c r="D41" i="2"/>
  <c r="D32" i="2"/>
  <c r="D33" i="2"/>
  <c r="AA113" i="2"/>
  <c r="L113" i="2"/>
  <c r="Y113" i="2"/>
  <c r="X113" i="2"/>
  <c r="M113" i="2"/>
  <c r="AA112" i="2"/>
  <c r="Y112" i="2"/>
  <c r="X112" i="2"/>
  <c r="M112" i="2"/>
  <c r="AA111" i="2"/>
  <c r="Z111" i="2"/>
  <c r="L111" i="2"/>
  <c r="X111" i="2"/>
  <c r="Q111" i="2"/>
  <c r="M111" i="2"/>
  <c r="Q107" i="2"/>
  <c r="D109" i="2"/>
  <c r="W109" i="2" s="1"/>
  <c r="AA109" i="2" s="1"/>
  <c r="D107" i="2"/>
  <c r="V107" i="2" s="1"/>
  <c r="Z107" i="2" s="1"/>
  <c r="D108" i="2"/>
  <c r="W108" i="2" s="1"/>
  <c r="AA108" i="2" s="1"/>
  <c r="M109" i="2"/>
  <c r="M108" i="2"/>
  <c r="M110" i="2"/>
  <c r="W110" i="2"/>
  <c r="AA110" i="2" s="1"/>
  <c r="AA107" i="2"/>
  <c r="J95" i="6"/>
  <c r="L95" i="6" s="1"/>
  <c r="J96" i="6"/>
  <c r="J97" i="6"/>
  <c r="J98" i="6"/>
  <c r="J86" i="6"/>
  <c r="J87" i="6"/>
  <c r="J88" i="6"/>
  <c r="L88" i="6" s="1"/>
  <c r="J91" i="6"/>
  <c r="L91" i="6" s="1"/>
  <c r="J94" i="6"/>
  <c r="J85" i="6"/>
  <c r="J82" i="6"/>
  <c r="L82" i="6" s="1"/>
  <c r="J83" i="6"/>
  <c r="J84" i="6"/>
  <c r="J68" i="6"/>
  <c r="J69" i="6"/>
  <c r="J70" i="6"/>
  <c r="L70" i="6" s="1"/>
  <c r="J73" i="6"/>
  <c r="L73" i="6" s="1"/>
  <c r="J76" i="6"/>
  <c r="J67" i="6"/>
  <c r="J64" i="6"/>
  <c r="J65" i="6"/>
  <c r="J66" i="6"/>
  <c r="J58" i="6"/>
  <c r="J59" i="6"/>
  <c r="L59" i="6" s="1"/>
  <c r="J60" i="6"/>
  <c r="L60" i="6" s="1"/>
  <c r="J61" i="6"/>
  <c r="J62" i="6"/>
  <c r="J47" i="6"/>
  <c r="J48" i="6"/>
  <c r="J49" i="6"/>
  <c r="J41" i="6"/>
  <c r="J42" i="6"/>
  <c r="L42" i="6" s="1"/>
  <c r="J43" i="6"/>
  <c r="L43" i="6" s="1"/>
  <c r="J44" i="6"/>
  <c r="J45" i="6"/>
  <c r="J14" i="6"/>
  <c r="Q14" i="6" s="1"/>
  <c r="J7" i="6"/>
  <c r="J9" i="6"/>
  <c r="J8" i="6"/>
  <c r="L8" i="6" s="1"/>
  <c r="J10" i="6"/>
  <c r="L10" i="6" s="1"/>
  <c r="J11" i="6"/>
  <c r="J12" i="6"/>
  <c r="J13" i="6"/>
  <c r="J4" i="6"/>
  <c r="J5" i="6"/>
  <c r="Q8" i="10"/>
  <c r="Q5" i="10"/>
  <c r="Q4" i="10"/>
  <c r="Q9" i="19"/>
  <c r="Q61" i="2"/>
  <c r="Q47" i="2"/>
  <c r="Q88" i="2"/>
  <c r="J117" i="2"/>
  <c r="J118" i="2"/>
  <c r="D104" i="2"/>
  <c r="R103" i="2" s="1"/>
  <c r="U103" i="2"/>
  <c r="Y103" i="2" s="1"/>
  <c r="Q103" i="2"/>
  <c r="Q82" i="2"/>
  <c r="Q80" i="2"/>
  <c r="Q28" i="2"/>
  <c r="N5" i="19"/>
  <c r="M5" i="19" s="1"/>
  <c r="N6" i="19"/>
  <c r="M6" i="19" s="1"/>
  <c r="N7" i="19"/>
  <c r="M7" i="19" s="1"/>
  <c r="N8" i="19"/>
  <c r="M8" i="19" s="1"/>
  <c r="N9" i="19"/>
  <c r="M9" i="19" s="1"/>
  <c r="N10" i="19"/>
  <c r="M10" i="19" s="1"/>
  <c r="N11" i="19"/>
  <c r="M11" i="19" s="1"/>
  <c r="M12" i="19"/>
  <c r="N13" i="19"/>
  <c r="M13" i="19" s="1"/>
  <c r="N14" i="19"/>
  <c r="M14" i="19" s="1"/>
  <c r="N15" i="19"/>
  <c r="M15" i="19" s="1"/>
  <c r="M16" i="19"/>
  <c r="M17" i="19"/>
  <c r="M18" i="19"/>
  <c r="M19" i="19"/>
  <c r="M20" i="19"/>
  <c r="M21" i="19"/>
  <c r="M22" i="19"/>
  <c r="N4" i="19"/>
  <c r="M4" i="19" s="1"/>
  <c r="M120" i="2"/>
  <c r="M121" i="2"/>
  <c r="M122" i="2"/>
  <c r="M123" i="2"/>
  <c r="M124" i="2"/>
  <c r="M125" i="2"/>
  <c r="M119" i="2"/>
  <c r="M82" i="2"/>
  <c r="M81" i="2"/>
  <c r="M80" i="2"/>
  <c r="M79" i="2"/>
  <c r="M78" i="2"/>
  <c r="M77" i="2"/>
  <c r="M76" i="2"/>
  <c r="M75" i="2"/>
  <c r="M74" i="2"/>
  <c r="M73" i="2"/>
  <c r="M72" i="2"/>
  <c r="M71" i="2"/>
  <c r="M70" i="2"/>
  <c r="M69" i="2"/>
  <c r="M68" i="2"/>
  <c r="M67" i="2"/>
  <c r="M66" i="2"/>
  <c r="M65" i="2"/>
  <c r="M64" i="2"/>
  <c r="M63" i="2"/>
  <c r="M62" i="2"/>
  <c r="M61" i="2"/>
  <c r="M118" i="2"/>
  <c r="M117" i="2"/>
  <c r="M116" i="2"/>
  <c r="M107" i="2"/>
  <c r="M104" i="2"/>
  <c r="M103" i="2"/>
  <c r="M102" i="2"/>
  <c r="M101" i="2"/>
  <c r="M100" i="2"/>
  <c r="M99" i="2"/>
  <c r="M98" i="2"/>
  <c r="M97" i="2"/>
  <c r="M96" i="2"/>
  <c r="M95" i="2"/>
  <c r="M94" i="2"/>
  <c r="M93" i="2"/>
  <c r="M92" i="2"/>
  <c r="M91" i="2"/>
  <c r="M90" i="2"/>
  <c r="M89" i="2"/>
  <c r="M88" i="2"/>
  <c r="M87" i="2"/>
  <c r="M86" i="2"/>
  <c r="M85" i="2"/>
  <c r="M84" i="2"/>
  <c r="M83" i="2"/>
  <c r="M60" i="2"/>
  <c r="M59" i="2"/>
  <c r="M58" i="2"/>
  <c r="M57" i="2"/>
  <c r="M56" i="2"/>
  <c r="M55" i="2"/>
  <c r="M54" i="2"/>
  <c r="M53" i="2"/>
  <c r="M52" i="2"/>
  <c r="M51" i="2"/>
  <c r="M50" i="2"/>
  <c r="M49" i="2"/>
  <c r="M48" i="2"/>
  <c r="M47" i="2"/>
  <c r="M46" i="2"/>
  <c r="M45" i="2"/>
  <c r="M44" i="2"/>
  <c r="M43" i="2"/>
  <c r="M42" i="2"/>
  <c r="M6" i="21"/>
  <c r="M7" i="21"/>
  <c r="M8" i="21"/>
  <c r="M9" i="21"/>
  <c r="M10" i="21"/>
  <c r="M13" i="21"/>
  <c r="M14" i="21"/>
  <c r="M15" i="21"/>
  <c r="M16" i="21"/>
  <c r="M17" i="21"/>
  <c r="M18" i="21"/>
  <c r="M5" i="21"/>
  <c r="M4" i="21"/>
  <c r="M6" i="6"/>
  <c r="M7" i="6"/>
  <c r="M8" i="6"/>
  <c r="M9" i="6"/>
  <c r="M10" i="6"/>
  <c r="M11" i="6"/>
  <c r="M12" i="6"/>
  <c r="M13" i="6"/>
  <c r="M14" i="6"/>
  <c r="M15" i="6"/>
  <c r="M17" i="6"/>
  <c r="M18" i="6"/>
  <c r="M19" i="6"/>
  <c r="M20" i="6"/>
  <c r="M21" i="6"/>
  <c r="M22" i="6"/>
  <c r="M23" i="6"/>
  <c r="M24" i="6"/>
  <c r="M25" i="6"/>
  <c r="M26" i="6"/>
  <c r="M27" i="6"/>
  <c r="M28" i="6"/>
  <c r="M29" i="6"/>
  <c r="M30" i="6"/>
  <c r="M31" i="6"/>
  <c r="M33" i="6"/>
  <c r="M34" i="6"/>
  <c r="M35" i="6"/>
  <c r="M36" i="6"/>
  <c r="M37" i="6"/>
  <c r="M38" i="6"/>
  <c r="M39" i="6"/>
  <c r="M40" i="6"/>
  <c r="M41" i="6"/>
  <c r="M42" i="6"/>
  <c r="M43" i="6"/>
  <c r="M44" i="6"/>
  <c r="M45" i="6"/>
  <c r="M47" i="6"/>
  <c r="M48" i="6"/>
  <c r="M49" i="6"/>
  <c r="M54" i="6"/>
  <c r="M55" i="6"/>
  <c r="M56" i="6"/>
  <c r="M57" i="6"/>
  <c r="M58" i="6"/>
  <c r="M59" i="6"/>
  <c r="M60" i="6"/>
  <c r="M61" i="6"/>
  <c r="M62" i="6"/>
  <c r="M64" i="6"/>
  <c r="M65" i="6"/>
  <c r="M66" i="6"/>
  <c r="M67" i="6"/>
  <c r="M68" i="6"/>
  <c r="M69" i="6"/>
  <c r="M70" i="6"/>
  <c r="M71" i="6"/>
  <c r="M72" i="6"/>
  <c r="M73" i="6"/>
  <c r="M74" i="6"/>
  <c r="M75" i="6"/>
  <c r="M76" i="6"/>
  <c r="M81" i="6"/>
  <c r="M82" i="6"/>
  <c r="M83" i="6"/>
  <c r="M84" i="6"/>
  <c r="M85" i="6"/>
  <c r="N86" i="6"/>
  <c r="M86" i="6" s="1"/>
  <c r="N87" i="6"/>
  <c r="M87" i="6" s="1"/>
  <c r="N88" i="6"/>
  <c r="M88" i="6" s="1"/>
  <c r="N89" i="6"/>
  <c r="M89" i="6" s="1"/>
  <c r="N90" i="6"/>
  <c r="M90" i="6" s="1"/>
  <c r="N91" i="6"/>
  <c r="M91" i="6" s="1"/>
  <c r="N92" i="6"/>
  <c r="M92" i="6" s="1"/>
  <c r="N93" i="6"/>
  <c r="M93" i="6" s="1"/>
  <c r="N94" i="6"/>
  <c r="M94" i="6" s="1"/>
  <c r="M95" i="6"/>
  <c r="M96" i="6"/>
  <c r="M97" i="6"/>
  <c r="M98" i="6"/>
  <c r="M5" i="6"/>
  <c r="M4" i="6"/>
  <c r="M138" i="10"/>
  <c r="M137" i="10"/>
  <c r="M136" i="10"/>
  <c r="M135" i="10"/>
  <c r="M134" i="10"/>
  <c r="M131" i="10"/>
  <c r="M132" i="10"/>
  <c r="M133" i="10"/>
  <c r="M130" i="10"/>
  <c r="M129" i="10"/>
  <c r="M128" i="10"/>
  <c r="M126" i="10"/>
  <c r="M125" i="10"/>
  <c r="M124" i="10"/>
  <c r="M123" i="10"/>
  <c r="M121" i="10"/>
  <c r="M122" i="10"/>
  <c r="M113" i="10"/>
  <c r="M114" i="10"/>
  <c r="M115" i="10"/>
  <c r="M116" i="10"/>
  <c r="M117" i="10"/>
  <c r="M118" i="10"/>
  <c r="M119" i="10"/>
  <c r="M120" i="10"/>
  <c r="M104" i="10"/>
  <c r="M105" i="10"/>
  <c r="M106" i="10"/>
  <c r="M107" i="10"/>
  <c r="M108" i="10"/>
  <c r="M109" i="10"/>
  <c r="M110" i="10"/>
  <c r="M111" i="10"/>
  <c r="M112" i="10"/>
  <c r="M98" i="10"/>
  <c r="M99" i="10"/>
  <c r="M100" i="10"/>
  <c r="M101" i="10"/>
  <c r="M102" i="10"/>
  <c r="M103" i="10"/>
  <c r="M97" i="10"/>
  <c r="M96" i="10"/>
  <c r="M94" i="10"/>
  <c r="M83" i="10"/>
  <c r="M84" i="10"/>
  <c r="M85" i="10"/>
  <c r="M86" i="10"/>
  <c r="M87" i="10"/>
  <c r="M88" i="10"/>
  <c r="M89" i="10"/>
  <c r="M95" i="10"/>
  <c r="M91" i="10"/>
  <c r="M92" i="10"/>
  <c r="M93" i="10"/>
  <c r="M82" i="10"/>
  <c r="M81" i="10"/>
  <c r="M80" i="10"/>
  <c r="M79" i="10"/>
  <c r="M78" i="10"/>
  <c r="M77" i="10"/>
  <c r="M76" i="10"/>
  <c r="M75" i="10"/>
  <c r="M74" i="10"/>
  <c r="M73" i="10"/>
  <c r="M72" i="10"/>
  <c r="M71" i="10"/>
  <c r="M68" i="10"/>
  <c r="M69" i="10"/>
  <c r="M70" i="10"/>
  <c r="M67" i="10"/>
  <c r="M64" i="10"/>
  <c r="M65" i="10"/>
  <c r="M66"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30" i="10"/>
  <c r="M29" i="10"/>
  <c r="M28" i="10"/>
  <c r="M27" i="10"/>
  <c r="M26" i="10"/>
  <c r="M25" i="10"/>
  <c r="M24" i="10"/>
  <c r="M23" i="10"/>
  <c r="M22" i="10"/>
  <c r="M21" i="10"/>
  <c r="M20" i="10"/>
  <c r="M19" i="10"/>
  <c r="M18" i="10"/>
  <c r="M17" i="10"/>
  <c r="M16" i="10"/>
  <c r="M15" i="10"/>
  <c r="M14" i="10"/>
  <c r="M5" i="10"/>
  <c r="M6" i="10"/>
  <c r="M7" i="10"/>
  <c r="M8" i="10"/>
  <c r="M9" i="10"/>
  <c r="M10" i="10"/>
  <c r="M11" i="10"/>
  <c r="M12" i="10"/>
  <c r="M13" i="10"/>
  <c r="M4" i="10"/>
  <c r="D4" i="6"/>
  <c r="T4" i="6" s="1"/>
  <c r="D5" i="6"/>
  <c r="D8" i="6"/>
  <c r="D6" i="6"/>
  <c r="D7" i="6"/>
  <c r="Y8" i="10"/>
  <c r="D125" i="2"/>
  <c r="T125" i="2" s="1"/>
  <c r="D120" i="2"/>
  <c r="T120" i="2" s="1"/>
  <c r="D121" i="2"/>
  <c r="T121" i="2" s="1"/>
  <c r="D122" i="2"/>
  <c r="T122" i="2" s="1"/>
  <c r="D123" i="2"/>
  <c r="T123" i="2" s="1"/>
  <c r="D124" i="2"/>
  <c r="T124" i="2" s="1"/>
  <c r="D119" i="2"/>
  <c r="T119" i="2" s="1"/>
  <c r="D81" i="2"/>
  <c r="T81" i="2" s="1"/>
  <c r="L81" i="2"/>
  <c r="D79" i="2"/>
  <c r="U79" i="2" s="1"/>
  <c r="D61" i="2"/>
  <c r="T61" i="2" s="1"/>
  <c r="D62" i="2"/>
  <c r="D78" i="2"/>
  <c r="D102" i="2"/>
  <c r="I118" i="2"/>
  <c r="H118" i="2"/>
  <c r="D118" i="2"/>
  <c r="L61" i="2"/>
  <c r="M25" i="2"/>
  <c r="M26" i="2"/>
  <c r="M27" i="2"/>
  <c r="M28" i="2"/>
  <c r="M29" i="2"/>
  <c r="M30" i="2"/>
  <c r="M31" i="2"/>
  <c r="M32" i="2"/>
  <c r="M33" i="2"/>
  <c r="M34" i="2"/>
  <c r="M35" i="2"/>
  <c r="M36" i="2"/>
  <c r="M37" i="2"/>
  <c r="M38" i="2"/>
  <c r="M39" i="2"/>
  <c r="M40" i="2"/>
  <c r="M41" i="2"/>
  <c r="M24" i="2"/>
  <c r="M23" i="2"/>
  <c r="M5" i="2"/>
  <c r="M6" i="2"/>
  <c r="M7" i="2"/>
  <c r="M8" i="2"/>
  <c r="M9" i="2"/>
  <c r="M10" i="2"/>
  <c r="M11" i="2"/>
  <c r="M12" i="2"/>
  <c r="M13" i="2"/>
  <c r="M14" i="2"/>
  <c r="M15" i="2"/>
  <c r="M16" i="2"/>
  <c r="M17" i="2"/>
  <c r="M18" i="2"/>
  <c r="M19" i="2"/>
  <c r="M20" i="2"/>
  <c r="M21" i="2"/>
  <c r="M22" i="2"/>
  <c r="M4" i="2"/>
  <c r="J5" i="21"/>
  <c r="D9" i="6"/>
  <c r="D16" i="6" s="1"/>
  <c r="V16" i="6" s="1"/>
  <c r="Z16" i="6" s="1"/>
  <c r="D10" i="6"/>
  <c r="D11" i="6"/>
  <c r="D12" i="6"/>
  <c r="D13" i="6"/>
  <c r="V13" i="6" s="1"/>
  <c r="Z13" i="6" s="1"/>
  <c r="J6" i="6"/>
  <c r="L6" i="6" s="1"/>
  <c r="J16" i="6"/>
  <c r="L9" i="2"/>
  <c r="D116" i="2"/>
  <c r="T116" i="2" s="1"/>
  <c r="D91" i="2"/>
  <c r="W91" i="2" s="1"/>
  <c r="L91" i="2"/>
  <c r="D88" i="2"/>
  <c r="V88" i="2" s="1"/>
  <c r="L88" i="2"/>
  <c r="D89" i="2"/>
  <c r="W89" i="2" s="1"/>
  <c r="D90" i="2"/>
  <c r="W90" i="2" s="1"/>
  <c r="L69" i="2"/>
  <c r="D69" i="2"/>
  <c r="W69" i="2" s="1"/>
  <c r="L50" i="2"/>
  <c r="D50" i="2"/>
  <c r="W50" i="2" s="1"/>
  <c r="D47" i="2"/>
  <c r="D48" i="2"/>
  <c r="W48" i="2" s="1"/>
  <c r="D49" i="2"/>
  <c r="W49" i="2" s="1"/>
  <c r="L51" i="2"/>
  <c r="D31" i="2"/>
  <c r="W31" i="2" s="1"/>
  <c r="L31" i="2"/>
  <c r="D28" i="2"/>
  <c r="V28" i="2" s="1"/>
  <c r="D29" i="2"/>
  <c r="W29" i="2" s="1"/>
  <c r="D30" i="2"/>
  <c r="W30" i="2" s="1"/>
  <c r="D12" i="2"/>
  <c r="W12" i="2" s="1"/>
  <c r="L12" i="2"/>
  <c r="D9" i="2"/>
  <c r="D10" i="2"/>
  <c r="D11" i="2"/>
  <c r="Q9" i="2"/>
  <c r="D12" i="19"/>
  <c r="W12" i="19" s="1"/>
  <c r="AA12" i="19" s="1"/>
  <c r="D9" i="19"/>
  <c r="D10" i="19"/>
  <c r="D11" i="19"/>
  <c r="W11" i="19" s="1"/>
  <c r="D95" i="6"/>
  <c r="U95" i="6" s="1"/>
  <c r="Y95" i="6" s="1"/>
  <c r="D96" i="6"/>
  <c r="D97" i="6"/>
  <c r="D98" i="6"/>
  <c r="V98" i="6" s="1"/>
  <c r="Z98" i="6" s="1"/>
  <c r="D91" i="6"/>
  <c r="D92" i="6"/>
  <c r="W92" i="6" s="1"/>
  <c r="AA92" i="6" s="1"/>
  <c r="D93" i="6"/>
  <c r="W93" i="6" s="1"/>
  <c r="AA93" i="6" s="1"/>
  <c r="D88" i="6"/>
  <c r="D89" i="6"/>
  <c r="D90" i="6"/>
  <c r="W90" i="6" s="1"/>
  <c r="AA90" i="6" s="1"/>
  <c r="D86" i="6"/>
  <c r="D87" i="6"/>
  <c r="D94" i="6"/>
  <c r="V94" i="6" s="1"/>
  <c r="Z94" i="6" s="1"/>
  <c r="D85" i="6"/>
  <c r="D81" i="6"/>
  <c r="U81" i="6" s="1"/>
  <c r="Y81" i="6" s="1"/>
  <c r="D82" i="6"/>
  <c r="D83" i="6"/>
  <c r="V83" i="6" s="1"/>
  <c r="Z83" i="6" s="1"/>
  <c r="D84" i="6"/>
  <c r="V84" i="6" s="1"/>
  <c r="Z84" i="6" s="1"/>
  <c r="D68" i="6"/>
  <c r="U68" i="6" s="1"/>
  <c r="Y68" i="6" s="1"/>
  <c r="D69" i="6"/>
  <c r="V69" i="6" s="1"/>
  <c r="Z69" i="6" s="1"/>
  <c r="D70" i="6"/>
  <c r="D73" i="6"/>
  <c r="V73" i="6" s="1"/>
  <c r="Z73" i="6" s="1"/>
  <c r="D76" i="6"/>
  <c r="D67" i="6"/>
  <c r="AA91" i="6"/>
  <c r="AA94" i="6"/>
  <c r="AA95" i="6"/>
  <c r="AA96" i="6"/>
  <c r="AA70" i="6"/>
  <c r="D71" i="6"/>
  <c r="W71" i="6" s="1"/>
  <c r="AA71" i="6" s="1"/>
  <c r="D72" i="6"/>
  <c r="W72" i="6" s="1"/>
  <c r="AA72" i="6" s="1"/>
  <c r="AA73" i="6"/>
  <c r="D74" i="6"/>
  <c r="W74" i="6" s="1"/>
  <c r="AA74" i="6" s="1"/>
  <c r="D75" i="6"/>
  <c r="W75" i="6" s="1"/>
  <c r="AA75" i="6" s="1"/>
  <c r="AA76" i="6"/>
  <c r="AA81" i="6"/>
  <c r="AA82" i="6"/>
  <c r="AA83" i="6"/>
  <c r="AA69" i="6"/>
  <c r="Z89" i="6"/>
  <c r="Z90" i="6"/>
  <c r="Z92" i="6"/>
  <c r="Z93" i="6"/>
  <c r="Z95" i="6"/>
  <c r="Z86" i="6"/>
  <c r="Y98" i="6"/>
  <c r="Y87" i="6"/>
  <c r="Y88" i="6"/>
  <c r="Y89" i="6"/>
  <c r="Y90" i="6"/>
  <c r="Y91" i="6"/>
  <c r="Y92" i="6"/>
  <c r="Y93" i="6"/>
  <c r="Y94" i="6"/>
  <c r="Y96" i="6"/>
  <c r="Y97" i="6"/>
  <c r="U86" i="6"/>
  <c r="Y86" i="6" s="1"/>
  <c r="V70" i="6"/>
  <c r="Z70" i="6" s="1"/>
  <c r="Z71" i="6"/>
  <c r="Z72" i="6"/>
  <c r="Z74" i="6"/>
  <c r="Z75" i="6"/>
  <c r="Z81" i="6"/>
  <c r="Z68" i="6"/>
  <c r="Y69" i="6"/>
  <c r="Y70" i="6"/>
  <c r="Y71" i="6"/>
  <c r="Y72" i="6"/>
  <c r="Y73" i="6"/>
  <c r="Y74" i="6"/>
  <c r="Y75" i="6"/>
  <c r="Y76" i="6"/>
  <c r="Y82" i="6"/>
  <c r="Y83" i="6"/>
  <c r="L68" i="6"/>
  <c r="X138" i="10"/>
  <c r="X137" i="10"/>
  <c r="X136" i="10"/>
  <c r="X135" i="10"/>
  <c r="X134" i="10"/>
  <c r="X133" i="10"/>
  <c r="D132" i="10"/>
  <c r="T132" i="10" s="1"/>
  <c r="X132" i="10" s="1"/>
  <c r="X131" i="10"/>
  <c r="X130" i="10"/>
  <c r="X129" i="10"/>
  <c r="X128" i="10"/>
  <c r="X127" i="10"/>
  <c r="D126" i="10"/>
  <c r="T126" i="10" s="1"/>
  <c r="X126" i="10" s="1"/>
  <c r="X125" i="10"/>
  <c r="X124" i="10"/>
  <c r="X123" i="10"/>
  <c r="X122" i="10"/>
  <c r="D121" i="10"/>
  <c r="T121" i="10" s="1"/>
  <c r="X121" i="10" s="1"/>
  <c r="X120" i="10"/>
  <c r="X119" i="10"/>
  <c r="D118" i="10"/>
  <c r="T118" i="10" s="1"/>
  <c r="X118" i="10" s="1"/>
  <c r="X117" i="10"/>
  <c r="X116" i="10"/>
  <c r="X115" i="10"/>
  <c r="D114" i="10"/>
  <c r="T114" i="10" s="1"/>
  <c r="X114" i="10" s="1"/>
  <c r="X113" i="10"/>
  <c r="X112" i="10"/>
  <c r="X111" i="10"/>
  <c r="D110" i="10"/>
  <c r="T110" i="10" s="1"/>
  <c r="X110" i="10" s="1"/>
  <c r="X109" i="10"/>
  <c r="X108" i="10"/>
  <c r="D107" i="10"/>
  <c r="T107" i="10" s="1"/>
  <c r="X107" i="10" s="1"/>
  <c r="X106" i="10"/>
  <c r="X105" i="10"/>
  <c r="X104" i="10"/>
  <c r="X103" i="10"/>
  <c r="D102" i="10"/>
  <c r="T102" i="10" s="1"/>
  <c r="X102" i="10" s="1"/>
  <c r="X101" i="10"/>
  <c r="X100" i="10"/>
  <c r="X99" i="10"/>
  <c r="X98" i="10"/>
  <c r="D97" i="10"/>
  <c r="T97" i="10" s="1"/>
  <c r="X97" i="10" s="1"/>
  <c r="X96" i="10"/>
  <c r="X94" i="10"/>
  <c r="X93" i="10"/>
  <c r="X92" i="10"/>
  <c r="X91" i="10"/>
  <c r="X95" i="10"/>
  <c r="D89" i="10"/>
  <c r="T89" i="10" s="1"/>
  <c r="X89" i="10" s="1"/>
  <c r="X88" i="10"/>
  <c r="X87" i="10"/>
  <c r="X86" i="10"/>
  <c r="D85" i="10"/>
  <c r="T85" i="10" s="1"/>
  <c r="X85" i="10" s="1"/>
  <c r="X84" i="10"/>
  <c r="X83" i="10"/>
  <c r="D82" i="10"/>
  <c r="T82" i="10" s="1"/>
  <c r="X82" i="10" s="1"/>
  <c r="X81" i="10"/>
  <c r="X80" i="10"/>
  <c r="X79" i="10"/>
  <c r="D78" i="10"/>
  <c r="T78" i="10" s="1"/>
  <c r="X78" i="10" s="1"/>
  <c r="X77" i="10"/>
  <c r="X76" i="10"/>
  <c r="X75" i="10"/>
  <c r="X74" i="10"/>
  <c r="X73" i="10"/>
  <c r="X72" i="10"/>
  <c r="D71" i="10"/>
  <c r="T71" i="10" s="1"/>
  <c r="X71" i="10" s="1"/>
  <c r="X70" i="10"/>
  <c r="X69" i="10"/>
  <c r="X68" i="10"/>
  <c r="D67" i="10"/>
  <c r="T67" i="10" s="1"/>
  <c r="X67" i="10" s="1"/>
  <c r="X66" i="10"/>
  <c r="X65" i="10"/>
  <c r="X64" i="10"/>
  <c r="D63" i="10"/>
  <c r="T63" i="10" s="1"/>
  <c r="X63" i="10" s="1"/>
  <c r="X62" i="10"/>
  <c r="X61" i="10"/>
  <c r="X60" i="10"/>
  <c r="D59" i="10"/>
  <c r="T59" i="10" s="1"/>
  <c r="X59" i="10" s="1"/>
  <c r="X58" i="10"/>
  <c r="X57" i="10"/>
  <c r="X56" i="10"/>
  <c r="D55" i="10"/>
  <c r="T55" i="10" s="1"/>
  <c r="X55" i="10" s="1"/>
  <c r="X54" i="10"/>
  <c r="X53" i="10"/>
  <c r="X52" i="10"/>
  <c r="D51" i="10"/>
  <c r="T51" i="10" s="1"/>
  <c r="X51" i="10" s="1"/>
  <c r="X50" i="10"/>
  <c r="X49" i="10"/>
  <c r="X48" i="10"/>
  <c r="X47" i="10"/>
  <c r="X46" i="10"/>
  <c r="D45" i="10"/>
  <c r="T45" i="10" s="1"/>
  <c r="X45" i="10" s="1"/>
  <c r="X44" i="10"/>
  <c r="X43" i="10"/>
  <c r="X42" i="10"/>
  <c r="X41" i="10"/>
  <c r="X40" i="10"/>
  <c r="D39" i="10"/>
  <c r="T39" i="10" s="1"/>
  <c r="X39" i="10" s="1"/>
  <c r="X38" i="10"/>
  <c r="X37" i="10"/>
  <c r="D36" i="10"/>
  <c r="T36" i="10" s="1"/>
  <c r="X36" i="10" s="1"/>
  <c r="X35" i="10"/>
  <c r="X34" i="10"/>
  <c r="X33" i="10"/>
  <c r="X32" i="10"/>
  <c r="D31" i="10"/>
  <c r="T31" i="10" s="1"/>
  <c r="X31" i="10" s="1"/>
  <c r="X30" i="10"/>
  <c r="X29" i="10"/>
  <c r="D28" i="10"/>
  <c r="T28" i="10" s="1"/>
  <c r="X28" i="10" s="1"/>
  <c r="X27" i="10"/>
  <c r="X26" i="10"/>
  <c r="X25" i="10"/>
  <c r="D24" i="10"/>
  <c r="T24" i="10" s="1"/>
  <c r="X24" i="10" s="1"/>
  <c r="X23" i="10"/>
  <c r="X22" i="10"/>
  <c r="X21" i="10"/>
  <c r="D20" i="10"/>
  <c r="T20" i="10" s="1"/>
  <c r="X20" i="10" s="1"/>
  <c r="X19" i="10"/>
  <c r="X18" i="10"/>
  <c r="X17" i="10"/>
  <c r="X16" i="10"/>
  <c r="X15" i="10"/>
  <c r="X14" i="10"/>
  <c r="D13" i="10"/>
  <c r="T13" i="10" s="1"/>
  <c r="X13" i="10" s="1"/>
  <c r="X7" i="10"/>
  <c r="X6" i="10"/>
  <c r="X12" i="10"/>
  <c r="X11" i="10"/>
  <c r="X10" i="10"/>
  <c r="X9" i="10"/>
  <c r="X5" i="10"/>
  <c r="D4" i="10"/>
  <c r="T4" i="10" s="1"/>
  <c r="X4" i="10" s="1"/>
  <c r="D138" i="10"/>
  <c r="U138" i="10" s="1"/>
  <c r="Y138" i="10" s="1"/>
  <c r="D137" i="10"/>
  <c r="U137" i="10" s="1"/>
  <c r="Y137" i="10" s="1"/>
  <c r="D136" i="10"/>
  <c r="U136" i="10" s="1"/>
  <c r="Y136" i="10" s="1"/>
  <c r="D135" i="10"/>
  <c r="U135" i="10" s="1"/>
  <c r="Y135" i="10" s="1"/>
  <c r="D134" i="10"/>
  <c r="U134" i="10" s="1"/>
  <c r="Y134" i="10" s="1"/>
  <c r="D133" i="10"/>
  <c r="U133" i="10" s="1"/>
  <c r="Y133" i="10" s="1"/>
  <c r="Y132" i="10"/>
  <c r="D131" i="10"/>
  <c r="U131" i="10" s="1"/>
  <c r="Y131" i="10" s="1"/>
  <c r="D130" i="10"/>
  <c r="U130" i="10" s="1"/>
  <c r="Y130" i="10" s="1"/>
  <c r="D129" i="10"/>
  <c r="U129" i="10" s="1"/>
  <c r="Y129" i="10" s="1"/>
  <c r="D128" i="10"/>
  <c r="U128" i="10" s="1"/>
  <c r="Y128" i="10" s="1"/>
  <c r="D127" i="10"/>
  <c r="U127" i="10" s="1"/>
  <c r="Y127" i="10" s="1"/>
  <c r="Y126" i="10"/>
  <c r="D125" i="10"/>
  <c r="U125" i="10" s="1"/>
  <c r="Y125" i="10" s="1"/>
  <c r="D124" i="10"/>
  <c r="U124" i="10" s="1"/>
  <c r="Y124" i="10" s="1"/>
  <c r="D123" i="10"/>
  <c r="U123" i="10" s="1"/>
  <c r="Y123" i="10" s="1"/>
  <c r="D122" i="10"/>
  <c r="U122" i="10" s="1"/>
  <c r="Y122" i="10" s="1"/>
  <c r="Y121" i="10"/>
  <c r="D120" i="10"/>
  <c r="D119" i="10"/>
  <c r="U119" i="10" s="1"/>
  <c r="Y119" i="10" s="1"/>
  <c r="Y118" i="10"/>
  <c r="D117" i="10"/>
  <c r="U117" i="10" s="1"/>
  <c r="Y117" i="10" s="1"/>
  <c r="D116" i="10"/>
  <c r="U116" i="10" s="1"/>
  <c r="Y116" i="10" s="1"/>
  <c r="D115" i="10"/>
  <c r="U115" i="10" s="1"/>
  <c r="Y115" i="10" s="1"/>
  <c r="Y114" i="10"/>
  <c r="D113" i="10"/>
  <c r="U113" i="10" s="1"/>
  <c r="Y113" i="10" s="1"/>
  <c r="D112" i="10"/>
  <c r="U112" i="10" s="1"/>
  <c r="Y112" i="10" s="1"/>
  <c r="D111" i="10"/>
  <c r="U111" i="10" s="1"/>
  <c r="Y111" i="10" s="1"/>
  <c r="Y110" i="10"/>
  <c r="D109" i="10"/>
  <c r="U109" i="10" s="1"/>
  <c r="Y109" i="10" s="1"/>
  <c r="D108" i="10"/>
  <c r="U108" i="10" s="1"/>
  <c r="Y108" i="10" s="1"/>
  <c r="Y107" i="10"/>
  <c r="D106" i="10"/>
  <c r="U106" i="10" s="1"/>
  <c r="Y106" i="10" s="1"/>
  <c r="D105" i="10"/>
  <c r="U105" i="10" s="1"/>
  <c r="Y105" i="10" s="1"/>
  <c r="D104" i="10"/>
  <c r="U104" i="10" s="1"/>
  <c r="Y104" i="10" s="1"/>
  <c r="D103" i="10"/>
  <c r="U103" i="10" s="1"/>
  <c r="Y103" i="10" s="1"/>
  <c r="Y102" i="10"/>
  <c r="D101" i="10"/>
  <c r="U101" i="10" s="1"/>
  <c r="Y101" i="10" s="1"/>
  <c r="D100" i="10"/>
  <c r="U100" i="10" s="1"/>
  <c r="Y100" i="10" s="1"/>
  <c r="D99" i="10"/>
  <c r="U99" i="10" s="1"/>
  <c r="Y99" i="10" s="1"/>
  <c r="D98" i="10"/>
  <c r="Y97" i="10"/>
  <c r="D96" i="10"/>
  <c r="U96" i="10" s="1"/>
  <c r="Y96" i="10" s="1"/>
  <c r="D94" i="10"/>
  <c r="V94" i="10" s="1"/>
  <c r="Z94" i="10" s="1"/>
  <c r="D93" i="10"/>
  <c r="V93" i="10" s="1"/>
  <c r="Z93" i="10" s="1"/>
  <c r="D92" i="10"/>
  <c r="V92" i="10" s="1"/>
  <c r="Z92" i="10" s="1"/>
  <c r="D91" i="10"/>
  <c r="V91" i="10" s="1"/>
  <c r="D95" i="10"/>
  <c r="U95" i="10" s="1"/>
  <c r="Y95" i="10" s="1"/>
  <c r="Y89" i="10"/>
  <c r="D88" i="10"/>
  <c r="U88" i="10" s="1"/>
  <c r="Y88" i="10" s="1"/>
  <c r="D87" i="10"/>
  <c r="U87" i="10" s="1"/>
  <c r="Y87" i="10" s="1"/>
  <c r="D86" i="10"/>
  <c r="U86" i="10" s="1"/>
  <c r="Y86" i="10" s="1"/>
  <c r="Y85" i="10"/>
  <c r="D84" i="10"/>
  <c r="U84" i="10" s="1"/>
  <c r="Y84" i="10" s="1"/>
  <c r="D83" i="10"/>
  <c r="U83" i="10" s="1"/>
  <c r="Y83" i="10" s="1"/>
  <c r="Y82" i="10"/>
  <c r="D81" i="10"/>
  <c r="U81" i="10" s="1"/>
  <c r="Y81" i="10" s="1"/>
  <c r="D80" i="10"/>
  <c r="U80" i="10" s="1"/>
  <c r="Y80" i="10" s="1"/>
  <c r="D79" i="10"/>
  <c r="U79" i="10" s="1"/>
  <c r="Y79" i="10" s="1"/>
  <c r="Y78" i="10"/>
  <c r="D77" i="10"/>
  <c r="U77" i="10" s="1"/>
  <c r="Y77" i="10" s="1"/>
  <c r="D76" i="10"/>
  <c r="U76" i="10" s="1"/>
  <c r="Y76" i="10" s="1"/>
  <c r="D75" i="10"/>
  <c r="U75" i="10" s="1"/>
  <c r="Y75" i="10" s="1"/>
  <c r="D74" i="10"/>
  <c r="U74" i="10" s="1"/>
  <c r="Y74" i="10" s="1"/>
  <c r="D73" i="10"/>
  <c r="U73" i="10" s="1"/>
  <c r="Y73" i="10" s="1"/>
  <c r="D72" i="10"/>
  <c r="U72" i="10" s="1"/>
  <c r="Y72" i="10" s="1"/>
  <c r="Y71" i="10"/>
  <c r="D70" i="10"/>
  <c r="D69" i="10"/>
  <c r="U69" i="10" s="1"/>
  <c r="Y69" i="10" s="1"/>
  <c r="D68" i="10"/>
  <c r="U68" i="10" s="1"/>
  <c r="Y68" i="10" s="1"/>
  <c r="Y67" i="10"/>
  <c r="D66" i="10"/>
  <c r="U66" i="10" s="1"/>
  <c r="Y66" i="10" s="1"/>
  <c r="D65" i="10"/>
  <c r="U65" i="10" s="1"/>
  <c r="Y65" i="10" s="1"/>
  <c r="D64" i="10"/>
  <c r="U64" i="10" s="1"/>
  <c r="Y64" i="10" s="1"/>
  <c r="Y63" i="10"/>
  <c r="D62" i="10"/>
  <c r="U62" i="10" s="1"/>
  <c r="Y62" i="10" s="1"/>
  <c r="D61" i="10"/>
  <c r="U61" i="10" s="1"/>
  <c r="Y61" i="10" s="1"/>
  <c r="D60" i="10"/>
  <c r="Y59" i="10"/>
  <c r="D58" i="10"/>
  <c r="U58" i="10" s="1"/>
  <c r="Y58" i="10" s="1"/>
  <c r="D57" i="10"/>
  <c r="U57" i="10" s="1"/>
  <c r="Y57" i="10" s="1"/>
  <c r="D56" i="10"/>
  <c r="U56" i="10" s="1"/>
  <c r="Y56" i="10" s="1"/>
  <c r="Y55" i="10"/>
  <c r="D54" i="10"/>
  <c r="U54" i="10" s="1"/>
  <c r="Y54" i="10" s="1"/>
  <c r="D53" i="10"/>
  <c r="U53" i="10" s="1"/>
  <c r="Y53" i="10" s="1"/>
  <c r="D52" i="10"/>
  <c r="U52" i="10" s="1"/>
  <c r="Y52" i="10" s="1"/>
  <c r="Y51" i="10"/>
  <c r="D50" i="10"/>
  <c r="U50" i="10" s="1"/>
  <c r="Y50" i="10" s="1"/>
  <c r="D49" i="10"/>
  <c r="U49" i="10" s="1"/>
  <c r="Y49" i="10" s="1"/>
  <c r="D48" i="10"/>
  <c r="U48" i="10" s="1"/>
  <c r="Y48" i="10" s="1"/>
  <c r="D47" i="10"/>
  <c r="U47" i="10" s="1"/>
  <c r="Y47" i="10" s="1"/>
  <c r="D46" i="10"/>
  <c r="U46" i="10" s="1"/>
  <c r="Y46" i="10" s="1"/>
  <c r="Y45" i="10"/>
  <c r="D44" i="10"/>
  <c r="U44" i="10" s="1"/>
  <c r="Y44" i="10" s="1"/>
  <c r="D43" i="10"/>
  <c r="U43" i="10" s="1"/>
  <c r="Y43" i="10" s="1"/>
  <c r="D42" i="10"/>
  <c r="U42" i="10" s="1"/>
  <c r="Y42" i="10" s="1"/>
  <c r="D41" i="10"/>
  <c r="U41" i="10" s="1"/>
  <c r="Y41" i="10" s="1"/>
  <c r="D40" i="10"/>
  <c r="U40" i="10" s="1"/>
  <c r="Y40" i="10" s="1"/>
  <c r="Y39" i="10"/>
  <c r="D38" i="10"/>
  <c r="U38" i="10" s="1"/>
  <c r="Y38" i="10" s="1"/>
  <c r="D37" i="10"/>
  <c r="U37" i="10" s="1"/>
  <c r="Y37" i="10" s="1"/>
  <c r="Y36" i="10"/>
  <c r="D35" i="10"/>
  <c r="U35" i="10" s="1"/>
  <c r="Y35" i="10" s="1"/>
  <c r="D34" i="10"/>
  <c r="U34" i="10" s="1"/>
  <c r="Y34" i="10" s="1"/>
  <c r="D33" i="10"/>
  <c r="U33" i="10" s="1"/>
  <c r="Y33" i="10" s="1"/>
  <c r="D32" i="10"/>
  <c r="U32" i="10" s="1"/>
  <c r="Y32" i="10" s="1"/>
  <c r="Y31" i="10"/>
  <c r="D30" i="10"/>
  <c r="U30" i="10" s="1"/>
  <c r="Y30" i="10" s="1"/>
  <c r="D29" i="10"/>
  <c r="U29" i="10" s="1"/>
  <c r="Y29" i="10" s="1"/>
  <c r="Y28" i="10"/>
  <c r="D27" i="10"/>
  <c r="U27" i="10" s="1"/>
  <c r="Y27" i="10" s="1"/>
  <c r="D26" i="10"/>
  <c r="U26" i="10" s="1"/>
  <c r="Y26" i="10" s="1"/>
  <c r="D25" i="10"/>
  <c r="U25" i="10" s="1"/>
  <c r="Y25" i="10" s="1"/>
  <c r="Y24" i="10"/>
  <c r="D23" i="10"/>
  <c r="D22" i="10"/>
  <c r="U22" i="10" s="1"/>
  <c r="Y22" i="10" s="1"/>
  <c r="D21" i="10"/>
  <c r="U21" i="10" s="1"/>
  <c r="Y21" i="10" s="1"/>
  <c r="Y20" i="10"/>
  <c r="D19" i="10"/>
  <c r="U19" i="10" s="1"/>
  <c r="Y19" i="10" s="1"/>
  <c r="D18" i="10"/>
  <c r="U18" i="10" s="1"/>
  <c r="Y18" i="10" s="1"/>
  <c r="D17" i="10"/>
  <c r="U17" i="10" s="1"/>
  <c r="Y17" i="10" s="1"/>
  <c r="D16" i="10"/>
  <c r="U16" i="10" s="1"/>
  <c r="Y16" i="10" s="1"/>
  <c r="D15" i="10"/>
  <c r="U15" i="10" s="1"/>
  <c r="Y15" i="10" s="1"/>
  <c r="D14" i="10"/>
  <c r="U14" i="10" s="1"/>
  <c r="Y14" i="10" s="1"/>
  <c r="Y13" i="10"/>
  <c r="D7" i="10"/>
  <c r="V7" i="10" s="1"/>
  <c r="Z7" i="10" s="1"/>
  <c r="D6" i="10"/>
  <c r="V6" i="10" s="1"/>
  <c r="Z6" i="10" s="1"/>
  <c r="Y12" i="10"/>
  <c r="Y11" i="10"/>
  <c r="Y10" i="10"/>
  <c r="Y9" i="10"/>
  <c r="D8" i="10"/>
  <c r="U8" i="10" s="1"/>
  <c r="Y5" i="10" s="1"/>
  <c r="Y4" i="10"/>
  <c r="X98" i="6"/>
  <c r="L98" i="6"/>
  <c r="X97" i="6"/>
  <c r="L97" i="6"/>
  <c r="X96" i="6"/>
  <c r="L96" i="6"/>
  <c r="X94" i="6"/>
  <c r="L94" i="6"/>
  <c r="X93" i="6"/>
  <c r="J93" i="6"/>
  <c r="L93" i="6" s="1"/>
  <c r="X92" i="6"/>
  <c r="J92" i="6"/>
  <c r="X91" i="6"/>
  <c r="J90" i="6"/>
  <c r="L90" i="6" s="1"/>
  <c r="J89" i="6"/>
  <c r="X88" i="6"/>
  <c r="X87" i="6"/>
  <c r="L87" i="6"/>
  <c r="AA85" i="6"/>
  <c r="Z85" i="6"/>
  <c r="Y85" i="6"/>
  <c r="T85" i="6"/>
  <c r="X85" i="6" s="1"/>
  <c r="L85" i="6"/>
  <c r="D11" i="30"/>
  <c r="D5" i="21"/>
  <c r="C106" i="11"/>
  <c r="C119" i="11"/>
  <c r="C118" i="11"/>
  <c r="C117" i="11"/>
  <c r="C116" i="11"/>
  <c r="C115" i="11"/>
  <c r="C114" i="11"/>
  <c r="C113" i="11"/>
  <c r="C112" i="11"/>
  <c r="C111" i="11"/>
  <c r="C110" i="11"/>
  <c r="C109" i="11"/>
  <c r="C108" i="11"/>
  <c r="C105" i="11"/>
  <c r="C104" i="11"/>
  <c r="C103" i="11"/>
  <c r="C102" i="11"/>
  <c r="C101" i="11"/>
  <c r="C100" i="11"/>
  <c r="C99" i="11"/>
  <c r="C98" i="11"/>
  <c r="C97" i="11"/>
  <c r="C96" i="11"/>
  <c r="C95" i="11"/>
  <c r="C94" i="11"/>
  <c r="C93" i="11"/>
  <c r="C92" i="11"/>
  <c r="C91" i="11"/>
  <c r="A12" i="11"/>
  <c r="C11" i="11"/>
  <c r="L4" i="2"/>
  <c r="L5" i="2"/>
  <c r="L13" i="2"/>
  <c r="L21" i="2"/>
  <c r="L96" i="10"/>
  <c r="J37" i="6"/>
  <c r="L37" i="6" s="1"/>
  <c r="J38" i="6"/>
  <c r="L38" i="6" s="1"/>
  <c r="J39" i="6"/>
  <c r="L39" i="6" s="1"/>
  <c r="J40" i="6"/>
  <c r="L40" i="6" s="1"/>
  <c r="J36" i="6"/>
  <c r="L36" i="6" s="1"/>
  <c r="J27" i="6"/>
  <c r="J28" i="6"/>
  <c r="J29" i="6"/>
  <c r="L29" i="6" s="1"/>
  <c r="J30" i="6"/>
  <c r="L30" i="6" s="1"/>
  <c r="J31" i="6"/>
  <c r="L31" i="6" s="1"/>
  <c r="J33" i="6"/>
  <c r="L12" i="6"/>
  <c r="L16" i="6"/>
  <c r="L11" i="6"/>
  <c r="L13" i="6"/>
  <c r="Q5" i="6"/>
  <c r="L5" i="6"/>
  <c r="L7" i="6"/>
  <c r="L9" i="6"/>
  <c r="Q21" i="19"/>
  <c r="L21" i="19"/>
  <c r="L13" i="19"/>
  <c r="L14" i="19"/>
  <c r="Q5" i="19"/>
  <c r="L5" i="19"/>
  <c r="L6" i="19"/>
  <c r="L9" i="19"/>
  <c r="H117" i="2"/>
  <c r="L117" i="2" s="1"/>
  <c r="L116" i="2"/>
  <c r="L101" i="2"/>
  <c r="L99" i="2"/>
  <c r="L98" i="2"/>
  <c r="L97" i="2"/>
  <c r="L96" i="2"/>
  <c r="L95" i="2"/>
  <c r="L94" i="2"/>
  <c r="L93" i="2"/>
  <c r="L92" i="2"/>
  <c r="L90" i="2"/>
  <c r="L89" i="2"/>
  <c r="L87" i="2"/>
  <c r="L86" i="2"/>
  <c r="L85" i="2"/>
  <c r="L84" i="2"/>
  <c r="L82" i="2"/>
  <c r="L77" i="2"/>
  <c r="L76" i="2"/>
  <c r="L75" i="2"/>
  <c r="L74" i="2"/>
  <c r="L73" i="2"/>
  <c r="L72" i="2"/>
  <c r="L71" i="2"/>
  <c r="L70" i="2"/>
  <c r="L68" i="2"/>
  <c r="L67" i="2"/>
  <c r="L66" i="2"/>
  <c r="L65" i="2"/>
  <c r="L64" i="2"/>
  <c r="L63" i="2"/>
  <c r="L62" i="2"/>
  <c r="L60" i="2"/>
  <c r="L58" i="2"/>
  <c r="L57" i="2"/>
  <c r="L56" i="2"/>
  <c r="L55" i="2"/>
  <c r="L54" i="2"/>
  <c r="L53" i="2"/>
  <c r="L52" i="2"/>
  <c r="L49" i="2"/>
  <c r="L48" i="2"/>
  <c r="L47" i="2"/>
  <c r="L46" i="2"/>
  <c r="L45" i="2"/>
  <c r="L44" i="2"/>
  <c r="L43" i="2"/>
  <c r="L41" i="2"/>
  <c r="L39" i="2"/>
  <c r="L38" i="2"/>
  <c r="L36" i="2"/>
  <c r="L37" i="2"/>
  <c r="L32" i="2"/>
  <c r="L33" i="2"/>
  <c r="L35" i="2"/>
  <c r="L34" i="2"/>
  <c r="L30" i="2"/>
  <c r="L29" i="2"/>
  <c r="L28" i="2"/>
  <c r="L27" i="2"/>
  <c r="L26" i="2"/>
  <c r="L25" i="2"/>
  <c r="L24" i="2"/>
  <c r="L22" i="2"/>
  <c r="L20" i="2"/>
  <c r="L19" i="2"/>
  <c r="L18" i="2"/>
  <c r="L17" i="2"/>
  <c r="L16" i="2"/>
  <c r="L15" i="2"/>
  <c r="L14" i="2"/>
  <c r="L11" i="2"/>
  <c r="L10" i="2"/>
  <c r="L8" i="2"/>
  <c r="L7" i="2"/>
  <c r="L6" i="2"/>
  <c r="L102" i="2"/>
  <c r="L100" i="2"/>
  <c r="L83" i="2"/>
  <c r="L79" i="2"/>
  <c r="L78" i="2"/>
  <c r="L80" i="2"/>
  <c r="L59" i="2"/>
  <c r="L42" i="2"/>
  <c r="L40" i="2"/>
  <c r="L23" i="2"/>
  <c r="L4" i="19"/>
  <c r="L22" i="19"/>
  <c r="L20" i="19"/>
  <c r="L19" i="19"/>
  <c r="L18" i="19"/>
  <c r="L17" i="19"/>
  <c r="L11" i="19"/>
  <c r="L10" i="19"/>
  <c r="L8" i="19"/>
  <c r="L7" i="19"/>
  <c r="Q84" i="2"/>
  <c r="Q62" i="2"/>
  <c r="Q43" i="2"/>
  <c r="Q24" i="2"/>
  <c r="Q5" i="2"/>
  <c r="Q7" i="2"/>
  <c r="D18" i="21"/>
  <c r="D17" i="21"/>
  <c r="D16" i="21"/>
  <c r="D15" i="21"/>
  <c r="D14" i="21"/>
  <c r="D13" i="21"/>
  <c r="B37" i="29"/>
  <c r="B38" i="29"/>
  <c r="B39" i="29"/>
  <c r="B40" i="29"/>
  <c r="B41" i="29"/>
  <c r="B36" i="29"/>
  <c r="H15" i="6"/>
  <c r="L120" i="2"/>
  <c r="J120" i="2" s="1"/>
  <c r="L121" i="2"/>
  <c r="J121" i="2" s="1"/>
  <c r="L122" i="2"/>
  <c r="J122" i="2" s="1"/>
  <c r="L123" i="2"/>
  <c r="J123" i="2" s="1"/>
  <c r="L124" i="2"/>
  <c r="J124" i="2" s="1"/>
  <c r="L125" i="2"/>
  <c r="J125" i="2" s="1"/>
  <c r="D9" i="10"/>
  <c r="V9" i="10" s="1"/>
  <c r="Z9" i="10" s="1"/>
  <c r="D10" i="10"/>
  <c r="V10" i="10" s="1"/>
  <c r="D11" i="10"/>
  <c r="V11" i="10" s="1"/>
  <c r="Z11" i="10" s="1"/>
  <c r="D12" i="10"/>
  <c r="V12" i="10" s="1"/>
  <c r="Z12" i="10" s="1"/>
  <c r="D5" i="10"/>
  <c r="U5" i="10" s="1"/>
  <c r="L8" i="10"/>
  <c r="L9" i="10"/>
  <c r="C126" i="12"/>
  <c r="J54" i="6"/>
  <c r="J55" i="6"/>
  <c r="J56" i="6"/>
  <c r="J57" i="6"/>
  <c r="L57" i="6" s="1"/>
  <c r="J34" i="6"/>
  <c r="L34" i="6" s="1"/>
  <c r="J35" i="6"/>
  <c r="L35" i="6" s="1"/>
  <c r="J22" i="6"/>
  <c r="L22" i="6" s="1"/>
  <c r="J23" i="6"/>
  <c r="L23" i="6" s="1"/>
  <c r="J24" i="6"/>
  <c r="L24" i="6" s="1"/>
  <c r="J21" i="6"/>
  <c r="J25" i="6"/>
  <c r="L25" i="6" s="1"/>
  <c r="J26" i="6"/>
  <c r="L26" i="6" s="1"/>
  <c r="J20" i="6"/>
  <c r="L20" i="6" s="1"/>
  <c r="D4" i="2"/>
  <c r="T4" i="2" s="1"/>
  <c r="X4" i="2" s="1"/>
  <c r="D5" i="2"/>
  <c r="D6" i="2"/>
  <c r="D13" i="2"/>
  <c r="D21" i="2"/>
  <c r="Q4" i="2"/>
  <c r="L41" i="6"/>
  <c r="L44" i="6"/>
  <c r="L45" i="6"/>
  <c r="L47" i="6"/>
  <c r="L48" i="6"/>
  <c r="L49" i="6"/>
  <c r="L54" i="6"/>
  <c r="L58" i="6"/>
  <c r="L61" i="6"/>
  <c r="L62" i="6"/>
  <c r="L64" i="6"/>
  <c r="L65" i="6"/>
  <c r="L66" i="6"/>
  <c r="D21" i="6"/>
  <c r="U21" i="6" s="1"/>
  <c r="D22" i="6"/>
  <c r="D25" i="6"/>
  <c r="V25" i="6" s="1"/>
  <c r="D26" i="6"/>
  <c r="V26" i="6" s="1"/>
  <c r="D23" i="6"/>
  <c r="D24" i="6"/>
  <c r="W24" i="6" s="1"/>
  <c r="AA24" i="6" s="1"/>
  <c r="D14" i="6"/>
  <c r="U14" i="6" s="1"/>
  <c r="V7" i="6"/>
  <c r="Z7" i="6" s="1"/>
  <c r="V9" i="6"/>
  <c r="D54" i="6"/>
  <c r="D55" i="6"/>
  <c r="V55" i="6" s="1"/>
  <c r="Z55" i="6" s="1"/>
  <c r="D56" i="6"/>
  <c r="V56" i="6" s="1"/>
  <c r="Z56" i="6" s="1"/>
  <c r="D57" i="6"/>
  <c r="V57" i="6" s="1"/>
  <c r="Z57" i="6" s="1"/>
  <c r="D38" i="6"/>
  <c r="V38" i="6" s="1"/>
  <c r="D39" i="6"/>
  <c r="V39" i="6" s="1"/>
  <c r="Z39" i="6" s="1"/>
  <c r="D40" i="6"/>
  <c r="V40" i="6" s="1"/>
  <c r="U27" i="6"/>
  <c r="J71" i="6"/>
  <c r="L71" i="6" s="1"/>
  <c r="J72" i="6"/>
  <c r="L72" i="6" s="1"/>
  <c r="J74" i="6"/>
  <c r="L74" i="6" s="1"/>
  <c r="J75" i="6"/>
  <c r="L75" i="6" s="1"/>
  <c r="L84" i="6"/>
  <c r="L76" i="6"/>
  <c r="L83" i="6"/>
  <c r="L69" i="6"/>
  <c r="L67" i="6"/>
  <c r="J19" i="6"/>
  <c r="L19" i="6" s="1"/>
  <c r="J18" i="6"/>
  <c r="J17" i="6"/>
  <c r="L17" i="6" s="1"/>
  <c r="L14" i="6"/>
  <c r="J15" i="6"/>
  <c r="L15" i="6" s="1"/>
  <c r="C16" i="6"/>
  <c r="Y66" i="6"/>
  <c r="X66" i="6"/>
  <c r="Y65" i="6"/>
  <c r="X65" i="6"/>
  <c r="AA64" i="6"/>
  <c r="Y64" i="6"/>
  <c r="X64" i="6"/>
  <c r="AA62" i="6"/>
  <c r="V62" i="6"/>
  <c r="Z62" i="6" s="1"/>
  <c r="Y62" i="6"/>
  <c r="X62" i="6"/>
  <c r="AA61" i="6"/>
  <c r="V61" i="6"/>
  <c r="Z61" i="6" s="1"/>
  <c r="Y61" i="6"/>
  <c r="X61" i="6"/>
  <c r="AA60" i="6"/>
  <c r="V60" i="6"/>
  <c r="Z60" i="6" s="1"/>
  <c r="Y60" i="6"/>
  <c r="X60" i="6"/>
  <c r="AA59" i="6"/>
  <c r="V59" i="6"/>
  <c r="Z59" i="6" s="1"/>
  <c r="Y59" i="6"/>
  <c r="X59" i="6"/>
  <c r="AA58" i="6"/>
  <c r="Z58" i="6"/>
  <c r="X58" i="6"/>
  <c r="AA57" i="6"/>
  <c r="Y57" i="6"/>
  <c r="X57" i="6"/>
  <c r="AA56" i="6"/>
  <c r="Y56" i="6"/>
  <c r="X56" i="6"/>
  <c r="AA55" i="6"/>
  <c r="Y55" i="6"/>
  <c r="X55" i="6"/>
  <c r="AA54" i="6"/>
  <c r="Z54" i="6"/>
  <c r="X54" i="6"/>
  <c r="C15" i="6"/>
  <c r="Z14" i="6"/>
  <c r="D15" i="6"/>
  <c r="V15" i="6" s="1"/>
  <c r="Y9" i="6"/>
  <c r="Y10" i="6"/>
  <c r="Y11" i="6"/>
  <c r="Y12" i="6"/>
  <c r="Y13" i="6"/>
  <c r="Y15" i="6"/>
  <c r="AA13" i="6"/>
  <c r="X13" i="6"/>
  <c r="D5" i="19"/>
  <c r="D6" i="19"/>
  <c r="V6" i="19" s="1"/>
  <c r="Z6" i="19" s="1"/>
  <c r="Q63" i="2"/>
  <c r="Q44" i="2"/>
  <c r="Q25" i="2"/>
  <c r="Q85" i="2"/>
  <c r="D101" i="2"/>
  <c r="U101" i="2" s="1"/>
  <c r="Y101" i="2" s="1"/>
  <c r="D92" i="2"/>
  <c r="U92" i="2" s="1"/>
  <c r="D94" i="2"/>
  <c r="W94" i="2" s="1"/>
  <c r="D82" i="2"/>
  <c r="D72" i="2"/>
  <c r="W72" i="2" s="1"/>
  <c r="D74" i="2"/>
  <c r="V74" i="2" s="1"/>
  <c r="D60" i="2"/>
  <c r="D51" i="2"/>
  <c r="U51" i="2" s="1"/>
  <c r="D53" i="2"/>
  <c r="W53" i="2" s="1"/>
  <c r="AA53" i="2" s="1"/>
  <c r="U32" i="2"/>
  <c r="D34" i="2"/>
  <c r="W34" i="2" s="1"/>
  <c r="D22" i="2"/>
  <c r="U22" i="2" s="1"/>
  <c r="D15" i="2"/>
  <c r="W15" i="2" s="1"/>
  <c r="D86" i="2"/>
  <c r="W86" i="2" s="1"/>
  <c r="D64" i="2"/>
  <c r="D45" i="2"/>
  <c r="D26" i="2"/>
  <c r="W26" i="2" s="1"/>
  <c r="AA26" i="2" s="1"/>
  <c r="D84" i="2"/>
  <c r="D85" i="2"/>
  <c r="V85" i="2" s="1"/>
  <c r="Z85" i="2" s="1"/>
  <c r="D63" i="2"/>
  <c r="V63" i="2" s="1"/>
  <c r="D66" i="2"/>
  <c r="D43" i="2"/>
  <c r="D44" i="2"/>
  <c r="V44" i="2" s="1"/>
  <c r="Z44" i="2" s="1"/>
  <c r="D24" i="2"/>
  <c r="U24" i="2"/>
  <c r="Y24" i="2" s="1"/>
  <c r="D25" i="2"/>
  <c r="V25" i="2" s="1"/>
  <c r="A2" i="32"/>
  <c r="A3" i="32" s="1"/>
  <c r="A4" i="32" s="1"/>
  <c r="A5" i="32" s="1"/>
  <c r="A6" i="32" s="1"/>
  <c r="A7" i="32" s="1"/>
  <c r="A8" i="32" s="1"/>
  <c r="A9" i="32" s="1"/>
  <c r="A10" i="32" s="1"/>
  <c r="A11" i="32" s="1"/>
  <c r="A12" i="32" s="1"/>
  <c r="A13" i="32" s="1"/>
  <c r="A14" i="32" s="1"/>
  <c r="A15" i="32" s="1"/>
  <c r="A16" i="32" s="1"/>
  <c r="A17" i="32" s="1"/>
  <c r="A18" i="32" s="1"/>
  <c r="A19" i="32" s="1"/>
  <c r="A20" i="32" s="1"/>
  <c r="A21" i="32" s="1"/>
  <c r="A22" i="32" s="1"/>
  <c r="A23" i="32" s="1"/>
  <c r="A24" i="32" s="1"/>
  <c r="A25" i="32" s="1"/>
  <c r="A26" i="32" s="1"/>
  <c r="A27" i="32" s="1"/>
  <c r="A28" i="32" s="1"/>
  <c r="A29" i="32" s="1"/>
  <c r="A30" i="32" s="1"/>
  <c r="A31" i="32" s="1"/>
  <c r="A32" i="32" s="1"/>
  <c r="A33" i="32" s="1"/>
  <c r="A34" i="32" s="1"/>
  <c r="A35" i="32" s="1"/>
  <c r="A36" i="32" s="1"/>
  <c r="A37" i="32" s="1"/>
  <c r="A38" i="32" s="1"/>
  <c r="A39" i="32" s="1"/>
  <c r="A40" i="32" s="1"/>
  <c r="A41" i="32" s="1"/>
  <c r="A42" i="32" s="1"/>
  <c r="A43" i="32" s="1"/>
  <c r="A44" i="32" s="1"/>
  <c r="A45" i="32" s="1"/>
  <c r="A46" i="32" s="1"/>
  <c r="A47" i="32" s="1"/>
  <c r="A48" i="32" s="1"/>
  <c r="A49" i="32" s="1"/>
  <c r="A50" i="32" s="1"/>
  <c r="A51" i="32" s="1"/>
  <c r="A52" i="32" s="1"/>
  <c r="A53" i="32" s="1"/>
  <c r="A54" i="32" s="1"/>
  <c r="A55" i="32" s="1"/>
  <c r="A56" i="32" s="1"/>
  <c r="A57" i="32" s="1"/>
  <c r="A58" i="32" s="1"/>
  <c r="A59" i="32" s="1"/>
  <c r="A60" i="32" s="1"/>
  <c r="A61" i="32" s="1"/>
  <c r="A62" i="32" s="1"/>
  <c r="A63" i="32" s="1"/>
  <c r="A64" i="32" s="1"/>
  <c r="A65" i="32" s="1"/>
  <c r="A66" i="32" s="1"/>
  <c r="A67" i="32" s="1"/>
  <c r="A68" i="32" s="1"/>
  <c r="A69" i="32" s="1"/>
  <c r="A70" i="32" s="1"/>
  <c r="A71" i="32" s="1"/>
  <c r="A72" i="32" s="1"/>
  <c r="A73" i="32" s="1"/>
  <c r="A74" i="32" s="1"/>
  <c r="A75" i="32" s="1"/>
  <c r="A76" i="32" s="1"/>
  <c r="A77" i="32" s="1"/>
  <c r="A78" i="32" s="1"/>
  <c r="A79" i="32" s="1"/>
  <c r="A80" i="32" s="1"/>
  <c r="A81" i="32" s="1"/>
  <c r="A82" i="32" s="1"/>
  <c r="A83" i="32" s="1"/>
  <c r="A84" i="32" s="1"/>
  <c r="A85" i="32" s="1"/>
  <c r="A86" i="32" s="1"/>
  <c r="A87" i="32" s="1"/>
  <c r="A88" i="32" s="1"/>
  <c r="A89" i="32" s="1"/>
  <c r="A90" i="32" s="1"/>
  <c r="A91" i="32" s="1"/>
  <c r="A92" i="32" s="1"/>
  <c r="A93" i="32" s="1"/>
  <c r="A94" i="32" s="1"/>
  <c r="A95" i="32" s="1"/>
  <c r="A96" i="32" s="1"/>
  <c r="A97" i="32" s="1"/>
  <c r="A98" i="32" s="1"/>
  <c r="A99" i="32" s="1"/>
  <c r="A100" i="32" s="1"/>
  <c r="A101" i="32" s="1"/>
  <c r="A102" i="32" s="1"/>
  <c r="A103" i="32" s="1"/>
  <c r="A104" i="32" s="1"/>
  <c r="A105" i="32" s="1"/>
  <c r="A106" i="32" s="1"/>
  <c r="A107" i="32" s="1"/>
  <c r="A108" i="32" s="1"/>
  <c r="A109" i="32" s="1"/>
  <c r="A110" i="32" s="1"/>
  <c r="A111" i="32" s="1"/>
  <c r="A112" i="32" s="1"/>
  <c r="A113" i="32" s="1"/>
  <c r="A114" i="32" s="1"/>
  <c r="A115" i="32" s="1"/>
  <c r="A116" i="32" s="1"/>
  <c r="A117" i="32" s="1"/>
  <c r="A118" i="32" s="1"/>
  <c r="A119" i="32" s="1"/>
  <c r="A120" i="32" s="1"/>
  <c r="A121" i="32" s="1"/>
  <c r="A122" i="32" s="1"/>
  <c r="A123" i="32" s="1"/>
  <c r="A124" i="32" s="1"/>
  <c r="A125" i="32" s="1"/>
  <c r="A126" i="32" s="1"/>
  <c r="A127" i="32" s="1"/>
  <c r="A128" i="32" s="1"/>
  <c r="A129" i="32" s="1"/>
  <c r="A130" i="32" s="1"/>
  <c r="A131" i="32" s="1"/>
  <c r="A132" i="32" s="1"/>
  <c r="A133" i="32" s="1"/>
  <c r="A134" i="32" s="1"/>
  <c r="A135" i="32" s="1"/>
  <c r="A136" i="32" s="1"/>
  <c r="A137" i="32" s="1"/>
  <c r="A138" i="32" s="1"/>
  <c r="A139" i="32" s="1"/>
  <c r="A140" i="32" s="1"/>
  <c r="A141" i="32" s="1"/>
  <c r="A142" i="32" s="1"/>
  <c r="A143" i="32" s="1"/>
  <c r="A144" i="32" s="1"/>
  <c r="A145" i="32" s="1"/>
  <c r="A146" i="32" s="1"/>
  <c r="A147" i="32" s="1"/>
  <c r="A148" i="32" s="1"/>
  <c r="A149" i="32" s="1"/>
  <c r="A150" i="32" s="1"/>
  <c r="A151" i="32" s="1"/>
  <c r="A152" i="32" s="1"/>
  <c r="A153" i="32" s="1"/>
  <c r="A154" i="32" s="1"/>
  <c r="A155" i="32" s="1"/>
  <c r="A156" i="32" s="1"/>
  <c r="A157" i="32" s="1"/>
  <c r="A158" i="32" s="1"/>
  <c r="A159" i="32" s="1"/>
  <c r="A160" i="32" s="1"/>
  <c r="A161" i="32" s="1"/>
  <c r="A162" i="32" s="1"/>
  <c r="A163" i="32" s="1"/>
  <c r="A164" i="32" s="1"/>
  <c r="A165" i="32" s="1"/>
  <c r="A166" i="32" s="1"/>
  <c r="A167" i="32" s="1"/>
  <c r="A168" i="32" s="1"/>
  <c r="A169" i="32" s="1"/>
  <c r="A170" i="32" s="1"/>
  <c r="A171" i="32" s="1"/>
  <c r="A172" i="32" s="1"/>
  <c r="A173" i="32" s="1"/>
  <c r="A174" i="32" s="1"/>
  <c r="A175" i="32" s="1"/>
  <c r="A176" i="32" s="1"/>
  <c r="A177" i="32" s="1"/>
  <c r="A178" i="32" s="1"/>
  <c r="A179" i="32" s="1"/>
  <c r="A180" i="32" s="1"/>
  <c r="A181" i="32" s="1"/>
  <c r="A182" i="32" s="1"/>
  <c r="A183" i="32" s="1"/>
  <c r="A184" i="32" s="1"/>
  <c r="A185" i="32" s="1"/>
  <c r="A186" i="32" s="1"/>
  <c r="A187" i="32" s="1"/>
  <c r="A188" i="32" s="1"/>
  <c r="A189" i="32" s="1"/>
  <c r="A190" i="32" s="1"/>
  <c r="A191" i="32" s="1"/>
  <c r="A192" i="32" s="1"/>
  <c r="A193" i="32" s="1"/>
  <c r="A194" i="32" s="1"/>
  <c r="A195" i="32" s="1"/>
  <c r="A196" i="32" s="1"/>
  <c r="A197" i="32" s="1"/>
  <c r="A198" i="32" s="1"/>
  <c r="A199" i="32" s="1"/>
  <c r="A200" i="32" s="1"/>
  <c r="A201" i="32" s="1"/>
  <c r="A202" i="32" s="1"/>
  <c r="A203" i="32" s="1"/>
  <c r="A204" i="32" s="1"/>
  <c r="A205" i="32" s="1"/>
  <c r="A206" i="32" s="1"/>
  <c r="A207" i="32" s="1"/>
  <c r="A208" i="32" s="1"/>
  <c r="A209" i="32" s="1"/>
  <c r="A210" i="32" s="1"/>
  <c r="A211" i="32" s="1"/>
  <c r="A212" i="32" s="1"/>
  <c r="A213" i="32" s="1"/>
  <c r="A214" i="32" s="1"/>
  <c r="A215" i="32" s="1"/>
  <c r="A216" i="32" s="1"/>
  <c r="A217" i="32" s="1"/>
  <c r="A218" i="32" s="1"/>
  <c r="A92" i="11"/>
  <c r="A93" i="11" s="1"/>
  <c r="A94" i="11" s="1"/>
  <c r="A95" i="11" s="1"/>
  <c r="A96" i="11" s="1"/>
  <c r="A97" i="11" s="1"/>
  <c r="A98" i="11" s="1"/>
  <c r="A99" i="11" s="1"/>
  <c r="U21" i="19"/>
  <c r="AA21" i="19"/>
  <c r="D16" i="19"/>
  <c r="W16" i="19" s="1"/>
  <c r="L16" i="19"/>
  <c r="D15" i="19"/>
  <c r="W15" i="19" s="1"/>
  <c r="L15" i="19"/>
  <c r="Q16" i="2"/>
  <c r="Q15" i="2"/>
  <c r="Q66" i="2"/>
  <c r="D67" i="2"/>
  <c r="D68" i="2"/>
  <c r="W68" i="2" s="1"/>
  <c r="D16" i="2"/>
  <c r="W16" i="2" s="1"/>
  <c r="D35" i="2"/>
  <c r="D54" i="2"/>
  <c r="W54" i="2"/>
  <c r="AA101" i="2"/>
  <c r="Q101" i="2"/>
  <c r="AA82" i="2"/>
  <c r="D71" i="2"/>
  <c r="D73" i="2"/>
  <c r="W73" i="2" s="1"/>
  <c r="AA60" i="2"/>
  <c r="Q60" i="2"/>
  <c r="AA41" i="2"/>
  <c r="Q41" i="2"/>
  <c r="D95" i="2"/>
  <c r="W95" i="2" s="1"/>
  <c r="AA95" i="2" s="1"/>
  <c r="AA22" i="2"/>
  <c r="AA13" i="2"/>
  <c r="AA9" i="2"/>
  <c r="D19" i="2"/>
  <c r="W19" i="2" s="1"/>
  <c r="AA14" i="2"/>
  <c r="V9" i="2"/>
  <c r="Z9" i="2" s="1"/>
  <c r="Q22" i="2"/>
  <c r="L132" i="10"/>
  <c r="L133" i="10"/>
  <c r="L134" i="10"/>
  <c r="L135" i="10"/>
  <c r="L136" i="10"/>
  <c r="L137" i="10"/>
  <c r="L138" i="10"/>
  <c r="L126" i="10"/>
  <c r="L128" i="10"/>
  <c r="L129" i="10"/>
  <c r="L130" i="10"/>
  <c r="L131" i="10"/>
  <c r="L121" i="10"/>
  <c r="L122" i="10"/>
  <c r="L123" i="10"/>
  <c r="L124" i="10"/>
  <c r="L125" i="10"/>
  <c r="L114" i="10"/>
  <c r="L115" i="10"/>
  <c r="L116" i="10"/>
  <c r="L117" i="10"/>
  <c r="L110" i="10"/>
  <c r="L111" i="10"/>
  <c r="L112" i="10"/>
  <c r="L113" i="10"/>
  <c r="L102" i="10"/>
  <c r="L103" i="10"/>
  <c r="L104" i="10"/>
  <c r="L105" i="10"/>
  <c r="L106" i="10"/>
  <c r="L97" i="10"/>
  <c r="L98" i="10"/>
  <c r="L99" i="10"/>
  <c r="L100" i="10"/>
  <c r="L101" i="10"/>
  <c r="L89" i="10"/>
  <c r="L95" i="10"/>
  <c r="L91" i="10"/>
  <c r="L92" i="10"/>
  <c r="L93" i="10"/>
  <c r="L94" i="10"/>
  <c r="L71" i="10"/>
  <c r="L72" i="10"/>
  <c r="L73" i="10"/>
  <c r="L74" i="10"/>
  <c r="L75" i="10"/>
  <c r="L76" i="10"/>
  <c r="L77" i="10"/>
  <c r="L67" i="10"/>
  <c r="L68" i="10"/>
  <c r="L69" i="10"/>
  <c r="L70" i="10"/>
  <c r="L63" i="10"/>
  <c r="L64" i="10"/>
  <c r="L65" i="10"/>
  <c r="L66" i="10"/>
  <c r="L59" i="10"/>
  <c r="L60" i="10"/>
  <c r="L61" i="10" a="1"/>
  <c r="L61" i="10" s="1"/>
  <c r="L62" i="10" a="1"/>
  <c r="L62" i="10" s="1"/>
  <c r="L55" i="10"/>
  <c r="L56" i="10"/>
  <c r="L57" i="10"/>
  <c r="L58" i="10"/>
  <c r="L51" i="10"/>
  <c r="L52" i="10"/>
  <c r="L53" i="10"/>
  <c r="L54" i="10"/>
  <c r="L45" i="10"/>
  <c r="L46" i="10"/>
  <c r="L47" i="10"/>
  <c r="L48" i="10"/>
  <c r="L49" i="10"/>
  <c r="L50" i="10"/>
  <c r="L6" i="10"/>
  <c r="L7" i="10"/>
  <c r="L4" i="10"/>
  <c r="L5" i="10"/>
  <c r="L10" i="10"/>
  <c r="L11" i="10"/>
  <c r="L12" i="10"/>
  <c r="L118" i="10"/>
  <c r="L119" i="10"/>
  <c r="L120" i="10"/>
  <c r="L107" i="10"/>
  <c r="L108" i="10"/>
  <c r="L109" i="10"/>
  <c r="L85" i="10"/>
  <c r="L86" i="10"/>
  <c r="L87" i="10"/>
  <c r="L88" i="10"/>
  <c r="L82" i="10"/>
  <c r="L83" i="10"/>
  <c r="L84" i="10"/>
  <c r="L78" i="10"/>
  <c r="L79" i="10"/>
  <c r="L80" i="10"/>
  <c r="L81" i="10"/>
  <c r="L39" i="10"/>
  <c r="L40" i="10"/>
  <c r="L41" i="10"/>
  <c r="L42" i="10"/>
  <c r="L43" i="10"/>
  <c r="L44" i="10"/>
  <c r="L36" i="10"/>
  <c r="L37" i="10"/>
  <c r="L38" i="10"/>
  <c r="L31" i="10"/>
  <c r="L32" i="10"/>
  <c r="L33" i="10"/>
  <c r="L34" i="10"/>
  <c r="L35" i="10"/>
  <c r="L28" i="10"/>
  <c r="L29" i="10"/>
  <c r="L30" i="10"/>
  <c r="L24" i="10"/>
  <c r="L25" i="10"/>
  <c r="L26" i="10"/>
  <c r="L27" i="10"/>
  <c r="L20" i="10"/>
  <c r="L21" i="10"/>
  <c r="L22" i="10"/>
  <c r="L23" i="10"/>
  <c r="L13" i="10"/>
  <c r="L14" i="10"/>
  <c r="L15" i="10"/>
  <c r="L16" i="10"/>
  <c r="L17" i="10"/>
  <c r="L18" i="10"/>
  <c r="L19" i="10"/>
  <c r="Q132" i="10"/>
  <c r="Q126" i="10"/>
  <c r="Q121" i="10"/>
  <c r="Q118" i="10"/>
  <c r="Q114" i="10"/>
  <c r="Q110" i="10"/>
  <c r="Q107" i="10"/>
  <c r="Q102" i="10"/>
  <c r="Q97" i="10"/>
  <c r="Q89" i="10"/>
  <c r="Q85" i="10"/>
  <c r="Q82" i="10"/>
  <c r="Q78" i="10"/>
  <c r="Q71" i="10"/>
  <c r="Q67" i="10"/>
  <c r="Q63" i="10"/>
  <c r="Q59" i="10"/>
  <c r="Q55" i="10"/>
  <c r="Q51" i="10"/>
  <c r="Q45" i="10"/>
  <c r="Q39" i="10"/>
  <c r="Q36" i="10"/>
  <c r="Q31" i="10"/>
  <c r="Q28" i="10"/>
  <c r="Q24" i="10"/>
  <c r="Q20" i="10"/>
  <c r="Q13" i="10"/>
  <c r="R82" i="10"/>
  <c r="R51" i="10"/>
  <c r="D4" i="19"/>
  <c r="T4" i="19" s="1"/>
  <c r="Z22" i="10"/>
  <c r="AA22" i="10"/>
  <c r="Z23" i="10"/>
  <c r="AA23" i="10"/>
  <c r="Z24" i="10"/>
  <c r="AA24" i="10"/>
  <c r="Z25" i="10"/>
  <c r="AA25" i="10"/>
  <c r="Z26" i="10"/>
  <c r="AA26" i="10"/>
  <c r="Z27" i="10"/>
  <c r="AA27" i="10"/>
  <c r="Z28" i="10"/>
  <c r="AA28" i="10"/>
  <c r="Z29" i="10"/>
  <c r="AA29" i="10"/>
  <c r="Z30" i="10"/>
  <c r="AA30" i="10"/>
  <c r="Z31" i="10"/>
  <c r="AA31" i="10"/>
  <c r="Z32" i="10"/>
  <c r="AA32" i="10"/>
  <c r="Z33" i="10"/>
  <c r="AA33" i="10"/>
  <c r="Z34" i="10"/>
  <c r="AA34" i="10"/>
  <c r="Z35" i="10"/>
  <c r="AA35" i="10"/>
  <c r="Z36" i="10"/>
  <c r="AA36" i="10"/>
  <c r="Z37" i="10"/>
  <c r="AA37" i="10"/>
  <c r="Z38" i="10"/>
  <c r="AA38" i="10"/>
  <c r="Z39" i="10"/>
  <c r="AA39" i="10"/>
  <c r="Z40" i="10"/>
  <c r="AA40" i="10"/>
  <c r="Z41" i="10"/>
  <c r="AA41" i="10"/>
  <c r="Z42" i="10"/>
  <c r="AA42" i="10"/>
  <c r="Z43" i="10"/>
  <c r="AA43" i="10"/>
  <c r="Z44" i="10"/>
  <c r="AA44" i="10"/>
  <c r="Z45" i="10"/>
  <c r="AA45" i="10"/>
  <c r="Z46" i="10"/>
  <c r="AA46" i="10"/>
  <c r="Z47" i="10"/>
  <c r="AA47" i="10"/>
  <c r="Z48" i="10"/>
  <c r="AA48" i="10"/>
  <c r="Z49" i="10"/>
  <c r="AA49" i="10"/>
  <c r="Z50" i="10"/>
  <c r="AA50" i="10"/>
  <c r="Z51" i="10"/>
  <c r="AA51" i="10"/>
  <c r="Z52" i="10"/>
  <c r="AA52" i="10"/>
  <c r="Z53" i="10"/>
  <c r="AA53" i="10"/>
  <c r="Z54" i="10"/>
  <c r="AA54" i="10"/>
  <c r="Z55" i="10"/>
  <c r="AA55" i="10"/>
  <c r="Z56" i="10"/>
  <c r="AA56" i="10"/>
  <c r="Z57" i="10"/>
  <c r="AA57" i="10"/>
  <c r="Z58" i="10"/>
  <c r="AA58" i="10"/>
  <c r="Z59" i="10"/>
  <c r="AA59" i="10"/>
  <c r="Z60" i="10"/>
  <c r="AA60" i="10"/>
  <c r="Z61" i="10"/>
  <c r="AA61" i="10"/>
  <c r="Z62" i="10"/>
  <c r="AA62" i="10"/>
  <c r="Z63" i="10"/>
  <c r="AA63" i="10"/>
  <c r="Z64" i="10"/>
  <c r="AA64" i="10"/>
  <c r="Z65" i="10"/>
  <c r="AA65" i="10"/>
  <c r="Z66" i="10"/>
  <c r="AA66" i="10"/>
  <c r="Z67" i="10"/>
  <c r="AA67" i="10"/>
  <c r="Z68" i="10"/>
  <c r="AA68" i="10"/>
  <c r="Z69" i="10"/>
  <c r="AA69" i="10"/>
  <c r="Z70" i="10"/>
  <c r="AA70" i="10"/>
  <c r="Z71" i="10"/>
  <c r="AA71" i="10"/>
  <c r="Z72" i="10"/>
  <c r="AA72" i="10"/>
  <c r="Z73" i="10"/>
  <c r="AA73" i="10"/>
  <c r="Z74" i="10"/>
  <c r="AA74" i="10"/>
  <c r="Z75" i="10"/>
  <c r="AA75" i="10"/>
  <c r="Z76" i="10"/>
  <c r="AA76" i="10"/>
  <c r="Z77" i="10"/>
  <c r="AA77" i="10"/>
  <c r="Z78" i="10"/>
  <c r="AA78" i="10"/>
  <c r="Z79" i="10"/>
  <c r="AA79" i="10"/>
  <c r="Z80" i="10"/>
  <c r="AA80" i="10"/>
  <c r="Z81" i="10"/>
  <c r="AA81" i="10"/>
  <c r="Z82" i="10"/>
  <c r="AA82" i="10"/>
  <c r="Z83" i="10"/>
  <c r="AA83" i="10"/>
  <c r="Z84" i="10"/>
  <c r="AA84" i="10"/>
  <c r="Z85" i="10"/>
  <c r="AA85" i="10"/>
  <c r="Z86" i="10"/>
  <c r="AA86" i="10"/>
  <c r="Z87" i="10"/>
  <c r="AA87" i="10"/>
  <c r="Z88" i="10"/>
  <c r="AA88" i="10"/>
  <c r="Z89" i="10"/>
  <c r="AA89" i="10"/>
  <c r="AA95" i="10"/>
  <c r="Z91" i="10"/>
  <c r="AA91" i="10"/>
  <c r="AA92" i="10"/>
  <c r="AA93" i="10"/>
  <c r="AA94" i="10"/>
  <c r="AA96" i="10"/>
  <c r="Z97" i="10"/>
  <c r="AA97" i="10"/>
  <c r="Z98" i="10"/>
  <c r="AA98" i="10"/>
  <c r="Z99" i="10"/>
  <c r="AA99" i="10"/>
  <c r="Z100" i="10"/>
  <c r="AA100" i="10"/>
  <c r="Z101" i="10"/>
  <c r="AA101" i="10"/>
  <c r="Z102" i="10"/>
  <c r="AA102" i="10"/>
  <c r="Z103" i="10"/>
  <c r="AA103" i="10"/>
  <c r="Z104" i="10"/>
  <c r="AA104" i="10"/>
  <c r="Z105" i="10"/>
  <c r="AA105" i="10"/>
  <c r="Z106" i="10"/>
  <c r="AA106" i="10"/>
  <c r="Z107" i="10"/>
  <c r="AA107" i="10"/>
  <c r="Z108" i="10"/>
  <c r="AA108" i="10"/>
  <c r="Z109" i="10"/>
  <c r="AA109" i="10"/>
  <c r="Z110" i="10"/>
  <c r="AA110" i="10"/>
  <c r="Z111" i="10"/>
  <c r="AA111" i="10"/>
  <c r="Z112" i="10"/>
  <c r="AA112" i="10"/>
  <c r="Z113" i="10"/>
  <c r="AA113" i="10"/>
  <c r="Z114" i="10"/>
  <c r="AA114" i="10"/>
  <c r="Z115" i="10"/>
  <c r="AA115" i="10"/>
  <c r="Z116" i="10"/>
  <c r="AA116" i="10"/>
  <c r="Z117" i="10"/>
  <c r="AA117" i="10"/>
  <c r="Z118" i="10"/>
  <c r="AA118" i="10"/>
  <c r="Z119" i="10"/>
  <c r="AA119" i="10"/>
  <c r="Z120" i="10"/>
  <c r="AA120" i="10"/>
  <c r="Z121" i="10"/>
  <c r="AA121" i="10"/>
  <c r="Z122" i="10"/>
  <c r="AA122" i="10"/>
  <c r="Z123" i="10"/>
  <c r="AA123" i="10"/>
  <c r="Z124" i="10"/>
  <c r="AA124" i="10"/>
  <c r="Z125" i="10"/>
  <c r="AA125" i="10"/>
  <c r="Z126" i="10"/>
  <c r="AA126" i="10"/>
  <c r="Z127" i="10"/>
  <c r="AA127" i="10"/>
  <c r="Z128" i="10"/>
  <c r="AA128" i="10"/>
  <c r="Z129" i="10"/>
  <c r="AA129" i="10"/>
  <c r="Z130" i="10"/>
  <c r="AA130" i="10"/>
  <c r="Z131" i="10"/>
  <c r="AA131" i="10"/>
  <c r="Z132" i="10"/>
  <c r="AA132" i="10"/>
  <c r="Z133" i="10"/>
  <c r="AA133" i="10"/>
  <c r="Z134" i="10"/>
  <c r="AA134" i="10"/>
  <c r="Z135" i="10"/>
  <c r="AA135" i="10"/>
  <c r="Z136" i="10"/>
  <c r="AA136" i="10"/>
  <c r="Z137" i="10"/>
  <c r="AA137" i="10"/>
  <c r="Z138" i="10"/>
  <c r="AA138" i="10"/>
  <c r="X139" i="10"/>
  <c r="Y139" i="10"/>
  <c r="Z139" i="10"/>
  <c r="AA139" i="10"/>
  <c r="AA4" i="10"/>
  <c r="AA5" i="10"/>
  <c r="AA9" i="10"/>
  <c r="AA10" i="10"/>
  <c r="AA11" i="10"/>
  <c r="AA12" i="10"/>
  <c r="AA6" i="10"/>
  <c r="AA7" i="10"/>
  <c r="AA13" i="10"/>
  <c r="AA14" i="10"/>
  <c r="AA15" i="10"/>
  <c r="AA16" i="10"/>
  <c r="AA17" i="10"/>
  <c r="AA18" i="10"/>
  <c r="AA19" i="10"/>
  <c r="AA20" i="10"/>
  <c r="AA21" i="10"/>
  <c r="Z4" i="10"/>
  <c r="Z5" i="10"/>
  <c r="Z10" i="10"/>
  <c r="Z13" i="10"/>
  <c r="Z14" i="10"/>
  <c r="Z15" i="10"/>
  <c r="Z16" i="10"/>
  <c r="Z17" i="10"/>
  <c r="Z18" i="10"/>
  <c r="Z19" i="10"/>
  <c r="Z20" i="10"/>
  <c r="Z21" i="10"/>
  <c r="D10" i="21"/>
  <c r="D11" i="21"/>
  <c r="L8" i="21"/>
  <c r="L7" i="21"/>
  <c r="L6" i="21"/>
  <c r="L9" i="21"/>
  <c r="L4" i="21"/>
  <c r="D6" i="21"/>
  <c r="D7" i="21"/>
  <c r="D8" i="21"/>
  <c r="D9" i="21"/>
  <c r="D4" i="21"/>
  <c r="Q17" i="19"/>
  <c r="Q13" i="19"/>
  <c r="Q6" i="19"/>
  <c r="Q4" i="19"/>
  <c r="R73" i="6"/>
  <c r="R70" i="6"/>
  <c r="D34" i="6"/>
  <c r="D35" i="6"/>
  <c r="D17" i="6"/>
  <c r="D18" i="6"/>
  <c r="U18" i="6" s="1"/>
  <c r="Y18" i="6" s="1"/>
  <c r="D19" i="6"/>
  <c r="U19" i="6" s="1"/>
  <c r="Y19" i="6" s="1"/>
  <c r="Q96" i="2"/>
  <c r="Q92" i="2"/>
  <c r="Q83" i="2"/>
  <c r="Q74" i="2"/>
  <c r="Q70" i="2"/>
  <c r="Q55" i="2"/>
  <c r="Q51" i="2"/>
  <c r="Q42" i="2"/>
  <c r="Q36" i="2"/>
  <c r="Q32" i="2"/>
  <c r="Q23" i="2"/>
  <c r="Q21" i="2"/>
  <c r="Q20" i="2"/>
  <c r="Q19" i="2"/>
  <c r="Q18" i="2"/>
  <c r="Q17" i="2"/>
  <c r="Q14" i="2"/>
  <c r="Q13" i="2"/>
  <c r="Q11" i="2"/>
  <c r="Q10" i="2"/>
  <c r="Q8" i="2"/>
  <c r="Q6" i="2"/>
  <c r="D87" i="2"/>
  <c r="W87" i="2" s="1"/>
  <c r="AA87" i="2" s="1"/>
  <c r="D65" i="2"/>
  <c r="W65" i="2" s="1"/>
  <c r="AA65" i="2" s="1"/>
  <c r="D46" i="2"/>
  <c r="D27" i="2"/>
  <c r="W27" i="2" s="1"/>
  <c r="AA27" i="2" s="1"/>
  <c r="D96" i="2"/>
  <c r="D97" i="2"/>
  <c r="W97" i="2" s="1"/>
  <c r="AA97" i="2" s="1"/>
  <c r="D98" i="2"/>
  <c r="W98" i="2" s="1"/>
  <c r="AA98" i="2" s="1"/>
  <c r="D93" i="2"/>
  <c r="V93" i="2" s="1"/>
  <c r="D99" i="2"/>
  <c r="V99" i="2" s="1"/>
  <c r="D83" i="2"/>
  <c r="T83" i="2" s="1"/>
  <c r="X83" i="2" s="1"/>
  <c r="D100" i="2"/>
  <c r="U100" i="2" s="1"/>
  <c r="D75" i="2"/>
  <c r="W75" i="2" s="1"/>
  <c r="AA75" i="2" s="1"/>
  <c r="D76" i="2"/>
  <c r="W76" i="2" s="1"/>
  <c r="D70" i="2"/>
  <c r="U70" i="2" s="1"/>
  <c r="Y70" i="2" s="1"/>
  <c r="D77" i="2"/>
  <c r="V77" i="2" s="1"/>
  <c r="D80" i="2"/>
  <c r="T80" i="2" s="1"/>
  <c r="D55" i="2"/>
  <c r="V55" i="2" s="1"/>
  <c r="Z55" i="2" s="1"/>
  <c r="D56" i="2"/>
  <c r="D57" i="2"/>
  <c r="W57" i="2" s="1"/>
  <c r="D52" i="2"/>
  <c r="V52" i="2" s="1"/>
  <c r="D58" i="2"/>
  <c r="V58" i="2" s="1"/>
  <c r="D42" i="2"/>
  <c r="T42" i="2" s="1"/>
  <c r="X42" i="2" s="1"/>
  <c r="D59" i="2"/>
  <c r="U59" i="2" s="1"/>
  <c r="Y59" i="2" s="1"/>
  <c r="D36" i="2"/>
  <c r="V36" i="2" s="1"/>
  <c r="D37" i="2"/>
  <c r="W37" i="2" s="1"/>
  <c r="AA37" i="2" s="1"/>
  <c r="D38" i="2"/>
  <c r="V33" i="2"/>
  <c r="D39" i="2"/>
  <c r="V39" i="2" s="1"/>
  <c r="Z39" i="2" s="1"/>
  <c r="D23" i="2"/>
  <c r="D40" i="2"/>
  <c r="U40" i="2" s="1"/>
  <c r="Y40" i="2" s="1"/>
  <c r="D20" i="2"/>
  <c r="V20" i="2" s="1"/>
  <c r="D18" i="2"/>
  <c r="D17" i="2"/>
  <c r="V17" i="2" s="1"/>
  <c r="Z17" i="2" s="1"/>
  <c r="D14" i="2"/>
  <c r="D8" i="2"/>
  <c r="D7" i="2"/>
  <c r="W7" i="2" s="1"/>
  <c r="AA7" i="2" s="1"/>
  <c r="X117" i="2"/>
  <c r="X118" i="2"/>
  <c r="Y116" i="2"/>
  <c r="Z67" i="6"/>
  <c r="Z17" i="6"/>
  <c r="Y17" i="6"/>
  <c r="U5" i="6"/>
  <c r="Y5" i="6" s="1"/>
  <c r="Y6" i="6"/>
  <c r="Z8" i="6"/>
  <c r="Z9" i="6"/>
  <c r="V10" i="6"/>
  <c r="Z10" i="6" s="1"/>
  <c r="V11" i="6"/>
  <c r="Z11" i="6" s="1"/>
  <c r="V12" i="6"/>
  <c r="Z12" i="6" s="1"/>
  <c r="Y16" i="6"/>
  <c r="AA22" i="19"/>
  <c r="Z22" i="19"/>
  <c r="D22" i="19"/>
  <c r="U22" i="19" s="1"/>
  <c r="Y22" i="19" s="1"/>
  <c r="X22" i="19"/>
  <c r="AA20" i="19"/>
  <c r="D20" i="19"/>
  <c r="V20" i="19" s="1"/>
  <c r="Z20" i="19" s="1"/>
  <c r="Y20" i="19"/>
  <c r="X20" i="19"/>
  <c r="D19" i="19"/>
  <c r="Z19" i="19"/>
  <c r="Y19" i="19"/>
  <c r="X19" i="19"/>
  <c r="D18" i="19"/>
  <c r="W18" i="19" s="1"/>
  <c r="AA18" i="19" s="1"/>
  <c r="Z18" i="19"/>
  <c r="Y18" i="19"/>
  <c r="X18" i="19"/>
  <c r="AA17" i="19"/>
  <c r="D17" i="19"/>
  <c r="Y17" i="19"/>
  <c r="X17" i="19"/>
  <c r="AA14" i="19"/>
  <c r="Y14" i="19"/>
  <c r="X14" i="19"/>
  <c r="AA13" i="19"/>
  <c r="Z13" i="19"/>
  <c r="U13" i="19"/>
  <c r="X13" i="19"/>
  <c r="Y11" i="19"/>
  <c r="X11" i="19"/>
  <c r="W10" i="19"/>
  <c r="AA10" i="19" s="1"/>
  <c r="Y10" i="19"/>
  <c r="X10" i="19"/>
  <c r="AA9" i="19"/>
  <c r="V9" i="19"/>
  <c r="Z9" i="19" s="1"/>
  <c r="Y9" i="19"/>
  <c r="X9" i="19"/>
  <c r="D8" i="19"/>
  <c r="Z8" i="19"/>
  <c r="Y8" i="19"/>
  <c r="X8" i="19"/>
  <c r="D7" i="19"/>
  <c r="W7" i="19" s="1"/>
  <c r="AA7" i="19" s="1"/>
  <c r="Z7" i="19"/>
  <c r="Y7" i="19"/>
  <c r="X7" i="19"/>
  <c r="AA6" i="19"/>
  <c r="Y6" i="19"/>
  <c r="X6" i="19"/>
  <c r="AA5" i="19"/>
  <c r="Z5" i="19"/>
  <c r="X5" i="19"/>
  <c r="AA4" i="19"/>
  <c r="Z4" i="19"/>
  <c r="Y4" i="19"/>
  <c r="X4" i="6"/>
  <c r="Y4" i="6"/>
  <c r="Z4" i="6"/>
  <c r="AA4" i="6"/>
  <c r="X6" i="6"/>
  <c r="AA6" i="6"/>
  <c r="X9" i="6"/>
  <c r="AA9" i="6"/>
  <c r="X10" i="6"/>
  <c r="AA10" i="6"/>
  <c r="X11" i="6"/>
  <c r="AA11" i="6"/>
  <c r="X12" i="6"/>
  <c r="AA12" i="6"/>
  <c r="X16" i="6"/>
  <c r="AA16" i="6"/>
  <c r="T17" i="6"/>
  <c r="X17" i="6" s="1"/>
  <c r="AA17" i="6"/>
  <c r="X18" i="6"/>
  <c r="Z18" i="6"/>
  <c r="AA18" i="6"/>
  <c r="X19" i="6"/>
  <c r="Z19" i="6"/>
  <c r="AA19" i="6"/>
  <c r="Y20" i="6"/>
  <c r="Z20" i="6"/>
  <c r="AA20" i="6"/>
  <c r="X21" i="6"/>
  <c r="Y21" i="6"/>
  <c r="Z21" i="6"/>
  <c r="AA21" i="6"/>
  <c r="X22" i="6"/>
  <c r="Y22" i="6"/>
  <c r="V22" i="6"/>
  <c r="Z22" i="6"/>
  <c r="AA22" i="6"/>
  <c r="X23" i="6"/>
  <c r="Y23" i="6"/>
  <c r="Z23" i="6"/>
  <c r="X24" i="6"/>
  <c r="Y24" i="6"/>
  <c r="Z24" i="6"/>
  <c r="X25" i="6"/>
  <c r="Y25" i="6"/>
  <c r="AA25" i="6"/>
  <c r="X26" i="6"/>
  <c r="Y26" i="6"/>
  <c r="AA26" i="6"/>
  <c r="X27" i="6"/>
  <c r="Y27" i="6"/>
  <c r="Z27" i="6"/>
  <c r="AA27" i="6"/>
  <c r="X28" i="6"/>
  <c r="Y28" i="6"/>
  <c r="V28" i="6"/>
  <c r="Z28" i="6" s="1"/>
  <c r="AA28" i="6"/>
  <c r="X29" i="6"/>
  <c r="Y29" i="6"/>
  <c r="V29" i="6"/>
  <c r="Z29" i="6" s="1"/>
  <c r="AA29" i="6"/>
  <c r="X30" i="6"/>
  <c r="Y30" i="6"/>
  <c r="V30" i="6"/>
  <c r="Z30" i="6" s="1"/>
  <c r="AA30" i="6"/>
  <c r="X31" i="6"/>
  <c r="Y31" i="6"/>
  <c r="V31" i="6"/>
  <c r="Z31" i="6" s="1"/>
  <c r="AA31" i="6"/>
  <c r="X33" i="6"/>
  <c r="Y33" i="6"/>
  <c r="V33" i="6"/>
  <c r="Z33" i="6" s="1"/>
  <c r="AA33" i="6"/>
  <c r="X34" i="6"/>
  <c r="Y34" i="6"/>
  <c r="Z34" i="6"/>
  <c r="X35" i="6"/>
  <c r="Y35" i="6"/>
  <c r="Z35" i="6"/>
  <c r="W35" i="6"/>
  <c r="AA35" i="6"/>
  <c r="T36" i="6"/>
  <c r="X36" i="6" s="1"/>
  <c r="Y36" i="6"/>
  <c r="Z36" i="6"/>
  <c r="AA36" i="6"/>
  <c r="X37" i="6"/>
  <c r="U37" i="6"/>
  <c r="Y37" i="6" s="1"/>
  <c r="Z37" i="6"/>
  <c r="AA37" i="6"/>
  <c r="X38" i="6"/>
  <c r="Y38" i="6"/>
  <c r="AA38" i="6"/>
  <c r="X39" i="6"/>
  <c r="Y39" i="6"/>
  <c r="AA39" i="6"/>
  <c r="X40" i="6"/>
  <c r="Y40" i="6"/>
  <c r="Z40" i="6"/>
  <c r="AA40" i="6"/>
  <c r="X41" i="6"/>
  <c r="U41" i="6"/>
  <c r="Y41" i="6" s="1"/>
  <c r="Z41" i="6"/>
  <c r="AA41" i="6"/>
  <c r="X42" i="6"/>
  <c r="Y42" i="6"/>
  <c r="V42" i="6"/>
  <c r="Z42" i="6" s="1"/>
  <c r="AA42" i="6"/>
  <c r="X43" i="6"/>
  <c r="Y43" i="6"/>
  <c r="V43" i="6"/>
  <c r="Z43" i="6" s="1"/>
  <c r="AA43" i="6"/>
  <c r="X44" i="6"/>
  <c r="Y44" i="6"/>
  <c r="V44" i="6"/>
  <c r="Z44" i="6" s="1"/>
  <c r="AA44" i="6"/>
  <c r="X45" i="6"/>
  <c r="Y45" i="6"/>
  <c r="V45" i="6"/>
  <c r="Z45" i="6" s="1"/>
  <c r="AA45" i="6"/>
  <c r="X47" i="6"/>
  <c r="Y47" i="6"/>
  <c r="V47" i="6"/>
  <c r="Z47" i="6" s="1"/>
  <c r="X48" i="6"/>
  <c r="Y48" i="6"/>
  <c r="X49" i="6"/>
  <c r="Y49" i="6"/>
  <c r="T67" i="6"/>
  <c r="X67" i="6" s="1"/>
  <c r="Y67" i="6"/>
  <c r="AA67" i="6"/>
  <c r="X69" i="6"/>
  <c r="X70" i="6"/>
  <c r="X73" i="6"/>
  <c r="X74" i="6"/>
  <c r="X75" i="6"/>
  <c r="X76" i="6"/>
  <c r="X82" i="6"/>
  <c r="X83" i="6"/>
  <c r="X84" i="6"/>
  <c r="AA84" i="6"/>
  <c r="B118" i="12"/>
  <c r="B119" i="12"/>
  <c r="B120" i="12"/>
  <c r="B121" i="12"/>
  <c r="B122" i="12"/>
  <c r="B123" i="12"/>
  <c r="B124" i="12"/>
  <c r="B125" i="12"/>
  <c r="B126" i="12"/>
  <c r="B127" i="12"/>
  <c r="B128" i="12"/>
  <c r="B129" i="12"/>
  <c r="B130" i="12"/>
  <c r="B131" i="12"/>
  <c r="B132" i="12"/>
  <c r="B133" i="12"/>
  <c r="B134" i="12"/>
  <c r="B135" i="12"/>
  <c r="B136" i="12"/>
  <c r="B137" i="12"/>
  <c r="B138" i="12"/>
  <c r="B139" i="12"/>
  <c r="B140" i="12"/>
  <c r="B141" i="12"/>
  <c r="B142" i="12"/>
  <c r="B143" i="12"/>
  <c r="B144" i="12"/>
  <c r="B89" i="12"/>
  <c r="B90" i="12"/>
  <c r="B91" i="12"/>
  <c r="B92" i="12"/>
  <c r="B93" i="12"/>
  <c r="B94" i="12"/>
  <c r="B95" i="12"/>
  <c r="B96" i="12"/>
  <c r="B97" i="12"/>
  <c r="B98" i="12"/>
  <c r="B99" i="12"/>
  <c r="B100" i="12"/>
  <c r="B101" i="12"/>
  <c r="B102" i="12"/>
  <c r="B103" i="12"/>
  <c r="B104" i="12"/>
  <c r="B105" i="12"/>
  <c r="B106" i="12"/>
  <c r="B107" i="12"/>
  <c r="B108" i="12"/>
  <c r="B109" i="12"/>
  <c r="B110" i="12"/>
  <c r="B111" i="12"/>
  <c r="B112" i="12"/>
  <c r="B113" i="12"/>
  <c r="B114" i="12"/>
  <c r="B115" i="12"/>
  <c r="B116" i="12"/>
  <c r="B117" i="12"/>
  <c r="B69" i="12"/>
  <c r="B70" i="12"/>
  <c r="B71" i="12"/>
  <c r="B72" i="12"/>
  <c r="B73" i="12"/>
  <c r="B74" i="12"/>
  <c r="B75" i="12"/>
  <c r="B76" i="12"/>
  <c r="B77" i="12"/>
  <c r="B78" i="12"/>
  <c r="B79" i="12"/>
  <c r="B80" i="12"/>
  <c r="B81" i="12"/>
  <c r="B82" i="12"/>
  <c r="B83" i="12"/>
  <c r="B84" i="12"/>
  <c r="B85" i="12"/>
  <c r="B86" i="12"/>
  <c r="B87" i="12"/>
  <c r="B88" i="12"/>
  <c r="B19" i="12"/>
  <c r="B20" i="12"/>
  <c r="B21" i="12"/>
  <c r="B22" i="12"/>
  <c r="B23" i="12"/>
  <c r="B24" i="12"/>
  <c r="B25" i="12"/>
  <c r="B26" i="12"/>
  <c r="B27" i="12"/>
  <c r="B28" i="12"/>
  <c r="B29" i="12"/>
  <c r="B30" i="12"/>
  <c r="B31" i="12"/>
  <c r="B32" i="12"/>
  <c r="B33" i="12"/>
  <c r="B34" i="12"/>
  <c r="B35" i="12"/>
  <c r="B36" i="12"/>
  <c r="B37" i="12"/>
  <c r="B38" i="12"/>
  <c r="B39" i="12"/>
  <c r="B40" i="12"/>
  <c r="B41" i="12"/>
  <c r="B42" i="12"/>
  <c r="B43" i="12"/>
  <c r="B44" i="12"/>
  <c r="B45" i="12"/>
  <c r="B46" i="12"/>
  <c r="B47" i="12"/>
  <c r="B48" i="12"/>
  <c r="B49" i="12"/>
  <c r="B50" i="12"/>
  <c r="B51" i="12"/>
  <c r="B52" i="12"/>
  <c r="B53" i="12"/>
  <c r="B54" i="12"/>
  <c r="B55" i="12"/>
  <c r="B56" i="12"/>
  <c r="B57" i="12"/>
  <c r="B58" i="12"/>
  <c r="B59" i="12"/>
  <c r="B60" i="12"/>
  <c r="B61" i="12"/>
  <c r="B62" i="12"/>
  <c r="B63" i="12"/>
  <c r="B64" i="12"/>
  <c r="B65" i="12"/>
  <c r="B66" i="12"/>
  <c r="B67" i="12"/>
  <c r="B68" i="12"/>
  <c r="B18" i="12"/>
  <c r="D112" i="11"/>
  <c r="D4" i="11"/>
  <c r="D2" i="11"/>
  <c r="C139" i="12"/>
  <c r="C140" i="12"/>
  <c r="C141" i="12"/>
  <c r="C142" i="12"/>
  <c r="C143" i="12"/>
  <c r="C144" i="12"/>
  <c r="C127" i="12"/>
  <c r="C128" i="12"/>
  <c r="C129" i="12"/>
  <c r="C130" i="12"/>
  <c r="C131" i="12"/>
  <c r="C132" i="12"/>
  <c r="C133" i="12"/>
  <c r="C134" i="12"/>
  <c r="C135" i="12"/>
  <c r="C136" i="12"/>
  <c r="C137" i="12"/>
  <c r="C138" i="12"/>
  <c r="C105" i="12"/>
  <c r="C106" i="12"/>
  <c r="C107" i="12"/>
  <c r="C108" i="12"/>
  <c r="C109" i="12"/>
  <c r="C110" i="12"/>
  <c r="C111" i="12"/>
  <c r="C112" i="12"/>
  <c r="C113" i="12"/>
  <c r="C114" i="12"/>
  <c r="C115" i="12"/>
  <c r="C116" i="12"/>
  <c r="C117" i="12"/>
  <c r="C118" i="12"/>
  <c r="C119" i="12"/>
  <c r="C120" i="12"/>
  <c r="C121" i="12"/>
  <c r="C122" i="12"/>
  <c r="C123" i="12"/>
  <c r="C124" i="12"/>
  <c r="C12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18" i="12"/>
  <c r="Y4" i="2"/>
  <c r="Z4" i="2"/>
  <c r="AA4" i="2"/>
  <c r="X5" i="2"/>
  <c r="Z5" i="2"/>
  <c r="AA5" i="2"/>
  <c r="X6" i="2"/>
  <c r="Y6" i="2"/>
  <c r="AA6" i="2"/>
  <c r="X7" i="2"/>
  <c r="Y7" i="2"/>
  <c r="Z7" i="2"/>
  <c r="X8" i="2"/>
  <c r="Y8" i="2"/>
  <c r="Z8" i="2"/>
  <c r="X9" i="2"/>
  <c r="Y9" i="2"/>
  <c r="X10" i="2"/>
  <c r="Y10" i="2"/>
  <c r="X11" i="2"/>
  <c r="Y11" i="2"/>
  <c r="X13" i="2"/>
  <c r="Z13" i="2"/>
  <c r="X14" i="2"/>
  <c r="Y14" i="2"/>
  <c r="X17" i="2"/>
  <c r="Y17" i="2"/>
  <c r="AA17" i="2"/>
  <c r="X18" i="2"/>
  <c r="Y18" i="2"/>
  <c r="Z18" i="2"/>
  <c r="X19" i="2"/>
  <c r="Y19" i="2"/>
  <c r="Z19" i="2"/>
  <c r="X20" i="2"/>
  <c r="Y20" i="2"/>
  <c r="AA20" i="2"/>
  <c r="X21" i="2"/>
  <c r="U21" i="2"/>
  <c r="Z21" i="2"/>
  <c r="AA21" i="2"/>
  <c r="Y23" i="2"/>
  <c r="Z23" i="2"/>
  <c r="AA23" i="2"/>
  <c r="X24" i="2"/>
  <c r="Z24" i="2"/>
  <c r="AA24" i="2"/>
  <c r="X25" i="2"/>
  <c r="Y25" i="2"/>
  <c r="AA25" i="2"/>
  <c r="X26" i="2"/>
  <c r="Y26" i="2"/>
  <c r="Z26" i="2"/>
  <c r="X27" i="2"/>
  <c r="Y27" i="2"/>
  <c r="Z27" i="2"/>
  <c r="X28" i="2"/>
  <c r="Y28" i="2"/>
  <c r="AA28" i="2"/>
  <c r="X29" i="2"/>
  <c r="Y29" i="2"/>
  <c r="X30" i="2"/>
  <c r="Y30" i="2"/>
  <c r="X32" i="2"/>
  <c r="Z32" i="2"/>
  <c r="AA32" i="2"/>
  <c r="X33" i="2"/>
  <c r="Y33" i="2"/>
  <c r="AA33" i="2"/>
  <c r="X36" i="2"/>
  <c r="Y36" i="2"/>
  <c r="AA36" i="2"/>
  <c r="X37" i="2"/>
  <c r="Y37" i="2"/>
  <c r="Z37" i="2"/>
  <c r="X38" i="2"/>
  <c r="Y38" i="2"/>
  <c r="Z38" i="2"/>
  <c r="X39" i="2"/>
  <c r="Y39" i="2"/>
  <c r="AA39" i="2"/>
  <c r="X40" i="2"/>
  <c r="Z40" i="2"/>
  <c r="AA40" i="2"/>
  <c r="Y42" i="2"/>
  <c r="Z42" i="2"/>
  <c r="AA42" i="2"/>
  <c r="X43" i="2"/>
  <c r="Z43" i="2"/>
  <c r="AA43" i="2"/>
  <c r="X44" i="2"/>
  <c r="Y44" i="2"/>
  <c r="AA44" i="2"/>
  <c r="X45" i="2"/>
  <c r="Y45" i="2"/>
  <c r="Z45" i="2"/>
  <c r="W45" i="2"/>
  <c r="AA45" i="2" s="1"/>
  <c r="X46" i="2"/>
  <c r="Y46" i="2"/>
  <c r="Z46" i="2"/>
  <c r="X47" i="2"/>
  <c r="Y47" i="2"/>
  <c r="V47" i="2"/>
  <c r="AA47" i="2"/>
  <c r="X48" i="2"/>
  <c r="Y48" i="2"/>
  <c r="X49" i="2"/>
  <c r="Y49" i="2"/>
  <c r="X51" i="2"/>
  <c r="Z51" i="2"/>
  <c r="AA51" i="2"/>
  <c r="X52" i="2"/>
  <c r="Y52" i="2"/>
  <c r="AA52" i="2"/>
  <c r="X55" i="2"/>
  <c r="Y55" i="2"/>
  <c r="AA55" i="2"/>
  <c r="X56" i="2"/>
  <c r="Y56" i="2"/>
  <c r="Z56" i="2"/>
  <c r="X57" i="2"/>
  <c r="Y57" i="2"/>
  <c r="Z57" i="2"/>
  <c r="X58" i="2"/>
  <c r="Y58" i="2"/>
  <c r="AA58" i="2"/>
  <c r="X59" i="2"/>
  <c r="Z59" i="2"/>
  <c r="AA59" i="2"/>
  <c r="Y80" i="2"/>
  <c r="Z80" i="2"/>
  <c r="AA80" i="2"/>
  <c r="X62" i="2"/>
  <c r="Z62" i="2"/>
  <c r="AA62" i="2"/>
  <c r="X63" i="2"/>
  <c r="Y63" i="2"/>
  <c r="AA63" i="2"/>
  <c r="X64" i="2"/>
  <c r="Y64" i="2"/>
  <c r="Z64" i="2"/>
  <c r="X65" i="2"/>
  <c r="Y65" i="2"/>
  <c r="Z65" i="2"/>
  <c r="X66" i="2"/>
  <c r="Y66" i="2"/>
  <c r="AA66" i="2"/>
  <c r="X67" i="2"/>
  <c r="Y67" i="2"/>
  <c r="W67" i="2"/>
  <c r="AA67" i="2" s="1"/>
  <c r="X68" i="2"/>
  <c r="Y68" i="2"/>
  <c r="X70" i="2"/>
  <c r="Z70" i="2"/>
  <c r="AA70" i="2"/>
  <c r="X71" i="2"/>
  <c r="Y71" i="2"/>
  <c r="AA71" i="2"/>
  <c r="X74" i="2"/>
  <c r="Y74" i="2"/>
  <c r="AA74" i="2"/>
  <c r="X75" i="2"/>
  <c r="Y75" i="2"/>
  <c r="Z75" i="2"/>
  <c r="X76" i="2"/>
  <c r="Y76" i="2"/>
  <c r="Z76" i="2"/>
  <c r="X77" i="2"/>
  <c r="Y77" i="2"/>
  <c r="AA77" i="2"/>
  <c r="X78" i="2"/>
  <c r="U78" i="2"/>
  <c r="Z78" i="2"/>
  <c r="AA78" i="2"/>
  <c r="X79" i="2"/>
  <c r="Y79" i="2"/>
  <c r="Z79" i="2"/>
  <c r="AA79" i="2"/>
  <c r="Z81" i="2"/>
  <c r="AA81" i="2"/>
  <c r="Y83" i="2"/>
  <c r="Z83" i="2"/>
  <c r="AA83" i="2"/>
  <c r="X84" i="2"/>
  <c r="Z84" i="2"/>
  <c r="AA84" i="2"/>
  <c r="X85" i="2"/>
  <c r="Y85" i="2"/>
  <c r="AA85" i="2"/>
  <c r="X86" i="2"/>
  <c r="Y86" i="2"/>
  <c r="Z86" i="2"/>
  <c r="X87" i="2"/>
  <c r="Y87" i="2"/>
  <c r="Z87" i="2"/>
  <c r="X88" i="2"/>
  <c r="Y88" i="2"/>
  <c r="AA88" i="2"/>
  <c r="X89" i="2"/>
  <c r="Y89" i="2"/>
  <c r="X90" i="2"/>
  <c r="Y90" i="2"/>
  <c r="X92" i="2"/>
  <c r="Z92" i="2"/>
  <c r="AA92" i="2"/>
  <c r="X93" i="2"/>
  <c r="Y93" i="2"/>
  <c r="AA93" i="2"/>
  <c r="X96" i="2"/>
  <c r="Y96" i="2"/>
  <c r="AA96" i="2"/>
  <c r="X97" i="2"/>
  <c r="Y97" i="2"/>
  <c r="Z97" i="2"/>
  <c r="X98" i="2"/>
  <c r="Y98" i="2"/>
  <c r="Z98" i="2"/>
  <c r="X99" i="2"/>
  <c r="Y99" i="2"/>
  <c r="AA99" i="2"/>
  <c r="X100" i="2"/>
  <c r="Z100" i="2"/>
  <c r="AA100" i="2"/>
  <c r="T102" i="2"/>
  <c r="X102" i="2" s="1"/>
  <c r="Y102" i="2"/>
  <c r="Z102" i="2"/>
  <c r="AA102" i="2"/>
  <c r="J81" i="2"/>
  <c r="Z47" i="2"/>
  <c r="R11" i="2"/>
  <c r="AA89" i="2"/>
  <c r="U5" i="2"/>
  <c r="Y5" i="2" s="1"/>
  <c r="AA34" i="2"/>
  <c r="R22" i="2"/>
  <c r="W11" i="2"/>
  <c r="AA11" i="2" s="1"/>
  <c r="R10" i="2"/>
  <c r="R9" i="2"/>
  <c r="R101" i="2"/>
  <c r="U60" i="2"/>
  <c r="Y60" i="2" s="1"/>
  <c r="R12" i="2"/>
  <c r="R4" i="2"/>
  <c r="V6" i="2"/>
  <c r="Z6" i="2" s="1"/>
  <c r="W10" i="2"/>
  <c r="U62" i="2"/>
  <c r="Y62" i="2" s="1"/>
  <c r="U41" i="2"/>
  <c r="Y41" i="2" s="1"/>
  <c r="U13" i="2"/>
  <c r="Y13" i="2" s="1"/>
  <c r="U118" i="2"/>
  <c r="A114" i="11"/>
  <c r="A115" i="11" s="1"/>
  <c r="A116" i="11" s="1"/>
  <c r="A117" i="11" s="1"/>
  <c r="A118" i="11" s="1"/>
  <c r="Q21" i="6"/>
  <c r="L21" i="6"/>
  <c r="L55" i="6"/>
  <c r="Y14" i="6"/>
  <c r="A13" i="11"/>
  <c r="A14" i="11" s="1"/>
  <c r="B12" i="11"/>
  <c r="C12" i="11" s="1"/>
  <c r="L92" i="6"/>
  <c r="Q91" i="6"/>
  <c r="U54" i="6"/>
  <c r="Y54" i="6"/>
  <c r="U60" i="10"/>
  <c r="Y60" i="10" s="1"/>
  <c r="Y22" i="2"/>
  <c r="L33" i="6"/>
  <c r="L28" i="6"/>
  <c r="V82" i="6"/>
  <c r="Z82" i="6" s="1"/>
  <c r="R67" i="6"/>
  <c r="R61" i="2"/>
  <c r="AA113" i="6"/>
  <c r="J32" i="6"/>
  <c r="L32" i="6" s="1"/>
  <c r="L46" i="6" s="1"/>
  <c r="H46" i="6"/>
  <c r="Z46" i="6" s="1"/>
  <c r="V96" i="6"/>
  <c r="Z96" i="6" s="1"/>
  <c r="X108" i="6"/>
  <c r="R108" i="6"/>
  <c r="L103" i="6"/>
  <c r="L108" i="6"/>
  <c r="Q110" i="6"/>
  <c r="L115" i="6"/>
  <c r="R115" i="6"/>
  <c r="L121" i="6"/>
  <c r="R110" i="6"/>
  <c r="W8" i="19"/>
  <c r="AA8" i="19" s="1"/>
  <c r="T23" i="2"/>
  <c r="R23" i="2"/>
  <c r="L56" i="6"/>
  <c r="Q54" i="6"/>
  <c r="R33" i="6"/>
  <c r="W34" i="6"/>
  <c r="AA34" i="6" s="1"/>
  <c r="R5" i="19"/>
  <c r="Q22" i="6"/>
  <c r="R81" i="6"/>
  <c r="V91" i="6"/>
  <c r="Z91" i="6" s="1"/>
  <c r="R91" i="6"/>
  <c r="R5" i="2"/>
  <c r="L89" i="6"/>
  <c r="Q103" i="6"/>
  <c r="L109" i="6"/>
  <c r="Q121" i="6"/>
  <c r="V87" i="6"/>
  <c r="Z87" i="6" s="1"/>
  <c r="R64" i="6"/>
  <c r="Q108" i="6"/>
  <c r="W89" i="6"/>
  <c r="AA89" i="6" s="1"/>
  <c r="Q81" i="6"/>
  <c r="R121" i="6"/>
  <c r="R15" i="2" l="1"/>
  <c r="Z74" i="2"/>
  <c r="R25" i="2"/>
  <c r="R88" i="6"/>
  <c r="R82" i="2"/>
  <c r="Z120" i="6"/>
  <c r="Q67" i="6"/>
  <c r="Y32" i="2"/>
  <c r="AA16" i="2"/>
  <c r="H63" i="6"/>
  <c r="R19" i="2"/>
  <c r="Z112" i="2"/>
  <c r="Z104" i="6"/>
  <c r="R103" i="6"/>
  <c r="AA86" i="2"/>
  <c r="AA11" i="19"/>
  <c r="X116" i="2"/>
  <c r="V104" i="2"/>
  <c r="Z104" i="2" s="1"/>
  <c r="R17" i="2"/>
  <c r="AA16" i="19"/>
  <c r="R63" i="2"/>
  <c r="L118" i="2"/>
  <c r="Y118" i="2" s="1"/>
  <c r="R5" i="6"/>
  <c r="Z14" i="19"/>
  <c r="R4" i="6"/>
  <c r="R21" i="2"/>
  <c r="R32" i="2"/>
  <c r="Q33" i="6"/>
  <c r="AA12" i="2"/>
  <c r="AA90" i="2"/>
  <c r="Z113" i="2"/>
  <c r="D117" i="2"/>
  <c r="U117" i="2" s="1"/>
  <c r="Y117" i="2" s="1"/>
  <c r="R111" i="2"/>
  <c r="AA94" i="2"/>
  <c r="J46" i="6"/>
  <c r="Z52" i="2"/>
  <c r="R92" i="2"/>
  <c r="X23" i="2"/>
  <c r="W64" i="2"/>
  <c r="AA64" i="2" s="1"/>
  <c r="Z33" i="2"/>
  <c r="R66" i="2"/>
  <c r="AA15" i="2"/>
  <c r="AA48" i="2"/>
  <c r="R51" i="2"/>
  <c r="AA30" i="2"/>
  <c r="R47" i="2"/>
  <c r="Y100" i="2"/>
  <c r="AA54" i="2"/>
  <c r="AA29" i="2"/>
  <c r="AA50" i="2"/>
  <c r="Z25" i="2"/>
  <c r="AA10" i="2"/>
  <c r="Z28" i="2"/>
  <c r="R41" i="2"/>
  <c r="R107" i="2"/>
  <c r="AA73" i="2"/>
  <c r="Y51" i="2"/>
  <c r="R6" i="2"/>
  <c r="AA49" i="2"/>
  <c r="R20" i="6"/>
  <c r="X20" i="6"/>
  <c r="R37" i="6"/>
  <c r="Z38" i="6"/>
  <c r="R28" i="2"/>
  <c r="V6" i="6"/>
  <c r="Z6" i="6" s="1"/>
  <c r="Z77" i="2"/>
  <c r="Q73" i="6"/>
  <c r="AA19" i="2"/>
  <c r="AA15" i="19"/>
  <c r="R4" i="19"/>
  <c r="R21" i="6"/>
  <c r="R85" i="2"/>
  <c r="X80" i="2"/>
  <c r="U8" i="6"/>
  <c r="Y8" i="6" s="1"/>
  <c r="W18" i="2"/>
  <c r="AA18" i="2" s="1"/>
  <c r="AA91" i="2"/>
  <c r="Z58" i="2"/>
  <c r="R88" i="2"/>
  <c r="V96" i="2"/>
  <c r="Z96" i="2" s="1"/>
  <c r="Z93" i="2"/>
  <c r="R70" i="2"/>
  <c r="Y92" i="2"/>
  <c r="Q85" i="6"/>
  <c r="R47" i="6"/>
  <c r="R86" i="6"/>
  <c r="U82" i="2"/>
  <c r="Y82" i="2" s="1"/>
  <c r="Y78" i="2"/>
  <c r="Y13" i="19"/>
  <c r="Z20" i="2"/>
  <c r="Z15" i="6"/>
  <c r="X81" i="2"/>
  <c r="Q47" i="6"/>
  <c r="R24" i="2"/>
  <c r="R13" i="19"/>
  <c r="R8" i="6"/>
  <c r="Q37" i="6"/>
  <c r="V88" i="6"/>
  <c r="Z88" i="6" s="1"/>
  <c r="R80" i="2"/>
  <c r="Q88" i="6"/>
  <c r="R85" i="10"/>
  <c r="R28" i="10"/>
  <c r="R36" i="10"/>
  <c r="R126" i="10"/>
  <c r="R59" i="10"/>
  <c r="R107" i="10"/>
  <c r="R114" i="10"/>
  <c r="R118" i="10"/>
  <c r="R31" i="10"/>
  <c r="R97" i="10"/>
  <c r="R121" i="10"/>
  <c r="U98" i="10"/>
  <c r="Y98" i="10" s="1"/>
  <c r="U120" i="10"/>
  <c r="Y120" i="10" s="1"/>
  <c r="R39" i="10"/>
  <c r="R102" i="10"/>
  <c r="R55" i="10"/>
  <c r="R110" i="10"/>
  <c r="R132" i="10"/>
  <c r="R13" i="10"/>
  <c r="R63" i="10"/>
  <c r="R24" i="10"/>
  <c r="R78" i="10"/>
  <c r="V17" i="19"/>
  <c r="Z17" i="19" s="1"/>
  <c r="R62" i="2"/>
  <c r="R96" i="2"/>
  <c r="R8" i="2"/>
  <c r="R54" i="6"/>
  <c r="B13" i="11"/>
  <c r="C13" i="11" s="1"/>
  <c r="R42" i="2"/>
  <c r="R7" i="2"/>
  <c r="V66" i="2"/>
  <c r="Z66" i="2" s="1"/>
  <c r="Z26" i="6"/>
  <c r="U5" i="19"/>
  <c r="Y5" i="19" s="1"/>
  <c r="W8" i="2"/>
  <c r="AA8" i="2" s="1"/>
  <c r="Z36" i="2"/>
  <c r="R74" i="2"/>
  <c r="V71" i="2"/>
  <c r="Z71" i="2" s="1"/>
  <c r="Z88" i="2"/>
  <c r="Q4" i="6"/>
  <c r="L4" i="6"/>
  <c r="R95" i="6"/>
  <c r="AA31" i="2"/>
  <c r="R20" i="2"/>
  <c r="R60" i="2"/>
  <c r="R17" i="6"/>
  <c r="Y21" i="19"/>
  <c r="Z63" i="2"/>
  <c r="R14" i="6"/>
  <c r="R85" i="6"/>
  <c r="Q58" i="6"/>
  <c r="AA57" i="2"/>
  <c r="AA76" i="2"/>
  <c r="Z99" i="2"/>
  <c r="Q70" i="6"/>
  <c r="X4" i="19"/>
  <c r="Q36" i="6"/>
  <c r="Q116" i="2"/>
  <c r="AA68" i="2"/>
  <c r="AA72" i="2"/>
  <c r="L86" i="6"/>
  <c r="Q64" i="6"/>
  <c r="R41" i="6"/>
  <c r="Q109" i="6"/>
  <c r="R36" i="6"/>
  <c r="Z32" i="6"/>
  <c r="R27" i="6"/>
  <c r="Q8" i="6"/>
  <c r="Q68" i="6"/>
  <c r="R21" i="19"/>
  <c r="Q41" i="6"/>
  <c r="Q95" i="6"/>
  <c r="R58" i="6"/>
  <c r="Q115" i="6"/>
  <c r="U70" i="10"/>
  <c r="Y70" i="10" s="1"/>
  <c r="R67" i="10"/>
  <c r="R6" i="19"/>
  <c r="R14" i="2"/>
  <c r="R13" i="2"/>
  <c r="U43" i="2"/>
  <c r="Y43" i="2" s="1"/>
  <c r="R43" i="2"/>
  <c r="U84" i="2"/>
  <c r="Y84" i="2" s="1"/>
  <c r="R83" i="2"/>
  <c r="R84" i="2"/>
  <c r="W23" i="6"/>
  <c r="AA23" i="6" s="1"/>
  <c r="R22" i="6"/>
  <c r="U23" i="10"/>
  <c r="Y23" i="10" s="1"/>
  <c r="R20" i="10"/>
  <c r="W46" i="2"/>
  <c r="AA46" i="2" s="1"/>
  <c r="R44" i="2"/>
  <c r="R45" i="10"/>
  <c r="R71" i="10"/>
  <c r="R89" i="10"/>
  <c r="W35" i="2"/>
  <c r="AA35" i="2" s="1"/>
  <c r="R16" i="2"/>
  <c r="A119" i="11"/>
  <c r="D6" i="11"/>
  <c r="W56" i="2"/>
  <c r="AA56" i="2" s="1"/>
  <c r="R55" i="2"/>
  <c r="R18" i="2"/>
  <c r="L27" i="6"/>
  <c r="Q27" i="6"/>
  <c r="R36" i="2"/>
  <c r="R109" i="6"/>
  <c r="A15" i="11"/>
  <c r="B14" i="11"/>
  <c r="C14" i="11" s="1"/>
  <c r="V14" i="2"/>
  <c r="Z14" i="2" s="1"/>
  <c r="Z63" i="6"/>
  <c r="J63" i="6"/>
  <c r="L63" i="6" s="1"/>
  <c r="W38" i="2"/>
  <c r="AA38" i="2" s="1"/>
  <c r="Q20" i="6"/>
  <c r="Y21" i="2"/>
  <c r="W19" i="19"/>
  <c r="AA19" i="19" s="1"/>
  <c r="R17" i="19"/>
  <c r="A100" i="11"/>
  <c r="D8" i="11"/>
  <c r="L18" i="6"/>
  <c r="Q17" i="6"/>
  <c r="R8" i="10"/>
  <c r="V97" i="6"/>
  <c r="Z97" i="6" s="1"/>
  <c r="V76" i="6"/>
  <c r="Z76" i="6" s="1"/>
  <c r="R68" i="6"/>
  <c r="R9" i="19"/>
  <c r="Q86" i="6"/>
  <c r="W48" i="6"/>
  <c r="AA48" i="6" s="1"/>
  <c r="R116" i="2" l="1"/>
  <c r="B15" i="11"/>
  <c r="C15" i="11" s="1"/>
  <c r="A16" i="11"/>
  <c r="A101" i="11"/>
  <c r="A102" i="11" s="1"/>
  <c r="A103" i="11" s="1"/>
  <c r="A104" i="11" s="1"/>
  <c r="A105" i="11" s="1"/>
  <c r="A106" i="11" s="1"/>
  <c r="A17" i="11" l="1"/>
  <c r="B16" i="11"/>
  <c r="C16" i="11" s="1"/>
  <c r="A18" i="11" l="1"/>
  <c r="B17" i="11"/>
  <c r="C17" i="11" s="1"/>
  <c r="A19" i="11" l="1"/>
  <c r="B18" i="11"/>
  <c r="C18" i="11" s="1"/>
  <c r="A20" i="11" l="1"/>
  <c r="B19" i="11"/>
  <c r="C19" i="11" s="1"/>
  <c r="B20" i="11" l="1"/>
  <c r="C20" i="11" s="1"/>
  <c r="A21" i="11"/>
  <c r="D91" i="11"/>
  <c r="B21" i="11" l="1"/>
  <c r="C21" i="11" s="1"/>
  <c r="A22" i="11"/>
  <c r="A23" i="11" l="1"/>
  <c r="B22" i="11"/>
  <c r="C22" i="11" s="1"/>
  <c r="A24" i="11" l="1"/>
  <c r="B23" i="11"/>
  <c r="C23" i="11" s="1"/>
  <c r="A25" i="11" l="1"/>
  <c r="B24" i="11"/>
  <c r="C24" i="11" s="1"/>
  <c r="B25" i="11" l="1"/>
  <c r="C25" i="11" s="1"/>
  <c r="A26" i="11"/>
  <c r="B26" i="11" l="1"/>
  <c r="C26" i="11" s="1"/>
  <c r="A27" i="11"/>
  <c r="B27" i="11" l="1"/>
  <c r="C27" i="11" s="1"/>
  <c r="A28" i="11"/>
  <c r="A29" i="11" l="1"/>
  <c r="B28" i="11"/>
  <c r="C28" i="11" s="1"/>
  <c r="B29" i="11" l="1"/>
  <c r="C29" i="11" s="1"/>
  <c r="A30" i="11"/>
  <c r="B30" i="11" l="1"/>
  <c r="C30" i="11" s="1"/>
  <c r="A31" i="11"/>
  <c r="B31" i="11" l="1"/>
  <c r="C31" i="11" s="1"/>
  <c r="A32" i="11"/>
  <c r="A33" i="11" l="1"/>
  <c r="B32" i="11"/>
  <c r="C32" i="11" s="1"/>
  <c r="B33" i="11" l="1"/>
  <c r="C33" i="11" s="1"/>
  <c r="A34" i="11"/>
  <c r="A35" i="11" l="1"/>
  <c r="B34" i="11"/>
  <c r="C34" i="11" s="1"/>
  <c r="A36" i="11" l="1"/>
  <c r="B35" i="11"/>
  <c r="C35" i="11" s="1"/>
  <c r="A37" i="11" l="1"/>
  <c r="B36" i="11"/>
  <c r="C36" i="11" s="1"/>
  <c r="B37" i="11" l="1"/>
  <c r="C37" i="11" s="1"/>
  <c r="A38" i="11"/>
  <c r="A39" i="11" l="1"/>
  <c r="B38" i="11"/>
  <c r="C38" i="11" s="1"/>
  <c r="A40" i="11" l="1"/>
  <c r="B39" i="11"/>
  <c r="C39" i="11" s="1"/>
  <c r="A41" i="11" l="1"/>
  <c r="B40" i="11"/>
  <c r="C40" i="11" s="1"/>
  <c r="B41" i="11" l="1"/>
  <c r="C41" i="11" s="1"/>
  <c r="A42" i="11"/>
  <c r="B42" i="11" l="1"/>
  <c r="C42" i="11" s="1"/>
  <c r="A43" i="11"/>
  <c r="B43" i="11" l="1"/>
  <c r="C43" i="11" s="1"/>
  <c r="A44" i="11"/>
  <c r="A45" i="11" l="1"/>
  <c r="B44" i="11"/>
  <c r="C44" i="11" s="1"/>
  <c r="B45" i="11" l="1"/>
  <c r="C45" i="11" s="1"/>
  <c r="A46" i="11"/>
  <c r="B46" i="11" l="1"/>
  <c r="C46" i="11" s="1"/>
  <c r="A47" i="11"/>
  <c r="B47" i="11" l="1"/>
  <c r="C47" i="11" s="1"/>
  <c r="A48" i="11"/>
  <c r="A49" i="11" l="1"/>
  <c r="B48" i="11"/>
  <c r="C48" i="11" s="1"/>
  <c r="B49" i="11" l="1"/>
  <c r="C49" i="11" s="1"/>
  <c r="A50" i="11"/>
  <c r="A51" i="11" l="1"/>
  <c r="B50" i="11"/>
  <c r="C50" i="11" s="1"/>
  <c r="A52" i="11" l="1"/>
  <c r="B51" i="11"/>
  <c r="C51" i="11" s="1"/>
  <c r="A53" i="11" l="1"/>
  <c r="B52" i="11"/>
  <c r="C52" i="11" s="1"/>
  <c r="B53" i="11" l="1"/>
  <c r="C53" i="11" s="1"/>
  <c r="A54" i="11"/>
  <c r="A55" i="11" l="1"/>
  <c r="B54" i="11"/>
  <c r="C54" i="11" s="1"/>
  <c r="A56" i="11" l="1"/>
  <c r="B55" i="11"/>
  <c r="C55" i="11" s="1"/>
  <c r="A57" i="11" l="1"/>
  <c r="B56" i="11"/>
  <c r="C56" i="11" s="1"/>
  <c r="B57" i="11" l="1"/>
  <c r="C57" i="11" s="1"/>
  <c r="A58" i="11"/>
  <c r="B58" i="11" l="1"/>
  <c r="C58" i="11" s="1"/>
  <c r="A59" i="11"/>
  <c r="B59" i="11" l="1"/>
  <c r="C59" i="11" s="1"/>
  <c r="A60" i="11"/>
  <c r="B60" i="11" l="1"/>
  <c r="C60" i="11" s="1"/>
  <c r="A61" i="11"/>
  <c r="B61" i="11" l="1"/>
  <c r="C61" i="11" s="1"/>
  <c r="A62" i="11"/>
  <c r="A63" i="11" l="1"/>
  <c r="B62" i="11"/>
  <c r="C62" i="11" s="1"/>
  <c r="B63" i="11" l="1"/>
  <c r="C63" i="11" s="1"/>
  <c r="A64" i="11"/>
  <c r="A65" i="11" l="1"/>
  <c r="B64" i="11"/>
  <c r="C64" i="11" s="1"/>
  <c r="B65" i="11" l="1"/>
  <c r="C65" i="11" s="1"/>
  <c r="A66" i="11"/>
  <c r="A67" i="11" l="1"/>
  <c r="B66" i="11"/>
  <c r="C66" i="11" s="1"/>
  <c r="B67" i="11" l="1"/>
  <c r="C67" i="11" s="1"/>
  <c r="A68" i="11"/>
  <c r="B68" i="11" l="1"/>
  <c r="C68" i="11" s="1"/>
  <c r="A69" i="11"/>
  <c r="B69" i="11" l="1"/>
  <c r="C69" i="11" s="1"/>
  <c r="A70" i="11"/>
  <c r="A71" i="11" l="1"/>
  <c r="B70" i="11"/>
  <c r="C70" i="11" s="1"/>
  <c r="B71" i="11" l="1"/>
  <c r="C71" i="11" s="1"/>
  <c r="A72" i="11"/>
  <c r="A73" i="11" l="1"/>
  <c r="B72" i="11"/>
  <c r="C72" i="11" s="1"/>
  <c r="B73" i="11" l="1"/>
  <c r="C73" i="11" s="1"/>
  <c r="A74" i="11"/>
  <c r="A75" i="11" l="1"/>
  <c r="B74" i="11"/>
  <c r="C74" i="11" s="1"/>
  <c r="B75" i="11" l="1"/>
  <c r="C75" i="11" s="1"/>
  <c r="A76" i="11"/>
  <c r="B76" i="11" l="1"/>
  <c r="C76" i="11" s="1"/>
  <c r="A77" i="11"/>
  <c r="B77" i="11" l="1"/>
  <c r="C77" i="11" s="1"/>
  <c r="A78" i="11"/>
  <c r="A79" i="11" l="1"/>
  <c r="B78" i="11"/>
  <c r="C78" i="11" s="1"/>
  <c r="B79" i="11" l="1"/>
  <c r="C79" i="11" s="1"/>
  <c r="A80" i="11"/>
  <c r="A81" i="11" l="1"/>
  <c r="B80" i="11"/>
  <c r="C80" i="11" s="1"/>
  <c r="B81" i="11" l="1"/>
  <c r="C81" i="11" s="1"/>
  <c r="A82" i="11"/>
  <c r="A83" i="11" l="1"/>
  <c r="B82" i="11"/>
  <c r="C82" i="11" s="1"/>
  <c r="B83" i="11" l="1"/>
  <c r="C83" i="11" s="1"/>
  <c r="A84" i="11"/>
  <c r="B84" i="11" l="1"/>
  <c r="C84" i="11" s="1"/>
  <c r="A85" i="11"/>
  <c r="B85" i="11" l="1"/>
  <c r="C85" i="11" s="1"/>
  <c r="A86" i="11"/>
  <c r="A87" i="11" l="1"/>
  <c r="B86" i="11"/>
  <c r="C86" i="11" s="1"/>
  <c r="B87" i="11" l="1"/>
  <c r="C87" i="11" s="1"/>
  <c r="A88" i="11"/>
  <c r="A89" i="11" l="1"/>
  <c r="B88" i="11"/>
  <c r="C88" i="11" s="1"/>
  <c r="A90" i="11" l="1"/>
  <c r="B89" i="11"/>
  <c r="C89" i="11" s="1"/>
  <c r="B90" i="11" l="1"/>
  <c r="C90" i="11" s="1"/>
  <c r="D10" i="11"/>
  <c r="D9" i="11"/>
  <c r="D7" i="11"/>
</calcChain>
</file>

<file path=xl/sharedStrings.xml><?xml version="1.0" encoding="utf-8"?>
<sst xmlns="http://schemas.openxmlformats.org/spreadsheetml/2006/main" count="7711" uniqueCount="3092">
  <si>
    <t>m</t>
  </si>
  <si>
    <t>Liabilities</t>
  </si>
  <si>
    <t>Financial assets</t>
  </si>
  <si>
    <t>Non-financial assets</t>
  </si>
  <si>
    <t>level 1</t>
  </si>
  <si>
    <t>level 2</t>
  </si>
  <si>
    <t>agr</t>
  </si>
  <si>
    <t>3 letter 'variable'</t>
  </si>
  <si>
    <t>2 letters 'concept'</t>
  </si>
  <si>
    <t>1 letter 'series type'</t>
  </si>
  <si>
    <t>pw</t>
  </si>
  <si>
    <t>hw</t>
  </si>
  <si>
    <t>cw</t>
  </si>
  <si>
    <t>nw</t>
  </si>
  <si>
    <t>ns</t>
  </si>
  <si>
    <t>gs</t>
  </si>
  <si>
    <t>eal</t>
  </si>
  <si>
    <t>dwe</t>
  </si>
  <si>
    <t>lan</t>
  </si>
  <si>
    <t>hou</t>
  </si>
  <si>
    <t>bus</t>
  </si>
  <si>
    <t>fin</t>
  </si>
  <si>
    <t>fix</t>
  </si>
  <si>
    <t>equ</t>
  </si>
  <si>
    <t>pen</t>
  </si>
  <si>
    <t>deb</t>
  </si>
  <si>
    <t>odk</t>
  </si>
  <si>
    <t>nfa</t>
  </si>
  <si>
    <t>iw</t>
  </si>
  <si>
    <t>eqi</t>
  </si>
  <si>
    <t>off</t>
  </si>
  <si>
    <t>deq</t>
  </si>
  <si>
    <t>toq</t>
  </si>
  <si>
    <t>gw</t>
  </si>
  <si>
    <t>res</t>
  </si>
  <si>
    <t>nxa</t>
  </si>
  <si>
    <t>gxa</t>
  </si>
  <si>
    <t>gxd</t>
  </si>
  <si>
    <t>WID CODE</t>
  </si>
  <si>
    <t>Net wealth</t>
  </si>
  <si>
    <t>Non financial assets</t>
  </si>
  <si>
    <t>Housing assets</t>
  </si>
  <si>
    <t>Dwellings</t>
  </si>
  <si>
    <t>Land underlying dwellings</t>
  </si>
  <si>
    <t>Other domestic capital</t>
  </si>
  <si>
    <t>Agricultural land</t>
  </si>
  <si>
    <t>Currency, deposits, bonds &amp; loans</t>
  </si>
  <si>
    <t>Equities, fund shares, offshore wealth</t>
  </si>
  <si>
    <t>Equities</t>
  </si>
  <si>
    <t>Offshore wealth</t>
  </si>
  <si>
    <t>Tobin's Q</t>
  </si>
  <si>
    <t>Sector</t>
  </si>
  <si>
    <t>private sector</t>
  </si>
  <si>
    <t>corporate sector</t>
  </si>
  <si>
    <t>Net foreign assets</t>
  </si>
  <si>
    <t>Gross foreign assets</t>
  </si>
  <si>
    <t>Gross foreign liabilities</t>
  </si>
  <si>
    <t>level 4</t>
  </si>
  <si>
    <t>level 3</t>
  </si>
  <si>
    <t>level 0 (?)</t>
  </si>
  <si>
    <t>Concept</t>
  </si>
  <si>
    <t>Full Name (=Concept + Sector)</t>
  </si>
  <si>
    <t>personal sector</t>
  </si>
  <si>
    <t>Short Name</t>
  </si>
  <si>
    <t>Business and other non-financial assets</t>
  </si>
  <si>
    <t>Pension funds &amp; life insurance</t>
  </si>
  <si>
    <t>Government deficit</t>
  </si>
  <si>
    <t xml:space="preserve">Compensation of employees </t>
  </si>
  <si>
    <t>Non-mortgage interest paid</t>
  </si>
  <si>
    <t>Mortgage interest paid</t>
  </si>
  <si>
    <t>Interest payments</t>
  </si>
  <si>
    <t>Pensions and life insurance asset income</t>
  </si>
  <si>
    <t>Interest income</t>
  </si>
  <si>
    <t>Equity asset income</t>
  </si>
  <si>
    <t>Housing asset income</t>
  </si>
  <si>
    <t>Social contributions</t>
  </si>
  <si>
    <t>Supplements to wages and salaries</t>
  </si>
  <si>
    <t>Wages and salaries</t>
  </si>
  <si>
    <t>Created 29 03 2016</t>
  </si>
  <si>
    <t>By LC</t>
  </si>
  <si>
    <t>Wealth Variables</t>
  </si>
  <si>
    <t>Income Variables</t>
  </si>
  <si>
    <t>All Ages</t>
  </si>
  <si>
    <t>Over 60</t>
  </si>
  <si>
    <t>20 to 24</t>
  </si>
  <si>
    <t>25 to 29</t>
  </si>
  <si>
    <t>30 to 34</t>
  </si>
  <si>
    <t>35 to 39</t>
  </si>
  <si>
    <t>40 to 44</t>
  </si>
  <si>
    <t>45 to 49</t>
  </si>
  <si>
    <t>50 to 54</t>
  </si>
  <si>
    <t>Full Name</t>
  </si>
  <si>
    <t>55 to 59</t>
  </si>
  <si>
    <t>60 to 64</t>
  </si>
  <si>
    <t>65 to 69</t>
  </si>
  <si>
    <t>70 to 74</t>
  </si>
  <si>
    <t>75 to 79</t>
  </si>
  <si>
    <t>80 to 84</t>
  </si>
  <si>
    <t>85 to 89</t>
  </si>
  <si>
    <t>90 to 94</t>
  </si>
  <si>
    <t>95 to 99</t>
  </si>
  <si>
    <t>20 to 29</t>
  </si>
  <si>
    <t>30 to 39</t>
  </si>
  <si>
    <t xml:space="preserve">40 to 49 </t>
  </si>
  <si>
    <t>50 to 59</t>
  </si>
  <si>
    <t>60 to 69</t>
  </si>
  <si>
    <t>70 to 79</t>
  </si>
  <si>
    <t>80 to 89</t>
  </si>
  <si>
    <t>90 to 99</t>
  </si>
  <si>
    <t>Adults</t>
  </si>
  <si>
    <t>Children</t>
  </si>
  <si>
    <t xml:space="preserve">Short Name </t>
  </si>
  <si>
    <t>p0</t>
  </si>
  <si>
    <t>Formula</t>
  </si>
  <si>
    <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</si>
  <si>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</si>
  <si>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</si>
  <si>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</si>
  <si>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</si>
  <si>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</si>
  <si>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</si>
  <si>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</si>
  <si>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</si>
  <si>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</si>
  <si>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</si>
  <si>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</si>
  <si>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</si>
  <si>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</si>
  <si>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</si>
  <si>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</si>
  <si>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</si>
  <si>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</si>
  <si>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</si>
  <si>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</si>
  <si>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</si>
  <si>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</si>
  <si>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</si>
  <si>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</si>
  <si>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</si>
  <si>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</si>
  <si>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</si>
  <si>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</si>
  <si>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</si>
  <si>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</si>
  <si>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</si>
  <si>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</si>
  <si>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</si>
  <si>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</si>
  <si>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</si>
  <si>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</si>
  <si>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</si>
  <si>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</si>
  <si>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</si>
  <si>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</si>
  <si>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</si>
  <si>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</si>
  <si>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</si>
  <si>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</si>
  <si>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</si>
  <si>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</si>
  <si>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</si>
  <si>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</si>
  <si>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</si>
  <si>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</si>
  <si>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</si>
  <si>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</si>
  <si>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</si>
  <si>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</si>
  <si>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</si>
  <si>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</si>
  <si>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</si>
  <si>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</si>
  <si>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</si>
  <si>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</si>
  <si>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</si>
  <si>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p61</t>
  </si>
  <si>
    <t>p62</t>
  </si>
  <si>
    <t>p63</t>
  </si>
  <si>
    <t>p64</t>
  </si>
  <si>
    <t>p65</t>
  </si>
  <si>
    <t>p66</t>
  </si>
  <si>
    <t>p67</t>
  </si>
  <si>
    <t>p68</t>
  </si>
  <si>
    <t>p69</t>
  </si>
  <si>
    <t>p70</t>
  </si>
  <si>
    <t>p71</t>
  </si>
  <si>
    <t>p72</t>
  </si>
  <si>
    <t>p73</t>
  </si>
  <si>
    <t>p74</t>
  </si>
  <si>
    <t>p75</t>
  </si>
  <si>
    <t>p76</t>
  </si>
  <si>
    <t>p77</t>
  </si>
  <si>
    <t>p78</t>
  </si>
  <si>
    <t>p79</t>
  </si>
  <si>
    <t>p80</t>
  </si>
  <si>
    <t>p81</t>
  </si>
  <si>
    <t>p82</t>
  </si>
  <si>
    <t>p83</t>
  </si>
  <si>
    <t>p84</t>
  </si>
  <si>
    <t>p85</t>
  </si>
  <si>
    <t>p86</t>
  </si>
  <si>
    <t>p87</t>
  </si>
  <si>
    <t>p88</t>
  </si>
  <si>
    <t>p89</t>
  </si>
  <si>
    <t>p90</t>
  </si>
  <si>
    <t>p91</t>
  </si>
  <si>
    <t>p92</t>
  </si>
  <si>
    <t>p93</t>
  </si>
  <si>
    <t>p94</t>
  </si>
  <si>
    <t>p95</t>
  </si>
  <si>
    <t>p96</t>
  </si>
  <si>
    <t>p97</t>
  </si>
  <si>
    <t>p98</t>
  </si>
  <si>
    <t>p99</t>
  </si>
  <si>
    <t>p99.1</t>
  </si>
  <si>
    <t>p99.2</t>
  </si>
  <si>
    <t>p99.3</t>
  </si>
  <si>
    <t>p99.4</t>
  </si>
  <si>
    <t>p99.5</t>
  </si>
  <si>
    <t>p99.6</t>
  </si>
  <si>
    <t>p99.7</t>
  </si>
  <si>
    <t>p99.8</t>
  </si>
  <si>
    <t>p99.9</t>
  </si>
  <si>
    <t>p99.91</t>
  </si>
  <si>
    <t>p99.92</t>
  </si>
  <si>
    <t>p99.93</t>
  </si>
  <si>
    <t>p99.94</t>
  </si>
  <si>
    <t>p99.95</t>
  </si>
  <si>
    <t>p99.96</t>
  </si>
  <si>
    <t>p99.97</t>
  </si>
  <si>
    <t>p99.98</t>
  </si>
  <si>
    <t>p99.99</t>
  </si>
  <si>
    <t>p99.991</t>
  </si>
  <si>
    <t>p99.992</t>
  </si>
  <si>
    <t>p99.993</t>
  </si>
  <si>
    <t>p99.994</t>
  </si>
  <si>
    <t>p99.995</t>
  </si>
  <si>
    <t>p99.996</t>
  </si>
  <si>
    <t>p99.997</t>
  </si>
  <si>
    <t>p99.998</t>
  </si>
  <si>
    <t>p99.999</t>
  </si>
  <si>
    <t>p95-99</t>
  </si>
  <si>
    <t>Bottom 99%</t>
  </si>
  <si>
    <t>p10-20</t>
  </si>
  <si>
    <t>p90-95</t>
  </si>
  <si>
    <t>p20-30</t>
  </si>
  <si>
    <t>p30-40</t>
  </si>
  <si>
    <t>p40-50</t>
  </si>
  <si>
    <t>p50-60</t>
  </si>
  <si>
    <t>p60-70</t>
  </si>
  <si>
    <t>p70-80</t>
  </si>
  <si>
    <t>p80-90</t>
  </si>
  <si>
    <t>Bottom 10%</t>
  </si>
  <si>
    <t>Percentiles p0 to p99</t>
  </si>
  <si>
    <t>Percentiles p10 to p20</t>
  </si>
  <si>
    <t>Percentiles p20 to p30</t>
  </si>
  <si>
    <t>Percentiles p30 to p40</t>
  </si>
  <si>
    <t>Percentiles p40 to p50</t>
  </si>
  <si>
    <t>Percentiles p50 to p60</t>
  </si>
  <si>
    <t>Percentiles p60 to p70</t>
  </si>
  <si>
    <t>Percentiles p70 to p80</t>
  </si>
  <si>
    <t>Percentiles p80 to p90</t>
  </si>
  <si>
    <t>Percentiles p90 to p95</t>
  </si>
  <si>
    <t>Percentiles p95 to p99</t>
  </si>
  <si>
    <t>Bottom 90%</t>
  </si>
  <si>
    <t>Percentiles p0 to p90</t>
  </si>
  <si>
    <t>On top of these variables, wid.world provides any combination of deciles, vintiles, quintiles (recalculated on the go)</t>
  </si>
  <si>
    <t>Percentile p0 to p10</t>
  </si>
  <si>
    <t>level 0</t>
  </si>
  <si>
    <t>WID classification</t>
  </si>
  <si>
    <t xml:space="preserve">WID Name </t>
  </si>
  <si>
    <t>Level 1</t>
  </si>
  <si>
    <t>Level 2</t>
  </si>
  <si>
    <t>Level 3</t>
  </si>
  <si>
    <t>Level 4</t>
  </si>
  <si>
    <t>fi</t>
  </si>
  <si>
    <t>inc</t>
  </si>
  <si>
    <t>lin</t>
  </si>
  <si>
    <t>wag</t>
  </si>
  <si>
    <t>cap</t>
  </si>
  <si>
    <t>ren</t>
  </si>
  <si>
    <t>int</t>
  </si>
  <si>
    <t>div</t>
  </si>
  <si>
    <t>kgi</t>
  </si>
  <si>
    <t>it</t>
  </si>
  <si>
    <t>lab</t>
  </si>
  <si>
    <t>fa</t>
  </si>
  <si>
    <t>fl</t>
  </si>
  <si>
    <t>emp</t>
  </si>
  <si>
    <t>sup</t>
  </si>
  <si>
    <t>con</t>
  </si>
  <si>
    <t>prl</t>
  </si>
  <si>
    <t>fk</t>
  </si>
  <si>
    <t>cor</t>
  </si>
  <si>
    <t>prk</t>
  </si>
  <si>
    <t>mor</t>
  </si>
  <si>
    <t>nmo</t>
  </si>
  <si>
    <t>pt</t>
  </si>
  <si>
    <t>pl</t>
  </si>
  <si>
    <t>lbu</t>
  </si>
  <si>
    <t>bel</t>
  </si>
  <si>
    <t>pn</t>
  </si>
  <si>
    <t>pco</t>
  </si>
  <si>
    <t>pk</t>
  </si>
  <si>
    <t>ret</t>
  </si>
  <si>
    <t>kbu</t>
  </si>
  <si>
    <t>bek</t>
  </si>
  <si>
    <t>pm</t>
  </si>
  <si>
    <t>di</t>
  </si>
  <si>
    <t>cot</t>
  </si>
  <si>
    <t>taf</t>
  </si>
  <si>
    <t>tas</t>
  </si>
  <si>
    <t>cab</t>
  </si>
  <si>
    <t>kin</t>
  </si>
  <si>
    <t>col</t>
  </si>
  <si>
    <t>de</t>
  </si>
  <si>
    <t>fic</t>
  </si>
  <si>
    <t>fp</t>
  </si>
  <si>
    <t>rod</t>
  </si>
  <si>
    <t>Capital component of taxes on production</t>
  </si>
  <si>
    <t>Labor component of taxes on production</t>
  </si>
  <si>
    <t xml:space="preserve">Labor component of net mixed income </t>
  </si>
  <si>
    <t xml:space="preserve">Property income received </t>
  </si>
  <si>
    <t xml:space="preserve">Property income paid </t>
  </si>
  <si>
    <t>Property income received</t>
  </si>
  <si>
    <t>Imputed taxed on production</t>
  </si>
  <si>
    <t xml:space="preserve">Housing asset income </t>
  </si>
  <si>
    <t>Undistributed corporate profits</t>
  </si>
  <si>
    <t>Capital share of social insurance income</t>
  </si>
  <si>
    <t>Property income paid</t>
  </si>
  <si>
    <t>Pre-tax income</t>
  </si>
  <si>
    <t>Taxes on production</t>
  </si>
  <si>
    <t>Social assistance benefits in cash</t>
  </si>
  <si>
    <t>Social transfers in kind</t>
  </si>
  <si>
    <t>Collective consumption expenditure</t>
  </si>
  <si>
    <t>Labor component of net mixed income</t>
  </si>
  <si>
    <t>Imputed taxes on production</t>
  </si>
  <si>
    <t>Net operating surplus</t>
  </si>
  <si>
    <t>Wealth Macro Variables</t>
  </si>
  <si>
    <t>Wealth Distributed Variables</t>
  </si>
  <si>
    <t>Income Macro Variables</t>
  </si>
  <si>
    <t>Income Distributed Variables</t>
  </si>
  <si>
    <t>Rents</t>
  </si>
  <si>
    <t>Interest</t>
  </si>
  <si>
    <t>Dividends</t>
  </si>
  <si>
    <t>Wages and pensions</t>
  </si>
  <si>
    <t>Capital gains</t>
  </si>
  <si>
    <t>Intuitive labor income</t>
  </si>
  <si>
    <t>Intuitive capital income</t>
  </si>
  <si>
    <t>Factor labor income</t>
  </si>
  <si>
    <t>Compensation of employees</t>
  </si>
  <si>
    <t>Intuitive income</t>
  </si>
  <si>
    <t>Factor income</t>
  </si>
  <si>
    <t>Net private wealth</t>
  </si>
  <si>
    <t>Net personal wealth</t>
  </si>
  <si>
    <t>Net public wealth</t>
  </si>
  <si>
    <t>general government sector</t>
  </si>
  <si>
    <t>fs</t>
  </si>
  <si>
    <t>boo</t>
  </si>
  <si>
    <t>Book-value national wealth</t>
  </si>
  <si>
    <t>Book-value wealth</t>
  </si>
  <si>
    <t>Value = 1 if variable already appears in WID CODE list; Value = 0 otherwie</t>
  </si>
  <si>
    <t>Private housing assets</t>
  </si>
  <si>
    <t>Private dwellings</t>
  </si>
  <si>
    <t>Other domestic private capital</t>
  </si>
  <si>
    <t>Private financial assets</t>
  </si>
  <si>
    <t>Private offshore wealth</t>
  </si>
  <si>
    <t>Private pension funds &amp; life insurance</t>
  </si>
  <si>
    <t>Personal housing assets</t>
  </si>
  <si>
    <t>Private non-financial assets</t>
  </si>
  <si>
    <t>Personal non-financial assets</t>
  </si>
  <si>
    <t>Personal land underlying dwellings</t>
  </si>
  <si>
    <t>Private land underlying dwellings</t>
  </si>
  <si>
    <t>Private agricultural land</t>
  </si>
  <si>
    <t>Personal agricultural land</t>
  </si>
  <si>
    <t>Personal business and other non-financial assets</t>
  </si>
  <si>
    <t>Other domestic personal capital</t>
  </si>
  <si>
    <t>Personal financial assets</t>
  </si>
  <si>
    <t>Private equities</t>
  </si>
  <si>
    <t>Personal equities</t>
  </si>
  <si>
    <t>Personal offshore wealth</t>
  </si>
  <si>
    <t>Personal debt</t>
  </si>
  <si>
    <t>Private debt</t>
  </si>
  <si>
    <t>Non-profit debt</t>
  </si>
  <si>
    <t>Non-profit pension funds &amp; life insurance</t>
  </si>
  <si>
    <t>Non-profit offshore wealth</t>
  </si>
  <si>
    <t>Non-profit equities</t>
  </si>
  <si>
    <t>Non-profit financial assets</t>
  </si>
  <si>
    <t>Non-profit other domestic capital</t>
  </si>
  <si>
    <t>Non-profit agricultural land</t>
  </si>
  <si>
    <t>Non-profit land underlying dwellings</t>
  </si>
  <si>
    <t>Non-profit dwellings</t>
  </si>
  <si>
    <t>Non-profit housing assets</t>
  </si>
  <si>
    <t>Non-profit non-financial assets</t>
  </si>
  <si>
    <t>Net non-profit wealth</t>
  </si>
  <si>
    <t>Corporate agricultural land</t>
  </si>
  <si>
    <t>Corporate other domestic capital</t>
  </si>
  <si>
    <t>Corporate financial assets</t>
  </si>
  <si>
    <t>Corporate equities</t>
  </si>
  <si>
    <t>Corporate offshore wealth</t>
  </si>
  <si>
    <t>Corporate pension funds &amp; life insurance</t>
  </si>
  <si>
    <t>Government non-financial assets</t>
  </si>
  <si>
    <t>Government housing assets</t>
  </si>
  <si>
    <t>Government dwellings</t>
  </si>
  <si>
    <t>Government land underlying dwellings</t>
  </si>
  <si>
    <t>Government business and other non-financial assets</t>
  </si>
  <si>
    <t>Government agricultural land</t>
  </si>
  <si>
    <t>Government other domestic capital</t>
  </si>
  <si>
    <t>Government financial assets</t>
  </si>
  <si>
    <t>Government equities</t>
  </si>
  <si>
    <t>Government offshore wealth</t>
  </si>
  <si>
    <t>Government pension funds &amp; life insurance</t>
  </si>
  <si>
    <t>Government debt</t>
  </si>
  <si>
    <t>nn</t>
  </si>
  <si>
    <t>Net income</t>
  </si>
  <si>
    <t>Net national income</t>
  </si>
  <si>
    <t>Metadata</t>
  </si>
  <si>
    <t>Tree text</t>
  </si>
  <si>
    <t xml:space="preserve"> Tree code</t>
  </si>
  <si>
    <t>Variable composition - code</t>
  </si>
  <si>
    <t>Variable composition - text</t>
  </si>
  <si>
    <t>Tree code</t>
  </si>
  <si>
    <t>Factor capital income</t>
  </si>
  <si>
    <t>Personal dwellings</t>
  </si>
  <si>
    <t>Personal other domestic capital</t>
  </si>
  <si>
    <t>Personal pension funds &amp; life insurance</t>
  </si>
  <si>
    <t>WTID Codes</t>
  </si>
  <si>
    <t xml:space="preserve">WTID Codes
</t>
  </si>
  <si>
    <t>Other Macro Variables</t>
  </si>
  <si>
    <t>po</t>
  </si>
  <si>
    <t>ta</t>
  </si>
  <si>
    <t>xma</t>
  </si>
  <si>
    <t>xad</t>
  </si>
  <si>
    <t>xre</t>
  </si>
  <si>
    <t>pem</t>
  </si>
  <si>
    <t>Number of tax units - married couples &amp; single adults</t>
  </si>
  <si>
    <t>Number of tax units - adults</t>
  </si>
  <si>
    <t>Number of tax returns</t>
  </si>
  <si>
    <t>Employed population</t>
  </si>
  <si>
    <t>Consumer price index</t>
  </si>
  <si>
    <t>National income price index</t>
  </si>
  <si>
    <t>CPI</t>
  </si>
  <si>
    <t>index</t>
  </si>
  <si>
    <t>NYPI</t>
  </si>
  <si>
    <t>i</t>
  </si>
  <si>
    <t>cp</t>
  </si>
  <si>
    <t>ixx</t>
  </si>
  <si>
    <t>ny</t>
  </si>
  <si>
    <t>nd</t>
  </si>
  <si>
    <t>pro</t>
  </si>
  <si>
    <t>pi</t>
  </si>
  <si>
    <t>nrx</t>
  </si>
  <si>
    <t>npx</t>
  </si>
  <si>
    <t>co</t>
  </si>
  <si>
    <t>mrx</t>
  </si>
  <si>
    <t>mpx</t>
  </si>
  <si>
    <t>gd</t>
  </si>
  <si>
    <t>nfc</t>
  </si>
  <si>
    <t>nv</t>
  </si>
  <si>
    <t>anf</t>
  </si>
  <si>
    <t>ago</t>
  </si>
  <si>
    <t>aho</t>
  </si>
  <si>
    <t>anp</t>
  </si>
  <si>
    <t>atp</t>
  </si>
  <si>
    <t>mnf</t>
  </si>
  <si>
    <t>unf</t>
  </si>
  <si>
    <t>xnf</t>
  </si>
  <si>
    <t>afc</t>
  </si>
  <si>
    <t>mfc</t>
  </si>
  <si>
    <t>ufc</t>
  </si>
  <si>
    <t>xfc</t>
  </si>
  <si>
    <t>mgo</t>
  </si>
  <si>
    <t>xgo</t>
  </si>
  <si>
    <t>mho</t>
  </si>
  <si>
    <t>uho</t>
  </si>
  <si>
    <t>nm</t>
  </si>
  <si>
    <t>iho</t>
  </si>
  <si>
    <t>xho</t>
  </si>
  <si>
    <t>mnp</t>
  </si>
  <si>
    <t>xnp</t>
  </si>
  <si>
    <t>pr</t>
  </si>
  <si>
    <t>igo</t>
  </si>
  <si>
    <t>inf</t>
  </si>
  <si>
    <t>ifc</t>
  </si>
  <si>
    <t>inp</t>
  </si>
  <si>
    <t>rho</t>
  </si>
  <si>
    <t>hho</t>
  </si>
  <si>
    <t>dho</t>
  </si>
  <si>
    <t>ngo</t>
  </si>
  <si>
    <t>rgo</t>
  </si>
  <si>
    <t>ph</t>
  </si>
  <si>
    <t>dgo</t>
  </si>
  <si>
    <t>dnf</t>
  </si>
  <si>
    <t>dfc</t>
  </si>
  <si>
    <t>ico</t>
  </si>
  <si>
    <t>uco</t>
  </si>
  <si>
    <t>dco</t>
  </si>
  <si>
    <t>unp</t>
  </si>
  <si>
    <t>dnp</t>
  </si>
  <si>
    <t>no</t>
  </si>
  <si>
    <t>pnp</t>
  </si>
  <si>
    <t>prg</t>
  </si>
  <si>
    <t>pp</t>
  </si>
  <si>
    <t>ben</t>
  </si>
  <si>
    <t>km</t>
  </si>
  <si>
    <t>so</t>
  </si>
  <si>
    <t>bec</t>
  </si>
  <si>
    <t>beo</t>
  </si>
  <si>
    <t>ncc</t>
  </si>
  <si>
    <t>Net value added of non-financial corporations sector</t>
  </si>
  <si>
    <t>Net value added of financial corporations sector</t>
  </si>
  <si>
    <t>Compensation of employees paid by non financial corporations</t>
  </si>
  <si>
    <t>Other taxes on production (net) paid by non-financial corporations sector</t>
  </si>
  <si>
    <t>Compensation of employees paid by financial corporations sector</t>
  </si>
  <si>
    <t>Primary income of non-financial corporations sector</t>
  </si>
  <si>
    <t>Property income received by general government</t>
  </si>
  <si>
    <t>Property income paid by general government</t>
  </si>
  <si>
    <t>Net operating surplus of non-financial corporations</t>
  </si>
  <si>
    <t>Property income received by non-financial corporations</t>
  </si>
  <si>
    <t>Property income paid by non-financial corporations</t>
  </si>
  <si>
    <t>Property income received by financial corporations</t>
  </si>
  <si>
    <t>Property income paid by financial corporations</t>
  </si>
  <si>
    <t>Personal factor income</t>
  </si>
  <si>
    <t>Property income received by general government sector</t>
  </si>
  <si>
    <t>Property income paid by general government sector</t>
  </si>
  <si>
    <t xml:space="preserve">Capital component of net mixed income </t>
  </si>
  <si>
    <t>Pension contributions</t>
  </si>
  <si>
    <t>Investment income payable to pension entitlements (pension-based definition)</t>
  </si>
  <si>
    <t>Pension benefits (pension-based definition)</t>
  </si>
  <si>
    <t>Net social contributions (employers and households)</t>
  </si>
  <si>
    <t>Investment income payable to pension entitlements (broad definition)</t>
  </si>
  <si>
    <t>Pension benefits (social insurance-based definition)</t>
  </si>
  <si>
    <t>Net social contributions (employer and households)</t>
  </si>
  <si>
    <t>Labor share of social insurance income</t>
  </si>
  <si>
    <t xml:space="preserve">Investment income payable to pension entitlements </t>
  </si>
  <si>
    <t xml:space="preserve">Capital share of social insurance income </t>
  </si>
  <si>
    <t>Social insurance benefits</t>
  </si>
  <si>
    <t>Social insurance benefits in cash</t>
  </si>
  <si>
    <t xml:space="preserve">Other social insurance benefits </t>
  </si>
  <si>
    <t>Disposable income (cash transfers only)</t>
  </si>
  <si>
    <t>Disposable income (cash + in-kind transfers)</t>
  </si>
  <si>
    <t>Disposable income (cash income + in-kind transfers + collective expenditure)</t>
  </si>
  <si>
    <t>Net domestic product</t>
  </si>
  <si>
    <t>Compensation of employees received</t>
  </si>
  <si>
    <t>Compensation of employees paid</t>
  </si>
  <si>
    <t>Gross domestic product</t>
  </si>
  <si>
    <t>Consumption of fixed capital</t>
  </si>
  <si>
    <t>Net value added</t>
  </si>
  <si>
    <t>non-financial corporations sector</t>
  </si>
  <si>
    <t>financial corporations sector</t>
  </si>
  <si>
    <t>Taxes on product (net)</t>
  </si>
  <si>
    <t>Other taxes of production (net) paid</t>
  </si>
  <si>
    <t xml:space="preserve">Compensation of employees paid </t>
  </si>
  <si>
    <t>Net mixed income</t>
  </si>
  <si>
    <t>Primary income</t>
  </si>
  <si>
    <t>NPISH (non-profit) sector</t>
  </si>
  <si>
    <t>Net operating surplus of NPISH sector</t>
  </si>
  <si>
    <t>Property income received by NPISH sector</t>
  </si>
  <si>
    <t>Property income paid by NPISH sector</t>
  </si>
  <si>
    <t>Net operating surplus (housing rents)</t>
  </si>
  <si>
    <t>Taxes on production (net)</t>
  </si>
  <si>
    <t>Primary income of corporate sector</t>
  </si>
  <si>
    <t>Primary income of personal sector</t>
  </si>
  <si>
    <t>Property income paid by non-profit sector</t>
  </si>
  <si>
    <t>Property income received by non-profit sector</t>
  </si>
  <si>
    <t>Net operating surplus of non-profit sector</t>
  </si>
  <si>
    <t>Primary income of non-profit sector</t>
  </si>
  <si>
    <t>Net operating surplus of corporate sector</t>
  </si>
  <si>
    <t>Property income received by corporate sector</t>
  </si>
  <si>
    <t>Property income paid by corporate sector</t>
  </si>
  <si>
    <t>Primary income of financial corporations sector</t>
  </si>
  <si>
    <t xml:space="preserve">Primary income of non-financial corporations </t>
  </si>
  <si>
    <t xml:space="preserve">Net operating surplus of financial corporations </t>
  </si>
  <si>
    <t>Taxes on production (net) received by general government</t>
  </si>
  <si>
    <t xml:space="preserve">Primary income of general government </t>
  </si>
  <si>
    <t>Property income paid by personal sector</t>
  </si>
  <si>
    <t>Property income received by personal sector</t>
  </si>
  <si>
    <t>Net operating surplus (housing rents) of personal sector</t>
  </si>
  <si>
    <t>Net mixed income of personal sector</t>
  </si>
  <si>
    <t>Compensation of employees received by personal sector</t>
  </si>
  <si>
    <t>Primary income of general government</t>
  </si>
  <si>
    <t>Other taxes on production (net) paid by non-profit sector</t>
  </si>
  <si>
    <t>Compensation of employees paid by non-profit sector</t>
  </si>
  <si>
    <t>Other taxes on production (net) paid by personal sector</t>
  </si>
  <si>
    <t>Net operating surplus of personal sector</t>
  </si>
  <si>
    <t>Compensation of employees paid by personal sector</t>
  </si>
  <si>
    <t>Net value added of personal sector</t>
  </si>
  <si>
    <t>Other taxes on production (net) paid by general government</t>
  </si>
  <si>
    <t>Compensation of employees paid by general government</t>
  </si>
  <si>
    <t>Net value added of general government</t>
  </si>
  <si>
    <t>Other taxes on production (net) paid by financial corporations</t>
  </si>
  <si>
    <t>Net operating surplus of financial corporations</t>
  </si>
  <si>
    <t xml:space="preserve">Net operating surplus of non-financial corporations </t>
  </si>
  <si>
    <t>Net value added of non-profit sector</t>
  </si>
  <si>
    <t>Compensation of employees received from abroad</t>
  </si>
  <si>
    <t>Property income received from abroad</t>
  </si>
  <si>
    <t>Taxes on production (net) received</t>
  </si>
  <si>
    <t>Pre-tax income (pension-based definition)</t>
  </si>
  <si>
    <t>Pre-tax income (pension definition)</t>
  </si>
  <si>
    <t>Federal taxes on income and wealth</t>
  </si>
  <si>
    <t>State taxes on income and wealth</t>
  </si>
  <si>
    <t>Property income paid abroad</t>
  </si>
  <si>
    <t>Investment income payable to pension entitlements (pension definition)</t>
  </si>
  <si>
    <t>Pension benefits (pension definition)</t>
  </si>
  <si>
    <t>Other social insurance benefits</t>
  </si>
  <si>
    <t xml:space="preserve">Taxes on production (net) received </t>
  </si>
  <si>
    <t>Disposable income (narrow definition)</t>
  </si>
  <si>
    <t>Disposable income (interm. definition)</t>
  </si>
  <si>
    <t>Disposable income (broad definition)</t>
  </si>
  <si>
    <t>Social assistance benefits</t>
  </si>
  <si>
    <t>Investment income payable to pension entitlements (social insurance-based definition)</t>
  </si>
  <si>
    <t>Taxes on income and wealth</t>
  </si>
  <si>
    <t xml:space="preserve">Taxes on income and wealth received </t>
  </si>
  <si>
    <t>Taxes on income and wealth received</t>
  </si>
  <si>
    <t>Age categories</t>
  </si>
  <si>
    <t>*</t>
  </si>
  <si>
    <t>Distributed variables start with the following letters</t>
  </si>
  <si>
    <t>a</t>
  </si>
  <si>
    <t>t</t>
  </si>
  <si>
    <t>n</t>
  </si>
  <si>
    <t>s</t>
  </si>
  <si>
    <t>threshold value for the selected variable and fractile</t>
  </si>
  <si>
    <t>b</t>
  </si>
  <si>
    <t>letter</t>
  </si>
  <si>
    <t>description</t>
  </si>
  <si>
    <t>Description</t>
  </si>
  <si>
    <t xml:space="preserve"> </t>
  </si>
  <si>
    <t>w</t>
  </si>
  <si>
    <t>see Distributed_Variables_Categories</t>
  </si>
  <si>
    <t>Alpha2</t>
  </si>
  <si>
    <t>AD</t>
  </si>
  <si>
    <t>Andorra</t>
  </si>
  <si>
    <t>Europe</t>
  </si>
  <si>
    <t>AE</t>
  </si>
  <si>
    <t>Asia</t>
  </si>
  <si>
    <t>AF</t>
  </si>
  <si>
    <t>Afghanistan</t>
  </si>
  <si>
    <t>AG</t>
  </si>
  <si>
    <t>Antigua and Barbuda</t>
  </si>
  <si>
    <t>Caribbean</t>
  </si>
  <si>
    <t>AI</t>
  </si>
  <si>
    <t>Anguilla</t>
  </si>
  <si>
    <t>AL</t>
  </si>
  <si>
    <t>Albania</t>
  </si>
  <si>
    <t>AM</t>
  </si>
  <si>
    <t>Armenia</t>
  </si>
  <si>
    <t>AO</t>
  </si>
  <si>
    <t>Angola</t>
  </si>
  <si>
    <t>Africa</t>
  </si>
  <si>
    <t>AR</t>
  </si>
  <si>
    <t>Argentina</t>
  </si>
  <si>
    <t>AS</t>
  </si>
  <si>
    <t>American Samoa</t>
  </si>
  <si>
    <t>Oceania</t>
  </si>
  <si>
    <t>AT</t>
  </si>
  <si>
    <t>Austria</t>
  </si>
  <si>
    <t>AU</t>
  </si>
  <si>
    <t>Australia</t>
  </si>
  <si>
    <t>AW</t>
  </si>
  <si>
    <t>Aruba</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</si>
  <si>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</si>
  <si>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</si>
  <si>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</si>
  <si>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</si>
  <si>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</si>
  <si>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</si>
  <si>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</si>
  <si>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</si>
  <si>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</si>
  <si>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</si>
  <si>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</si>
  <si>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</si>
  <si>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</si>
  <si>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</si>
  <si>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</si>
  <si>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</si>
  <si>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</si>
  <si>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</si>
  <si>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</si>
  <si>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</si>
  <si>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BM</t>
  </si>
  <si>
    <t>Bermuda</t>
  </si>
  <si>
    <t>BN</t>
  </si>
  <si>
    <t>Brunei Darussalam</t>
  </si>
  <si>
    <t>BO</t>
  </si>
  <si>
    <t>BQ</t>
  </si>
  <si>
    <t>BR</t>
  </si>
  <si>
    <t>Brazil</t>
  </si>
  <si>
    <t>BS</t>
  </si>
  <si>
    <t>BT</t>
  </si>
  <si>
    <t>Bhutan</t>
  </si>
  <si>
    <t>BW</t>
  </si>
  <si>
    <t>Botswana</t>
  </si>
  <si>
    <t>BY</t>
  </si>
  <si>
    <t>Belarus</t>
  </si>
  <si>
    <t>BZ</t>
  </si>
  <si>
    <t>Belize</t>
  </si>
  <si>
    <t>CA</t>
  </si>
  <si>
    <t>Canada</t>
  </si>
  <si>
    <t>CD</t>
  </si>
  <si>
    <t>CF</t>
  </si>
  <si>
    <t>CG</t>
  </si>
  <si>
    <t>CH</t>
  </si>
  <si>
    <t>Switzerland</t>
  </si>
  <si>
    <t>CI</t>
  </si>
  <si>
    <t>Cote d'Ivoire</t>
  </si>
  <si>
    <t>CK</t>
  </si>
  <si>
    <t>CL</t>
  </si>
  <si>
    <t>Chile</t>
  </si>
  <si>
    <t>CM</t>
  </si>
  <si>
    <t>Cameroon</t>
  </si>
  <si>
    <t>CN</t>
  </si>
  <si>
    <t>China</t>
  </si>
  <si>
    <t>CO</t>
  </si>
  <si>
    <t>Colombia</t>
  </si>
  <si>
    <t>CR</t>
  </si>
  <si>
    <t>Costa Rica</t>
  </si>
  <si>
    <t>CU</t>
  </si>
  <si>
    <t>Cuba</t>
  </si>
  <si>
    <t>CV</t>
  </si>
  <si>
    <t>Cabo Verde</t>
  </si>
  <si>
    <t>CW</t>
  </si>
  <si>
    <t>CY</t>
  </si>
  <si>
    <t>Cyprus</t>
  </si>
  <si>
    <t>CZ</t>
  </si>
  <si>
    <t>DE</t>
  </si>
  <si>
    <t>Germany</t>
  </si>
  <si>
    <t>DJ</t>
  </si>
  <si>
    <t>Djibouti</t>
  </si>
  <si>
    <t>DK</t>
  </si>
  <si>
    <t>Denmark</t>
  </si>
  <si>
    <t>DM</t>
  </si>
  <si>
    <t>Dominica</t>
  </si>
  <si>
    <t>DO</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</si>
  <si>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</si>
  <si>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</si>
  <si>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</si>
  <si>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</si>
  <si>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</si>
  <si>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</si>
  <si>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</si>
  <si>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</si>
  <si>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</si>
  <si>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</si>
  <si>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</si>
  <si>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</si>
  <si>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</si>
  <si>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</si>
  <si>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</si>
  <si>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</si>
  <si>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</si>
  <si>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</si>
  <si>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</si>
  <si>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</si>
  <si>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</si>
  <si>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FM</t>
  </si>
  <si>
    <t>FO</t>
  </si>
  <si>
    <t>FR</t>
  </si>
  <si>
    <t>France</t>
  </si>
  <si>
    <t>GA</t>
  </si>
  <si>
    <t>Gabon</t>
  </si>
  <si>
    <t>GB</t>
  </si>
  <si>
    <t>GD</t>
  </si>
  <si>
    <t>Grenada</t>
  </si>
  <si>
    <t>GE</t>
  </si>
  <si>
    <t>Georgia</t>
  </si>
  <si>
    <t>GF</t>
  </si>
  <si>
    <t>French Guiana</t>
  </si>
  <si>
    <t>GH</t>
  </si>
  <si>
    <t>Ghana</t>
  </si>
  <si>
    <t>GI</t>
  </si>
  <si>
    <t>Gibraltar</t>
  </si>
  <si>
    <t>GL</t>
  </si>
  <si>
    <t>Greenland</t>
  </si>
  <si>
    <t>GM</t>
  </si>
  <si>
    <t>GN</t>
  </si>
  <si>
    <t>Guinea</t>
  </si>
  <si>
    <t>GP</t>
  </si>
  <si>
    <t>Guadeloupe</t>
  </si>
  <si>
    <t>GQ</t>
  </si>
  <si>
    <t>Equatorial Guinea</t>
  </si>
  <si>
    <t>GR</t>
  </si>
  <si>
    <t>Greece</t>
  </si>
  <si>
    <t>GT</t>
  </si>
  <si>
    <t>Guatemala</t>
  </si>
  <si>
    <t>GU</t>
  </si>
  <si>
    <t>Guam</t>
  </si>
  <si>
    <t>GW</t>
  </si>
  <si>
    <t>Guinea-Bissau</t>
  </si>
  <si>
    <t>GY</t>
  </si>
  <si>
    <t>Guyana</t>
  </si>
  <si>
    <t>HK</t>
  </si>
  <si>
    <t>Hong Kong</t>
  </si>
  <si>
    <t>HN</t>
  </si>
  <si>
    <t>Honduras</t>
  </si>
  <si>
    <t>HR</t>
  </si>
  <si>
    <t>Croatia</t>
  </si>
  <si>
    <t>HT</t>
  </si>
  <si>
    <t>Haiti</t>
  </si>
  <si>
    <t>HU</t>
  </si>
  <si>
    <t>Hungary</t>
  </si>
  <si>
    <t>ID</t>
  </si>
  <si>
    <t>Indonesia</t>
  </si>
  <si>
    <t>IE</t>
  </si>
  <si>
    <t>Ireland</t>
  </si>
  <si>
    <t>IL</t>
  </si>
  <si>
    <t>Israel</t>
  </si>
  <si>
    <t>IM</t>
  </si>
  <si>
    <t>Isle of Man</t>
  </si>
  <si>
    <t>IN</t>
  </si>
  <si>
    <t>India</t>
  </si>
  <si>
    <t>IQ</t>
  </si>
  <si>
    <t>Iraq</t>
  </si>
  <si>
    <t>IR</t>
  </si>
  <si>
    <t>IS</t>
  </si>
  <si>
    <t>Iceland</t>
  </si>
  <si>
    <t>IT</t>
  </si>
  <si>
    <t>Italy</t>
  </si>
  <si>
    <t>JM</t>
  </si>
  <si>
    <t>Jamaica</t>
  </si>
  <si>
    <t>JO</t>
  </si>
  <si>
    <t>Jordan</t>
  </si>
  <si>
    <t>JP</t>
  </si>
  <si>
    <t>Japan</t>
  </si>
  <si>
    <t>KE</t>
  </si>
  <si>
    <t>Kenya</t>
  </si>
  <si>
    <t>KG</t>
  </si>
  <si>
    <t>Kyrgyzstan</t>
  </si>
  <si>
    <t>KH</t>
  </si>
  <si>
    <t>Cambodia</t>
  </si>
  <si>
    <t>KI</t>
  </si>
  <si>
    <t>Kiribati</t>
  </si>
  <si>
    <t>KM</t>
  </si>
  <si>
    <t>KN</t>
  </si>
  <si>
    <t>Saint Kitts and Nevis</t>
  </si>
  <si>
    <t>KP</t>
  </si>
  <si>
    <t>KR</t>
  </si>
  <si>
    <t>KW</t>
  </si>
  <si>
    <t>Kuwait</t>
  </si>
  <si>
    <t>KY</t>
  </si>
  <si>
    <t>KZ</t>
  </si>
  <si>
    <t>Kazakhstan</t>
  </si>
  <si>
    <t>LA</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</si>
  <si>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</si>
  <si>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</si>
  <si>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</si>
  <si>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</si>
  <si>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</si>
  <si>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</si>
  <si>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</si>
  <si>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</si>
  <si>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</si>
  <si>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</si>
  <si>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</si>
  <si>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</si>
  <si>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</si>
  <si>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</si>
  <si>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</si>
  <si>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</si>
  <si>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</si>
  <si>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</si>
  <si>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</si>
  <si>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</si>
  <si>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</si>
  <si>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</si>
  <si>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</si>
  <si>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</si>
  <si>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</si>
  <si>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ME</t>
  </si>
  <si>
    <t>Montenegro</t>
  </si>
  <si>
    <t>MG</t>
  </si>
  <si>
    <t>Madagascar</t>
  </si>
  <si>
    <t>MH</t>
  </si>
  <si>
    <t>MK</t>
  </si>
  <si>
    <t>ML</t>
  </si>
  <si>
    <t>Mali</t>
  </si>
  <si>
    <t>MM</t>
  </si>
  <si>
    <t>Myanmar</t>
  </si>
  <si>
    <t>MN</t>
  </si>
  <si>
    <t>Mongolia</t>
  </si>
  <si>
    <t>MO</t>
  </si>
  <si>
    <t>Macao</t>
  </si>
  <si>
    <t>MP</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</si>
  <si>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</si>
  <si>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</si>
  <si>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</si>
  <si>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</si>
  <si>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</si>
  <si>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</si>
  <si>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</si>
  <si>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</si>
  <si>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</si>
  <si>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</si>
  <si>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</si>
  <si>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</si>
  <si>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</si>
  <si>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</si>
  <si>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</si>
  <si>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</si>
  <si>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</si>
  <si>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</si>
  <si>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</si>
  <si>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</si>
  <si>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t>
  </si>
  <si>
    <t>Namibia</t>
  </si>
  <si>
    <t>NC</t>
  </si>
  <si>
    <t>New Caledonia</t>
  </si>
  <si>
    <t>NE</t>
  </si>
  <si>
    <t>NG</t>
  </si>
  <si>
    <t>Nigeria</t>
  </si>
  <si>
    <t>NI</t>
  </si>
  <si>
    <t>Nicaragua</t>
  </si>
  <si>
    <t>NL</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</si>
  <si>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</si>
  <si>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</si>
  <si>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</si>
  <si>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</si>
  <si>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</si>
  <si>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</si>
  <si>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</si>
  <si>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</si>
  <si>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</si>
  <si>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</si>
  <si>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</si>
  <si>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</si>
  <si>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</si>
  <si>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</si>
  <si>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</si>
  <si>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</si>
  <si>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</si>
  <si>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</si>
  <si>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</si>
  <si>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</si>
  <si>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</si>
  <si>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PK</t>
  </si>
  <si>
    <t>Pakistan</t>
  </si>
  <si>
    <t>PL</t>
  </si>
  <si>
    <t>Poland</t>
  </si>
  <si>
    <t>PM</t>
  </si>
  <si>
    <t>Saint Pierre and Miquelon</t>
  </si>
  <si>
    <t>PR</t>
  </si>
  <si>
    <t>Puerto Rico</t>
  </si>
  <si>
    <t>PS</t>
  </si>
  <si>
    <t>PT</t>
  </si>
  <si>
    <t>Portugal</t>
  </si>
  <si>
    <t>PW</t>
  </si>
  <si>
    <t>Palau</t>
  </si>
  <si>
    <t>PY</t>
  </si>
  <si>
    <t>Paraguay</t>
  </si>
  <si>
    <t>QA</t>
  </si>
  <si>
    <t>Qatar</t>
  </si>
  <si>
    <t>RE</t>
  </si>
  <si>
    <t>RO</t>
  </si>
  <si>
    <t>Romania</t>
  </si>
  <si>
    <t>RS</t>
  </si>
  <si>
    <t>Serbia</t>
  </si>
  <si>
    <t>RU</t>
  </si>
  <si>
    <t>RW</t>
  </si>
  <si>
    <t>Rwanda</t>
  </si>
  <si>
    <t>SA</t>
  </si>
  <si>
    <t>Saudi Arabia</t>
  </si>
  <si>
    <t>SB</t>
  </si>
  <si>
    <t>Solomon Islands</t>
  </si>
  <si>
    <t>SC</t>
  </si>
  <si>
    <t>Seychelles</t>
  </si>
  <si>
    <t>SD</t>
  </si>
  <si>
    <t>SE</t>
  </si>
  <si>
    <t>Sweden</t>
  </si>
  <si>
    <t>SG</t>
  </si>
  <si>
    <t>Singapore</t>
  </si>
  <si>
    <t>SH</t>
  </si>
  <si>
    <t>SI</t>
  </si>
  <si>
    <t>Slovenia</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</si>
  <si>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</si>
  <si>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</si>
  <si>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</si>
  <si>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</si>
  <si>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</si>
  <si>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</si>
  <si>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</si>
  <si>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</si>
  <si>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</si>
  <si>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</si>
  <si>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</si>
  <si>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</si>
  <si>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</si>
  <si>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</si>
  <si>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</si>
  <si>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</si>
  <si>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</si>
  <si>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</si>
  <si>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</si>
  <si>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SY</t>
  </si>
  <si>
    <t>Syrian Arab Republic</t>
  </si>
  <si>
    <t>SZ</t>
  </si>
  <si>
    <t>Swaziland</t>
  </si>
  <si>
    <t>TC</t>
  </si>
  <si>
    <t>TD</t>
  </si>
  <si>
    <t>Chad</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</si>
  <si>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</si>
  <si>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</si>
  <si>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</si>
  <si>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</si>
  <si>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</si>
  <si>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</si>
  <si>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</si>
  <si>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</si>
  <si>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</si>
  <si>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</si>
  <si>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</si>
  <si>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</si>
  <si>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</si>
  <si>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</si>
  <si>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</si>
  <si>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</si>
  <si>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</si>
  <si>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</si>
  <si>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</si>
  <si>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</si>
  <si>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</si>
  <si>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</si>
  <si>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</si>
  <si>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TZ</t>
  </si>
  <si>
    <t>UA</t>
  </si>
  <si>
    <t>Ukraine</t>
  </si>
  <si>
    <t>UG</t>
  </si>
  <si>
    <t>Uganda</t>
  </si>
  <si>
    <t>US</t>
  </si>
  <si>
    <t>UY</t>
  </si>
  <si>
    <t>Uruguay</t>
  </si>
  <si>
    <t>UZ</t>
  </si>
  <si>
    <t>Uzbekistan</t>
  </si>
  <si>
    <t>VA</t>
  </si>
  <si>
    <t>VC</t>
  </si>
  <si>
    <t>Saint Vincent and the Grenadines</t>
  </si>
  <si>
    <t>VE</t>
  </si>
  <si>
    <t>VG</t>
  </si>
  <si>
    <t>VI</t>
  </si>
  <si>
    <t>VN</t>
  </si>
  <si>
    <t>Viet Nam</t>
  </si>
  <si>
    <t>VU</t>
  </si>
  <si>
    <t>Vanuatu</t>
  </si>
  <si>
    <t>WF</t>
  </si>
  <si>
    <t>Wallis and Futuna</t>
  </si>
  <si>
    <t>WS</t>
  </si>
  <si>
    <t>Samoa</t>
  </si>
  <si>
    <t>YE</t>
  </si>
  <si>
    <t>Yemen</t>
  </si>
  <si>
    <t>YT</t>
  </si>
  <si>
    <t>Mayotte</t>
  </si>
  <si>
    <t>ZA</t>
  </si>
  <si>
    <t>South Africa</t>
  </si>
  <si>
    <t>ZM</t>
  </si>
  <si>
    <t>Zambia</t>
  </si>
  <si>
    <t>ZW</t>
  </si>
  <si>
    <t>Zimbabwe</t>
  </si>
  <si>
    <t>Variables_format</t>
  </si>
  <si>
    <t>e</t>
  </si>
  <si>
    <t>c</t>
  </si>
  <si>
    <t>Percentiles_list</t>
  </si>
  <si>
    <t>Percentiles List</t>
  </si>
  <si>
    <t>Country List</t>
  </si>
  <si>
    <t>Country_List</t>
  </si>
  <si>
    <t>Population category</t>
  </si>
  <si>
    <t>WID population code</t>
  </si>
  <si>
    <t>male</t>
  </si>
  <si>
    <t>female</t>
  </si>
  <si>
    <t>f</t>
  </si>
  <si>
    <t>tax unit</t>
  </si>
  <si>
    <t>employed</t>
  </si>
  <si>
    <t>See Variables_format</t>
  </si>
  <si>
    <t>p0p10</t>
  </si>
  <si>
    <t>Population variables and indices</t>
  </si>
  <si>
    <t>Over 80</t>
  </si>
  <si>
    <t>20 to 64</t>
  </si>
  <si>
    <t>Over 65</t>
  </si>
  <si>
    <t>Currency, deposits</t>
  </si>
  <si>
    <t>Bonds &amp; loans</t>
  </si>
  <si>
    <t>Financial assets except currency &amp; deposits</t>
  </si>
  <si>
    <t>fie</t>
  </si>
  <si>
    <t>cud</t>
  </si>
  <si>
    <t>bol</t>
  </si>
  <si>
    <t>see Income_Distributed_Variables for a list of distributed income variables</t>
  </si>
  <si>
    <t>and Wealth_Distributed_Variables for a list of distributed wealth variables</t>
  </si>
  <si>
    <t>Government financial assets excluding cash</t>
  </si>
  <si>
    <t>Government currency &amp; deposits</t>
  </si>
  <si>
    <t>Government bonds &amp; loans</t>
  </si>
  <si>
    <t>Corporate currency &amp; deposits</t>
  </si>
  <si>
    <t>Corporate bonds &amp; loans</t>
  </si>
  <si>
    <t>Non-profit currency &amp; deposits</t>
  </si>
  <si>
    <t>Non-profit bonds &amp; loans</t>
  </si>
  <si>
    <t>Personal currency &amp; deposits</t>
  </si>
  <si>
    <t>Personal bonds &amp; loans</t>
  </si>
  <si>
    <t>Private currency &amp; deposits</t>
  </si>
  <si>
    <t>Private bonds &amp; loans</t>
  </si>
  <si>
    <t>Personal financial assets excluding cash</t>
  </si>
  <si>
    <t>Non-profit financial assets excluding cash</t>
  </si>
  <si>
    <t>Corporate financial assets excluding cash</t>
  </si>
  <si>
    <t>Non-profit business and other non-financial assets</t>
  </si>
  <si>
    <t>we</t>
  </si>
  <si>
    <t>Population</t>
  </si>
  <si>
    <t>Entire population</t>
  </si>
  <si>
    <t>pAll</t>
  </si>
  <si>
    <t>AFG</t>
  </si>
  <si>
    <t>Southern_Asia</t>
  </si>
  <si>
    <t>Aland Islands</t>
  </si>
  <si>
    <t>AX</t>
  </si>
  <si>
    <t>ALA</t>
  </si>
  <si>
    <t>Western_Europe</t>
  </si>
  <si>
    <t>ALB</t>
  </si>
  <si>
    <t>Eastern_Europe</t>
  </si>
  <si>
    <t>DZA</t>
  </si>
  <si>
    <t>Northern_Africa</t>
  </si>
  <si>
    <t>ASM</t>
  </si>
  <si>
    <t>Other_Oceania</t>
  </si>
  <si>
    <t>AND</t>
  </si>
  <si>
    <t>AGO</t>
  </si>
  <si>
    <t>Central_Africa</t>
  </si>
  <si>
    <t>AIA</t>
  </si>
  <si>
    <t>America</t>
  </si>
  <si>
    <t>Antarctica</t>
  </si>
  <si>
    <t>AQ</t>
  </si>
  <si>
    <t>ATA</t>
  </si>
  <si>
    <t>Antartica</t>
  </si>
  <si>
    <t>ATG</t>
  </si>
  <si>
    <t>ARG</t>
  </si>
  <si>
    <t>South_America</t>
  </si>
  <si>
    <t>ARM</t>
  </si>
  <si>
    <t>Western_Asia</t>
  </si>
  <si>
    <t>ABW</t>
  </si>
  <si>
    <t>AUS</t>
  </si>
  <si>
    <t>Rich_Oceania</t>
  </si>
  <si>
    <t>AUT</t>
  </si>
  <si>
    <t>AZE</t>
  </si>
  <si>
    <t>BHS</t>
  </si>
  <si>
    <t>BHR</t>
  </si>
  <si>
    <t>BGD</t>
  </si>
  <si>
    <t>BRB</t>
  </si>
  <si>
    <t>BLR</t>
  </si>
  <si>
    <t>BEL</t>
  </si>
  <si>
    <t>BLZ</t>
  </si>
  <si>
    <t>Central_America</t>
  </si>
  <si>
    <t>BEN</t>
  </si>
  <si>
    <t>Western_Africa</t>
  </si>
  <si>
    <t>BMU</t>
  </si>
  <si>
    <t>Northern_America</t>
  </si>
  <si>
    <t>BTN</t>
  </si>
  <si>
    <t>BOL</t>
  </si>
  <si>
    <t>BES</t>
  </si>
  <si>
    <t>BIH</t>
  </si>
  <si>
    <t>BWA</t>
  </si>
  <si>
    <t>Southern_Africa</t>
  </si>
  <si>
    <t>Bouvet Island</t>
  </si>
  <si>
    <t>BV</t>
  </si>
  <si>
    <t>BVT</t>
  </si>
  <si>
    <t>BRA</t>
  </si>
  <si>
    <t>IO</t>
  </si>
  <si>
    <t>IOT</t>
  </si>
  <si>
    <t>BRN</t>
  </si>
  <si>
    <t>South_Eastern_Asia</t>
  </si>
  <si>
    <t>BGR</t>
  </si>
  <si>
    <t>BFA</t>
  </si>
  <si>
    <t>BDI</t>
  </si>
  <si>
    <t>Eastern_Africa</t>
  </si>
  <si>
    <t>CPV</t>
  </si>
  <si>
    <t>KHM</t>
  </si>
  <si>
    <t>CMR</t>
  </si>
  <si>
    <t>CAN</t>
  </si>
  <si>
    <t>CYM</t>
  </si>
  <si>
    <t>CAF</t>
  </si>
  <si>
    <t>TCD</t>
  </si>
  <si>
    <t>CHL</t>
  </si>
  <si>
    <t>CHN</t>
  </si>
  <si>
    <t>Eastern_Asia</t>
  </si>
  <si>
    <t>Christmas Island</t>
  </si>
  <si>
    <t>CX</t>
  </si>
  <si>
    <t>CXR</t>
  </si>
  <si>
    <t>CC</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</si>
  <si>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</si>
  <si>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</si>
  <si>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</si>
  <si>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</si>
  <si>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</si>
  <si>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</si>
  <si>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</si>
  <si>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</si>
  <si>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</si>
  <si>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</si>
  <si>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</si>
  <si>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</si>
  <si>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</si>
  <si>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</si>
  <si>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</si>
  <si>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</si>
  <si>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</si>
  <si>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</si>
  <si>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</si>
  <si>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</si>
  <si>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</si>
  <si>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</si>
  <si>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</si>
  <si>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ETH</t>
  </si>
  <si>
    <t>FLK</t>
  </si>
  <si>
    <t>FRO</t>
  </si>
  <si>
    <t>FJI</t>
  </si>
  <si>
    <t>FIN</t>
  </si>
  <si>
    <t>FRA</t>
  </si>
  <si>
    <t>GUF</t>
  </si>
  <si>
    <t>PYF</t>
  </si>
  <si>
    <t>TF</t>
  </si>
  <si>
    <t>ATF</t>
  </si>
  <si>
    <t>GAB</t>
  </si>
  <si>
    <t>GMB</t>
  </si>
  <si>
    <t>GEO</t>
  </si>
  <si>
    <t>DEU</t>
  </si>
  <si>
    <t>GHA</t>
  </si>
  <si>
    <t>GIB</t>
  </si>
  <si>
    <t>GRC</t>
  </si>
  <si>
    <t>GRL</t>
  </si>
  <si>
    <t>GRD</t>
  </si>
  <si>
    <t>GLP</t>
  </si>
  <si>
    <t>GUM</t>
  </si>
  <si>
    <t>GTM</t>
  </si>
  <si>
    <t>Guernsey</t>
  </si>
  <si>
    <t>GG</t>
  </si>
  <si>
    <t>GGY</t>
  </si>
  <si>
    <t>GIN</t>
  </si>
  <si>
    <t>GNB</t>
  </si>
  <si>
    <t>GUY</t>
  </si>
  <si>
    <t>HTI</t>
  </si>
  <si>
    <t>Heard Island and McDonald Islands</t>
  </si>
  <si>
    <t>HM</t>
  </si>
  <si>
    <t>HMD</t>
  </si>
  <si>
    <t>VAT</t>
  </si>
  <si>
    <t>HND</t>
  </si>
  <si>
    <t>HKG</t>
  </si>
  <si>
    <t>HUN</t>
  </si>
  <si>
    <t>ISL</t>
  </si>
  <si>
    <t>IND</t>
  </si>
  <si>
    <t>IDN</t>
  </si>
  <si>
    <t>IRN</t>
  </si>
  <si>
    <t>IRQ</t>
  </si>
  <si>
    <t>IRL</t>
  </si>
  <si>
    <t>IMN</t>
  </si>
  <si>
    <t>ISR</t>
  </si>
  <si>
    <t>ITA</t>
  </si>
  <si>
    <t>JAM</t>
  </si>
  <si>
    <t>JPN</t>
  </si>
  <si>
    <t>Jersey</t>
  </si>
  <si>
    <t>JE</t>
  </si>
  <si>
    <t>JEY</t>
  </si>
  <si>
    <t>JOR</t>
  </si>
  <si>
    <t>KAZ</t>
  </si>
  <si>
    <t>Central_Asia</t>
  </si>
  <si>
    <t>KEN</t>
  </si>
  <si>
    <t>KIR</t>
  </si>
  <si>
    <t>PRK</t>
  </si>
  <si>
    <t>KOR</t>
  </si>
  <si>
    <t>Kosovo</t>
  </si>
  <si>
    <t>XK</t>
  </si>
  <si>
    <t>KSV</t>
  </si>
  <si>
    <t>KWT</t>
  </si>
  <si>
    <t>KGZ</t>
  </si>
  <si>
    <t>LAO</t>
  </si>
  <si>
    <t>LVA</t>
  </si>
  <si>
    <t>LBN</t>
  </si>
  <si>
    <t>LSO</t>
  </si>
  <si>
    <t>LBR</t>
  </si>
  <si>
    <t>LBY</t>
  </si>
  <si>
    <t>LIE</t>
  </si>
  <si>
    <t>LTU</t>
  </si>
  <si>
    <t>LUX</t>
  </si>
  <si>
    <t>MAC</t>
  </si>
  <si>
    <t>MKD</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</si>
  <si>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</si>
  <si>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</si>
  <si>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</si>
  <si>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</si>
  <si>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</si>
  <si>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</si>
  <si>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</si>
  <si>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</si>
  <si>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</si>
  <si>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</si>
  <si>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</si>
  <si>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</si>
  <si>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</si>
  <si>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</si>
  <si>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</si>
  <si>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</si>
  <si>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</si>
  <si>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</si>
  <si>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</si>
  <si>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</si>
  <si>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</si>
  <si>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</si>
  <si>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</si>
  <si>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</si>
  <si>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</si>
  <si>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</si>
  <si>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</si>
  <si>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</si>
  <si>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</si>
  <si>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</si>
  <si>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</si>
  <si>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Norfolk Island</t>
  </si>
  <si>
    <t>NF</t>
  </si>
  <si>
    <t>NFK</t>
  </si>
  <si>
    <t>MNP</t>
  </si>
  <si>
    <t>NOR</t>
  </si>
  <si>
    <t>OMN</t>
  </si>
  <si>
    <t>PAK</t>
  </si>
  <si>
    <t>PLW</t>
  </si>
  <si>
    <t>PSE</t>
  </si>
  <si>
    <t>PAN</t>
  </si>
  <si>
    <t>PNG</t>
  </si>
  <si>
    <t>PRY</t>
  </si>
  <si>
    <t>PER</t>
  </si>
  <si>
    <t>PHL</t>
  </si>
  <si>
    <t>Pitcairn</t>
  </si>
  <si>
    <t>PN</t>
  </si>
  <si>
    <t>PCN</t>
  </si>
  <si>
    <t>POL</t>
  </si>
  <si>
    <t>PRT</t>
  </si>
  <si>
    <t>PRI</t>
  </si>
  <si>
    <t>QAT</t>
  </si>
  <si>
    <t>ROU</t>
  </si>
  <si>
    <t>RUS</t>
  </si>
  <si>
    <t>RWA</t>
  </si>
  <si>
    <t>REU</t>
  </si>
  <si>
    <t>BL</t>
  </si>
  <si>
    <t>BLM</t>
  </si>
  <si>
    <t>SHN</t>
  </si>
  <si>
    <t>KNA</t>
  </si>
  <si>
    <t>LCA</t>
  </si>
  <si>
    <t>MF</t>
  </si>
  <si>
    <t>MAF</t>
  </si>
  <si>
    <t>SPM</t>
  </si>
  <si>
    <t>VCT</t>
  </si>
  <si>
    <t>WSM</t>
  </si>
  <si>
    <t>SMR</t>
  </si>
  <si>
    <t>STP</t>
  </si>
  <si>
    <t>SAU</t>
  </si>
  <si>
    <t>SEN</t>
  </si>
  <si>
    <t>SRB</t>
  </si>
  <si>
    <t>SYC</t>
  </si>
  <si>
    <t>SLE</t>
  </si>
  <si>
    <t>SGP</t>
  </si>
  <si>
    <t>SXM</t>
  </si>
  <si>
    <t>SVK</t>
  </si>
  <si>
    <t>SVN</t>
  </si>
  <si>
    <t>SLB</t>
  </si>
  <si>
    <t>SOM</t>
  </si>
  <si>
    <t>ZAF</t>
  </si>
  <si>
    <t>GS</t>
  </si>
  <si>
    <t>SGS</t>
  </si>
  <si>
    <t>SSD</t>
  </si>
  <si>
    <t>ESP</t>
  </si>
  <si>
    <t>LKA</t>
  </si>
  <si>
    <t>SDN</t>
  </si>
  <si>
    <t>SUR</t>
  </si>
  <si>
    <t>Svalbard and Jan Mayen</t>
  </si>
  <si>
    <t>SJ</t>
  </si>
  <si>
    <t>SJM</t>
  </si>
  <si>
    <t>SWZ</t>
  </si>
  <si>
    <t>SWE</t>
  </si>
  <si>
    <t>CHE</t>
  </si>
  <si>
    <t>SYR</t>
  </si>
  <si>
    <t>TWN</t>
  </si>
  <si>
    <t>TJK</t>
  </si>
  <si>
    <t>TZA</t>
  </si>
  <si>
    <t>THA</t>
  </si>
  <si>
    <t>TLS</t>
  </si>
  <si>
    <t>TGO</t>
  </si>
  <si>
    <t>TKL</t>
  </si>
  <si>
    <t>TON</t>
  </si>
  <si>
    <t>TTO</t>
  </si>
  <si>
    <t>TUN</t>
  </si>
  <si>
    <t>TUR</t>
  </si>
  <si>
    <t>TKM</t>
  </si>
  <si>
    <t>TCA</t>
  </si>
  <si>
    <t>TUV</t>
  </si>
  <si>
    <t>UGA</t>
  </si>
  <si>
    <t>UKR</t>
  </si>
  <si>
    <t>ARE</t>
  </si>
  <si>
    <t>GBR</t>
  </si>
  <si>
    <t>UM</t>
  </si>
  <si>
    <t>UMI</t>
  </si>
  <si>
    <t>USA</t>
  </si>
  <si>
    <t>URY</t>
  </si>
  <si>
    <t>UZB</t>
  </si>
  <si>
    <t>VUT</t>
  </si>
  <si>
    <t>VEN</t>
  </si>
  <si>
    <t>VNM</t>
  </si>
  <si>
    <t>VGB</t>
  </si>
  <si>
    <t>VIR</t>
  </si>
  <si>
    <t>WLF</t>
  </si>
  <si>
    <t>ESH</t>
  </si>
  <si>
    <t>YEM</t>
  </si>
  <si>
    <t>ZMB</t>
  </si>
  <si>
    <t>ZWE</t>
  </si>
  <si>
    <t>Curacao</t>
  </si>
  <si>
    <t>j</t>
  </si>
  <si>
    <t>fr</t>
  </si>
  <si>
    <t>Metadata stores information on each variable's unit (see Units and LCC_Units)</t>
  </si>
  <si>
    <t>us</t>
  </si>
  <si>
    <t>year</t>
  </si>
  <si>
    <t>Population size of male income earners in Great Britain</t>
  </si>
  <si>
    <t>h</t>
  </si>
  <si>
    <t>gb</t>
  </si>
  <si>
    <t>WID years</t>
  </si>
  <si>
    <t xml:space="preserve">Warning: most of the cells (strings) are automatized via excel functions, if you have to do one modification (say on a variable name), make sure it is done on the source cell. </t>
  </si>
  <si>
    <t>Variables code structure and examples</t>
  </si>
  <si>
    <t>Year List</t>
  </si>
  <si>
    <t>…</t>
  </si>
  <si>
    <t>WID raw files structure (i.e. files sent to the database for updates)</t>
  </si>
  <si>
    <t>vn</t>
  </si>
  <si>
    <t>Distributed variables</t>
  </si>
  <si>
    <t>Full code</t>
  </si>
  <si>
    <t>Codes_Dictionnary WID</t>
  </si>
  <si>
    <t>WIDDataBaseOrga Code</t>
  </si>
  <si>
    <t>in</t>
  </si>
  <si>
    <t>cta</t>
  </si>
  <si>
    <t>Income reduction as a result of income tax</t>
  </si>
  <si>
    <t>WID_Code</t>
  </si>
  <si>
    <t>sfninc</t>
  </si>
  <si>
    <t>sfiinc</t>
  </si>
  <si>
    <t>sdiinc</t>
  </si>
  <si>
    <t>Average incomes</t>
  </si>
  <si>
    <t>Average income per tax unit</t>
  </si>
  <si>
    <t>Average income|per tax unit</t>
  </si>
  <si>
    <t>Average income per tax unit-including capital gains</t>
  </si>
  <si>
    <t>Average income per tax unit|including capital gains</t>
  </si>
  <si>
    <t>Average income per adult</t>
  </si>
  <si>
    <t>Fractiles income levels</t>
  </si>
  <si>
    <t>Top 10% average income</t>
  </si>
  <si>
    <t>Top 5% average income</t>
  </si>
  <si>
    <t>Top 1% average income</t>
  </si>
  <si>
    <t>Top 0.5% average income</t>
  </si>
  <si>
    <t>Top 0.1% average income</t>
  </si>
  <si>
    <t>Top 0.05% average income</t>
  </si>
  <si>
    <t>Top 0.01% average income</t>
  </si>
  <si>
    <t>Bottom 90% average income</t>
  </si>
  <si>
    <t>Top 0.25% average income</t>
  </si>
  <si>
    <t>Top 0.15% average income</t>
  </si>
  <si>
    <t>Top 10-5% average income</t>
  </si>
  <si>
    <t>Top 5-1% average income</t>
  </si>
  <si>
    <t>Top 1-0.5% average income</t>
  </si>
  <si>
    <t>Top 0.5-0.1% average income</t>
  </si>
  <si>
    <t>Top 0.1-0.05% average income</t>
  </si>
  <si>
    <t>Top 0.05-0.01% average income</t>
  </si>
  <si>
    <t>Top 0.1-0.01% average income</t>
  </si>
  <si>
    <t>P90 income threshold</t>
  </si>
  <si>
    <t>P95 income threshold</t>
  </si>
  <si>
    <t>P99 income threshold</t>
  </si>
  <si>
    <t>P99.5 income threshold</t>
  </si>
  <si>
    <t>P99.9 income threshold</t>
  </si>
  <si>
    <t>P99.95 income threshold</t>
  </si>
  <si>
    <t>P99.99 income threshold</t>
  </si>
  <si>
    <t>Fractiles income levels-including capital gains</t>
  </si>
  <si>
    <t>Top 10% average income-including capital gains</t>
  </si>
  <si>
    <t>Top 10% average income|including capital gains</t>
  </si>
  <si>
    <t>Top 5% average income-including capital gains</t>
  </si>
  <si>
    <t>Top 5% average income|including capital gains</t>
  </si>
  <si>
    <t>Top 1% average income-including capital gains</t>
  </si>
  <si>
    <t>Top 1% average income|including capital gains</t>
  </si>
  <si>
    <t>Top 0.5% average income-including capital gains</t>
  </si>
  <si>
    <t>Top 0.5% average income|including capital gains</t>
  </si>
  <si>
    <t>Top 0.1% average income-including capital gains</t>
  </si>
  <si>
    <t>Top 0.1% average income|including capital gains</t>
  </si>
  <si>
    <t>Top 0.05% average income-including capital gains</t>
  </si>
  <si>
    <t>Top 0.01% average income-including capital gains</t>
  </si>
  <si>
    <t>Top 0.01% average income|including capital gains</t>
  </si>
  <si>
    <t>Bottom 90% average income-including capital gains</t>
  </si>
  <si>
    <t>Bottom 90% average income|including capital gains</t>
  </si>
  <si>
    <t>Top 10-5% average income-including capital gains</t>
  </si>
  <si>
    <t>Top 10-5% average income|including capital gains</t>
  </si>
  <si>
    <t>Top 5-1% average income-including capital gains</t>
  </si>
  <si>
    <t>Top 5-1% average income|including capital gains</t>
  </si>
  <si>
    <t>Top 1-0.5% average income-including capital gains</t>
  </si>
  <si>
    <t>Top 1-0.5% average income|including capital gains</t>
  </si>
  <si>
    <t>Top 0.5-0.1% average income-including capital gains</t>
  </si>
  <si>
    <t>Top 0.5-0.1% average income|including capital gains</t>
  </si>
  <si>
    <t>Top 0.1-0.05% average income-including capital gains</t>
  </si>
  <si>
    <t>Top 0.5-0.01% average income-including capital gains</t>
  </si>
  <si>
    <t>Top 0.1-0.01% average income-including capital gains</t>
  </si>
  <si>
    <t>P90 income threshold-including capital gains</t>
  </si>
  <si>
    <t>P90 income threshold|including capital gains</t>
  </si>
  <si>
    <t>P95 income threshold-including capital gains</t>
  </si>
  <si>
    <t>P95 income threshold|including capital gains</t>
  </si>
  <si>
    <t>P99 income threshold-including capital gains</t>
  </si>
  <si>
    <t>P99 income threshold|including capital gains</t>
  </si>
  <si>
    <t>P99.5 income threshold-including capital gains</t>
  </si>
  <si>
    <t>P99.5 income threshold|including capital gains</t>
  </si>
  <si>
    <t>P99.9 income threshold-including capital gains</t>
  </si>
  <si>
    <t>P99.9 income threshold|including capital gains</t>
  </si>
  <si>
    <t>P99.95 income threshold-including capital gains</t>
  </si>
  <si>
    <t>P99.99 income threshold-including capital gains</t>
  </si>
  <si>
    <t>P99.99 income threshold|including capital gains</t>
  </si>
  <si>
    <t>afiinc</t>
  </si>
  <si>
    <t>National income</t>
  </si>
  <si>
    <t>Fiscal income control</t>
  </si>
  <si>
    <t>Fiscal income control-incl. capital gains</t>
  </si>
  <si>
    <t>mnninc</t>
  </si>
  <si>
    <t>Variable composition - code (NB: codes in parentheses should be visible in the tree structure but are not children of level N-1 variable)</t>
  </si>
  <si>
    <t>Compensation of employees [pre-tax labor income ranking]</t>
  </si>
  <si>
    <t>Labor component of net mixed income [pre-tax labor income ranking]</t>
  </si>
  <si>
    <t>Housing asset income [pre-tax capital income ranking]</t>
  </si>
  <si>
    <t>Mixed income</t>
  </si>
  <si>
    <t>Labour component of mixed income</t>
  </si>
  <si>
    <t>Capital component of mixed income</t>
  </si>
  <si>
    <t>mix</t>
  </si>
  <si>
    <t>mil</t>
  </si>
  <si>
    <t>mik</t>
  </si>
  <si>
    <t>tfiinc</t>
  </si>
  <si>
    <t>Top 10% income share</t>
  </si>
  <si>
    <t>Top 5% income share</t>
  </si>
  <si>
    <t>Top 1% income share</t>
  </si>
  <si>
    <t>Top 0.5% income share</t>
  </si>
  <si>
    <t>Top 0.1% income share</t>
  </si>
  <si>
    <t>Top 0.05% income share</t>
  </si>
  <si>
    <t>Top 0.01% income share</t>
  </si>
  <si>
    <t>Top 0.25% income share</t>
  </si>
  <si>
    <t>Top 0.15% income share</t>
  </si>
  <si>
    <t>Top 0.005% income share</t>
  </si>
  <si>
    <t>Top 10-5% income share</t>
  </si>
  <si>
    <t>Top 5-1% income share</t>
  </si>
  <si>
    <t>Top 1-0.5% income share</t>
  </si>
  <si>
    <t>Top 0.5-0.1% income share</t>
  </si>
  <si>
    <t>Top 0.1-0.05% income share</t>
  </si>
  <si>
    <t>Top 0.05-0.01% income share</t>
  </si>
  <si>
    <t>Top 0.1-0.01% income share</t>
  </si>
  <si>
    <t>Top 10% income share-including capital gains</t>
  </si>
  <si>
    <t>Top 5% income share-including capital gains</t>
  </si>
  <si>
    <t>Top 1% income share-including capital gains</t>
  </si>
  <si>
    <t>Top 0.5% income share-including capital gains</t>
  </si>
  <si>
    <t>Top 0.1% income share-including capital gains</t>
  </si>
  <si>
    <t>Top 0.05% income share-including capital gains</t>
  </si>
  <si>
    <t>Top 0.01% income share-including capital gains</t>
  </si>
  <si>
    <t>Top 10-5% income share-including capital gains</t>
  </si>
  <si>
    <t>Top 5-1% income share-including capital gains</t>
  </si>
  <si>
    <t>Top 1-0.5% income share-including capital gains</t>
  </si>
  <si>
    <t>Top 0.5-0.1% income share-including capital gains</t>
  </si>
  <si>
    <t>Top 0.1-0.05% income share-including capital gains</t>
  </si>
  <si>
    <t>Top 0.05-0.01% income share-including capital gains</t>
  </si>
  <si>
    <t>Top 0.1-0.01% income share-including capital gains</t>
  </si>
  <si>
    <t>Top 10% income share-net of income tax</t>
  </si>
  <si>
    <t>Top 5% income share-net of income tax</t>
  </si>
  <si>
    <t>Top 1% income share-net of income tax</t>
  </si>
  <si>
    <t>Top 0.5% income share-net of income tax</t>
  </si>
  <si>
    <t>Top 0.1% income share-net of income tax</t>
  </si>
  <si>
    <t>Top 0.05% income share-net of income tax</t>
  </si>
  <si>
    <t>Top 0.01% income share-net of income tax</t>
  </si>
  <si>
    <t>Top 10% income share incl. K gains-net of income tax</t>
  </si>
  <si>
    <t>Top 5% income share incl. K gains-net of income tax</t>
  </si>
  <si>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</si>
  <si>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</si>
  <si>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</si>
  <si>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</si>
  <si>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 tax</t>
  </si>
  <si>
    <t>Top 10% income composition</t>
  </si>
  <si>
    <t>Top 5% income composition</t>
  </si>
  <si>
    <t>Top 1% income composition</t>
  </si>
  <si>
    <t>Top 0.5% income composition</t>
  </si>
  <si>
    <t>Top 0.1% income composition</t>
  </si>
  <si>
    <t>Top 0.01% income composition</t>
  </si>
  <si>
    <t>Top 10-5% income composition</t>
  </si>
  <si>
    <t>Top 5-1% income composition</t>
  </si>
  <si>
    <t>Top 1-0.5% income composition</t>
  </si>
  <si>
    <t>Top 0.5-0.1% income composition</t>
  </si>
  <si>
    <t>Top 0.1-0.01% income composition</t>
  </si>
  <si>
    <t>Ratio</t>
  </si>
  <si>
    <t>Top 10% capital gains</t>
  </si>
  <si>
    <t>Top 5% capital gains</t>
  </si>
  <si>
    <t>Top 1% capital gains</t>
  </si>
  <si>
    <t>Top 0.5% capital gains</t>
  </si>
  <si>
    <t>Top 0.1% capital gains</t>
  </si>
  <si>
    <t>Top 0.01% capital gains</t>
  </si>
  <si>
    <t>Top 10-5% capital gains</t>
  </si>
  <si>
    <t>Top 5-1% capital gains</t>
  </si>
  <si>
    <t>Top 1-0.5% capital gains</t>
  </si>
  <si>
    <t>Top 0.5-0.1% capital gains</t>
  </si>
  <si>
    <t>Top 0.1-0.01% capital gains</t>
  </si>
  <si>
    <t>p10p20</t>
  </si>
  <si>
    <t>p20p30</t>
  </si>
  <si>
    <t>p30p40</t>
  </si>
  <si>
    <t>p40p50</t>
  </si>
  <si>
    <t>p50p60</t>
  </si>
  <si>
    <t>p60p70</t>
  </si>
  <si>
    <t>p70p80</t>
  </si>
  <si>
    <t>p90p95</t>
  </si>
  <si>
    <t>p95p99</t>
  </si>
  <si>
    <t>p0p90</t>
  </si>
  <si>
    <t>p0p99</t>
  </si>
  <si>
    <t>mfiinc</t>
  </si>
  <si>
    <t xml:space="preserve">Pre-tax national income </t>
  </si>
  <si>
    <t>Post-tax national income</t>
  </si>
  <si>
    <t xml:space="preserve">Fiscal income </t>
  </si>
  <si>
    <t>Pensions and social insurance income (labor share)</t>
  </si>
  <si>
    <t>Pensions and social insurance income (capital share)</t>
  </si>
  <si>
    <t>Pre-tax labor income [pre-tax labor income ranking]</t>
  </si>
  <si>
    <t>Pre-tax capital income [pre-tax capital income ranking]</t>
  </si>
  <si>
    <t>kpe</t>
  </si>
  <si>
    <t>soc</t>
  </si>
  <si>
    <t>Pensions and social insurance income (labor share) [pre-tax labor income ranking]</t>
  </si>
  <si>
    <t>Equity asset income [pre-tax capital income ranking]</t>
  </si>
  <si>
    <t>Interest income [pre-tax capital income ranking]</t>
  </si>
  <si>
    <t>Pensions and social insurance income (capital share) [pre-tax capital income ranking]</t>
  </si>
  <si>
    <t>Interest payments [pre-tax capital income ranking]</t>
  </si>
  <si>
    <t>Mortgage interest paid [pre-tax capital income ranking]</t>
  </si>
  <si>
    <t>Non-mortgage interest paid [pre-tax capital income ranking]</t>
  </si>
  <si>
    <t>* each of these variable can be m or a (m=macroeconomic total; a=average for given population)</t>
  </si>
  <si>
    <t>All above variables can only be combined with _pall percentile</t>
  </si>
  <si>
    <t>Value = 1 if variable already appears in WID CODE list; Value = blank otherwise</t>
  </si>
  <si>
    <t>Modifs to be made column L</t>
  </si>
  <si>
    <t>Threshold factor labor income for the 99th g-percentile, where percentiles are defined relative to adult female individuals</t>
  </si>
  <si>
    <t>Variables codes structure</t>
  </si>
  <si>
    <t>pall</t>
  </si>
  <si>
    <t>For example, in the database, share_p90 indicates the share of top 10% individuals, share_p70, the share of top 30%.</t>
  </si>
  <si>
    <t>In general: the share for any percentile interval pMin pMax is given by share(pMin)-share(pMax), the notation for the on the fly result over this interval will then be pMin_pMax</t>
  </si>
  <si>
    <t>p99.0</t>
  </si>
  <si>
    <t>pul</t>
  </si>
  <si>
    <t>100+</t>
  </si>
  <si>
    <t>001</t>
  </si>
  <si>
    <t>051</t>
  </si>
  <si>
    <t>151</t>
  </si>
  <si>
    <t>101</t>
  </si>
  <si>
    <t>0 to 4</t>
  </si>
  <si>
    <t>5 to 9</t>
  </si>
  <si>
    <t>10 to 14</t>
  </si>
  <si>
    <t>15 to 19</t>
  </si>
  <si>
    <t>p80p90</t>
  </si>
  <si>
    <t>p99p100</t>
  </si>
  <si>
    <t>p99-100</t>
  </si>
  <si>
    <t>Percentile p99 to p100</t>
  </si>
  <si>
    <t>o</t>
  </si>
  <si>
    <t>p90p100</t>
  </si>
  <si>
    <t>afninc</t>
  </si>
  <si>
    <t>tfninc</t>
  </si>
  <si>
    <t>mfninc</t>
  </si>
  <si>
    <t>Other_WTID</t>
  </si>
  <si>
    <t>Intermediary average</t>
  </si>
  <si>
    <t>Top average</t>
  </si>
  <si>
    <t>Designation</t>
  </si>
  <si>
    <t>This sheet provides the correspondance between new WID codes and old WTID codes not displayed in previous worksheets of this file.</t>
  </si>
  <si>
    <t>Share of selected variable accruing to selected fractile</t>
  </si>
  <si>
    <t>Beta coefficient</t>
  </si>
  <si>
    <t>individuals</t>
  </si>
  <si>
    <t>In general: share_pX= share of top (100-X) %</t>
  </si>
  <si>
    <t>NB: in the raw data (and data available for download), all shares are comprised between 0 and 1. On the web interface, we display percentages.</t>
  </si>
  <si>
    <t>We must disinguish two cases, when percentiles are of the form pX and when percentiles are of the form pXpY (which we call fractiles)</t>
  </si>
  <si>
    <t>When percentile notation is pX:</t>
  </si>
  <si>
    <t xml:space="preserve">In this case, the raw data stores cumulated percentile shares rather than intermediary shares, i.e. a share variable indicates, for a given percentile pX, the share for all individuals over percentile threshold pX. </t>
  </si>
  <si>
    <t>When percentile notation is pXpY:</t>
  </si>
  <si>
    <t xml:space="preserve">In this case, the raw data stores the intermediary share between percentile thresholds pX and pY. </t>
  </si>
  <si>
    <t>We must distinguish two cases, preselected vs. customized fractiles</t>
  </si>
  <si>
    <t>Customized fractiles:</t>
  </si>
  <si>
    <t>If the data allows it, users can choose any customized fractile: bottom 12% of the population corresponds to p0_p12 and top 3% corresponds to p97p100.</t>
  </si>
  <si>
    <t xml:space="preserve">In order to compute the share of individuals between pMin and pMax, the database performs an on the fly computatation: share(pMin)-share(pMax). </t>
  </si>
  <si>
    <t xml:space="preserve">2. How to select fractile shares on the website? </t>
  </si>
  <si>
    <t>Share of a variable in parent variable</t>
  </si>
  <si>
    <t>p90-100</t>
  </si>
  <si>
    <t>Percentiles p90 to p100</t>
  </si>
  <si>
    <t>1. How are shares stored in the raw database and in the files available for download?</t>
  </si>
  <si>
    <t>Preselected fractiles:</t>
  </si>
  <si>
    <t>NB: intermediary averages start with letter "a"</t>
  </si>
  <si>
    <t>We must disinguish two cases, when percentiles are of the form pX and when percentiles are of the form pXpY (which we call fractiles):</t>
  </si>
  <si>
    <t>a***_pXpY stores the average income/wealth of percentile group pXpY</t>
  </si>
  <si>
    <t xml:space="preserve">1. How are intermediary averages stored in the database? </t>
  </si>
  <si>
    <t>2. How to select fractile averages on the website?</t>
  </si>
  <si>
    <t>For example, share_p90p95 indicates the share of the individuals from p90 to p95.</t>
  </si>
  <si>
    <t>country1</t>
  </si>
  <si>
    <t>country2</t>
  </si>
  <si>
    <t xml:space="preserve">This file explains the general structure of the WID.world database, it details variable code names, the relationships between variables, their units and how they are stored on the database. </t>
  </si>
  <si>
    <t>1. General information</t>
  </si>
  <si>
    <t>Net foreign income</t>
  </si>
  <si>
    <t>Specific_Country_Metadata</t>
  </si>
  <si>
    <t>Specific Country Metadata Info</t>
  </si>
  <si>
    <t>Share</t>
  </si>
  <si>
    <t>Year_List</t>
  </si>
  <si>
    <t>World</t>
  </si>
  <si>
    <t>TitleName</t>
  </si>
  <si>
    <t>ShortName</t>
  </si>
  <si>
    <t>Alpha3</t>
  </si>
  <si>
    <t>ISONumeric</t>
  </si>
  <si>
    <t>region</t>
  </si>
  <si>
    <t>region2</t>
  </si>
  <si>
    <t>the United Arab Emirates</t>
  </si>
  <si>
    <t>United Arab Emirates</t>
  </si>
  <si>
    <t>Saint Barthélemy</t>
  </si>
  <si>
    <t>Bolivia</t>
  </si>
  <si>
    <t>Bonaire</t>
  </si>
  <si>
    <t>the Bahamas</t>
  </si>
  <si>
    <t>Bahamas</t>
  </si>
  <si>
    <t>the Cocos</t>
  </si>
  <si>
    <t>Cocos</t>
  </si>
  <si>
    <t>DR Congo</t>
  </si>
  <si>
    <t>the Central African Republic</t>
  </si>
  <si>
    <t>Central African Republic</t>
  </si>
  <si>
    <t>the Congo</t>
  </si>
  <si>
    <t>Congo</t>
  </si>
  <si>
    <t>the Cook Islands</t>
  </si>
  <si>
    <t>Cook Islands</t>
  </si>
  <si>
    <t>the Czech Republic</t>
  </si>
  <si>
    <t>Czech Republic</t>
  </si>
  <si>
    <t>the Dominican Republic</t>
  </si>
  <si>
    <t>Dominican Republic</t>
  </si>
  <si>
    <t>the Falkland Islands</t>
  </si>
  <si>
    <t>Falkland Islands</t>
  </si>
  <si>
    <t>Micronesia</t>
  </si>
  <si>
    <t>the Faroe Islands</t>
  </si>
  <si>
    <t>Faroe Islands</t>
  </si>
  <si>
    <t>the United Kingdom</t>
  </si>
  <si>
    <t>United Kingdom</t>
  </si>
  <si>
    <t>the Gambia</t>
  </si>
  <si>
    <t>Gambia</t>
  </si>
  <si>
    <t>South Sandwich Islands</t>
  </si>
  <si>
    <t>the British Indian Ocean Territory</t>
  </si>
  <si>
    <t>British Indian Ocean Territory</t>
  </si>
  <si>
    <t>Iran</t>
  </si>
  <si>
    <t>the Comoros</t>
  </si>
  <si>
    <t>Comoros</t>
  </si>
  <si>
    <t>North Korea</t>
  </si>
  <si>
    <t>Korea</t>
  </si>
  <si>
    <t>the Cayman Islands</t>
  </si>
  <si>
    <t>Cayman Islands</t>
  </si>
  <si>
    <t>Lao PDR</t>
  </si>
  <si>
    <t>Moldova</t>
  </si>
  <si>
    <t>Saint Martin</t>
  </si>
  <si>
    <t>the Marshall Islands</t>
  </si>
  <si>
    <t>Marshall Islands</t>
  </si>
  <si>
    <t>Macedonia</t>
  </si>
  <si>
    <t>the Northern Mariana Islands</t>
  </si>
  <si>
    <t>Northern Mariana Islands</t>
  </si>
  <si>
    <t>the Niger</t>
  </si>
  <si>
    <t>Niger</t>
  </si>
  <si>
    <t>the Netherlands</t>
  </si>
  <si>
    <t>Netherlands</t>
  </si>
  <si>
    <t>the Philippines</t>
  </si>
  <si>
    <t>Philippines</t>
  </si>
  <si>
    <t>Palestine</t>
  </si>
  <si>
    <t>Réunion</t>
  </si>
  <si>
    <t>the Russian Federation</t>
  </si>
  <si>
    <t>Russian Federation</t>
  </si>
  <si>
    <t>the Sudan</t>
  </si>
  <si>
    <t>Sudan</t>
  </si>
  <si>
    <t>Saint Helena</t>
  </si>
  <si>
    <t>Sint Maarten</t>
  </si>
  <si>
    <t>the Turks and Caicos Islands</t>
  </si>
  <si>
    <t>Turks and Caicos Islands</t>
  </si>
  <si>
    <t>the French Southern Territories</t>
  </si>
  <si>
    <t>French Southern Territories</t>
  </si>
  <si>
    <t>Taiwan</t>
  </si>
  <si>
    <t>Tanzania</t>
  </si>
  <si>
    <t>the US Minor Outlying Islands</t>
  </si>
  <si>
    <t>US Minor Outlying Islands</t>
  </si>
  <si>
    <t>the USA</t>
  </si>
  <si>
    <t>the Holy See</t>
  </si>
  <si>
    <t>Holy See</t>
  </si>
  <si>
    <t>Saint Vincent and Grenadines</t>
  </si>
  <si>
    <t>Venezuela</t>
  </si>
  <si>
    <t>Virgin Islands</t>
  </si>
  <si>
    <t>WO</t>
  </si>
  <si>
    <t>.</t>
  </si>
  <si>
    <t>Corporate equity, fund shares &amp; offshore wealth</t>
  </si>
  <si>
    <t>Private equity, fund shares &amp; offshore wealth</t>
  </si>
  <si>
    <t>Personal equity, fund shares &amp; offshore wealth</t>
  </si>
  <si>
    <t>Non-profit equity, fund shares &amp; offshore wealth</t>
  </si>
  <si>
    <t>Government equity, fund shares &amp; offshore wealth</t>
  </si>
  <si>
    <t>Private currency, deposits, bonds &amp; loans</t>
  </si>
  <si>
    <t>Personal currency, deposits, bonds &amp; loans</t>
  </si>
  <si>
    <t>Non-profit currency, deposits, bonds &amp; loans</t>
  </si>
  <si>
    <t>Corporate currency, deposits, bonds &amp; loans</t>
  </si>
  <si>
    <t>Government currency, deposits, bonds &amp; loans</t>
  </si>
  <si>
    <t>Personal financial assets excluding currency &amp; deposits</t>
  </si>
  <si>
    <t>Personal currency, bonds &amp; deposits</t>
  </si>
  <si>
    <t>Compensation of employees paid to rest of the world</t>
  </si>
  <si>
    <t>Number of units in a given group</t>
  </si>
  <si>
    <t>Wealth-income ratio</t>
  </si>
  <si>
    <t>Threshold</t>
  </si>
  <si>
    <t>Male population size in a given group.</t>
  </si>
  <si>
    <t xml:space="preserve">Female population size in a given group. </t>
  </si>
  <si>
    <t>FullName</t>
  </si>
  <si>
    <t>WID_Age_Code</t>
  </si>
  <si>
    <t>aln</t>
  </si>
  <si>
    <t>alc</t>
  </si>
  <si>
    <t>alp</t>
  </si>
  <si>
    <t>alh</t>
  </si>
  <si>
    <t>ali</t>
  </si>
  <si>
    <t>Net Private Wealth to Net National Income Ratio</t>
  </si>
  <si>
    <t>Net Personal Wealth to Net National Income Ratio</t>
  </si>
  <si>
    <t>Net Non-Profit Wealth to Net National Income Ratio</t>
  </si>
  <si>
    <t>Net Corporate Wealth to Net National Income Ratio</t>
  </si>
  <si>
    <t>alg</t>
  </si>
  <si>
    <t>Net Public Wealth to Net National Income Ratio</t>
  </si>
  <si>
    <t>Wealth Income ratio</t>
  </si>
  <si>
    <t>List of countries displayed in the "By country" page of WID.world: countries with distributional information.</t>
  </si>
  <si>
    <t>United States</t>
  </si>
  <si>
    <t>Tanzania</t>
    <phoneticPr fontId="0" type="noConversion"/>
  </si>
  <si>
    <t>Denmark</t>
    <phoneticPr fontId="0" type="noConversion"/>
  </si>
  <si>
    <t>Zanzibar</t>
  </si>
  <si>
    <t>Ratio of net wealth (of a given sector) to net national income</t>
  </si>
  <si>
    <t>Average income or wealth between two percentiles. When the associated percentile is of the form 'pX', intermediary average returns the average between percentile pX and the next consecutive percentile. When the associated percentile is of the form 'pXpY', the variable returns the average between percentiles pX and pY.</t>
  </si>
  <si>
    <t>Income or wealth shares. When the associated percentile is of the form 'pX', the raw data stores the share of total income or wealth detained by all the population between threshold pX and the top of the distribution. When the associated percentile is of the form 'pXpY', the raw data stores the share of the population between thresholds pX and pY.</t>
  </si>
  <si>
    <t>Percentile (i.e. threshold ) value at pX, whether the percentile is of the form 'pX' or of the form 'pXpY'</t>
  </si>
  <si>
    <t>Old WTID codes</t>
  </si>
  <si>
    <t>1-letter series type</t>
  </si>
  <si>
    <t>1-letter SERIES type</t>
  </si>
  <si>
    <t>1-letter POPULATION type</t>
  </si>
  <si>
    <t>ahweal999i</t>
  </si>
  <si>
    <t>hweal</t>
  </si>
  <si>
    <t>1-letter SERIES type described here</t>
  </si>
  <si>
    <t>1-letter POPULATION type described here</t>
  </si>
  <si>
    <t>5-letter CONCEPT code</t>
  </si>
  <si>
    <t>3-digit AGE code</t>
  </si>
  <si>
    <t>4-digit YEAR code</t>
  </si>
  <si>
    <t>2-to-14-character PERCENTILE code</t>
  </si>
  <si>
    <t>4-digit YEAR list described here</t>
  </si>
  <si>
    <t>WID codes examples</t>
  </si>
  <si>
    <t>fiinc</t>
  </si>
  <si>
    <t>nninc</t>
  </si>
  <si>
    <t>flinc</t>
  </si>
  <si>
    <t>Decomposition</t>
  </si>
  <si>
    <t>Country, percentile, year codes</t>
  </si>
  <si>
    <t>5-letter CONCEPT codes for Wealth macro variables described here</t>
  </si>
  <si>
    <t>5-letter CONCEPT codes for Wealth distributed variables  described here</t>
  </si>
  <si>
    <t>5-letter CONCEPT codes for Income macro variables described here</t>
  </si>
  <si>
    <t>2-to-14-character PERCENTILE code described here</t>
  </si>
  <si>
    <t>3. Concept codes</t>
  </si>
  <si>
    <t>2. Series type</t>
  </si>
  <si>
    <t>Variable series types</t>
  </si>
  <si>
    <t>Series Type</t>
  </si>
  <si>
    <t>4. Age codes</t>
  </si>
  <si>
    <t>Population types</t>
  </si>
  <si>
    <t>Population_Types</t>
  </si>
  <si>
    <t>5. Population types</t>
  </si>
  <si>
    <t>6. Country, year, percentile lists</t>
  </si>
  <si>
    <t>3-digit AGE codes described here</t>
  </si>
  <si>
    <t>Number of married couples and single adults as tax units.</t>
  </si>
  <si>
    <t>Number of adults as tax units.</t>
    <phoneticPr fontId="32" type="noConversion"/>
  </si>
  <si>
    <t>Number of reports filed containing information used to calculate taxes.</t>
    <phoneticPr fontId="32" type="noConversion"/>
  </si>
  <si>
    <t>Number of employed individuals.</t>
    <phoneticPr fontId="32" type="noConversion"/>
  </si>
  <si>
    <t>The division of current price by the base year price of a market basket to measure the changes in the price level of consumer goods and services purchased by households.</t>
    <phoneticPr fontId="32" type="noConversion"/>
  </si>
  <si>
    <t>x</t>
  </si>
  <si>
    <t>Exchange rates</t>
  </si>
  <si>
    <t>Exchange rate series</t>
  </si>
  <si>
    <t>1</t>
  </si>
  <si>
    <t>2</t>
  </si>
  <si>
    <t>3</t>
  </si>
  <si>
    <t>4</t>
  </si>
  <si>
    <t>lc</t>
  </si>
  <si>
    <t>usp</t>
  </si>
  <si>
    <t>eup</t>
  </si>
  <si>
    <t>yup</t>
  </si>
  <si>
    <t>usx</t>
  </si>
  <si>
    <t>eux</t>
  </si>
  <si>
    <t>yux</t>
  </si>
  <si>
    <t>PPP conversion factor, LCU per USD</t>
  </si>
  <si>
    <t>PPP conversion factor, LCU per EUR</t>
  </si>
  <si>
    <t>PPP conversion factor, LCU per CNY</t>
  </si>
  <si>
    <t>Market exchange rate, LCU per USD</t>
  </si>
  <si>
    <t>Market exchange rate, LCU per EUR</t>
  </si>
  <si>
    <t>Market exchange rate, LCU per CNY</t>
  </si>
  <si>
    <t>5-letter CONCEPT codes for Income distributed variables described here</t>
  </si>
  <si>
    <t>5-letter CONCEPT codes for Other macro variables described here</t>
  </si>
  <si>
    <t>Notes on percentile notation and share variables</t>
  </si>
  <si>
    <t>Conversely, share of bottom X % =1-share_pX</t>
  </si>
  <si>
    <t>In these cases, the website returns, respectively, the income/wealth shares of top 1%, top 10%, Middle 40%, bottom 50% individuals.</t>
  </si>
  <si>
    <t xml:space="preserve">Users can choose between a few pre-selected fractiles Top 1%, Top 10%, Middle 40%, Bottom 50% individuals. </t>
  </si>
  <si>
    <t>Notes on percentile notation and "intermediary averages"</t>
  </si>
  <si>
    <t>a***_pX  stores the average income/wealth of percentile group pXpX+1, e.g. afiinc_p99 stores the average income of percentile group p99.0p99.1 (the lowest 10% earners within the top 1% earners)</t>
  </si>
  <si>
    <t>If a users requests afiinc_p90p100, the database first checks whether afiinc_p90p100 is stored. If not, the database computes average income by getting the share associated to p90p100 (s(p90) or s(p90p100)), multiplies this by total income afiinc999i_pall and divides this by the group population.</t>
  </si>
  <si>
    <t>Indices</t>
  </si>
  <si>
    <t xml:space="preserve">Average income or wealth of all individuals above percentile pX (i.e from pX to the top of the distribution of income or wealth) or above group pXpY (i.e. above percentile pY). </t>
  </si>
  <si>
    <t>Official exchange rate of the local currency to USD.</t>
    <phoneticPr fontId="41" type="noConversion"/>
  </si>
  <si>
    <t>Official exchange rate of the local currency to CNY.</t>
    <phoneticPr fontId="41" type="noConversion"/>
  </si>
  <si>
    <t>Official exchange rate of the local currency to EUR.</t>
    <phoneticPr fontId="41" type="noConversion"/>
  </si>
  <si>
    <t>Imputed taxes on production</t>
    <phoneticPr fontId="41" type="noConversion"/>
  </si>
  <si>
    <r>
      <t xml:space="preserve">Inverted </t>
    </r>
    <r>
      <rPr>
        <sz val="18"/>
        <color theme="1"/>
        <rFont val="Calibri"/>
        <family val="2"/>
        <scheme val="minor"/>
      </rPr>
      <t>P</t>
    </r>
    <r>
      <rPr>
        <sz val="18"/>
        <color theme="1"/>
        <rFont val="Calibri"/>
        <family val="2"/>
        <scheme val="minor"/>
      </rPr>
      <t>areto coefficients</t>
    </r>
    <phoneticPr fontId="41" type="noConversion"/>
  </si>
  <si>
    <t>Technical description</t>
  </si>
  <si>
    <t>Intuitive description</t>
  </si>
  <si>
    <t>Our data for Uzbekistan solely include national income series. These series were constructed by WID using a variety of sources, including official national accounts, UN SNA Detailed Tables, World Bank and IMF Data sets (formulation to be improved).</t>
  </si>
  <si>
    <t>Our data for the UK include series for national income, national wealth and the distribution of fiscal income. These series were constructed and updated by WID by combining official national accounts with fiscal data and household surveys. They are based upon Atkinson etc. The detailed methodology and data sources are described in these reference publications. Additional details are listed below. //New series on the distribution of national income and personal wealth are currently being constructed by Alvaredo, Atkinson and Morelli (work in progress).  To be completed</t>
  </si>
  <si>
    <t>Our data for the USA include complete series for national income, national wealth and the distribution of national income and personal wealth. These series were constructed and updated by WID by combining official national accounts with fiscal data and household surveys. They are based upon Piketty, Saez and Zucman (2016), extending previous work by Piketty and Saez (2003), Piketty and Zucman (2014) and Saez and Zucman (2016). The detailed methodology and data sources are described in these reference publications. Additional details are listed below. // Our data for the USA also includes series on the distribution of fiscal income by US states. They are based upon xxx. To be completed.</t>
  </si>
  <si>
    <t xml:space="preserve">Our data for France include complete series for national income, national wealth and the distribution of national income and personal wealth. These series were constructed and updated by WID by combining official national accounts with fiscal data and household surveys. They are based upon Garbinti, Goupille and Piketty (2016), extending previous work by Piketty (2001, 2003), Landais (2007) and Piketty and Zucman (2014). The detailed methodology and data sources are described in these reference publications. Additional details are listed below. // </t>
  </si>
  <si>
    <t>Brief description of available data (to be used for Methodology section of website)</t>
  </si>
  <si>
    <t>Fiscal income is defined as the sum of all income items reported on income tax returns, before any deduction. It includes labour income, capital income and mixed income. The concept of fiscal income varies with national tax legislations, so in order to make international comparisons it is preferable to use the concept of national income.</t>
  </si>
  <si>
    <t>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
  </si>
  <si>
    <t>First letter series (*) can be either a,b,c,o,m,s,t</t>
  </si>
  <si>
    <t xml:space="preserve">First letter series (*) can be either a,b,c,o,m,s,t </t>
  </si>
  <si>
    <t>Modifs to be made to column L</t>
  </si>
  <si>
    <t>The links below describe each component of WID variables 10 character codes as well as WID country, year and percentile codes</t>
  </si>
  <si>
    <t>Description for WID fellows</t>
  </si>
  <si>
    <t>Average</t>
  </si>
  <si>
    <t>The base unit is the tax unit defined by national fiscal administrations to measure personal income taxes.</t>
  </si>
  <si>
    <t>The base unit is the employed population.</t>
  </si>
  <si>
    <t>Online Description</t>
  </si>
  <si>
    <t xml:space="preserve">The population looked at is comprised of male individuals only. </t>
  </si>
  <si>
    <t xml:space="preserve">The population looked at is comprised of female individuals only. </t>
  </si>
  <si>
    <t>The population is comprised of individuals of all ages.</t>
  </si>
  <si>
    <t>The population is comprised of individuals below age 20.</t>
  </si>
  <si>
    <t>The population is comprised of individuals over age 20.</t>
  </si>
  <si>
    <t>The population is comprised of individuals over age 80.</t>
  </si>
  <si>
    <t>The population is comprised of individuals over age 99.</t>
  </si>
  <si>
    <t>Female population size in the "&lt;percentile&gt;" percentile group of the distribution of &lt;concept&gt;.</t>
  </si>
  <si>
    <t>Size of the population of percentile group &lt;percentile&gt;.</t>
  </si>
  <si>
    <t>The beta coefficient corresponds to the inverted Pareto-Lorenz coefficient. It is equal to mean income over a certain income level divided by this level. A coefficient b=2=200% for an income level 100 000 EUR means that the average income above 100 000 EUR is 200 000 EUR, a coefficient of 3 or 300% at income level 1 000 000 EUR means that the average income level above 1 000 000 EUR in a given population is 3 000 000 EUR.</t>
  </si>
  <si>
    <t>The beta coefficient corresponds to the inverted Pareto-Lorenz coefficient. It is equal to mean income over percentile &lt;percentile&gt;. A coefficient b=2=200% for an income level 100 000 EUR means that the average income above 100 000 EUR is 200 000 EUR, a coefficient of 3 or 300% at income level 1 000 000 EUR means that the average income level above 1 000 000 EUR in a given population is 3 000 000 EUR.</t>
  </si>
  <si>
    <t>Personal bonds &amp; loans are bonds and loans owned by the personal sector (households).</t>
  </si>
  <si>
    <t>Personal equity, fund shares &amp; offshore wealth are company stocks, fund shares and wealth outside of one's residence country owned by the personal sector (households).</t>
  </si>
  <si>
    <t>Personal equities are company stocks owned by the personal sector (households).</t>
  </si>
  <si>
    <t>Personal offshore wealth is wealth outside of one's residence country owned by the personal sector (households).</t>
  </si>
  <si>
    <t>Personal pension funds &amp; life insurance are pension funds and life insurance owned by the personal sector (households).</t>
  </si>
  <si>
    <t>Personal debt is debts or legal obligations owned by the personal sector (households).</t>
  </si>
  <si>
    <t>Personal financial assets excluding cash are financial assets except cash and bank deposits owned by the personal sector (households).</t>
  </si>
  <si>
    <t>Net corporate wealth is the total value of assets (cash, housing, bonds, equities, etc.) owned by the corporate sector (companies), minus its debts.</t>
  </si>
  <si>
    <t>Corporate non-financial assets are assets with a physical value (real estate, machinery, equipment, etc.) owned by the corporate sector (companies).</t>
  </si>
  <si>
    <t>Corporate housing assets are places of residence and land they built on owned by the corporate sector (companies).</t>
  </si>
  <si>
    <t>Corporate dwellings are places of residence owned by the corporate sector (companies).</t>
  </si>
  <si>
    <t>Corporate land underlying dwellings is land on which the places of residence are built owned by the corporate sector (companies).</t>
  </si>
  <si>
    <t>Corporate business and other non-financial assets are agricultural land and other domestic non-financial assets owned by the corporate sector (companies).</t>
  </si>
  <si>
    <t>Corporate agricultural land is agricultural land owned by the corporate sector (companies). Agricultural land is defined as land devoted to agriculture.</t>
  </si>
  <si>
    <t>Corporate other domestic capital is non-financial assets owned by the corporate sector (companies) except housing assets and agricultural land (machinery, equipment, etc.).</t>
  </si>
  <si>
    <t>Corporate financial assets are intangible assets whose value is derived from a contractual claim (bank deposits, bonds, and stocks) owned by the corporate sector (companies).</t>
  </si>
  <si>
    <t>Corporate currency, deposits, bonds &amp; loans are cash, bank deposits, bonds and loans owned by the corporate sector (companies).</t>
  </si>
  <si>
    <t>Corporate currency &amp; deposits are cash and bank deposits owned by corporate sector (companies).</t>
  </si>
  <si>
    <t>Corporate bonds &amp; loans are bonds and loans owned by the corporate sector (companies).</t>
  </si>
  <si>
    <t>Corporate equity, fund shares &amp; offshore wealth are company stocks, fund shares and wealth outside of one's residence country owned by the corporate sector (companies).</t>
  </si>
  <si>
    <t>Corporate equities are company stocks owned by the corporate sector (companies).</t>
  </si>
  <si>
    <t>Corporate offshore wealth is wealth outside of residence country owned by the corporate sector (companies).</t>
  </si>
  <si>
    <t>Corporate pension funds &amp; life insurance are pension funds and life insurance owned by the corporate sector (companies).</t>
  </si>
  <si>
    <t>Corporate debt is debts or legal obligations owned by the corporate sector (companies).</t>
  </si>
  <si>
    <t>Corporate equity debt is the total value of equity debts of the corporate sector (companies).</t>
  </si>
  <si>
    <t>Corporate financial assets excluding cash are financial assets except cash and bank deposits owned by the corporate sector (companies).</t>
  </si>
  <si>
    <t>Net public wealth is the total value of assets (cash, housing, bonds, equities, etc.) owned by the general government sector (central government, state government, local government, and social security funds), minus its debts.</t>
  </si>
  <si>
    <t>Government non-financial assets are assets with a physical value (real estate, machinery, equipment, etc.) owned by the general government sector (central government, state government, local government, and social security funds).</t>
  </si>
  <si>
    <t>Government housing assets are places of residence and land they built on owned by the general government sector (central government, state government, local government, and social security funds).</t>
  </si>
  <si>
    <t>Government dwellings are places of residence owned by the general government sector (central government, state government, local government, and social security funds).</t>
  </si>
  <si>
    <t>Government land underlying dwellings is land on which the places of residence are built owned by the general government sector (central government, state government, local government, and social security funds).</t>
  </si>
  <si>
    <t>Government business and other non-financial assets are agricultural land and other domestic non-financial assets owned by the general government sector (central government, state government, local government, and social security funds).</t>
  </si>
  <si>
    <t>Government agricultural land is agricultural land owned by the general government sector (central government, state government, local government, and social security funds). Agricultural land is defined as land devoted to agriculture.</t>
  </si>
  <si>
    <t>Government other domestic capital is non-financial assets owned by the general government sector (central government, state government, local government, and social security funds) except housing assets and agricultural land (machinery, equipment, etc.).</t>
  </si>
  <si>
    <t>Government financial assets are intangible assets whose value is derived from a contractual claim (bank deposits, bonds, and stocks) owned by the general government sector (central government, state government, local government, and social security funds).</t>
  </si>
  <si>
    <t>Government currency, deposits, bonds &amp; loans are cash, bank deposits, bonds and loans owned by the general government sector (central government, state government, local government, and social security funds).</t>
  </si>
  <si>
    <t>Government currency &amp; deposits are cash and bank deposits owned by the general government sector (central government, state government, local government, and social security funds).</t>
  </si>
  <si>
    <t>Government bonds &amp; loans are bonds and loans owned by the general government sector (central government, state government, local government, and social security funds).</t>
  </si>
  <si>
    <t>Government equity, fund shares &amp; offshore wealth are company stocks, fund shares and wealth outside of one's residence country owned by the general government sector (central government, state government, local government, and social security funds).</t>
  </si>
  <si>
    <t>Government equities are company stocks owned by the general government sector (central government, state government, local government, and social security funds).</t>
  </si>
  <si>
    <t>Government offshore wealth are wealth outside of one's residence country owned by the general government sector (central government, state government, local government, and social security funds).</t>
  </si>
  <si>
    <t>Government pension funds &amp; life insurance are pension funds and life insurance owned by the general government sector (central government, state government, local government, and social security funds).</t>
  </si>
  <si>
    <t>Government debt is debts or legal obligations owned by the general government sector (central government, state government, local government, and social security funds).</t>
  </si>
  <si>
    <t>Government financial assets excluding cash are financial assets except cash and bank deposits owned by the general government sector (central government, state government, local government, and social security funds).</t>
  </si>
  <si>
    <t>Net foreign assets are the total value of the assets that a country owns abroad, minus the total value of the domestic assets owned by foreigners.</t>
  </si>
  <si>
    <t>Gross foreign assets are the total value of the assets that country owns abroad.</t>
  </si>
  <si>
    <t>Gross foreign liabilities are the total value of the domestic assets owned by foreigners.</t>
  </si>
  <si>
    <t>Wealth-Income Ratio is the division of national wealth by national income.</t>
  </si>
  <si>
    <t>Net Private Wealth to Net National Income Ratio is the division of net private wealth by net national income. Private wealth consists of net wealth of the personal sector (households) and the non-profit sector (philanthropy foundations, religious organizations, universities, etc.).</t>
  </si>
  <si>
    <t>Net Personal Wealth to Net National Income Ratio is the division of net wealth of the personal sector (households) by net national income.</t>
  </si>
  <si>
    <t>Net Non-Profit Wealth to Net National Income Ratio is the division of net wealth of the non-profit sector (philanthropy foundations, religious organizations, universities, etc.) by net national income.</t>
  </si>
  <si>
    <t>Net Corporate Wealth to Net National Income Ratio is the division of net wealth of the corporate sector (companies) by net national income.</t>
  </si>
  <si>
    <t>Net Public Wealth to Net National Income Ratio is the division of net wealth of the public sector by net national income.</t>
  </si>
  <si>
    <t>Income reduction as a result of income tax is the total value of paid income taxes.</t>
  </si>
  <si>
    <t>Net domestic product is the total value of the goods and services produced in a country, minus the value of the fixed capital used up in production (e.g. replacement of obsolete machines or maintenance of roads).</t>
  </si>
  <si>
    <t>Net foreign income is the difference between the total value of a country's citizens and companies earned abroad, and the total value of foreign citizens and overseas companies earned in that country.</t>
  </si>
  <si>
    <t>Compensation of employees received from abroad is the total value of wage and salary disbursements, and supplements to wages and salaries received by a country's residents, including wages and salaries received from the rest of the world.</t>
  </si>
  <si>
    <t>Compensation of employees paid to rest of the world is the total value of income accruing to employees as remuneration for their work.</t>
  </si>
  <si>
    <t>Net value added of non-financial corporations sector is the total value of output owned by non-financial corporations sector, minus the total value of both intermediate consumption and consumption of fixed capital. The non-financial corporations sector includes all private and public enterprises that produce goods and/or provide non-financial services to the markets.</t>
  </si>
  <si>
    <t>Net value added of financial corporations sector is the total value of output owned by financial corporations sector, minus the total value of both intermediate consumption and consumption of fixed capital. The financial corporations sector includes all private and public enterprises that provide financial services to the markets.</t>
  </si>
  <si>
    <t>Net value added of general government is the total value of output owned by general government sector, minus the total value of both intermediate consumption and consumption of fixed capital.</t>
  </si>
  <si>
    <t>Net value added of personal sector is the total value of output owned by personal sector (households), minus the total value of both intermediate consumption and consumption of fixed capital.</t>
  </si>
  <si>
    <t>Net value added of non-profit sector is the total value of output owned by non-profit sector (philanthropy foundations, religious organizations, universities, etc.), minus the total value of both intermediate consumption and consumption of fixed capital.</t>
  </si>
  <si>
    <t>Compensation of employees paid by non financial corporations is the total value of income accruing to employees as remuneration for their work paid by non-financial corporations sector. The non-financial corporations sector includes all private and public enterprises that produce goods and/or provide non-financial services to the markets.</t>
  </si>
  <si>
    <t>Net operating surplus of non-financial corporations  is the total value of the return to capital, or the effect of time passing on the net present value of the non-financial corporations sector. The non-financial corporations sector includes all private and public enterprises that produce goods and/or provide non-financial services to the markets.</t>
  </si>
  <si>
    <t>Other taxes on production (net) paid by non-financial corporations sector are the total value of taxes other than those incurred directly as a result of engaging in production (mainly consist of current taxes on the labour or capital employed in the enterprise, such as payroll taxes or current taxes on vehicles or buildings) paid by the non-financial corporations sector. The non-financial corporations sector includes all private and public enterprises that produce goods and/or provide non-financial services to the markets.</t>
  </si>
  <si>
    <t>Compensation of employees paid by financial corporations sector is the total value of income accruing to employees as remuneration for their work paid by the financial corporations sector. The financial corporations sector includes all private and public enterprises that provide financial services to the markets.</t>
  </si>
  <si>
    <t>Net operating surplus of financial corporations is the total value of the return to capital, or the effect of time passing on the net present value of the financial corporations sector. The financial corporations sector includes all private and public enterprises that provide financial services to the markets.</t>
  </si>
  <si>
    <t>Other taxes on production (net) paid by financial corporations are the total value of taxes other than those incurred directly as a result of engaging in production (mainly consist of current taxes on the labour or capital employed in the enterprise, such as payroll taxes or current taxes on vehicles or buildings) paid by the financial corporations sector. The financial corporations sector includes all private and public enterprises that provide financial services to the markets.</t>
  </si>
  <si>
    <t>Compensation of employees paid by general government is the total value of income accruing to employees as remuneration for their work paid by general government sector (central government, state government, local government, and social security funds).</t>
  </si>
  <si>
    <t>Other taxes on production (net) paid by general government are the total value of taxes other than those incurred directly as a result of engaging in production (mainly consist of current taxes on the labour or capital employed in the enterprise, such as payroll taxes or current taxes on vehicles or buildings) paid by the general government sector (central government, state government, local government, and social security funds).</t>
  </si>
  <si>
    <t>Net value added of non-profit) sector is the total value of output owned by non-profit sector (philanthropy foundations, religious organizations, universities, etc.), minus the total value of both intermediate consumption and consumption of fixed capital.</t>
  </si>
  <si>
    <t>Compensation of employees paid by non-profit sector is the total value of income accruing to employees as remuneration for their work paid by the non-profit sector (philanthropy foundations, religious organizations, universities, etc.).</t>
  </si>
  <si>
    <t>Other taxes on production (net) paid by non-profit sector are the total value of taxes other than those incurred directly as a result of engaging in production (mainly consist of current taxes on the labour or capital employed in the enterprise, such as payroll taxes or current taxes on vehicles or buildings) paid by the non-profit sector (philanthropy foundations, religious organizations, universities, etc.).</t>
  </si>
  <si>
    <t>Net national income is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
  </si>
  <si>
    <t>Primary income of personal sector is the total value of income that the personal sector (households) receives by virtue of participation in the production process, and income accruing to the personal sector in return of provision of financial assets and renting natural resources to other institutional units.</t>
  </si>
  <si>
    <t>Primary income of general government is the total value of income that the general government sector (central government, state government, local government, and social security funds) receives by virtue of participation in the production process, and income accruing to the general government sector in return of provision of financial assets and natural resources to other institutional units.</t>
  </si>
  <si>
    <t>Primary income of non-financial corporations sector is the total value of income that the non-financial corporations sector receives by virtue of participation in the production process, and income accruing to the non-financial corporations sector in return of provision of financial assets and renting natural resources to other institutional units. The non-financial corporations sector includes all private and public enterprises that produce goods and/or provide non-financial services to the markets.</t>
  </si>
  <si>
    <t>Primary income of financial corporations sector is the total value of income that the financial corporations sector receives by virtue of participation in the production process, and income accruing to the financial corporations sector in return of provision of financial assets and renting natural resources to other institutional units. The financial corporations sector includes all private and public enterprises that provide financial services to the markets.</t>
  </si>
  <si>
    <t>Primary income of non-profit sector is the total value of income that the non-profit sector (philanthropy foundations, religious organizations, universities, etc.) receives by virtue of participation in the production process, and income accruing to the non-profit sector in return of provision of financial assets and renting natural resources to other institutional units.</t>
  </si>
  <si>
    <t>Compensation of employees received by personal sector is the total value of wage and salary disbursements and supplements to wages and salaries received by the personal sector (households), including wages and salaries received from the rest of the world.</t>
  </si>
  <si>
    <t>Net operating surplus (housing rents) of personal sector is the total value of rental income of the personal sector (households) with capital consumption adjustment.</t>
  </si>
  <si>
    <t>Property income received by personal sector is the total value of income that the personal sector (households) receives by virtue of owning property in the country.</t>
  </si>
  <si>
    <t>Property income paid by personal sector is the total value of income paid by the personal sector (households) accruing to property owners as remuneration for using their property.</t>
  </si>
  <si>
    <t>Primary income of general government  is the total value of income that the general government sector (central government, state government, local government, and social security funds) receives by virtue of participation in the production process, and income accruing to the general government sector in return of provision of financial assets and natural resources to other institutional units.</t>
  </si>
  <si>
    <t>Taxes on production (net) received by general government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
  </si>
  <si>
    <t>Property income received by general government is the total value of income that the general government sector (central government, state government, local government, and social security funds.) receives by virtue of owning property in the country.</t>
  </si>
  <si>
    <t>Property income paid by general government is the total value of income paid by the general government sector (central government, state government, local government, and social security funds.) accruing to property owners as remuneration for using their property.</t>
  </si>
  <si>
    <t>Primary income of non-financial corporations  is the total value of income that the non-financial corporations sector receives by virtue of participation in the production process, and income accruing to the non-financial corporations sector in return of provision of financial assets and renting natural resources to other institutional units. The non-financial corporations sector includes all private and public enterprises that produce goods and/or provide non-financial services to the markets.</t>
  </si>
  <si>
    <t>Net operating surplus of non-financial corporations is the total value of the return to capital, or the effect of time passing on the net present value of the non-financial corporations sector. The non-financial corporations sector includes all private and public enterprises that produce goods and/or provide non-financial services to the markets.</t>
  </si>
  <si>
    <t>Property income received by non-financial corporations is the total value of income that the non-financial corporations sector receives by virtue of owning property in the country. The non-financial corporations sector includes all private and public enterprises that produce goods and/or provide non-financial services to the markets.</t>
  </si>
  <si>
    <t>Property income paid by non-financial corporations is the total value of income paid by the non-financial corporations sector accruing to property owners as remuneration for using their property. The non-financial corporations sector includes all private and public enterprises that produce goods and/or provide non-financial services to the markets.</t>
  </si>
  <si>
    <t>Net operating surplus of financial corporations  is the total value of the return to capital, or the effect of time passing on the net present value of the financial corporations sector. The financial corporations sector includes all private and public enterprises that provide financial services to the markets.</t>
  </si>
  <si>
    <t>Property income received by financial corporations is the total value of income that the financial corporations sector receives by virtue of owning property in the country. The financial corporations sector includes all private and public enterprises that provide financial services to the markets.</t>
  </si>
  <si>
    <t>Property income paid by financial corporations is the total value of income paid by the financial corporations sector accruing to property owners as remuneration for using their property. The financial corporations sector includes all private and public enterprises that provide financial services to the markets.</t>
  </si>
  <si>
    <t>Primary income of corporate sector is the total value of income that the corporate sector (companies) receives by virtue of participation in the production process, and income accruing to the personal sector in return of provision of financial assets and renting natural resources to other institutional units.</t>
  </si>
  <si>
    <t>Net operating surplus of corporate sector is the total value of the return to capital, or the effect of time passing on the net present value of the corporate sector (companies).</t>
  </si>
  <si>
    <t>Property income received by corporate sector is the total value of income that the corporate sector (companies) receives by virtue of owning property in the country.</t>
  </si>
  <si>
    <t>Property income paid by corporate sector is the total value of income paid by the corporate sector (companies) accruing to property owners as remuneration for using their property.</t>
  </si>
  <si>
    <t>Net operating surplus of non-profit sector is the total value of the return to capital, or the effect of time passing on the net present value of the non-profit sector (philanthropy foundations, religious organizations, universities, etc.).</t>
  </si>
  <si>
    <t>Property income received by non-profit sector is the total value of income that the non-profit sector (philanthropy foundations, religious organizations, universities, etc.) receives by virtue of owning property in the country.</t>
  </si>
  <si>
    <t>Property income paid by non-profit sector is the total value of income paid by the non-profit sector (philanthropy foundations, religious organizations, universities, etc.) accruing to property owners as remuneration for using their property.</t>
  </si>
  <si>
    <t xml:space="preserve">Personal factor income is 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t>
  </si>
  <si>
    <t>Property income received by general government sector is the total value of income that the general government sector (central government, state government, local government, and social security funds.) receives by virtue of owning property in the country.</t>
  </si>
  <si>
    <t>Property income paid by general government sector is the total value of income paid by the general government sector (central government, state government, local government, and social security funds.) accruing to property owners as remuneration for using their property.</t>
  </si>
  <si>
    <t>Net operating surplus of NPISH sector is the total value of the return to capital, or the effect of time passing on the net present value of the non-profit sector (philanthropy foundations, religious organizations, universities, etc.).</t>
  </si>
  <si>
    <t>Property income received by NPISH sector is the total value of income that the non-profit sector (philanthropy foundations, religious organizations, universities, etc.) receives by virtue of owning property in the country.</t>
  </si>
  <si>
    <t>Property income paid by NPISH sector is the total value of income paid by the non-profit sector (philanthropy foundations, religious organizations, universities, etc.) accruing to property owners as remuneration for using their property.</t>
  </si>
  <si>
    <t xml:space="preserve">Factor income is 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t>
  </si>
  <si>
    <t>Taxes on production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
  </si>
  <si>
    <t xml:space="preserve">Factor labor income is the sum of all pre-tax income in the personal sector flows accruing directly or indirectly to the individual owners labour before taking into account the operation of the tax/transfer system, and before taking into account the operation of the pension system. </t>
  </si>
  <si>
    <t xml:space="preserve">Factor capital income is the sum of all pre-tax personal income flows accruing directly or indirectly to the individual owners of capital before taking into account the operation of the tax/transfer system, and before taking into account the operation of the pension system. </t>
  </si>
  <si>
    <t>Compensation of employees is the total value of wage and salary disbursements, and supplements to wages and salaries received by the personal sector (households), including wages and salaries received from the rest of the world.</t>
  </si>
  <si>
    <t>Labor component of net mixed income is the total value of net mixed income that the personal sector (households) receives by providing labour as a factor of production. Net mixed income is define as the surplus or deficit accruing from production by unincorporated enterprises owned by households.</t>
  </si>
  <si>
    <t>Imputed taxes on production are the total value of product taxes to which the personal sector (households) is imputed. The taxes on production are defined as taxes incurred directly as a result of engaging in production (mainly consist of current taxes on the labour or capital employed in the enterprise, such as payroll taxes or current taxes on vehicles or buildings)</t>
  </si>
  <si>
    <t>Capital component of net mixed income  is the total value of net mixed income that the personal sector (households) receives by providing capital as a factor of production. Net mixed income is define as the surplus or deficit accruing from production by unincorporated enterprises owned by households.</t>
  </si>
  <si>
    <t>Housing asset income  is the total value of income that the personal sector (households) receives by virtue of owning housing assets.</t>
  </si>
  <si>
    <t>Property income received  is the total value of income that the personal sector (households) receives by virtue of owning property in the country.</t>
  </si>
  <si>
    <t>Property income paid  is the total value of income paid by the personal sector (households) accruing to property owners as remuneration for using their property.</t>
  </si>
  <si>
    <t xml:space="preserve">Undistributed corporate profits is the total value of corporate profits that are neither paid as corporate profits taxes nor paid to shareholders as dividends. </t>
  </si>
  <si>
    <t>Imputed taxed on production is the total value of imputed taxes on production of the corporate sector (companies). The tax on production is defined as taxes incurred directly as a result of engaging in production (mainly consist of current taxes on the labour or capital employed in the enterprise, such as payroll taxes or current taxes on vehicles or buildings).</t>
  </si>
  <si>
    <t>Pre-tax income (pension definition)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
  </si>
  <si>
    <t>Pension contributions is the total value of the pension contributions invested by the personal sectors.</t>
  </si>
  <si>
    <t>Investment income payable to pension entitlements (pension definition) is the total value of the personal sector's investment income that is required to be paid as pension entitlements in employment-based pension system.</t>
  </si>
  <si>
    <t>Pension benefits (pension definition) are the total value of the payments that the personal sector (households) receives from the pension funds in an employment-based pension system.</t>
  </si>
  <si>
    <t>Net social contributions (employers and households) are the total value of contributions made by personal sector to social security schemes or other employment-related social insurance schemes to secure social benefits for their employees.</t>
  </si>
  <si>
    <t>Investment income payable to pension entitlements (broad definition) is the total value of the personal sector's investment income that is required to be paid as pension entitlements in social insurance-based system.</t>
  </si>
  <si>
    <t>Pension benefits (social insurance-based definition) are the total value of the payments that the personal sector (households) receives from pension funds in a social insurance-based system.</t>
  </si>
  <si>
    <t xml:space="preserve">Factor labor income is the sum of all pre-tax personal income flows accruing directly or indirectly to the individual owners of capital before taking into account the operation of the tax/transfer system, and before taking into account the operation of the pension system. </t>
  </si>
  <si>
    <t>Net social contributions (employer and households) are the total value of contributions made by personal sector to social security schemes or other employment-related social insurance schemes to secure social benefits for their employees.</t>
  </si>
  <si>
    <t>Labor share of social insurance income is the labour share of payments made by social insurance to the personal sector (households). The labour share of payments is the share of payments received by providing labour.</t>
  </si>
  <si>
    <t>Investment income payable to pension entitlements  is the total value of the personal sector's investment income that is required to be paid as pension entitlements.</t>
  </si>
  <si>
    <t>Capital share of social insurance income  is the capital share of payments made by social insurance to the personal sector (households). The capital share of payments is the share of payments received by providing capital.</t>
  </si>
  <si>
    <t>Social insurance benefits are the total value of the payments that the personal sector (households) receives from the social insurance schemes.</t>
  </si>
  <si>
    <t>Social insurance benefits in cash are the total value of the cash transfers that the personal sector (households) receives from the social insurance schemes.</t>
  </si>
  <si>
    <t>Other social insurance benefits  are the total value of the non-cash transfer that the personal sector (households) receives from the social insurance schemes.</t>
  </si>
  <si>
    <t>Disposable income (narrow definition) is the total value of income in cash that the personal sector receives after taxes are withheld.</t>
  </si>
  <si>
    <t>Taxes on income and wealth is the total value of income and wealth taxes received by the general government sector (central government, state government, local government, and social security funds.), minus subsidies.</t>
  </si>
  <si>
    <t>Social assistance benefits are the total value of transfers to personal sector (households) intended to meet the same kinds of needs as social insurance benefits but are provided outside of an organized social insurance schemes and are not conditional on previous payments of contributions. The transfers are usually made by the general government sector (central government, state government, local government, and social security funds) and non-profit sector (philanthropy foundations, religious organizations, universities, etc.).</t>
  </si>
  <si>
    <t>Disposable income (interm. definition) is the total value of income that the personal sector receives after taxes are withheld, plus cash and in-kind social transfers.</t>
  </si>
  <si>
    <t>Social transfers in kind are the total value of goods and services (in-kind transfers) provided by the government sector and the non-profit sector to individual households.</t>
  </si>
  <si>
    <t>Disposable income (broad definition) is the total value of income that the personal sector receives after taxes are withheld, plus the cash and in-kind social transfers and collective consumption expenditure.</t>
  </si>
  <si>
    <t>Pre-tax income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
  </si>
  <si>
    <t>Taxes on income and wealth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
  </si>
  <si>
    <t>Social transfers in kind is the total value of goods and services (in-kind transfers) provided by the government sector and the non-profit sector to individual households.</t>
  </si>
  <si>
    <t>Fiscal labour income  is wages and pensions as a remuneration in exchange for labour. Reported on income tax returns before any specific deduction.</t>
  </si>
  <si>
    <t>Wages and pensions are remunerations paid by employers to employees in exchange for work done, and payments from pension funds or social insurance schemes to support the retirement. Reported on income tax returns before any specific deduction.</t>
  </si>
  <si>
    <t>Labour component of mixed income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t>
  </si>
  <si>
    <t>Fiscal capital income  is income received by virtue of owning capital.  Reported on income tax returns before any specific deduction.</t>
  </si>
  <si>
    <t>Capital component of mixed income is 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t>
  </si>
  <si>
    <t>Rents are payments for the temporary use of goods, services or properties.  Reported on income tax returns before any specific deduction.</t>
  </si>
  <si>
    <t>Interest is payments from borrowers to lenders above repayments of the principal sum.  Reported on income tax returns before any specific deduction.</t>
  </si>
  <si>
    <t>Dividends are payments from corporations to shareholders, usually as a distribution of profits.  Reported on income tax returns before any specific deduction.</t>
  </si>
  <si>
    <t>Capital gains are increase in the value of capital assets.  Reported on income tax returns before any specific deduction.</t>
  </si>
  <si>
    <t>Mixed income is the surplus or deficit accruing from production by unincorporated enterprises owned by households (sometimes termed as "business income").  Reported on income tax returns before any specific deduction.</t>
  </si>
  <si>
    <t>Intuitive income is the most intuitive definition of income that comes to mind in a given country, e.g. in France this is income before income tax, but net of social security and pension contributions.</t>
  </si>
  <si>
    <t>Intuitive labor income is labour component of the most intuitive definition of income that comes to mind in a given country, e.g. in France this is income before income tax, but net of social security and pension contributions.</t>
  </si>
  <si>
    <t>Intuitive capital income is capital component of the most intuitive definition of income that comes to mind in a given country, e.g. in France this is income before income tax, but net of social security and pension contributions.</t>
  </si>
  <si>
    <t>Compensation of employees is the total remuneration, in cash or in kind, paid by employers to employees in return for work done.</t>
  </si>
  <si>
    <t>Wages and salaries are wages are a form of remunerations paid by employers to employees in exchange for work done. Salaries are a form of periodic payment from an employer to an employee, which may be specified in an employment contract.</t>
  </si>
  <si>
    <t>Supplements to wages and salaries are employer contributions for employees' pension funds and employer contributions for government social insurance.</t>
  </si>
  <si>
    <t>Social contributions are contributions to social security schemes or other employment-related social insurance schemes to secure social benefits for their employees.</t>
  </si>
  <si>
    <t>Labor component of net mixed income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t>
  </si>
  <si>
    <t>Housing asset income is income received by virtue of owning housing assets. The most common example of housing asset income is rental income.</t>
  </si>
  <si>
    <t>Equity asset income is income received by virtue of owning equity assets. The most common example of equity asset income is dividends.</t>
  </si>
  <si>
    <t>Interest income is payments that lenders receive above repayments of the principal sum.</t>
  </si>
  <si>
    <t>Pensions and life insurance asset income are payments from pension funds and life insurance schemes.</t>
  </si>
  <si>
    <t>Interest payments are payments that are made by borrowers to lenders above repayments of the principal sum.</t>
  </si>
  <si>
    <t>Mortgage interest paid is payments that are made by borrowers to mortgage lenders above repayments of the principal sum.</t>
  </si>
  <si>
    <t>Non-mortgage interest paid is payments that are made by borrowers to lenders, except lenders of mortgage loans, above repayments of the principal sum.</t>
  </si>
  <si>
    <t>Compensation of employees  is the total remuneration, in cash or in kind, paid by employers to employees in return for work done.</t>
  </si>
  <si>
    <t>Labor component of net mixed income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t>
  </si>
  <si>
    <t>Pensions and social insurance income (labor share) are the labour share of payments made by pension funds and social insurance system. The labour share of payments is the share received by providing labour as a factor of production.</t>
  </si>
  <si>
    <t>Pensions and social insurance income (capital share) are the capital share of payments made by pension funds and social insurance system. The capital share of payments is the share received by providing capital as a factor of production.</t>
  </si>
  <si>
    <t>Compensation of employees [pre-tax labor income ranking] is the total remuneration, in cash or in kind, paid by employers to employees in return for work done.</t>
  </si>
  <si>
    <t>Labor component of net mixed income [pre-tax labor income ranking]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t>
  </si>
  <si>
    <t>Pensions and social insurance income (labor share) [pre-tax labor income ranking] are the labour share of payments made by pension funds and social insurance system. The labour share of payments is the share received by providing labour as a factor of production.</t>
  </si>
  <si>
    <t>Housing asset income [pre-tax capital income ranking] is income received by virtue of owning housing assets. The most common example of housing asset income is rental income.</t>
  </si>
  <si>
    <t>Equity asset income [pre-tax capital income ranking] is income received by virtue of owning equity assets. The most common example of equity asset income is dividends.</t>
  </si>
  <si>
    <t>Interest income [pre-tax capital income ranking] is payments that lenders receive above repayments of the principal sum.</t>
  </si>
  <si>
    <t>Pensions and social insurance income (capital share) [pre-tax capital income ranking] are the capital share of payments made by pension funds and social insurance system. The capital share of payments is the share received by providing capital as a factor of production.</t>
  </si>
  <si>
    <t>Interest payments [pre-tax capital income ranking] are payments that are made by borrowers to lenders above repayments of the principal sum.</t>
  </si>
  <si>
    <t>Mortgage interest paid [pre-tax capital income ranking] is payments that are made by borrowers to mortgage lenders above repayments of the principal sum.</t>
  </si>
  <si>
    <t>Non-mortgage interest paid [pre-tax capital income ranking] is payments that are made by borrowers to lenders, except lenders of mortgage loans, above repayments of the principal sum.</t>
  </si>
  <si>
    <t>Post-tax national income is the sum of primary incomes over all sectors, minus taxes.</t>
  </si>
  <si>
    <t>Capital component of taxes on production is taxes incurred directly as a result of engaging capital in production.</t>
  </si>
  <si>
    <t>Labor component of taxes on production is taxes incurred directly as a result of engaging labour in production.</t>
  </si>
  <si>
    <t>Federal taxes on income and wealth are taxes on income and wealth imposed by federal government.</t>
  </si>
  <si>
    <t>State taxes on income and wealth are taxes on income and wealth imposed by state government.</t>
  </si>
  <si>
    <t>Social assistance benefits in cash are cash transfers made by government or non-profit organizations intended to meet the same kinds of needs as social insurance benefits but are provided outside of organized social insurance systems and are not conditional on previous payments of contributions.</t>
  </si>
  <si>
    <t>Government deficit is the annual amount the government has to borrow to meet the shortfall between current income and government spending.</t>
  </si>
  <si>
    <t>see Series_Type for a description of these variable types</t>
  </si>
  <si>
    <t xml:space="preserve">Each 10 character code is a function of a country, a year, a percentile group </t>
  </si>
  <si>
    <t>Total</t>
  </si>
  <si>
    <t>2-or-5-character COUNTRY code</t>
  </si>
  <si>
    <t>2-or-5-character COUNTRY codes described here</t>
  </si>
  <si>
    <t>Number of males within top 10% labor income earners in California</t>
  </si>
  <si>
    <t>us-ca</t>
  </si>
  <si>
    <t>WID codes are described by a unique 10 character code</t>
  </si>
  <si>
    <t>Share of a given concept within its parent concept. This variable is AUTOMATICALLY generated online, not filled by WID researchers.</t>
  </si>
  <si>
    <t xml:space="preserve">Composition of &lt;concept&gt; within its parent concept. </t>
  </si>
  <si>
    <t>xto</t>
  </si>
  <si>
    <t>Total tax population</t>
  </si>
  <si>
    <t>Number of tax units - Married couples &amp; single adults</t>
  </si>
  <si>
    <t>Number of tax units - Adults</t>
  </si>
  <si>
    <t>rank</t>
  </si>
  <si>
    <t>Rank</t>
  </si>
  <si>
    <t xml:space="preserve">Female pop. </t>
  </si>
  <si>
    <t>Male pop.</t>
  </si>
  <si>
    <t xml:space="preserve">The base unit is the individual (rather than the household). This is equivalent to assuming no sharing of resources within couples. </t>
  </si>
  <si>
    <t>The base unit is the individual (rather than the household) but resources are split equally within couples.</t>
  </si>
  <si>
    <r>
      <t>Average &lt;concept&gt; within the &lt;percentile&gt; percentile group.</t>
    </r>
    <r>
      <rPr>
        <b/>
        <sz val="18"/>
        <color theme="1"/>
        <rFont val="Calibri"/>
        <family val="2"/>
        <scheme val="minor"/>
      </rPr>
      <t xml:space="preserve"> </t>
    </r>
  </si>
  <si>
    <t xml:space="preserve"> &lt;concept&gt; share held by the &lt;percentile&gt; group. </t>
  </si>
  <si>
    <t>&lt;concept&gt; threshold value at percentile &lt;percentile&gt;.</t>
  </si>
  <si>
    <t>Average &lt;concept&gt; over &lt;percentile&gt; percentile group.</t>
  </si>
  <si>
    <t>NB: WID percentile variable name is p2</t>
  </si>
  <si>
    <t>7. Variable units</t>
  </si>
  <si>
    <t>Variable Units</t>
  </si>
  <si>
    <t>Notes on units</t>
  </si>
  <si>
    <t>8. Other information</t>
  </si>
  <si>
    <t>The price index (inyixx999i_pall) allows online conversion from constant local currency to current local currency.</t>
  </si>
  <si>
    <t>WID monetary variables are stored in constant local currency (base year 2015 as per november 2016).</t>
  </si>
  <si>
    <t>However, even for these specific cases, the entire historical series are still stored in WID in constant local currency.</t>
  </si>
  <si>
    <t>Notes on monetary variables units</t>
  </si>
  <si>
    <t xml:space="preserve">Countries with high historical inflation (eg. France, Germany) display online two different current local currencies, i.e. the price index series displays a break at some point in time.  </t>
  </si>
  <si>
    <t>In the French case for instance, before 1951, the nominal series are expressed in Old Francs.</t>
  </si>
  <si>
    <t>The exchange rates (variables starting with "x") enable conversion from constant local to PPP and market exchange rate Euros, Dollars and Yuans.</t>
  </si>
  <si>
    <t>ca</t>
  </si>
  <si>
    <t>dp</t>
  </si>
  <si>
    <t>Social transfers in kind (proportional attribution)</t>
  </si>
  <si>
    <t>Collective consumption expenditure (proportional attribution)</t>
  </si>
  <si>
    <t>Government deficit (proportional attribution)</t>
  </si>
  <si>
    <t>Post-tax national income (proportional attribution)</t>
  </si>
  <si>
    <t>Description displayed online</t>
  </si>
  <si>
    <t>National residual corporate wealth is the total value of debts and legal obligations of the corporate sector (companies), minus the total value of its assets.</t>
  </si>
  <si>
    <t>year 1</t>
  </si>
  <si>
    <t>year 2</t>
  </si>
  <si>
    <r>
      <t xml:space="preserve">1. The exchange format is the </t>
    </r>
    <r>
      <rPr>
        <b/>
        <u/>
        <sz val="22"/>
        <color theme="1"/>
        <rFont val="Calibri (Corps)"/>
      </rPr>
      <t>csv,</t>
    </r>
    <r>
      <rPr>
        <b/>
        <sz val="22"/>
        <color theme="1"/>
        <rFont val="Calibri"/>
        <family val="2"/>
        <scheme val="minor"/>
      </rPr>
      <t xml:space="preserve"> with </t>
    </r>
    <r>
      <rPr>
        <b/>
        <u/>
        <sz val="22"/>
        <color theme="1"/>
        <rFont val="Calibri (Corps)"/>
      </rPr>
      <t>semi-column</t>
    </r>
    <r>
      <rPr>
        <b/>
        <sz val="22"/>
        <color theme="1"/>
        <rFont val="Calibri"/>
        <family val="2"/>
        <scheme val="minor"/>
      </rPr>
      <t xml:space="preserve"> delimiters (not columns)</t>
    </r>
  </si>
  <si>
    <t>alpha2</t>
  </si>
  <si>
    <t>Average total net wealth of individual of all ages and all genders in France within fractile p99p99.1</t>
  </si>
  <si>
    <t>Average fiscal national income for individuals of all ages belonging to the 99 g-percentile (p99p99.1) in France in 2015</t>
  </si>
  <si>
    <t>Post-tax national income is the sum of primary incomes over all sectors (private and public), minus taxes.</t>
  </si>
  <si>
    <t xml:space="preserve">Post-tax private income corresponds to all sources of incomes, net of taxes, received by individuals and which can be individualized (this excludes social transfers in kind, collective consumption expenditure and government deficit). </t>
  </si>
  <si>
    <t>Social transfers in kind are in kind transfers made by government or non-profit organizations such as public education or public health programs for instance. They do not involve cash transfers.</t>
  </si>
  <si>
    <t>Collective consumption expenditure is expenditure on goods and services that are used for the direct satisfaction of collective needs (defense, environment protection, etc.).</t>
  </si>
  <si>
    <t xml:space="preserve">Post-tax public income corresponds to the sum of social transfers in kind (eg. free education), collective consumption expenditure (eg. national defence spendings) and government deficit. </t>
  </si>
  <si>
    <t xml:space="preserve">Post-tax public income corresponds to the sum of social transfers in kind (eg. free education), collective consumption expenditure (eg. national defence spendings) and government deficit. It is attributed to individuals in proportion of their income. </t>
  </si>
  <si>
    <t>Social transfers in kind are in kind transfers made by government or non-profit organizations intended to meet the same kinds of needs as social insurance benefits but are provided outside of organized social insurance systems and are not conditional on previous payments of contributions. It is attributed to individuals in proportion of their income.</t>
  </si>
  <si>
    <t>Collective consumption expenditure is expenditure on goods and services that are used for the direct satisfaction of collective needs. It is attributed to individuals in proportion of their income.</t>
  </si>
  <si>
    <t>Government deficit is the annual amount the government has to borrow to meet the shortfall between current income and government spending. It is attributed to individuals in proportion of their income.</t>
  </si>
  <si>
    <t>pnc</t>
  </si>
  <si>
    <t>Current taxes on income and wealth</t>
  </si>
  <si>
    <t>Current taxes on income and wealth are sum of federal and state taxes on income and wealth.</t>
  </si>
  <si>
    <t xml:space="preserve">Taxes on production (net) is sum of taxes incurred as a result of production activities. It mainly consist of current taxes on the labour or capital employed in the enterprise, such as payroll taxes or current taxes on vehicles or buildings. This amount is net of subsidies. </t>
  </si>
  <si>
    <t>nat</t>
  </si>
  <si>
    <t>Natural capital</t>
  </si>
  <si>
    <t>Personal natural capital</t>
  </si>
  <si>
    <t>Natural capital of the personal sector</t>
  </si>
  <si>
    <t>Personal natural capital corresponds to natural assets (minerals, energy and other environmental resources excluding agricultural land) owned by the personal sector (households).</t>
  </si>
  <si>
    <t>Private natural capital</t>
  </si>
  <si>
    <t>national economy</t>
  </si>
  <si>
    <t>Net national income of national economy in the USA</t>
  </si>
  <si>
    <t>Macroeconomic variable (i.e. corresponding to national economy rather than to a given group of individuals). The associated percentile is of the form 'pall'.</t>
  </si>
  <si>
    <t>Net national wealth is the total value of assets (cash, housing, bonds, equities, etc.) owned by the national economy, minus its debts.</t>
  </si>
  <si>
    <t>Property income received from abroad is the total value of income that the national economy receives by virtue of owning property.</t>
  </si>
  <si>
    <t>Property income paid abroad is the total value of payments made by the national economy accruing to property owners as remuneration for using their property.</t>
  </si>
  <si>
    <t>Gross domestic product is the total value of goods and services produced by the national economy.</t>
  </si>
  <si>
    <t>Consumption of fixed capital of national economy</t>
  </si>
  <si>
    <t>Consumption of fixed capital of national economy is the decline in total value of fixed assets (e.g. roads, machines) which are owned and used by a producer. In other words, the amounts required to maintain the quality of fixed assets from a year to another. The decline in  value is a result of physical deterioration, normal obsolescence or normal accidental damage.</t>
  </si>
  <si>
    <t>Taxes on product (net) of national economy</t>
  </si>
  <si>
    <t>Taxes on product (net) of national economy is the total value of taxes incurred directly as a result of engaging in production (mainly consist of current taxes on the labour or capital employed in the enterprise, such as payroll taxes or current taxes on vehicles or buildings) of the national economy, minus subsidies.</t>
  </si>
  <si>
    <t>Collective consumption expenditure is the total value of expenditure on goods and services that are used for the direct satisfaction of collective needs of the national economy.</t>
  </si>
  <si>
    <t>Corporate natural capital</t>
  </si>
  <si>
    <t xml:space="preserve">Corporate natural capital corresponds to natural assets (minerals, energy and other environmental resources, excluding agricultural land) owned by the corporate sector (companies). </t>
  </si>
  <si>
    <t>Government natural capital</t>
  </si>
  <si>
    <t xml:space="preserve">Government natural capital corresponds to natural assets (minerals, energy and other environmental resources, excluding agricultural land) owned by the government sector (central government, state government, local government, and social security funds). </t>
  </si>
  <si>
    <t>Book-value national wealth is the sum of value of assets according to the books (balance sheets) on which they are carried. It is the difference between net national wealth and national net corporate wealth.</t>
  </si>
  <si>
    <t>NB concerning share (s) and threshold (t) variables: In the datasets sent by WID researchers, EITHER s°°°°°°°_pXp100 OR s°°°°°°°_pX entries should be filled with data for a given country, but not the two. If s°°°°°°° are provided for all g-percentiles, then no need to provide any s°°°°°°°pXp100.</t>
  </si>
  <si>
    <t>Net national wealth to Net National Income Ratio</t>
  </si>
  <si>
    <t>Post-tax disposable income</t>
  </si>
  <si>
    <t>Intuitive description + Sector description</t>
  </si>
  <si>
    <t>Intuitive description (FR)</t>
  </si>
  <si>
    <t>Intuitive description FR</t>
  </si>
  <si>
    <t>Sector (FR)</t>
  </si>
  <si>
    <t>Secteur privé</t>
  </si>
  <si>
    <t>Secteur des ménages</t>
  </si>
  <si>
    <t>non-profit sector</t>
  </si>
  <si>
    <t>government sector</t>
  </si>
  <si>
    <t xml:space="preserve">Le secteurs des ménages - au sens des comptes nationaux - regroupe l'ensemble des ménages et individus privés (y compris ceux vivant en institutions), ainsi que les entreprises individuelles dont les comptes se confondent avec ceux des ménages qui les possèdent. </t>
  </si>
  <si>
    <t>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</si>
  <si>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The personal or household sector - in the national accounts sense - includes all households and private individuals (including those living in institutions), as well as unincorporated enterprises whose accounts are not separated from those of the households who own them.</t>
  </si>
  <si>
    <t>Secteur non-lucratif</t>
  </si>
  <si>
    <t>Secteur des sociétés</t>
  </si>
  <si>
    <t xml:space="preserve">The non-profit sector - in the national accounts sense - includes all non-profit institutions serving households (NPISH), such as foundations, religious organizations, etc. </t>
  </si>
  <si>
    <t>Le secteur privé - au sens des comptes nationaux - regroupe le secteur des ménages (individus privés) et les secteur non-lucratif (fondations privées, organisations religieuses, etc.). Pour certains pays, les sources disponibles ne permettent pas de distinguer les patrimoines détenus par ces deux sous-secteurs, et nous donnons uniquement le patrimoine privé total.</t>
  </si>
  <si>
    <t>Le secteur non-lucratif - au sens des comptes nationaux - regrouple l'ensemble des institutions sans but lucratif au service des ménages (ISBLSM), telles que les fondations privées, les organisations religieuses, etc.</t>
  </si>
  <si>
    <t>Le secteur des administrations publiques - au sens des comptes nationaux - regroupe l'ensemble des administrations nationales, locales et sociales, et plus généralement l'ensemble des entités dépendant principalement de financements publics (impôts, cotisations et autres paiements obligatoires).</t>
  </si>
  <si>
    <t>Secteur des administrations publiques</t>
  </si>
  <si>
    <t>Le secteur des sociétés - au sens des comptes nationaux - regroupe l'ensemble des sociétés financières et non-financières exerçant une activité économique dans un pays donné, quelle que soit leur forme juridique (à l'exception des entreprises individuelles incluses dans le secteur des ménages).</t>
  </si>
  <si>
    <t>The corporate sector - in the national accounts sense - includes all financial and non-financial corporations with an economic activity in a given country, whatever their legal status (with the exceptions of unincorporated enterprises included in the personal sector).</t>
  </si>
  <si>
    <t>The government sector - in the national accounts - includes are national, regional local governement, social security administrations, and more generally all entities relying primarily upon public financing (taxes, contributions, and other compulsory payments).</t>
  </si>
  <si>
    <t>Economie nationale</t>
  </si>
  <si>
    <t>The national economy - in the national accounts sense - includes all domestic sectors, i.e. all entities that are resident of a given country (in the sense of their economic activity), whether they belong to the private sector, the corporate sector, the governement sector.</t>
  </si>
  <si>
    <t>L'économie nationale - au sens des comptes nationaux - regroupe l'ensemble des secteurs intérieurs, c'est-à-dire l'ensemble des entités résidentes dans un pays donné (au sens de l'activité économique), qu'elles appartiennent au secteur privé, au secteur des sociétés, ou au secteur des administrations publiques.</t>
  </si>
  <si>
    <t>Les actifs non-financiers privés comprennent les logements, terrains et autres composantes du capital intérieur matériel et immatériel (machines, équipements, brevets, etc.) détenus directement par les propriétaires privés (ménages et fondations), par opposition aux actifs non-financiers détenus indirectement au travers d'actifs financiers (actions, obligations, etc., de sociétés détenant des actifs non-financiers).</t>
  </si>
  <si>
    <t>Private housing assets are dwellings (including land underlying dwellings) held by private owners (households and foundations).</t>
  </si>
  <si>
    <t xml:space="preserve">Private non-financial assets include housing, land and all other domestic material and immaterial assets (machinery, equipment, patents, etc.) held directly by private owners (households and foundations), as opposed to non-financial assets owned indirectly through financial assets (equities, bonds, etc. in corporations holding non-financial assets). </t>
  </si>
  <si>
    <t>Business assets</t>
  </si>
  <si>
    <t>Private business assets</t>
  </si>
  <si>
    <t xml:space="preserve">Private dwellings are places of residence held by private owners (households and foundations). </t>
  </si>
  <si>
    <t xml:space="preserve">Other domestic private capital includes all non-financial assets held by private owners (households and foundations), except housing assets and agricultural land: machinery, equipment, patents, etc. </t>
  </si>
  <si>
    <t>Private natural capital corresponds to natural assets (minerals, energy and other environmental resources, excluding agricultural land and land underlying dwellings and other buildings) held by private owners (households and foundations).</t>
  </si>
  <si>
    <t>Private financial assets include bank deposits, bonds, stocks and other financial claims held by private owners (households and foundations).</t>
  </si>
  <si>
    <t>Private currency, deposits, bonds &amp; loans are cash, bank deposits, bonds and loans held by private owners (households and foundations).</t>
  </si>
  <si>
    <t>Private currency &amp; deposits are cash and bank deposits held by private owners (households and foundations).</t>
  </si>
  <si>
    <t>Private bonds &amp; loans are bonds and loans held by private owners (households and foundations).</t>
  </si>
  <si>
    <t>Private equity, fund shares &amp; offshore wealth are company stocks, fund shares and wealth outside of one's residence country held by private owners (households and foundations).</t>
  </si>
  <si>
    <t>Private equities are company stocks owned held by private owners (households and foundations).</t>
  </si>
  <si>
    <t>Private pension funds &amp; life insurance are pension funds and life insurance held by private owners (households and foundations).</t>
  </si>
  <si>
    <t>Private debt is debts or legal obligations held by private owners (households and foundations).</t>
  </si>
  <si>
    <t>Private financial assets excluding cash are financial assets except cash and bank deposits held by private owners (households and foundations).</t>
  </si>
  <si>
    <t>Short Name FR</t>
  </si>
  <si>
    <t>Actifs non-financiers privés</t>
  </si>
  <si>
    <t>Logements privés</t>
  </si>
  <si>
    <t>Logements privés hors terrains</t>
  </si>
  <si>
    <t xml:space="preserve">Terrains privés sous-jacents aux logements </t>
  </si>
  <si>
    <t>Actifs professionnels privés</t>
  </si>
  <si>
    <t>Terrains agricoles privés</t>
  </si>
  <si>
    <t>Autre capital intérieur privé</t>
  </si>
  <si>
    <t>Capital naturel privé</t>
  </si>
  <si>
    <t>Actifs financiers privés</t>
  </si>
  <si>
    <t>Liquidités, dépôts, obligations et créances privés</t>
  </si>
  <si>
    <t>Liquidités et dépôts privés</t>
  </si>
  <si>
    <t>Obligations et créances privées</t>
  </si>
  <si>
    <t>Actions, parts et actifs offshore privés</t>
  </si>
  <si>
    <t>Actions et parts privées</t>
  </si>
  <si>
    <t>Actifs offshore privés</t>
  </si>
  <si>
    <t>Fonds de pension et assurance-vie privés</t>
  </si>
  <si>
    <t>Dette privée</t>
  </si>
  <si>
    <t>Actifs financiers privés hors liquidités et dépôts</t>
  </si>
  <si>
    <t>Private financial assets excluding currency &amp; deposits</t>
  </si>
  <si>
    <t>Patrimoine net des ménages</t>
  </si>
  <si>
    <t>Actifs non-financiers des ménages</t>
  </si>
  <si>
    <t>Logements des ménages</t>
  </si>
  <si>
    <t>Logements des ménages hors terrains</t>
  </si>
  <si>
    <t>Terrains des ménages sous-jacents aux logements</t>
  </si>
  <si>
    <t>Actifs professionnels des ménages</t>
  </si>
  <si>
    <t>Terrains agricoles des ménages</t>
  </si>
  <si>
    <t>Autre capital intérieur des ménages</t>
  </si>
  <si>
    <t>Capital naturel des ménages</t>
  </si>
  <si>
    <t>Actifs financiers des ménages</t>
  </si>
  <si>
    <t>Liquidités, dépôts, obligations et créances des ménages</t>
  </si>
  <si>
    <t>Liquidités et dépôts des ménages</t>
  </si>
  <si>
    <t>Obligations et créances des ménages</t>
  </si>
  <si>
    <t>Actions, parts et actifs offshore des ménages</t>
  </si>
  <si>
    <t>Actions et parts des ménages</t>
  </si>
  <si>
    <t>Actifs offshore des ménages</t>
  </si>
  <si>
    <t>Fonds de pension et assurance-vie des ménages</t>
  </si>
  <si>
    <t>Dette des ménages</t>
  </si>
  <si>
    <t>Patrimoine net des institutions non-lucratives</t>
  </si>
  <si>
    <t>Logements des institutions non-lucratives</t>
  </si>
  <si>
    <t>Logements des institutions non-lucratives hors terrains</t>
  </si>
  <si>
    <t>Terrains des institutions non-lucratives sous-jacents aux logements</t>
  </si>
  <si>
    <t>Actifs professionnels des institutions non-lucratives</t>
  </si>
  <si>
    <t>Terrains agricoles des institutions non-lucratives</t>
  </si>
  <si>
    <t>Autre capital intérieur des institutions non-lucratives</t>
  </si>
  <si>
    <t>Capital naturel des institutions non-lucratives</t>
  </si>
  <si>
    <t>Actifs financiers des institutions non-lucratives</t>
  </si>
  <si>
    <t>Liquidités, dépôts, obligations et créances des institutions non-lucratives</t>
  </si>
  <si>
    <t>Liquidités et dépôts des institutions non-lucratives</t>
  </si>
  <si>
    <t>Obligations et créances des institutions non-lucratives</t>
  </si>
  <si>
    <t>Actions, parts et actifs offshore des institutions non-lucratives</t>
  </si>
  <si>
    <t>Actions et parts des institutions non-lucratives</t>
  </si>
  <si>
    <t>Actifs offshore des institutions non-lucratives</t>
  </si>
  <si>
    <t>Fonds de pension et assurance-vie des institutions non-lucratives</t>
  </si>
  <si>
    <t>Actifs non-financiers des institutions non-lucratives</t>
  </si>
  <si>
    <t>Dette des institutions non-lucratives</t>
  </si>
  <si>
    <t>Actifs financiers des institutions non-lucratives hors liquidités et dépôts</t>
  </si>
  <si>
    <t>Actifs financiers des ménages hors liquidités et dépôts</t>
  </si>
  <si>
    <t xml:space="preserve">Net personal wealth is  the total value of non-financial and financial assets (housing, land, deposits, bonds, equities, etc.) held by households, minus their debts. </t>
  </si>
  <si>
    <t xml:space="preserve">Personal non-financial assets include housing, land and all other domestic material and immaterial assets (machinery, equipment, patents, etc.) held directly by households, as opposed to non-financial assets owned indirectly through financial assets (equities, bonds, etc. in corporations holding non-financial assets). </t>
  </si>
  <si>
    <t>Personal housing assets are dwellings (including land underlying dwellings) held by households.</t>
  </si>
  <si>
    <t xml:space="preserve">Personal dwellings are places of residence held by households. </t>
  </si>
  <si>
    <t xml:space="preserve">Private land underlying dwellings is land on which the places of residence held by private owners (households and foundations) are built. </t>
  </si>
  <si>
    <t xml:space="preserve">Personal land underlying dwellings is land on which the places of residence held by households are built. </t>
  </si>
  <si>
    <t>Private business assets include agricultural land and other domestic material and immaterial non-financial assets (machinery, equipment, patents, etc.) held by private owners (households and foundations).</t>
  </si>
  <si>
    <t>Personal business assets include agricultural land and other domestic material and immaterial non-financial assets (machinery, equipment, patents, etc.) held by households.</t>
  </si>
  <si>
    <t>Personal agricultural land is agricultural land held by households.</t>
  </si>
  <si>
    <t>Private agricultural land is agricultural land held by private owners (households and foundations).</t>
  </si>
  <si>
    <t xml:space="preserve">Other domestic personal capital includes all non-financial assets held by households and foundations, except housing assets and agricultural land: machinery, equipment, patents, etc. </t>
  </si>
  <si>
    <t>Personal natural capital corresponds to natural assets (minerals, energy and other environmental resources, excluding agricultural land and land underlying dwellings and other buildings) held by households.</t>
  </si>
  <si>
    <t>Personal financial assets include bank deposits, bonds, stocks and other financial claims held by households.</t>
  </si>
  <si>
    <t>Personal currency, deposits, bonds &amp; loans are cash, bank deposits, bonds and loans held by households.</t>
  </si>
  <si>
    <t>Personal currency &amp; deposits are cash and bank deposits held by households.</t>
  </si>
  <si>
    <t>Personal bonds &amp; loans are bonds and loans held by households.</t>
  </si>
  <si>
    <t>Personal equity, fund shares &amp; offshore wealth are company stocks, fund shares and wealth outside of one's residence country held by households .</t>
  </si>
  <si>
    <t xml:space="preserve">Private offshore wealth is wealth held in offshore centers by private owners (households and foundations). </t>
  </si>
  <si>
    <t>Personal equities are company stocks owned held by households.</t>
  </si>
  <si>
    <t>Personal offshore wealth is wealth helf in offshore centers by households.</t>
  </si>
  <si>
    <t>Personal pension funds &amp; life insurance are pension funds and life insurance held by households.</t>
  </si>
  <si>
    <t>Personal debt is debts or legal obligations held by households.</t>
  </si>
  <si>
    <t>Personal financial assets excluding liquidity and deposits are financial assets except liquidity and bank deposits held by households.</t>
  </si>
  <si>
    <t xml:space="preserve">Non-profit dwellings are places of residence held by non-profit institutions. </t>
  </si>
  <si>
    <t xml:space="preserve">Non-profit land underlying dwellings is land on which the places of residence held by non-profit institutions are built. </t>
  </si>
  <si>
    <t>Non-profit business assets include agricultural land and other domestic material and immaterial non-financial assets (machinery, equipment, patents, etc.) held by non-profit institutions.</t>
  </si>
  <si>
    <t>Non-profit agricultural land is agricultural land held by non-profit institutions.</t>
  </si>
  <si>
    <t xml:space="preserve">Other domestic Non-profit capital includes all non-financial assets held by non-profit institutions and foundations, except housing assets and agricultural land: machinery, equipment, patents, etc. </t>
  </si>
  <si>
    <t>Non-profit natural capital corresponds to natural assets (minerals, energy and other environmental resources, excluding agricultural land and land underlying dwellings and other buildings) held by non-profit institutions.</t>
  </si>
  <si>
    <t>Non-profit financial assets include bank deposits, bonds, stocks and other financial claims held by non-profit institutions.</t>
  </si>
  <si>
    <t>Non-profit currency, deposits, bonds &amp; loans are cash, bank deposits, bonds and loans held by non-profit institutions.</t>
  </si>
  <si>
    <t>Non-profit currency &amp; deposits are cash and bank deposits held by non-profit institutions.</t>
  </si>
  <si>
    <t>Non-profit bonds &amp; loans are bonds and loans held by non-profit institutions.</t>
  </si>
  <si>
    <t>Non-profit equity, fund shares &amp; offshore wealth are company stocks, fund shares and wealth outside of one's residence country held by non-profit institutions .</t>
  </si>
  <si>
    <t>Non-profit equities are company stocks owned held by non-profit institutions.</t>
  </si>
  <si>
    <t>Non-profit offshore wealth is wealth helf in offshore centers by non-profit institutions.</t>
  </si>
  <si>
    <t>Non-profit pension funds &amp; life insurance are pension funds and life insurance held by non-profit institutions.</t>
  </si>
  <si>
    <t>Non-profit debt is debts or legal obligations held by non-profit institutions.</t>
  </si>
  <si>
    <t>Non-profit financial assets excluding liquidity and deposits are financial assets except liquidity and bank deposits held by non-profit institutions.</t>
  </si>
  <si>
    <t xml:space="preserve">Net non-profit wealth is  the total value of non-financial and financial assets (housing, land, deposits, bonds, equities, etc.) held by non-profit institutions, minus their debts. </t>
  </si>
  <si>
    <t xml:space="preserve">Non-profit non-financial assets include housing, land and all other domestic material and immaterial assets (machinery, equipment, patents, etc.) held directly by non-profit institutions, as opposed to non-financial assets owned indirectly through financial assets (equities, bonds, etc. in corporations holding non-financial assets). </t>
  </si>
  <si>
    <t>Non-profit housing assets are dwellings (including land underlying dwellings) held by non-profit institutions.</t>
  </si>
  <si>
    <t>Les logements privés comprennent la valeur de l'ensemble des logements détenus par les propriétaires privés (ménages et fondations).</t>
  </si>
  <si>
    <t>Les logements privés hors terrains comprennent la valeur de l'ensemble des logements détenus par les propriétaires privés (ménages et fondations), en dehors des terrains sous-jacents.</t>
  </si>
  <si>
    <t>Les terrains privés sous-jacents aux logements comprennent la valeur de l'ensemble des terrains privés sous-jacents aux logements détenus par les propriétaires privés (ménages et fondations).</t>
  </si>
  <si>
    <t>Les actifs professionnels privés incluent les terrains agricoles et autres actifs non-financiers…</t>
  </si>
  <si>
    <t xml:space="preserve">Patrimoine net privé </t>
  </si>
  <si>
    <t>Corporate debt (non-equity liability)</t>
  </si>
  <si>
    <t>Book value of corporations</t>
  </si>
  <si>
    <t>Market value of corporations (equity liability)</t>
  </si>
  <si>
    <t>Residual corporate wealth</t>
  </si>
  <si>
    <t>Valeur comptable des sociétés</t>
  </si>
  <si>
    <t>Valeur de marché des sociétés (passif en actions)</t>
  </si>
  <si>
    <t>Patrimoine résiduel des sociétés</t>
  </si>
  <si>
    <t xml:space="preserve">Corporate business and other non-financial assets </t>
  </si>
  <si>
    <t xml:space="preserve">Corporate land underlying dwellings </t>
  </si>
  <si>
    <t xml:space="preserve">Corporate dwellings </t>
  </si>
  <si>
    <t xml:space="preserve">Corporate housing assets </t>
  </si>
  <si>
    <t xml:space="preserve">Corporate non-financial assets </t>
  </si>
  <si>
    <t>Le patrimoine net privé est la valeur des actifs non-financiers et financiers (logements, terrains, dépôts, obligations, actions des entreprises, etc.) détenus par les propriétaires privés (ménages et fondations), moins leurs dettes.</t>
  </si>
  <si>
    <t xml:space="preserve">Net private wealth is  the total value of non-financial and financial assets (housing, land, deposits, bonds, equities of corporations, etc.) held by private owners (households and foundations), minus their debts. </t>
  </si>
  <si>
    <t>Tobin's Q is the ratio between the market value of corporations (stock market capitalisation) and the book value of corporations (assets minus debt).</t>
  </si>
  <si>
    <t>La valeur comptable des sociétés est égale à la valeur totale des actifs non-financiers et financiers figurant dans les comptes des sociétés (bâtiments, équipements, terrains, dépôts, obligations, actions des entreprises, etc.).), moins leurs dettes.</t>
  </si>
  <si>
    <t xml:space="preserve">Market-value national wealth </t>
  </si>
  <si>
    <t>Pre-tax factor income</t>
  </si>
  <si>
    <t>Public spending</t>
  </si>
  <si>
    <t>Public spending (proportional attribution)</t>
  </si>
  <si>
    <t xml:space="preserve">National market non-financial assets are assets with a physical value (real estate, machinery, equipment, etc.) owned by the national economy and measured at their market value. </t>
  </si>
  <si>
    <t xml:space="preserve">National housing assets are places of residence and land they built on owned by the national economy and measured at their market value. </t>
  </si>
  <si>
    <t xml:space="preserve">National business and other non-financial assets are agricultural land and other domestic non-financial assets owned by the national economy and measured at their market value. </t>
  </si>
  <si>
    <t>*nninc=*ndpro+*nnfin</t>
  </si>
  <si>
    <t>*ndpro=*gdpro-*confc</t>
  </si>
  <si>
    <t>Compensation of employees paid by personal sector is the total value of income accruing to employees as remuneration for their work paid by personal sector.</t>
  </si>
  <si>
    <t>Net operating surplus of personal sector is the total value of the return to capital, or the effect of time passing on the net present value of the personal sector.</t>
  </si>
  <si>
    <t>Net mixed income of personal sector is the total value of the surplus or deficit accruing from production by unincorporated enterprises owned by personal sector.</t>
  </si>
  <si>
    <t>Other taxes on production (net) paid by personal sector are the total value of taxes other than those incurred directly as a result of engaging in production (mainly consist of current taxes on the labour or capital employed in the enterprise, such as payroll taxes or current taxes on vehicles or buildings) paid by the personal sector.</t>
  </si>
  <si>
    <t xml:space="preserve">Number of tax units among the tax population. </t>
  </si>
  <si>
    <t>non-financial corporate sector</t>
  </si>
  <si>
    <t xml:space="preserve">The non-financial corporate sector - in the national accounts sense - includes all corporations whose principal activity is the production of market goods or non-financial services. This excludes banks, insurances companies, credit unions or investment funds for instance. </t>
  </si>
  <si>
    <t>financial corporate sector</t>
  </si>
  <si>
    <t>The financial corporate sector - in the national accounts sense - includes all corporations whose principal activity is the production and sale of financial services (banks, insurance companies, credit unions, investment funds, etc.)</t>
  </si>
  <si>
    <t>Number of individuals in a group.</t>
  </si>
  <si>
    <t>Non-profit natural capital</t>
  </si>
  <si>
    <t>technical description</t>
  </si>
  <si>
    <t>equal-split adults</t>
  </si>
  <si>
    <t>National agricultural land is agricultural land owned by the national economy. Agricultural land is defined as land devoted to agriculture measured at their market value.</t>
  </si>
  <si>
    <t xml:space="preserve">National natural capital corresponds to natural assets (minerals, energy and other environmental resources, excluding agricultural land) owned by the national economy measured at their market value. </t>
  </si>
  <si>
    <t xml:space="preserve">National other domestic capital is non-financial assets owned by the national economy except housing assets and agricultural land (machinery, equipment, etc.). Non-financial assets are defined as assets with a physical value (real estate, machinery, equipment, etc.) measured at their market value. </t>
  </si>
  <si>
    <r>
      <t xml:space="preserve">2. The data must be </t>
    </r>
    <r>
      <rPr>
        <b/>
        <u/>
        <sz val="22"/>
        <color theme="1"/>
        <rFont val="Calibri (Corps)"/>
      </rPr>
      <t>sorted</t>
    </r>
    <r>
      <rPr>
        <b/>
        <sz val="22"/>
        <color theme="1"/>
        <rFont val="Calibri"/>
        <family val="2"/>
        <scheme val="minor"/>
      </rPr>
      <t xml:space="preserve"> by alpha2 p2, year (it is necessary to respect this specific sorting order). </t>
    </r>
  </si>
  <si>
    <t xml:space="preserve">Group population can be computed in the following way: it is recomputed from group population share= </t>
  </si>
  <si>
    <t>(Y-X)/100 times total population of the same population category as the variable in question, i.e. the three age digit and 1 letter population type codes of the income/wealth variable name must correspond to those of the population variable name (in our case since we have nfiinc999i, we must look for npopul999i_pall)</t>
  </si>
  <si>
    <t>value</t>
  </si>
  <si>
    <t>v2 (eg. ahweal991i)</t>
  </si>
  <si>
    <t>v1 (eg. ahweal992j)</t>
  </si>
  <si>
    <t>Domestic financial assets</t>
  </si>
  <si>
    <t>Domestic financial liabilities</t>
  </si>
  <si>
    <t>Domestic financial assets owned by the national economy</t>
  </si>
  <si>
    <t xml:space="preserve">Domestic financial assets owned by the national economy correspond to the sum of all financial assets owned by the private, government and corporate sectors. </t>
  </si>
  <si>
    <t xml:space="preserve">Domestic financial liabilities of the national economy correspond to the sum of all financial liabilities of the private, government and corporate sectors. </t>
  </si>
  <si>
    <t>Domestic financial liabilities of the national economy</t>
  </si>
  <si>
    <t>*nwfim</t>
  </si>
  <si>
    <t>*nwdem</t>
  </si>
  <si>
    <t>3. WARNING 1: afiinc999i_p99 is equivalent to afiinc999i_p99p99.1 and not to afiinc999i_p99p100 ! See line 108 below</t>
  </si>
  <si>
    <t>4. WARNING 2: variables must be sent in constant local currency (base 2015) see sheet [VariablesUnits]</t>
  </si>
  <si>
    <t>Pre-tax national income</t>
  </si>
  <si>
    <t>Pre-tax national income income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
  </si>
  <si>
    <t>Net property income paid by government</t>
  </si>
  <si>
    <t>go</t>
  </si>
  <si>
    <t>vin</t>
  </si>
  <si>
    <t>Net primary income of non-profit institutions</t>
  </si>
  <si>
    <t>Primary surplus of pension system</t>
  </si>
  <si>
    <t>np</t>
  </si>
  <si>
    <t>spn</t>
  </si>
  <si>
    <t>vpn</t>
  </si>
  <si>
    <t>Investment income payable to pension funds</t>
  </si>
  <si>
    <t>spp</t>
  </si>
  <si>
    <t>Primary surplus of private pension system</t>
  </si>
  <si>
    <t>Primary surplus of pension system is the difference between contributions to the pension system and the transfers made by the pension system. The surplus is allocated proportionnaly to individuals.</t>
  </si>
  <si>
    <t xml:space="preserve">Net property income paid by government. This is substracted to the pre-tax income of individuals. </t>
  </si>
  <si>
    <t xml:space="preserve">Net primary income of non-profit institutions (foundations, religious organizations, etc.). This is added to individuals pre-tax income. </t>
  </si>
  <si>
    <t>pre-tax income (social insurance-based definition)</t>
  </si>
  <si>
    <t>pre-tax income (social insurance definition)</t>
  </si>
  <si>
    <t>pre-tax income (social insurance definition)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
  </si>
  <si>
    <t>pre-tax income (social insurance-based definition)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
  </si>
  <si>
    <t>pre-tax labor income</t>
  </si>
  <si>
    <t>pre-tax labor income is the sum of all pre-tax personal income flows accruing to the individual owners of labour as a production factor, before taking into account the operation of the tax/transfer system, but after taking into account the operation of the pension system. Labour income is derived from providing labour as a factor of production. The central difference between personal factor income and pre-tax income is the treatment of pensions, which are counted on a contribution basis by factor income and on a distribution basis by pre-tax income.</t>
  </si>
  <si>
    <t>pre-tax capital income</t>
  </si>
  <si>
    <t>pre-tax capital income is the sum of all pre-tax personal income flows accruing to the individual owners of capital as a production factor, before taking into account the operation of the tax/transfer system, but after taking into account the operation of the pension system. Capital income is derived from providing capital as a factor of production. The central difference between personal factor income and pre-tax income is the treatment of pensions, which are counted on a contribution basis by factor income and on a distribution basis by pre-tax income.</t>
  </si>
  <si>
    <t xml:space="preserve">pre-tax capital income </t>
  </si>
  <si>
    <t>pre-tax capital income  is the sum of all pre-tax personal income flows accruing to the individual owners of capital as a production factor, before taking into account the operation of the tax/transfer system, but after taking into account the operation of the pension system. Capital income is derived from providing capital as a factor of production. The central difference between personal factor income and pre-tax income is the treatment of pensions, which are counted on a contribution basis by factor income and on a distribution basis by pre-tax income.</t>
  </si>
  <si>
    <t>pre-tax income</t>
  </si>
  <si>
    <t xml:space="preserve">Factor national income is the sum of all pre-tax personal income flows of personal sector accruing directly or indirectly to the individual owners of the production factors, labor and capital, before taking into account the operation of the tax/transfer system, and before taking into account the operation of pension system. </t>
  </si>
  <si>
    <t xml:space="preserve">Factor labor income is the sum of all pre-tax personal income flows of personal sector accruing directly or indirectly to the individual owners of labor as a production factor, before taking into account the operation of the tax/transfer system, and before taking into account the operation of pension system. </t>
  </si>
  <si>
    <t xml:space="preserve">Factor capital income is the sum of all pre-tax personal income flows of personal sector accruing directly or indirectly to the individual owners of capital as a production factor, before taking into account the operation of the tax/transfer system, and before taking into account the operation of pension system. </t>
  </si>
  <si>
    <t>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</si>
  <si>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labor income  is 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</si>
  <si>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capital income  is the sum of all pre-tax personal income flows accruing to the individual owners of capital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</si>
  <si>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labor income [pre-tax labor income ranking] is 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</si>
  <si>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capital income [pre-tax capital income ranking] is the sum of all pre-tax personal income flows accruing to the individual owners of capital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</si>
  <si>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income is the sum of pre-tax personal income flows accruing to the individual owners of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</si>
  <si>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*govin</t>
  </si>
  <si>
    <t>*npinc</t>
  </si>
  <si>
    <t>*invpn</t>
  </si>
  <si>
    <t>*prspp</t>
  </si>
  <si>
    <t xml:space="preserve">Net property income paid by government. This is substracted to the post-tax income of individuals. </t>
  </si>
  <si>
    <t xml:space="preserve">Net primary income of non-profit institutions (foundations, religious organizations, etc.). This is added to individuals post-tax income. </t>
  </si>
  <si>
    <t>Primary surplus of pension system is the difference between contributions to the private pension system and the transfers made by the private pension system. The surplus is allocated proportionnaly to individuals.</t>
  </si>
  <si>
    <t>Secteur des sociétés non-financières</t>
  </si>
  <si>
    <t>Secteur des sociétés financières</t>
  </si>
  <si>
    <t>Actifs non-financiers des sociétés</t>
  </si>
  <si>
    <t>Logements des sociétés</t>
  </si>
  <si>
    <t>Logements des sociétés hors terrains</t>
  </si>
  <si>
    <t>Terrains des sociétés</t>
  </si>
  <si>
    <t>Actifs professionnels sociétés</t>
  </si>
  <si>
    <t>Terrains agricoles des sociétés</t>
  </si>
  <si>
    <t>Autre capital intérieur des sociétés</t>
  </si>
  <si>
    <t>Capital naturel des sociétés</t>
  </si>
  <si>
    <t>Actifs financiers des sociétés</t>
  </si>
  <si>
    <t>Liquidités, dépôts, obligations et créances des sociétés</t>
  </si>
  <si>
    <t>Liquidités et dépôts des sociétés</t>
  </si>
  <si>
    <t>Obligations et créances des sociétés</t>
  </si>
  <si>
    <t>Actions, parts et actifs offshore des sociétés</t>
  </si>
  <si>
    <t>Actions et parts des sociétés</t>
  </si>
  <si>
    <t>Actifs offshore des sociétés</t>
  </si>
  <si>
    <t>Fonds de pension et assurance-vie des sociétés</t>
  </si>
  <si>
    <t>Dette des sociétés (passif hors actions)</t>
  </si>
  <si>
    <t>Q de Tobin</t>
  </si>
  <si>
    <t>Actifs financiers des sociétés hors liquidités et dépôts</t>
  </si>
  <si>
    <t>Patrimoine net du gouvernement</t>
  </si>
  <si>
    <t>Actifs non-financiers du gouvernement</t>
  </si>
  <si>
    <t>Logements du gouvernement</t>
  </si>
  <si>
    <t>Logements du gouvernement hors terrains</t>
  </si>
  <si>
    <t>Terrains du gouvernement sous-jacents aux logements</t>
  </si>
  <si>
    <t>Actifs professionnels du gouvernement</t>
  </si>
  <si>
    <t>Terrains agricoles du gouvernement</t>
  </si>
  <si>
    <t>Autre capital intérieur du gouvernement</t>
  </si>
  <si>
    <t>Capital naturel du gouvernement</t>
  </si>
  <si>
    <t>Actifs financiers du gouvernement</t>
  </si>
  <si>
    <t>Liquidités, dépôts, obligations et créances du gouvernement</t>
  </si>
  <si>
    <t>Liquidités et dépôts du gouvernement</t>
  </si>
  <si>
    <t>Obligations et créances du gouvernement</t>
  </si>
  <si>
    <t>Actions, parts et actifs offshore du gouvernement</t>
  </si>
  <si>
    <t>Actions et parts du gouvernement</t>
  </si>
  <si>
    <t>Actifs offshore du gouvernement</t>
  </si>
  <si>
    <t>Fonds de pension et assurance-vie du gouvernement</t>
  </si>
  <si>
    <t>Dette du gouvernement</t>
  </si>
  <si>
    <t>Actifs financiers du gouvernement hors liquidités et dépôts</t>
  </si>
  <si>
    <t>Valeur de marché du patrimoine national</t>
  </si>
  <si>
    <t>Actifs nets étranger</t>
  </si>
  <si>
    <t>Actifs bruts étranger</t>
  </si>
  <si>
    <t>Passif net étranger</t>
  </si>
  <si>
    <t>Actif financier domestique</t>
  </si>
  <si>
    <t>Passif financier domestique</t>
  </si>
  <si>
    <t>Valeur comptable du patrimoine national</t>
  </si>
  <si>
    <t>Valeur résiduelle des sociétés</t>
  </si>
  <si>
    <t>Ratio entre patrimoine net des ménages et revenu national net</t>
  </si>
  <si>
    <t>Ratio entre patrimoine net privé et revenu national net</t>
  </si>
  <si>
    <t>Ratio entre patrimoine net des institutions non lucratives et revenu national net</t>
  </si>
  <si>
    <t>Ratio entre patrimoine net des sociétés et revenu national net</t>
  </si>
  <si>
    <t>Ratio entre patrimoine net public et revenu national net</t>
  </si>
  <si>
    <t>Ratio entre patrimoine net national et revenu national net</t>
  </si>
  <si>
    <t>Diminution du revenu liée à l'impôt sur le revenu</t>
  </si>
  <si>
    <t>Actifs immobilier des ménages</t>
  </si>
  <si>
    <t>Revenu national</t>
  </si>
  <si>
    <t>Revenu domestique net</t>
  </si>
  <si>
    <t>Revenu domestique brut</t>
  </si>
  <si>
    <t>Comsommation de capital fixe de n'économie nationale</t>
  </si>
  <si>
    <t>Revenu de l'étranger net</t>
  </si>
  <si>
    <t>Revenu de la propriété reçu de l'étranger</t>
  </si>
  <si>
    <t>Revenu de la propriété payé à l'étranger</t>
  </si>
  <si>
    <t>Rémunération des salariés reçu de l'étranger</t>
  </si>
  <si>
    <t>Rémunération des salariés payé à l'étranger</t>
  </si>
  <si>
    <t>Produit intérieur net</t>
  </si>
  <si>
    <t>Valeur ajoutée nette des sociétés non-financières</t>
  </si>
  <si>
    <t>Valeur ajoutée nette des sociétés financières</t>
  </si>
  <si>
    <t>Valeur ajoutée nette du gouvernement</t>
  </si>
  <si>
    <t>Valeur ajoutée nette des ménages</t>
  </si>
  <si>
    <t>Valeur ajoutée nette des institutions non-lucratives</t>
  </si>
  <si>
    <t>Rémunération des salariés payée par les sociétés non-financières</t>
  </si>
  <si>
    <t>Impôts (moins subventions) sur les produits des sociétés non-financières</t>
  </si>
  <si>
    <t>Impôts (moins subventions) sur les produits</t>
  </si>
  <si>
    <t>Rémunération des salariés payée par les sociétés financières</t>
  </si>
  <si>
    <t>Impôts (moins subventions) sur les produits des sociétés financières</t>
  </si>
  <si>
    <t>Impôts (moins subventions) sur les produits du gouvernement</t>
  </si>
  <si>
    <t>Rémunération des salariés payée par le gouvernement</t>
  </si>
  <si>
    <t>Rémunération des salariés payée par les ménages</t>
  </si>
  <si>
    <t>Impôts (moins subventions) sur les produits des ménages</t>
  </si>
  <si>
    <t>Rémunération des salariés payée par les institutions non-lucratives</t>
  </si>
  <si>
    <t>Impôts (moins subventions) sur les produits des institutions non-lucratives</t>
  </si>
  <si>
    <t>Revenu mixte des ménages</t>
  </si>
  <si>
    <t>Excédent net d’exploitation des sociétés non-financières</t>
  </si>
  <si>
    <t>Excédent net d’exploitation des sociétés financières</t>
  </si>
  <si>
    <t>Excédent net d’exploitation des ménages</t>
  </si>
  <si>
    <t>Revenu national net</t>
  </si>
  <si>
    <t>Revenu primaire des ménages</t>
  </si>
  <si>
    <t>Revenu primaire des sociétés non-financières</t>
  </si>
  <si>
    <t>Revenu primaire du gouvernement</t>
  </si>
  <si>
    <t>Revenu primaire des sociétés</t>
  </si>
  <si>
    <t>Revenu primaire des sociétés financières</t>
  </si>
  <si>
    <t>Revenu primaire des institutions non-lucratives</t>
  </si>
  <si>
    <t>Remunération des salariés payée aux ménages</t>
  </si>
  <si>
    <t>Revenu de la propriété payé aux ménages</t>
  </si>
  <si>
    <t>Revenu de la propriété payé par les ménages</t>
  </si>
  <si>
    <t>Excédent net d’exploitation des ménages (loyers)</t>
  </si>
  <si>
    <t>Impôts (moins subventions) sur les produits reçus par le gouvernement</t>
  </si>
  <si>
    <t>Revenu de la propriété reçu par le gouvernement</t>
  </si>
  <si>
    <t>Revenu de la propriété payé par le gouvernement</t>
  </si>
  <si>
    <t>Revenu de la propriété reçu par les sociétés non-financières</t>
  </si>
  <si>
    <t>Revenu de la propriété payé par les sociétés non-financières</t>
  </si>
  <si>
    <t>Revenu de la propriété reçu par les sociétés</t>
  </si>
  <si>
    <t>Excédent net d’exploitation des société financières</t>
  </si>
  <si>
    <t>Revenu de la propriété reçu par les sociétés financières</t>
  </si>
  <si>
    <t>Revenu de la propriété payé par les sociétés financières</t>
  </si>
  <si>
    <t>Revenu de la propriété payé par les sociétés</t>
  </si>
  <si>
    <t>Excédent net d’exploitation des sociétés</t>
  </si>
  <si>
    <t>Excédent net d’exploitation des institutions non-lucratives</t>
  </si>
  <si>
    <t>Revenu de la propriété reçu par les institutions non-lucratives</t>
  </si>
  <si>
    <t>Revenu de la propriété payé par les institutions non-lucratives</t>
  </si>
  <si>
    <t>Revenu des facteurs</t>
  </si>
  <si>
    <t>Revenu du travail</t>
  </si>
  <si>
    <t>Revenu du capital</t>
  </si>
  <si>
    <t>Remunération des salariés</t>
  </si>
  <si>
    <t>Part du revenu mixte revenant au travail</t>
  </si>
  <si>
    <t>Taxes imputées au travail</t>
  </si>
  <si>
    <t>Part du revenu mixte revenant au capital</t>
  </si>
  <si>
    <t>Revenu foncier</t>
  </si>
  <si>
    <t>Profits des sociétés non distribués</t>
  </si>
  <si>
    <t>Taxes imputées au capital</t>
  </si>
  <si>
    <t>Prestations de retraites</t>
  </si>
  <si>
    <t>Contributions sociales</t>
  </si>
  <si>
    <t>Contributions retraites</t>
  </si>
  <si>
    <t>Contributions sociales nettes (employeurs et ménages)</t>
  </si>
  <si>
    <t>Revenu issu de l'investissement payable aux prestations de retraites (définition large)</t>
  </si>
  <si>
    <t>Revenu issu de l'investissement payable aux prestations de retraites (définition restreinte)</t>
  </si>
  <si>
    <t>Prestations de retraites (définition de l'assurance sociale)</t>
  </si>
  <si>
    <t>Revenu avant impôt (définition basée sur l'assurance sociale)</t>
  </si>
  <si>
    <t>Revenu avant impôt (définition basée sur les retraites)</t>
  </si>
  <si>
    <t>Revenus du travail avant impôts</t>
  </si>
  <si>
    <t>Revenus du capital avant impôts</t>
  </si>
  <si>
    <t>Revenus avant impôt (définition basée sur l'assurance sociale)</t>
  </si>
  <si>
    <t>Part du travail dans les revenu de l'assurance sociale</t>
  </si>
  <si>
    <t xml:space="preserve">Revenu issu de l'investissement payable aux prestations de retraites </t>
  </si>
  <si>
    <t>Part du capital dans les revenu de l'assurance sociale</t>
  </si>
  <si>
    <t>Prestations sociales</t>
  </si>
  <si>
    <t>Prestations sociales en espèces</t>
  </si>
  <si>
    <t>Autres prestations sociales</t>
  </si>
  <si>
    <t>Revenu disponible (définition restreinte)</t>
  </si>
  <si>
    <t>Revenu national avant impôt</t>
  </si>
  <si>
    <t>Impôts sur les revenus et le patrimoine</t>
  </si>
  <si>
    <t>Revenu disponible (définition intermédiaire)</t>
  </si>
  <si>
    <t>Prestations sociales en nature</t>
  </si>
  <si>
    <t>Revenu disponible (définition large)</t>
  </si>
  <si>
    <t>Revenu avant impôt</t>
  </si>
  <si>
    <t>Dépense en biens collectifs</t>
  </si>
  <si>
    <t>Revenu fiscal</t>
  </si>
  <si>
    <t>Revenu fiscal du travail</t>
  </si>
  <si>
    <t>Salaires et retraites</t>
  </si>
  <si>
    <t>Part du travail dans le revenu mixte des ménages</t>
  </si>
  <si>
    <t>Revenu fiscal du capital</t>
  </si>
  <si>
    <t>Part du capital dans le revenu mixte des ménages</t>
  </si>
  <si>
    <t>Loyers</t>
  </si>
  <si>
    <t>Intérêts</t>
  </si>
  <si>
    <t>Dividendes</t>
  </si>
  <si>
    <t>Plus-values</t>
  </si>
  <si>
    <t>Revenu intuitif</t>
  </si>
  <si>
    <t xml:space="preserve">Revenu intuitif du travail </t>
  </si>
  <si>
    <t>Revenu intuitif du capital</t>
  </si>
  <si>
    <t>Revenu des facteurs avant impôt</t>
  </si>
  <si>
    <t>Rémunération des salariés</t>
  </si>
  <si>
    <t>Salaires</t>
  </si>
  <si>
    <t>Suppléments aux salaires</t>
  </si>
  <si>
    <t>Part du travail dans le revenu mixte net des ménages</t>
  </si>
  <si>
    <t>Revenu des intérêts</t>
  </si>
  <si>
    <t>Revenu des retraites et de l'assurance vie</t>
  </si>
  <si>
    <t>Paiement des intérêts</t>
  </si>
  <si>
    <t>Paiement des intérêts hypothécaires</t>
  </si>
  <si>
    <t>Paiement des intérêts non-hypothécaires</t>
  </si>
  <si>
    <t>Revenu du travail avant impôt</t>
  </si>
  <si>
    <t>Part du travail dans les retraites et l'assurance sociale</t>
  </si>
  <si>
    <t>Revenu du capital avant impôt</t>
  </si>
  <si>
    <t>Revenu des actions</t>
  </si>
  <si>
    <t>Part du capital dans les retraites et l'assurance sociale</t>
  </si>
  <si>
    <t>Revenu de la propriété net payé par le gouvernement</t>
  </si>
  <si>
    <t>Excédent d'exploitation du système de retraites</t>
  </si>
  <si>
    <t>Revenu issu de l'investissement payable aux fond de retraites</t>
  </si>
  <si>
    <t>Revenu national après impôts</t>
  </si>
  <si>
    <t>Revenu disponible après impôts</t>
  </si>
  <si>
    <t>Revenu avant impôts</t>
  </si>
  <si>
    <t>Impôts (moins subventions) sur les produits</t>
  </si>
  <si>
    <t>Impôts (moins subventions) sur les produits imputable au capital</t>
  </si>
  <si>
    <t>Impôts (moins subventions) sur les produits imputable au travail</t>
  </si>
  <si>
    <t>Impôts sur le revenu et le patrimoine</t>
  </si>
  <si>
    <t>Impôts fédéraux sur le revenu et le patrimoine</t>
  </si>
  <si>
    <t>Impôts des états sur le revenu et le patrimoine</t>
  </si>
  <si>
    <t>Dépense publique</t>
  </si>
  <si>
    <t>Transferts sociaux en nature</t>
  </si>
  <si>
    <t>Déficit du gouvernement</t>
  </si>
  <si>
    <t>Revenu national après impôts (attribution proportionelle)</t>
  </si>
  <si>
    <t>Nombre total de foyers fiscaux</t>
  </si>
  <si>
    <t>Nombre total de foyers fiscaux - adultes</t>
  </si>
  <si>
    <t>Nombre total de foyers fiscaux - couples mariés et célibataires</t>
  </si>
  <si>
    <t xml:space="preserve">Population active occupée </t>
  </si>
  <si>
    <t>Indice des prix du revenu national</t>
  </si>
  <si>
    <t>Facteur de conversion PPP, monnaie locale vers USD</t>
  </si>
  <si>
    <t>Facteur de conversion PPP, monnaie locale vers EUR</t>
  </si>
  <si>
    <t>Facteur de conversion PPP, monnaie locale vers CNY</t>
  </si>
  <si>
    <t>Facteur de conversion au taux de change de marché, monnaie locale vers CNY</t>
  </si>
  <si>
    <t>Facteur de conversion au taux de change de marché, monnaie locale vers EUR</t>
  </si>
  <si>
    <t>Facteur de conversion au taux de change de marché, monnaie locale vers USD</t>
  </si>
  <si>
    <t>Nombre de déclarations de revenu</t>
  </si>
  <si>
    <t>Inde des prix à la consommation</t>
  </si>
  <si>
    <t>PPP conversion factor of current local currency to current PPP USD.</t>
  </si>
  <si>
    <t>PPP conversion factor of current local currency to current PPP EUR.</t>
  </si>
  <si>
    <t>PPP conversion factor of current local currency to current PPP CNY.</t>
  </si>
  <si>
    <t>Fiscal labour income [total fiscal income ranking]</t>
  </si>
  <si>
    <t>Fiscal capital income [total fiscal income ranking]</t>
  </si>
  <si>
    <t>Factor labor income [total pre-tax factor income ranking]</t>
  </si>
  <si>
    <t>Factor capital income [total pre-tax factor income ranking]</t>
  </si>
  <si>
    <t>Pre-tax labor income [total pre-tax income ranking]</t>
  </si>
  <si>
    <t>Pre-tax capital income [total pre-tax income ranking]</t>
  </si>
  <si>
    <t>Part du revenu du capital dans le revenu mixte des ménages</t>
  </si>
  <si>
    <t>Price index that reflects the evolution of the price level for all new, domestically produced, final goods and services in the economy.</t>
  </si>
  <si>
    <t>National agricultural land</t>
  </si>
  <si>
    <t>National natural capital</t>
  </si>
  <si>
    <t>National non-financial assets</t>
  </si>
  <si>
    <t>National housing assets</t>
  </si>
  <si>
    <t>National business and other non-financial assets</t>
  </si>
  <si>
    <t>National dwellings</t>
  </si>
  <si>
    <t>National land underlying dwellings</t>
  </si>
  <si>
    <t>National other domestic capital</t>
  </si>
  <si>
    <t>Actifs non-financiers nationaux</t>
  </si>
  <si>
    <t>Logements nationaux</t>
  </si>
  <si>
    <t>Logements nationaux hors terrains</t>
  </si>
  <si>
    <t>Terrains nationaux sous-jacents aux logements</t>
  </si>
  <si>
    <t>Actifs professionnels nationaux</t>
  </si>
  <si>
    <t>Terrains agricoles nationaux</t>
  </si>
  <si>
    <t>Capital naturel national</t>
  </si>
  <si>
    <t>Autre capital national</t>
  </si>
  <si>
    <t>*nwdwe</t>
  </si>
  <si>
    <t>*nwlan</t>
  </si>
  <si>
    <t>Dwellings[*nwdwe]</t>
  </si>
  <si>
    <t>Land underlying dwellings[*nwlan]</t>
  </si>
  <si>
    <t>*nweal=*nwnfa+*nwnxa</t>
  </si>
  <si>
    <t>*nwhou=*nwdwe+*nwlan</t>
  </si>
  <si>
    <t>National dwellings are places of residence owned by the national economy.</t>
  </si>
  <si>
    <t>National land underlying dwellings is land on which the places of residence are built owned by the national economy.</t>
  </si>
  <si>
    <t>p</t>
  </si>
  <si>
    <t>Proportion of women in the &lt;percentile&gt; percentile group of the distribution of &lt;concept&gt;</t>
  </si>
  <si>
    <t>Proportion of women in group</t>
  </si>
  <si>
    <t>Proportion of women in a given income or wealth group. The value of ppllin996i for the percentile group p90p100 corresponds to the proportion of women in the Top 10% earners in terms of pretax labor income</t>
  </si>
  <si>
    <t>g</t>
  </si>
  <si>
    <t>Gini coefficient</t>
  </si>
  <si>
    <t>Gini coefficient associated with the distribution of &lt;concept&gt;.</t>
  </si>
  <si>
    <t xml:space="preserve">The Gini coefficient is a measure of statistical dispersion. A coefficient of zero expresses perfect equality between individuals. A coefficient of one expresses maximal inequality, where only one person owns all the income or wealth of the economy. </t>
  </si>
  <si>
    <t>The population is comprised of individuals between ages 20 and 64.</t>
  </si>
  <si>
    <t>20 to 39</t>
  </si>
  <si>
    <t>The population is comprised of individuals between ages 20 and 39.</t>
  </si>
  <si>
    <t>40 to 59</t>
  </si>
  <si>
    <t>The population is comprised of individuals between ages 40 and 59.</t>
  </si>
  <si>
    <t>The population is comprised of individuals over age 60.</t>
  </si>
  <si>
    <t xml:space="preserve"> The population is comprised of individuals over age 65.</t>
  </si>
  <si>
    <t>Net national income is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t>
  </si>
  <si>
    <t>NB: columns 103 to 123 in sheet Income_Distributed probably to be erased</t>
  </si>
  <si>
    <t>NB: Country_Notes probably useless - to be erased after check with TB AG</t>
  </si>
  <si>
    <t>NB: Country_Disrribution probably useless  - to be erased after check with TB AG</t>
  </si>
  <si>
    <t>qu</t>
  </si>
  <si>
    <t>Index that reflects the availability of surveys and tax data enabling the measurement of income and wealth inequality.</t>
  </si>
  <si>
    <t>Revenu du capital pur</t>
  </si>
  <si>
    <t>Pure capital income is the total capital income directly received by the personal sector. It is the sum of housing asset income of the personal sector, plus property income received by the personal sector, minus property income paid by the personal sector, plus the undistributed profits of the corporate sector</t>
  </si>
  <si>
    <t xml:space="preserve">Pure capital income </t>
  </si>
  <si>
    <t>pin</t>
  </si>
  <si>
    <t>Inequality transparency index</t>
  </si>
  <si>
    <t>Indice de transparence de données</t>
  </si>
  <si>
    <t xml:space="preserve">      Net domestic product</t>
  </si>
  <si>
    <t xml:space="preserve">         Gross domestic product</t>
  </si>
  <si>
    <t>Foreign income received from the rest of the world</t>
  </si>
  <si>
    <t>Labor and capital income from the rest of the world</t>
  </si>
  <si>
    <t>Labor income received from the rest of the world</t>
  </si>
  <si>
    <t>Capital income received from the rest of the world</t>
  </si>
  <si>
    <t>Subsidies on products</t>
  </si>
  <si>
    <t>Other subsidies on production</t>
  </si>
  <si>
    <t>Foreign income paid to the rest of the world</t>
  </si>
  <si>
    <t>Labor and capital income paid to the rest of the world</t>
  </si>
  <si>
    <t>Labor income paid to the rest of the world</t>
  </si>
  <si>
    <t>Capital income paid to the rest of the world</t>
  </si>
  <si>
    <t>Taxes on products</t>
  </si>
  <si>
    <t>Other taxes on production</t>
  </si>
  <si>
    <t>cir</t>
  </si>
  <si>
    <t>fd</t>
  </si>
  <si>
    <t>irx</t>
  </si>
  <si>
    <t>frx</t>
  </si>
  <si>
    <t>for</t>
  </si>
  <si>
    <t>frr</t>
  </si>
  <si>
    <t>fhr</t>
  </si>
  <si>
    <t>ubx</t>
  </si>
  <si>
    <t>sub</t>
  </si>
  <si>
    <t>fo</t>
  </si>
  <si>
    <t>cip</t>
  </si>
  <si>
    <t>ipx</t>
  </si>
  <si>
    <t>fpx</t>
  </si>
  <si>
    <t>fop</t>
  </si>
  <si>
    <t>frp</t>
  </si>
  <si>
    <t>ft</t>
  </si>
  <si>
    <t>axx</t>
  </si>
  <si>
    <t>tax</t>
  </si>
  <si>
    <t>Net foreign labor and capital income</t>
  </si>
  <si>
    <t>Net foreign capital income</t>
  </si>
  <si>
    <t>Net foreign direct investment income</t>
  </si>
  <si>
    <t>Net portfolio income</t>
  </si>
  <si>
    <t>Received from tax havens</t>
  </si>
  <si>
    <t>Net foreign labor income</t>
  </si>
  <si>
    <t>cin</t>
  </si>
  <si>
    <t>nnx</t>
  </si>
  <si>
    <t>inx</t>
  </si>
  <si>
    <t>fnx</t>
  </si>
  <si>
    <t>fon</t>
  </si>
  <si>
    <t>frn</t>
  </si>
  <si>
    <t>mnx</t>
  </si>
  <si>
    <t>xnx</t>
  </si>
  <si>
    <t>op</t>
  </si>
  <si>
    <t>txn</t>
  </si>
  <si>
    <t>Net primary income of the general government</t>
  </si>
  <si>
    <t>Net primary income of households</t>
  </si>
  <si>
    <t>Net primary income of corporations</t>
  </si>
  <si>
    <t>Net primary income of non-financial corporations</t>
  </si>
  <si>
    <t>Net primary income of financial corporations</t>
  </si>
  <si>
    <t>Net secondary income of the general government</t>
  </si>
  <si>
    <t>Net secondary income of households</t>
  </si>
  <si>
    <t>ihn</t>
  </si>
  <si>
    <t>se</t>
  </si>
  <si>
    <t>cgo</t>
  </si>
  <si>
    <t>chn</t>
  </si>
  <si>
    <t>cho</t>
  </si>
  <si>
    <t>cnp</t>
  </si>
  <si>
    <t>cco</t>
  </si>
  <si>
    <t>cnf</t>
  </si>
  <si>
    <t>cfc</t>
  </si>
  <si>
    <t>Corporate tax</t>
  </si>
  <si>
    <t>Social contributions to private employer social insurance</t>
  </si>
  <si>
    <t>Social benefits from private employer social insurance</t>
  </si>
  <si>
    <t>phn</t>
  </si>
  <si>
    <t>pgo</t>
  </si>
  <si>
    <t>ti</t>
  </si>
  <si>
    <t>whn</t>
  </si>
  <si>
    <t>xco</t>
  </si>
  <si>
    <t>ss</t>
  </si>
  <si>
    <t>bhn</t>
  </si>
  <si>
    <t>bgo</t>
  </si>
  <si>
    <t>bco</t>
  </si>
  <si>
    <t>Net savings of households and NPISH</t>
  </si>
  <si>
    <t>Net savings of households</t>
  </si>
  <si>
    <t>Net savings of NPISH</t>
  </si>
  <si>
    <t>Net savings of the general government</t>
  </si>
  <si>
    <t>sa</t>
  </si>
  <si>
    <t>vgo</t>
  </si>
  <si>
    <t>vig</t>
  </si>
  <si>
    <t>vhn</t>
  </si>
  <si>
    <t>vho</t>
  </si>
  <si>
    <t>vnp</t>
  </si>
  <si>
    <t>Gross savings of households and NPISH</t>
  </si>
  <si>
    <t>Gross savings of households</t>
  </si>
  <si>
    <t>Gross savings of NPISH</t>
  </si>
  <si>
    <t>Gross savings of the general government</t>
  </si>
  <si>
    <t>ghn</t>
  </si>
  <si>
    <t>gho</t>
  </si>
  <si>
    <t>gnp</t>
  </si>
  <si>
    <t>gco</t>
  </si>
  <si>
    <t>gnf</t>
  </si>
  <si>
    <t>gfc</t>
  </si>
  <si>
    <t>ggo</t>
  </si>
  <si>
    <t>cf</t>
  </si>
  <si>
    <t>Net mixed income of households</t>
  </si>
  <si>
    <t>Taxes on products and production</t>
  </si>
  <si>
    <t>mhn</t>
  </si>
  <si>
    <t>rhn</t>
  </si>
  <si>
    <t>Property income (net)</t>
  </si>
  <si>
    <t>Gross primary income of households</t>
  </si>
  <si>
    <t>Gross operating surplus and mixed income</t>
  </si>
  <si>
    <t>Gross operating surplus</t>
  </si>
  <si>
    <t>Gross mixed income</t>
  </si>
  <si>
    <t>Direct taxes</t>
  </si>
  <si>
    <t>Personal taxes on income and wealth</t>
  </si>
  <si>
    <t>Social benefits other than social transfers in kind</t>
  </si>
  <si>
    <t>Gross secondary income of households</t>
  </si>
  <si>
    <t>Private expenditures of households</t>
  </si>
  <si>
    <t>Consumption of fixed capital attributable to operating surplus</t>
  </si>
  <si>
    <t>Consumption of fixed capital attributable to mixed income</t>
  </si>
  <si>
    <t>pho</t>
  </si>
  <si>
    <t>gm</t>
  </si>
  <si>
    <t>who</t>
  </si>
  <si>
    <t>bho</t>
  </si>
  <si>
    <t>nho</t>
  </si>
  <si>
    <t>cc</t>
  </si>
  <si>
    <t>sho</t>
  </si>
  <si>
    <t>Net primary income of NPISH</t>
  </si>
  <si>
    <t>Gross primary income of NPISH</t>
  </si>
  <si>
    <t>Net secondary income of NPISH</t>
  </si>
  <si>
    <t>Gross secondary income of NPISH</t>
  </si>
  <si>
    <t>rnp</t>
  </si>
  <si>
    <t>wnp</t>
  </si>
  <si>
    <t>bnp</t>
  </si>
  <si>
    <t>nnp</t>
  </si>
  <si>
    <t>Private expenditures of NPISH</t>
  </si>
  <si>
    <t>Net primary income of households and NPISH</t>
  </si>
  <si>
    <t>Gross primary income of households and NPISH</t>
  </si>
  <si>
    <t>Net secondary income of households and NPISH</t>
  </si>
  <si>
    <t>Gross secondary income of households and NPISH</t>
  </si>
  <si>
    <t>Private expenditures of households and NPISH</t>
  </si>
  <si>
    <t>Net mixed income of households and NPISH</t>
  </si>
  <si>
    <t>xhn</t>
  </si>
  <si>
    <t>nhn</t>
  </si>
  <si>
    <t>shn</t>
  </si>
  <si>
    <t>Gross primary income of non-financial corporations</t>
  </si>
  <si>
    <t>Net secondary income/Net saving of non-financial corporations</t>
  </si>
  <si>
    <t>pnf</t>
  </si>
  <si>
    <t>rnf</t>
  </si>
  <si>
    <t>bnf</t>
  </si>
  <si>
    <t>Gross primary income of financial corporations</t>
  </si>
  <si>
    <t>Net secondary income/Net saving of financial corporations</t>
  </si>
  <si>
    <t>pfc</t>
  </si>
  <si>
    <t>rfc</t>
  </si>
  <si>
    <t>bfc</t>
  </si>
  <si>
    <t>Gross primary income of corporations</t>
  </si>
  <si>
    <t>Net secondary income/Net saving of corporations</t>
  </si>
  <si>
    <t>rco</t>
  </si>
  <si>
    <t>Taxes on production and imports, less subsidies</t>
  </si>
  <si>
    <t>Taxes on production and imports</t>
  </si>
  <si>
    <t>Subsidies on production and imports</t>
  </si>
  <si>
    <t>Net operating surplus and miscellaneous</t>
  </si>
  <si>
    <t>tp</t>
  </si>
  <si>
    <t>ot</t>
  </si>
  <si>
    <t>sp</t>
  </si>
  <si>
    <t>os</t>
  </si>
  <si>
    <t>pgp</t>
  </si>
  <si>
    <t>Gross primary income of the general government</t>
  </si>
  <si>
    <t>Gross operating surplus and miscellaneous</t>
  </si>
  <si>
    <t>Direct taxes on income and wealth</t>
  </si>
  <si>
    <t>Gross secondary income of the general government</t>
  </si>
  <si>
    <t>Final consumption expenditures</t>
  </si>
  <si>
    <t>Individual consumption expenditures</t>
  </si>
  <si>
    <t>General public services</t>
  </si>
  <si>
    <t>Defense</t>
  </si>
  <si>
    <t>Public order and safety</t>
  </si>
  <si>
    <t>Economic affairs</t>
  </si>
  <si>
    <t>Environment protection</t>
  </si>
  <si>
    <t>Housing and community amenities</t>
  </si>
  <si>
    <t>Health</t>
  </si>
  <si>
    <t>Recreation, culture and religion</t>
  </si>
  <si>
    <t>Education</t>
  </si>
  <si>
    <t>Social protection</t>
  </si>
  <si>
    <t>Other government spending</t>
  </si>
  <si>
    <t>wgo</t>
  </si>
  <si>
    <t>lgo</t>
  </si>
  <si>
    <t>gp</t>
  </si>
  <si>
    <t>ed</t>
  </si>
  <si>
    <t>en</t>
  </si>
  <si>
    <t>ho</t>
  </si>
  <si>
    <t>he</t>
  </si>
  <si>
    <t>re</t>
  </si>
  <si>
    <t>sgo</t>
  </si>
  <si>
    <t>fgo</t>
  </si>
  <si>
    <t>ec</t>
  </si>
  <si>
    <t>ogo</t>
  </si>
  <si>
    <t>ugo</t>
  </si>
  <si>
    <t>hgo</t>
  </si>
  <si>
    <t>level 5</t>
  </si>
  <si>
    <t>level 6</t>
  </si>
  <si>
    <t>Level 5</t>
  </si>
  <si>
    <t>Level 6</t>
  </si>
  <si>
    <t>Gross secondary income/Gross saving of non-financial corporations</t>
  </si>
  <si>
    <t>Gross secondary income/Gross saving of financial corporations</t>
  </si>
  <si>
    <t>Gross secondary income/Gross saving of corporations</t>
  </si>
  <si>
    <t>Property income received from the rest of the world</t>
  </si>
  <si>
    <t>Property income paid from the rest of the world</t>
  </si>
  <si>
    <t>Compensation of employees received from the rest of the world</t>
  </si>
  <si>
    <t>Compensation of employees paid from the rest of the world</t>
  </si>
  <si>
    <t>Foreign income</t>
  </si>
  <si>
    <t>Portfolio and other income received from the rest of the world, officially recorded</t>
  </si>
  <si>
    <t>Reinvested earnings on foreign portfolio investment, received from the rest of the world</t>
  </si>
  <si>
    <t>Foreign income received from tax havens</t>
  </si>
  <si>
    <t>Subsidies on production received from the rest of the world</t>
  </si>
  <si>
    <t>Subsidies on products received from the rest of the world</t>
  </si>
  <si>
    <t>Other subsidies on production received from the rest of the world</t>
  </si>
  <si>
    <t>Foreign direct investment income received  from the rest of the world</t>
  </si>
  <si>
    <t>Portfolio and other income received from the rest of the world</t>
  </si>
  <si>
    <t>Foreign direct investment income paid to the rest of the world</t>
  </si>
  <si>
    <t>Portfolio and other income paid to the rest of the world</t>
  </si>
  <si>
    <t>Portfolio and other income paid to the rest of the world, officially recorded</t>
  </si>
  <si>
    <t>Reinvested earnings on foreign portfolio investment, paid to the rest of the world</t>
  </si>
  <si>
    <t>Taxes on production paid to the rest of the world</t>
  </si>
  <si>
    <t>Taxes on products paid to the rest of the world</t>
  </si>
  <si>
    <t>Other taxes on production paid to the rest of the world</t>
  </si>
  <si>
    <t>Net portfolio income, officially recorded</t>
  </si>
  <si>
    <t>Net reinvested earnings on foreign portfolio investment</t>
  </si>
  <si>
    <t>Foreign subsidies less taxes on production and imports</t>
  </si>
  <si>
    <t>Foreign subsidies less taxes on products</t>
  </si>
  <si>
    <t>Other foreign subsidies less taxes on production</t>
  </si>
  <si>
    <t>Consumption of fixed capital of households</t>
  </si>
  <si>
    <t>Net property income of households</t>
  </si>
  <si>
    <t>Net operating surplus of households</t>
  </si>
  <si>
    <t>Gross operating surplus of households</t>
  </si>
  <si>
    <t>Net property income of NPISH</t>
  </si>
  <si>
    <t>Compensation of employees of NPISH</t>
  </si>
  <si>
    <t>Net operating surplus of NPISH</t>
  </si>
  <si>
    <t>Compensation of employees of households</t>
  </si>
  <si>
    <t>Net property income of households and NPISH</t>
  </si>
  <si>
    <t>Net operating surplus and mixed income of households</t>
  </si>
  <si>
    <t>Net operating surplus and mixed income of households and NPISH</t>
  </si>
  <si>
    <t>Net operating surplus of households and NPISH</t>
  </si>
  <si>
    <t>Net property income of corporations</t>
  </si>
  <si>
    <t>Net operating surplus of corporations</t>
  </si>
  <si>
    <t>Net property income of non-financial corporations</t>
  </si>
  <si>
    <t>Net property income of financial corporations</t>
  </si>
  <si>
    <t>Net property income of the government</t>
  </si>
  <si>
    <t>Consumption of fixed capital of NPISH</t>
  </si>
  <si>
    <t>Consumption of fixed capital of households and NPISH</t>
  </si>
  <si>
    <t>Consumption of fixed capital of corporations</t>
  </si>
  <si>
    <t>Consumption of fixed capital of non-financial coporations</t>
  </si>
  <si>
    <t>Consumption of fixed capital of the general goverment</t>
  </si>
  <si>
    <t>Net national savings</t>
  </si>
  <si>
    <t>Gross national savings</t>
  </si>
  <si>
    <t>la</t>
  </si>
  <si>
    <t>bsh</t>
  </si>
  <si>
    <t>psh</t>
  </si>
  <si>
    <t>Labor share of national income</t>
  </si>
  <si>
    <t>Capital share of national income</t>
  </si>
  <si>
    <t>Pure capital income</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</si>
  <si>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</si>
  <si>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</si>
  <si>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</si>
  <si>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</si>
  <si>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</si>
  <si>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</si>
  <si>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</si>
  <si>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</si>
  <si>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</si>
  <si>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</si>
  <si>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</si>
  <si>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</si>
  <si>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</si>
  <si>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</si>
  <si>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</si>
  <si>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</si>
  <si>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</si>
  <si>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</si>
  <si>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</si>
  <si>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</si>
  <si>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</si>
  <si>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</si>
  <si>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</si>
  <si>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</si>
  <si>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</si>
  <si>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</si>
  <si>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</si>
  <si>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</si>
  <si>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</si>
  <si>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</si>
  <si>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</si>
  <si>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</si>
  <si>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</si>
  <si>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</si>
  <si>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</si>
  <si>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</si>
  <si>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</si>
  <si>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</si>
  <si>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</si>
  <si>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</si>
  <si>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</si>
  <si>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</si>
  <si>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</si>
  <si>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</si>
  <si>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</si>
  <si>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Government consumption by function</t>
  </si>
  <si>
    <t>Consumption of fixed capital of financial coporations</t>
  </si>
  <si>
    <t>Gross national income</t>
  </si>
  <si>
    <t>gn</t>
  </si>
  <si>
    <t>*gninc</t>
  </si>
  <si>
    <t>*savin</t>
  </si>
  <si>
    <t>*cfcgo</t>
  </si>
  <si>
    <t>*saving</t>
  </si>
  <si>
    <t>wlabsh</t>
  </si>
  <si>
    <t>wcapsh</t>
  </si>
  <si>
    <t>nt</t>
  </si>
  <si>
    <t>car</t>
  </si>
  <si>
    <t>ni</t>
  </si>
  <si>
    <t>hi</t>
  </si>
  <si>
    <t>gi</t>
  </si>
  <si>
    <t>ii</t>
  </si>
  <si>
    <t>ne</t>
  </si>
  <si>
    <t>nf</t>
  </si>
  <si>
    <t>hf</t>
  </si>
  <si>
    <t>gf</t>
  </si>
  <si>
    <t>if</t>
  </si>
  <si>
    <t>ghg</t>
  </si>
  <si>
    <t>ghd</t>
  </si>
  <si>
    <t>oi</t>
  </si>
  <si>
    <t>of</t>
  </si>
  <si>
    <t>gna</t>
  </si>
  <si>
    <t>cna</t>
  </si>
  <si>
    <t>ona</t>
  </si>
  <si>
    <t>pf</t>
  </si>
  <si>
    <t>k</t>
  </si>
  <si>
    <t>l</t>
  </si>
  <si>
    <t>Average per capita group emissions</t>
  </si>
  <si>
    <t xml:space="preserve">Aggregrate emissions </t>
  </si>
  <si>
    <t xml:space="preserve">Per capita emissions </t>
  </si>
  <si>
    <t>Average per capita group emissions for percentile pXpX+1 or PXpY</t>
  </si>
  <si>
    <t>Total emissions</t>
  </si>
  <si>
    <t>Per-capita emissions</t>
  </si>
  <si>
    <t xml:space="preserve">r </t>
  </si>
  <si>
    <t>Top 10/Bottom 50 ratio</t>
  </si>
  <si>
    <t xml:space="preserve">Ratio of Top 10% average income to Bottom 50% average income </t>
  </si>
  <si>
    <t xml:space="preserve">Personal territorial carbon emissions </t>
  </si>
  <si>
    <t xml:space="preserve">Personal territorial emissions from other gases </t>
  </si>
  <si>
    <t>Personal CO2 footprint</t>
  </si>
  <si>
    <t xml:space="preserve">Personal footprint of other gases </t>
  </si>
  <si>
    <t xml:space="preserve">Personal carbon footprint </t>
  </si>
  <si>
    <t xml:space="preserve">National territorial emissions </t>
  </si>
  <si>
    <t xml:space="preserve">National territorial CO2 emissions  </t>
  </si>
  <si>
    <t xml:space="preserve">National territorial emissions of other gases  </t>
  </si>
  <si>
    <t xml:space="preserve">National territorial emissions  </t>
  </si>
  <si>
    <t xml:space="preserve">Household direct emissions  </t>
  </si>
  <si>
    <t xml:space="preserve">Territorial emissions of the national productive sector and other emissions not attributed to households  </t>
  </si>
  <si>
    <t xml:space="preserve">Territorial emissions of the national productive sector and other emissions not attributed to households (CO2)  </t>
  </si>
  <si>
    <t xml:space="preserve">Territorial emissions of the national productive sector and other emissions not attributed to households (Other gases)  </t>
  </si>
  <si>
    <t xml:space="preserve">National imported carbon emissions  </t>
  </si>
  <si>
    <t xml:space="preserve">National imported CO2 emissions  </t>
  </si>
  <si>
    <t xml:space="preserve">National imported emissions of other gases  </t>
  </si>
  <si>
    <t xml:space="preserve">Household imported carbon emissions  </t>
  </si>
  <si>
    <t xml:space="preserve">Household imported CO2 emissions  </t>
  </si>
  <si>
    <t xml:space="preserve">Household imported emissions of other gases  </t>
  </si>
  <si>
    <t xml:space="preserve">Government imported carbon emissions  </t>
  </si>
  <si>
    <t xml:space="preserve">Government imported CO2 emissions  </t>
  </si>
  <si>
    <t xml:space="preserve">Government imported emissions of other gases  </t>
  </si>
  <si>
    <t xml:space="preserve">Investment imported carbon emissions  </t>
  </si>
  <si>
    <t xml:space="preserve">Investment imported CO2 emissions  </t>
  </si>
  <si>
    <t xml:space="preserve">Investment imported emissions of other gases  </t>
  </si>
  <si>
    <t xml:space="preserve">NGO imported carbon emissions  </t>
  </si>
  <si>
    <t xml:space="preserve">NGO imported CO2 emissions  </t>
  </si>
  <si>
    <t xml:space="preserve">NGO imported emissions of other gases  </t>
  </si>
  <si>
    <t xml:space="preserve">National exported carbon emissions  </t>
  </si>
  <si>
    <t xml:space="preserve">National exported CO2 emissions  </t>
  </si>
  <si>
    <t xml:space="preserve">National exported emissions of other gases  </t>
  </si>
  <si>
    <t xml:space="preserve">National net imports of carbon emissions  </t>
  </si>
  <si>
    <t xml:space="preserve">National net imports of CO2 emissions  </t>
  </si>
  <si>
    <t xml:space="preserve">National net imports of other gases  </t>
  </si>
  <si>
    <t xml:space="preserve">National carbon footprint  </t>
  </si>
  <si>
    <t xml:space="preserve">National CO2 footprint  </t>
  </si>
  <si>
    <t xml:space="preserve">National footprint of other gases  </t>
  </si>
  <si>
    <t xml:space="preserve">Household carbon footprint  </t>
  </si>
  <si>
    <t xml:space="preserve">Household indirect carbon footprint  </t>
  </si>
  <si>
    <t xml:space="preserve">Household indirect CO2 footprint  </t>
  </si>
  <si>
    <t xml:space="preserve">Household indirect footprint of other gases  </t>
  </si>
  <si>
    <t xml:space="preserve">Government carbon footprint  </t>
  </si>
  <si>
    <t xml:space="preserve">Government CO2 footprint  </t>
  </si>
  <si>
    <t xml:space="preserve">Government footprint of other gases  </t>
  </si>
  <si>
    <t xml:space="preserve">Investment carbon footprint  </t>
  </si>
  <si>
    <t xml:space="preserve">Investment CO2 footprint  </t>
  </si>
  <si>
    <t xml:space="preserve">Investment footprint of other gases  </t>
  </si>
  <si>
    <t xml:space="preserve">NGO carbon footprint  </t>
  </si>
  <si>
    <t xml:space="preserve">NGO CO2 footprint  </t>
  </si>
  <si>
    <t xml:space="preserve">NGO footprint of other gases  </t>
  </si>
  <si>
    <t xml:space="preserve">Personal territorial GHG emissions </t>
  </si>
  <si>
    <t>Personal carbon footprint - investments part</t>
  </si>
  <si>
    <t>personal carbon footprint - consumption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</si>
</sst>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name val="Arial"/>
      <family val="2"/>
    </font>
    <font>
      <i/>
      <sz val="12"/>
      <color theme="1"/>
      <name val="Calibri"/>
      <family val="2"/>
      <scheme val="minor"/>
    </font>
    <font>
      <sz val="11"/>
      <color theme="1"/>
      <name val="Calibri"/>
      <family val="2"/>
      <scheme val="minor"/>
    </font>
    <font>
      <sz val="10"/>
      <color theme="1"/>
      <name val="Calibri"/>
      <family val="2"/>
      <scheme val="minor"/>
    </font>
    <font>
      <b/>
      <sz val="9"/>
      <color theme="1"/>
      <name val="Calibri"/>
      <family val="2"/>
      <scheme val="minor"/>
    </font>
    <font>
      <sz val="12"/>
      <color rgb="FFFF0000"/>
      <name val="Calibri"/>
      <family val="2"/>
      <scheme val="minor"/>
    </font>
    <font>
      <sz val="12"/>
      <color rgb="FF000000"/>
      <name val="Calibri"/>
      <family val="2"/>
      <scheme val="minor"/>
    </font>
    <font>
      <b/>
      <sz val="14"/>
      <color theme="1"/>
      <name val="Calibri"/>
      <family val="2"/>
      <scheme val="minor"/>
    </font>
    <font>
      <b/>
      <sz val="16"/>
      <color theme="1"/>
      <name val="Calibri"/>
      <family val="2"/>
      <scheme val="minor"/>
    </font>
    <font>
      <b/>
      <sz val="6"/>
      <color theme="1"/>
      <name val="Calibri"/>
      <family val="2"/>
      <scheme val="minor"/>
    </font>
    <font>
      <b/>
      <sz val="11"/>
      <color theme="1"/>
      <name val="Calibri"/>
      <family val="2"/>
      <scheme val="minor"/>
    </font>
    <font>
      <b/>
      <sz val="11"/>
      <color rgb="FF000000"/>
      <name val="Calibri"/>
      <family val="2"/>
      <scheme val="minor"/>
    </font>
    <font>
      <sz val="24"/>
      <color theme="1"/>
      <name val="Calibri"/>
      <family val="2"/>
      <scheme val="minor"/>
    </font>
    <font>
      <sz val="24"/>
      <color rgb="FF000000"/>
      <name val="Calibri"/>
      <family val="2"/>
      <scheme val="minor"/>
    </font>
    <font>
      <b/>
      <sz val="18"/>
      <color theme="1"/>
      <name val="Calibri"/>
      <family val="2"/>
      <scheme val="minor"/>
    </font>
    <font>
      <b/>
      <sz val="20"/>
      <color theme="1"/>
      <name val="Calibri"/>
      <family val="2"/>
      <scheme val="minor"/>
    </font>
    <font>
      <b/>
      <sz val="22"/>
      <color theme="1"/>
      <name val="Calibri"/>
      <family val="2"/>
      <scheme val="minor"/>
    </font>
    <font>
      <sz val="24"/>
      <name val="Calibri"/>
      <family val="2"/>
      <scheme val="minor"/>
    </font>
    <font>
      <sz val="20"/>
      <color theme="1"/>
      <name val="Calibri"/>
      <family val="2"/>
      <scheme val="minor"/>
    </font>
    <font>
      <sz val="12"/>
      <color theme="0" tint="-0.14999847407452621"/>
      <name val="Calibri"/>
      <family val="2"/>
      <scheme val="minor"/>
    </font>
    <font>
      <sz val="16"/>
      <color theme="1"/>
      <name val="Calibri"/>
      <family val="2"/>
      <scheme val="minor"/>
    </font>
    <font>
      <sz val="18"/>
      <color theme="1"/>
      <name val="Calibri"/>
      <family val="2"/>
      <scheme val="minor"/>
    </font>
    <font>
      <sz val="14"/>
      <color theme="1"/>
      <name val="Calibri"/>
      <family val="2"/>
      <scheme val="minor"/>
    </font>
    <font>
      <u/>
      <sz val="12"/>
      <color theme="1"/>
      <name val="Calibri"/>
      <family val="2"/>
      <scheme val="minor"/>
    </font>
    <font>
      <sz val="26"/>
      <color theme="1"/>
      <name val="Calibri"/>
      <family val="2"/>
      <scheme val="minor"/>
    </font>
    <font>
      <u/>
      <sz val="20"/>
      <color theme="10"/>
      <name val="Calibri"/>
      <family val="2"/>
      <scheme val="minor"/>
    </font>
    <font>
      <sz val="12"/>
      <color theme="1"/>
      <name val="Calibri"/>
      <family val="2"/>
    </font>
    <font>
      <b/>
      <sz val="12"/>
      <color theme="1"/>
      <name val="Calibri"/>
      <family val="2"/>
    </font>
    <font>
      <b/>
      <sz val="6"/>
      <color theme="1"/>
      <name val="Calibri"/>
      <family val="2"/>
    </font>
    <font>
      <b/>
      <sz val="11"/>
      <color rgb="FF000000"/>
      <name val="Calibri"/>
      <family val="2"/>
    </font>
    <font>
      <b/>
      <sz val="9"/>
      <color theme="1"/>
      <name val="Calibri"/>
      <family val="2"/>
    </font>
    <font>
      <sz val="9"/>
      <color theme="1"/>
      <name val="Calibri"/>
      <family val="2"/>
    </font>
    <font>
      <sz val="10"/>
      <name val="Calibri"/>
      <family val="2"/>
    </font>
    <font>
      <sz val="12"/>
      <color rgb="FF000000"/>
      <name val="Calibri"/>
      <family val="2"/>
    </font>
    <font>
      <b/>
      <sz val="24"/>
      <color theme="1"/>
      <name val="Calibri"/>
      <family val="2"/>
      <scheme val="minor"/>
    </font>
    <font>
      <u/>
      <sz val="18"/>
      <color theme="10"/>
      <name val="Calibri"/>
      <family val="2"/>
      <scheme val="minor"/>
    </font>
    <font>
      <sz val="9"/>
      <name val="Calibri"/>
      <family val="3"/>
      <charset val="134"/>
      <scheme val="minor"/>
    </font>
    <font>
      <sz val="12"/>
      <color theme="1"/>
      <name val="Calibri"/>
      <family val="2"/>
    </font>
    <font>
      <sz val="18"/>
      <color theme="1"/>
      <name val="Calibri"/>
      <family val="3"/>
      <charset val="134"/>
      <scheme val="minor"/>
    </font>
    <font>
      <b/>
      <u/>
      <sz val="22"/>
      <color theme="1"/>
      <name val="Calibri (Corps)"/>
    </font>
    <font>
      <sz val="12"/>
      <name val="Calibri"/>
      <family val="2"/>
      <scheme val="minor"/>
    </font>
    <font>
      <i/>
      <sz val="24"/>
      <color theme="1"/>
      <name val="Calibri"/>
      <family val="2"/>
      <scheme val="minor"/>
    </font>
    <font>
      <u/>
      <sz val="24"/>
      <color theme="1"/>
      <name val="Calibri"/>
      <family val="2"/>
      <scheme val="minor"/>
    </font>
    <font>
      <b/>
      <sz val="24"/>
      <color rgb="FFFF0000"/>
      <name val="Calibri"/>
      <family val="2"/>
      <scheme val="minor"/>
    </font>
    <font>
      <sz val="24"/>
      <color rgb="FFFF0000"/>
      <name val="Calibri"/>
      <family val="2"/>
      <scheme val="minor"/>
    </font>
    <font>
      <b/>
      <sz val="12"/>
      <color rgb="FF000000"/>
      <name val="Calibri"/>
      <family val="2"/>
      <scheme val="minor"/>
    </font>
    <font>
      <sz val="12"/>
      <color theme="0" tint="-0.249977111117893"/>
      <name val="Calibri"/>
      <family val="2"/>
      <scheme val="minor"/>
    </font>
  </fonts>
  <fills count="14">
    <fill>
      <patternFill patternType="none"/>
    </fill>
    <fill>
      <patternFill patternType="gray125"/>
    </fill>
    <fill>
      <patternFill patternType="solid">
        <fgColor theme="0" tint="-0.14999847407452621"/>
        <bgColor indexed="64"/>
      </patternFill>
    </fill>
    <fill>
      <patternFill patternType="solid">
        <fgColor theme="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rgb="FFF2F2F2"/>
        <bgColor rgb="FF000000"/>
      </patternFill>
    </fill>
    <fill>
      <patternFill patternType="solid">
        <fgColor rgb="FFD9D9D9"/>
        <bgColor rgb="FF000000"/>
      </patternFill>
    </fill>
    <fill>
      <patternFill patternType="solid">
        <fgColor rgb="FFBFBFBF"/>
        <bgColor rgb="FF000000"/>
      </patternFill>
    </fill>
    <fill>
      <patternFill patternType="solid">
        <fgColor theme="0" tint="-0.24994659260841701"/>
        <bgColor indexed="64"/>
      </patternFill>
    </fill>
    <fill>
      <patternFill patternType="solid">
        <fgColor theme="0" tint="-4.9989318521683403E-2"/>
        <bgColor auto="1"/>
      </patternFill>
    </fill>
  </fills>
  <borders count="67">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right/>
      <top style="thin">
        <color auto="1"/>
      </top>
      <bottom/>
      <diagonal/>
    </border>
    <border>
      <left/>
      <right/>
      <top style="medium">
        <color auto="1"/>
      </top>
      <bottom style="thin">
        <color auto="1"/>
      </bottom>
      <diagonal/>
    </border>
    <border>
      <left/>
      <right/>
      <top style="thin">
        <color auto="1"/>
      </top>
      <bottom style="thin">
        <color auto="1"/>
      </bottom>
      <diagonal/>
    </border>
    <border>
      <left/>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medium">
        <color auto="1"/>
      </left>
      <right/>
      <top/>
      <bottom style="thin">
        <color auto="1"/>
      </bottom>
      <diagonal/>
    </border>
    <border>
      <left style="medium">
        <color auto="1"/>
      </left>
      <right style="thin">
        <color auto="1"/>
      </right>
      <top/>
      <bottom/>
      <diagonal/>
    </border>
    <border>
      <left/>
      <right/>
      <top/>
      <bottom style="thin">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style="medium">
        <color auto="1"/>
      </right>
      <top/>
      <bottom style="thin">
        <color auto="1"/>
      </bottom>
      <diagonal/>
    </border>
    <border>
      <left style="medium">
        <color auto="1"/>
      </left>
      <right/>
      <top style="medium">
        <color auto="1"/>
      </top>
      <bottom style="thin">
        <color auto="1"/>
      </bottom>
      <diagonal/>
    </border>
    <border>
      <left/>
      <right style="thin">
        <color auto="1"/>
      </right>
      <top style="medium">
        <color auto="1"/>
      </top>
      <bottom style="medium">
        <color auto="1"/>
      </bottom>
      <diagonal/>
    </border>
    <border>
      <left/>
      <right style="thin">
        <color auto="1"/>
      </right>
      <top style="thin">
        <color auto="1"/>
      </top>
      <bottom style="thin">
        <color auto="1"/>
      </bottom>
      <diagonal/>
    </border>
    <border>
      <left/>
      <right style="thin">
        <color auto="1"/>
      </right>
      <top style="thin">
        <color auto="1"/>
      </top>
      <bottom style="medium">
        <color auto="1"/>
      </bottom>
      <diagonal/>
    </border>
    <border>
      <left style="medium">
        <color auto="1"/>
      </left>
      <right/>
      <top style="thin">
        <color auto="1"/>
      </top>
      <bottom/>
      <diagonal/>
    </border>
    <border>
      <left/>
      <right style="thin">
        <color auto="1"/>
      </right>
      <top/>
      <bottom style="thin">
        <color auto="1"/>
      </bottom>
      <diagonal/>
    </border>
    <border>
      <left/>
      <right style="thin">
        <color auto="1"/>
      </right>
      <top/>
      <bottom/>
      <diagonal/>
    </border>
    <border>
      <left/>
      <right style="thin">
        <color auto="1"/>
      </right>
      <top style="thin">
        <color auto="1"/>
      </top>
      <bottom/>
      <diagonal/>
    </border>
  </borders>
  <cellStyleXfs count="39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60">
    <xf numFmtId="0" fontId="0" fillId="0" borderId="0" xfId="0"/>
    <xf numFmtId="0" fontId="0" fillId="0" borderId="0" xfId="0" applyFill="1"/>
    <xf numFmtId="0" fontId="2" fillId="0" borderId="0" xfId="0" applyFont="1" applyFill="1" applyBorder="1"/>
    <xf numFmtId="0" fontId="0" fillId="0" borderId="0" xfId="0" applyFill="1" applyBorder="1"/>
    <xf numFmtId="0" fontId="2" fillId="0" borderId="0" xfId="0" applyFont="1" applyFill="1" applyBorder="1" applyAlignment="1">
      <alignment horizontal="center"/>
    </xf>
    <xf numFmtId="0" fontId="7" fillId="0" borderId="0" xfId="0" applyFont="1" applyFill="1" applyBorder="1" applyAlignment="1">
      <alignment vertical="center" wrapText="1"/>
    </xf>
    <xf numFmtId="0" fontId="2" fillId="0" borderId="0" xfId="0" quotePrefix="1" applyFont="1" applyFill="1" applyBorder="1" applyAlignment="1">
      <alignment horizontal="center"/>
    </xf>
    <xf numFmtId="0" fontId="6" fillId="0" borderId="0" xfId="0" applyFont="1" applyFill="1" applyBorder="1"/>
    <xf numFmtId="0" fontId="7" fillId="0" borderId="0" xfId="0" applyFont="1" applyFill="1" applyBorder="1" applyAlignment="1">
      <alignment horizontal="center" vertical="center" textRotation="180" wrapText="1"/>
    </xf>
    <xf numFmtId="0" fontId="2" fillId="0" borderId="0" xfId="0" applyFont="1" applyFill="1" applyBorder="1" applyAlignment="1"/>
    <xf numFmtId="0" fontId="2" fillId="0" borderId="0" xfId="0" quotePrefix="1" applyFont="1" applyFill="1" applyBorder="1" applyAlignment="1"/>
    <xf numFmtId="0" fontId="7" fillId="0" borderId="0" xfId="0" applyFont="1" applyFill="1" applyBorder="1" applyAlignment="1">
      <alignment vertical="center" textRotation="180" wrapText="1"/>
    </xf>
    <xf numFmtId="0" fontId="8" fillId="0" borderId="0" xfId="0" applyFont="1" applyFill="1" applyBorder="1" applyAlignment="1">
      <alignment vertical="center" textRotation="180" wrapText="1"/>
    </xf>
    <xf numFmtId="0" fontId="0" fillId="0" borderId="0" xfId="0" applyFill="1" applyAlignment="1">
      <alignment horizontal="left"/>
    </xf>
    <xf numFmtId="0" fontId="0" fillId="0" borderId="0" xfId="0" applyFill="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5" xfId="106" applyFont="1" applyBorder="1" applyAlignment="1">
      <alignment horizontal="left" vertical="center"/>
    </xf>
    <xf numFmtId="0" fontId="5" fillId="0" borderId="0" xfId="39" applyBorder="1" applyAlignment="1">
      <alignment horizontal="left"/>
    </xf>
    <xf numFmtId="0" fontId="5" fillId="0" borderId="0" xfId="39" applyFill="1" applyBorder="1" applyAlignment="1">
      <alignment horizontal="left"/>
    </xf>
    <xf numFmtId="0" fontId="0" fillId="0" borderId="7" xfId="106" applyFont="1" applyBorder="1" applyAlignment="1">
      <alignment horizontal="left" vertical="center"/>
    </xf>
    <xf numFmtId="0" fontId="5" fillId="0" borderId="8" xfId="39" applyBorder="1" applyAlignment="1">
      <alignment horizontal="left"/>
    </xf>
    <xf numFmtId="0" fontId="0" fillId="0" borderId="11" xfId="0" applyBorder="1"/>
    <xf numFmtId="0" fontId="0" fillId="0" borderId="12" xfId="0" applyBorder="1"/>
    <xf numFmtId="0" fontId="0" fillId="0" borderId="8" xfId="0" applyBorder="1"/>
    <xf numFmtId="0" fontId="2" fillId="0" borderId="10" xfId="0" applyFont="1" applyBorder="1" applyAlignment="1">
      <alignment horizontal="center" vertical="center"/>
    </xf>
    <xf numFmtId="0" fontId="0" fillId="0" borderId="3" xfId="0" applyBorder="1"/>
    <xf numFmtId="0" fontId="0" fillId="0" borderId="0" xfId="0" applyBorder="1"/>
    <xf numFmtId="0" fontId="0" fillId="0" borderId="2" xfId="106" applyFont="1" applyBorder="1" applyAlignment="1">
      <alignment horizontal="left" vertical="center"/>
    </xf>
    <xf numFmtId="0" fontId="5" fillId="0" borderId="3" xfId="39" applyBorder="1" applyAlignment="1">
      <alignment horizontal="left"/>
    </xf>
    <xf numFmtId="0" fontId="5" fillId="0" borderId="3" xfId="39" applyFill="1" applyBorder="1" applyAlignment="1">
      <alignment horizontal="left"/>
    </xf>
    <xf numFmtId="0" fontId="0" fillId="0" borderId="10" xfId="0" applyBorder="1"/>
    <xf numFmtId="0" fontId="5" fillId="0" borderId="8" xfId="39" applyFill="1" applyBorder="1" applyAlignment="1">
      <alignment horizontal="left"/>
    </xf>
    <xf numFmtId="0" fontId="0" fillId="0" borderId="0" xfId="0" applyFont="1"/>
    <xf numFmtId="0" fontId="0" fillId="0" borderId="0" xfId="0" applyFont="1" applyAlignment="1">
      <alignment vertical="center"/>
    </xf>
    <xf numFmtId="0" fontId="9" fillId="0" borderId="5" xfId="0" applyFont="1" applyBorder="1" applyAlignment="1">
      <alignment horizontal="left" vertical="center"/>
    </xf>
    <xf numFmtId="0" fontId="9" fillId="0" borderId="0" xfId="0" applyFont="1" applyBorder="1" applyAlignment="1">
      <alignment horizontal="left" vertical="center"/>
    </xf>
    <xf numFmtId="0" fontId="9" fillId="0" borderId="11" xfId="0" applyFont="1" applyBorder="1" applyAlignment="1">
      <alignment horizontal="center" vertical="center"/>
    </xf>
    <xf numFmtId="0" fontId="0" fillId="0" borderId="17" xfId="0" applyBorder="1" applyAlignment="1">
      <alignment horizontal="center"/>
    </xf>
    <xf numFmtId="0" fontId="0" fillId="0" borderId="17" xfId="0" applyFont="1" applyBorder="1" applyAlignment="1">
      <alignment horizontal="center"/>
    </xf>
    <xf numFmtId="0" fontId="0" fillId="0" borderId="18" xfId="0" applyBorder="1" applyAlignment="1">
      <alignment horizontal="center"/>
    </xf>
    <xf numFmtId="0" fontId="0" fillId="0" borderId="19" xfId="0" applyFont="1" applyBorder="1" applyAlignment="1">
      <alignment horizontal="center"/>
    </xf>
    <xf numFmtId="0" fontId="0" fillId="0" borderId="22" xfId="0" applyFont="1" applyBorder="1" applyAlignment="1">
      <alignment horizontal="center"/>
    </xf>
    <xf numFmtId="0" fontId="0" fillId="0" borderId="24" xfId="0" applyFont="1"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2" fillId="0" borderId="10" xfId="0" applyFont="1"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2" fillId="0" borderId="32" xfId="0" applyFont="1" applyBorder="1" applyAlignment="1">
      <alignment horizontal="center"/>
    </xf>
    <xf numFmtId="0" fontId="2" fillId="0" borderId="33" xfId="0" applyFont="1" applyBorder="1" applyAlignment="1">
      <alignment horizontal="center"/>
    </xf>
    <xf numFmtId="0" fontId="2" fillId="0" borderId="34" xfId="0" applyFont="1" applyBorder="1" applyAlignment="1">
      <alignment horizontal="center"/>
    </xf>
    <xf numFmtId="0" fontId="2" fillId="0" borderId="35" xfId="0" applyFont="1"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2" fillId="0" borderId="1" xfId="0" applyFont="1" applyFill="1" applyBorder="1" applyAlignment="1">
      <alignment horizontal="center"/>
    </xf>
    <xf numFmtId="0" fontId="11" fillId="0" borderId="0" xfId="0" applyFont="1" applyBorder="1"/>
    <xf numFmtId="0" fontId="0" fillId="0" borderId="23" xfId="0" applyFont="1" applyBorder="1" applyAlignment="1">
      <alignment horizontal="center"/>
    </xf>
    <xf numFmtId="0" fontId="0" fillId="0" borderId="0" xfId="0" applyFont="1" applyFill="1"/>
    <xf numFmtId="0" fontId="2" fillId="0" borderId="0" xfId="0" applyFont="1" applyFill="1"/>
    <xf numFmtId="0" fontId="0" fillId="4" borderId="3" xfId="0" applyFill="1" applyBorder="1"/>
    <xf numFmtId="0" fontId="0" fillId="4" borderId="5" xfId="0" applyFill="1" applyBorder="1"/>
    <xf numFmtId="0" fontId="0" fillId="4" borderId="0" xfId="0" applyFill="1" applyBorder="1"/>
    <xf numFmtId="0" fontId="0" fillId="4" borderId="8" xfId="0" applyFill="1" applyBorder="1"/>
    <xf numFmtId="0" fontId="0" fillId="0" borderId="10" xfId="0" applyFont="1" applyBorder="1"/>
    <xf numFmtId="0" fontId="0" fillId="0" borderId="11" xfId="0" applyFont="1" applyBorder="1"/>
    <xf numFmtId="0" fontId="0" fillId="0" borderId="0" xfId="0" applyFont="1" applyFill="1" applyBorder="1"/>
    <xf numFmtId="0" fontId="0" fillId="0" borderId="20" xfId="0" applyFont="1" applyBorder="1" applyAlignment="1">
      <alignment horizontal="center"/>
    </xf>
    <xf numFmtId="0" fontId="0" fillId="0" borderId="25" xfId="0" applyFont="1" applyBorder="1" applyAlignment="1">
      <alignment horizontal="center"/>
    </xf>
    <xf numFmtId="0" fontId="10" fillId="0" borderId="0" xfId="0" applyFont="1"/>
    <xf numFmtId="0" fontId="0" fillId="0" borderId="5" xfId="0" applyFont="1" applyBorder="1"/>
    <xf numFmtId="0" fontId="0" fillId="0" borderId="0" xfId="0" applyFont="1" applyBorder="1"/>
    <xf numFmtId="0" fontId="5" fillId="0" borderId="4" xfId="39" applyFill="1" applyBorder="1" applyAlignment="1">
      <alignment horizontal="left"/>
    </xf>
    <xf numFmtId="0" fontId="5" fillId="0" borderId="6" xfId="39" applyFill="1" applyBorder="1" applyAlignment="1">
      <alignment horizontal="left"/>
    </xf>
    <xf numFmtId="0" fontId="5" fillId="0" borderId="9" xfId="39" applyFill="1" applyBorder="1" applyAlignment="1">
      <alignment horizontal="left"/>
    </xf>
    <xf numFmtId="0" fontId="0" fillId="0" borderId="7" xfId="0" applyFont="1" applyBorder="1"/>
    <xf numFmtId="0" fontId="0" fillId="0" borderId="8" xfId="0" applyFont="1" applyBorder="1"/>
    <xf numFmtId="0" fontId="0" fillId="0" borderId="12" xfId="0" applyFont="1" applyBorder="1"/>
    <xf numFmtId="0" fontId="0" fillId="0" borderId="2" xfId="0" applyFont="1" applyBorder="1"/>
    <xf numFmtId="0" fontId="0" fillId="0" borderId="3" xfId="0" applyFont="1" applyBorder="1"/>
    <xf numFmtId="0" fontId="0" fillId="0" borderId="4" xfId="0" applyFont="1" applyBorder="1"/>
    <xf numFmtId="0" fontId="0" fillId="0" borderId="6" xfId="0" applyFont="1" applyBorder="1"/>
    <xf numFmtId="0" fontId="0" fillId="0" borderId="10" xfId="0" applyFont="1" applyBorder="1" applyAlignment="1">
      <alignment horizontal="center"/>
    </xf>
    <xf numFmtId="0" fontId="0" fillId="0" borderId="11" xfId="0" applyFont="1" applyBorder="1" applyAlignment="1">
      <alignment horizontal="center"/>
    </xf>
    <xf numFmtId="0" fontId="0" fillId="0" borderId="12" xfId="0" applyFont="1" applyBorder="1" applyAlignment="1">
      <alignment horizontal="center"/>
    </xf>
    <xf numFmtId="0" fontId="0" fillId="0" borderId="11" xfId="0" applyFill="1" applyBorder="1"/>
    <xf numFmtId="0" fontId="0" fillId="0" borderId="10" xfId="0" applyFill="1" applyBorder="1"/>
    <xf numFmtId="0" fontId="0" fillId="0" borderId="12" xfId="0" applyFill="1" applyBorder="1"/>
    <xf numFmtId="0" fontId="0" fillId="0" borderId="5" xfId="106" applyFont="1" applyFill="1" applyBorder="1" applyAlignment="1">
      <alignment horizontal="left" vertical="center"/>
    </xf>
    <xf numFmtId="0" fontId="0" fillId="0" borderId="2" xfId="106" applyFont="1" applyFill="1" applyBorder="1" applyAlignment="1">
      <alignment horizontal="left" vertical="center"/>
    </xf>
    <xf numFmtId="0" fontId="2" fillId="0" borderId="0" xfId="0" applyFont="1"/>
    <xf numFmtId="0" fontId="2" fillId="3" borderId="0" xfId="0" applyFont="1" applyFill="1"/>
    <xf numFmtId="0" fontId="0" fillId="0" borderId="0" xfId="0" applyAlignment="1">
      <alignment horizontal="center" vertical="center"/>
    </xf>
    <xf numFmtId="0" fontId="0" fillId="0" borderId="0" xfId="0"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2" fillId="0" borderId="14" xfId="0" applyFont="1" applyBorder="1" applyAlignment="1">
      <alignment horizontal="center" vertic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2" fillId="4" borderId="11" xfId="0" applyFont="1" applyFill="1" applyBorder="1" applyAlignment="1">
      <alignment horizontal="center" vertical="center"/>
    </xf>
    <xf numFmtId="0" fontId="2" fillId="4" borderId="11" xfId="0" applyFont="1" applyFill="1" applyBorder="1" applyAlignment="1">
      <alignment vertical="center"/>
    </xf>
    <xf numFmtId="0" fontId="0" fillId="4" borderId="10" xfId="0" applyFill="1" applyBorder="1"/>
    <xf numFmtId="0" fontId="0" fillId="4" borderId="11" xfId="0" applyFill="1" applyBorder="1"/>
    <xf numFmtId="0" fontId="0" fillId="4" borderId="12" xfId="0" applyFill="1" applyBorder="1"/>
    <xf numFmtId="0" fontId="9" fillId="2" borderId="5"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6" xfId="0" applyFont="1" applyFill="1" applyBorder="1" applyAlignment="1">
      <alignment horizontal="center" vertical="center"/>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0"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12" fillId="5" borderId="13" xfId="0" applyFont="1" applyFill="1" applyBorder="1" applyAlignment="1">
      <alignment horizontal="center" vertical="center"/>
    </xf>
    <xf numFmtId="0" fontId="12" fillId="5" borderId="1" xfId="0" applyFont="1" applyFill="1" applyBorder="1" applyAlignment="1">
      <alignment horizontal="center" vertical="center"/>
    </xf>
    <xf numFmtId="0" fontId="12" fillId="5" borderId="15" xfId="0" applyFont="1" applyFill="1" applyBorder="1" applyAlignment="1">
      <alignment horizontal="center" vertical="center"/>
    </xf>
    <xf numFmtId="0" fontId="2" fillId="5" borderId="2" xfId="0" applyFont="1" applyFill="1" applyBorder="1"/>
    <xf numFmtId="0" fontId="2" fillId="5" borderId="10" xfId="0" applyFont="1" applyFill="1" applyBorder="1"/>
    <xf numFmtId="0" fontId="2" fillId="5" borderId="3" xfId="0" applyFont="1" applyFill="1" applyBorder="1"/>
    <xf numFmtId="0" fontId="2" fillId="5" borderId="5" xfId="0" applyFont="1" applyFill="1" applyBorder="1"/>
    <xf numFmtId="0" fontId="2" fillId="5" borderId="11" xfId="0" applyFont="1" applyFill="1" applyBorder="1"/>
    <xf numFmtId="0" fontId="2" fillId="5" borderId="0" xfId="0" applyFont="1" applyFill="1" applyBorder="1"/>
    <xf numFmtId="0" fontId="2" fillId="5" borderId="7" xfId="0" applyFont="1" applyFill="1" applyBorder="1"/>
    <xf numFmtId="0" fontId="2" fillId="5" borderId="12" xfId="0" applyFont="1" applyFill="1" applyBorder="1"/>
    <xf numFmtId="0" fontId="2" fillId="5" borderId="8" xfId="0" applyFont="1" applyFill="1" applyBorder="1"/>
    <xf numFmtId="0" fontId="2" fillId="5" borderId="4" xfId="0" applyFont="1" applyFill="1" applyBorder="1"/>
    <xf numFmtId="0" fontId="2" fillId="5" borderId="6" xfId="0" applyFont="1" applyFill="1" applyBorder="1"/>
    <xf numFmtId="0" fontId="2" fillId="5" borderId="9" xfId="0" applyFont="1" applyFill="1" applyBorder="1"/>
    <xf numFmtId="0" fontId="2" fillId="4" borderId="5" xfId="0" applyFont="1" applyFill="1" applyBorder="1" applyAlignment="1">
      <alignment vertical="center"/>
    </xf>
    <xf numFmtId="0" fontId="0" fillId="4" borderId="10" xfId="0" applyFont="1" applyFill="1" applyBorder="1"/>
    <xf numFmtId="0" fontId="0" fillId="4" borderId="11" xfId="0" applyFont="1" applyFill="1" applyBorder="1"/>
    <xf numFmtId="0" fontId="0" fillId="4" borderId="12" xfId="0" applyFont="1" applyFill="1" applyBorder="1"/>
    <xf numFmtId="0" fontId="0" fillId="2" borderId="3" xfId="0" applyFont="1" applyFill="1" applyBorder="1"/>
    <xf numFmtId="0" fontId="0" fillId="2" borderId="0" xfId="0" applyFont="1" applyFill="1" applyBorder="1"/>
    <xf numFmtId="0" fontId="0" fillId="2" borderId="8" xfId="0" applyFont="1" applyFill="1" applyBorder="1"/>
    <xf numFmtId="0" fontId="0" fillId="0" borderId="36" xfId="0" applyBorder="1" applyAlignment="1">
      <alignment horizontal="center"/>
    </xf>
    <xf numFmtId="0" fontId="0" fillId="0" borderId="22" xfId="0" applyBorder="1" applyAlignment="1">
      <alignment horizontal="center"/>
    </xf>
    <xf numFmtId="2" fontId="0" fillId="0" borderId="22" xfId="0" applyNumberFormat="1" applyBorder="1" applyAlignment="1">
      <alignment horizontal="center"/>
    </xf>
    <xf numFmtId="0" fontId="0" fillId="0" borderId="24" xfId="0" applyBorder="1" applyAlignment="1">
      <alignment horizontal="center"/>
    </xf>
    <xf numFmtId="0" fontId="2" fillId="0" borderId="3" xfId="0" applyFont="1" applyBorder="1" applyAlignment="1">
      <alignment horizontal="center" vertical="center"/>
    </xf>
    <xf numFmtId="49" fontId="0" fillId="0" borderId="0" xfId="0" applyNumberFormat="1"/>
    <xf numFmtId="0" fontId="5" fillId="0" borderId="10" xfId="39" applyFill="1" applyBorder="1" applyAlignment="1"/>
    <xf numFmtId="0" fontId="0" fillId="0" borderId="2" xfId="0" applyFont="1" applyFill="1" applyBorder="1"/>
    <xf numFmtId="0" fontId="0" fillId="0" borderId="3" xfId="0" applyFont="1" applyFill="1" applyBorder="1"/>
    <xf numFmtId="0" fontId="0" fillId="0" borderId="11" xfId="0" applyFont="1" applyBorder="1" applyAlignment="1">
      <alignment vertical="center"/>
    </xf>
    <xf numFmtId="0" fontId="0" fillId="0" borderId="12" xfId="0" applyFont="1" applyBorder="1" applyAlignment="1">
      <alignment vertical="center"/>
    </xf>
    <xf numFmtId="0" fontId="0" fillId="0" borderId="2" xfId="0" applyFill="1" applyBorder="1"/>
    <xf numFmtId="0" fontId="0" fillId="0" borderId="3" xfId="0" applyFill="1" applyBorder="1"/>
    <xf numFmtId="0" fontId="0" fillId="0" borderId="5" xfId="0" applyFill="1" applyBorder="1"/>
    <xf numFmtId="0" fontId="0" fillId="0" borderId="7" xfId="0" applyFill="1" applyBorder="1"/>
    <xf numFmtId="0" fontId="0" fillId="0" borderId="8" xfId="0" applyFill="1" applyBorder="1"/>
    <xf numFmtId="0" fontId="9" fillId="0" borderId="0" xfId="0" applyFont="1" applyFill="1" applyBorder="1" applyAlignment="1">
      <alignment horizontal="left" vertical="center"/>
    </xf>
    <xf numFmtId="0" fontId="0" fillId="5" borderId="0" xfId="0" applyFill="1" applyBorder="1"/>
    <xf numFmtId="0" fontId="9" fillId="0" borderId="10" xfId="0" applyFont="1" applyBorder="1" applyAlignment="1">
      <alignment horizontal="center" vertical="center"/>
    </xf>
    <xf numFmtId="0" fontId="0" fillId="0" borderId="0" xfId="106" applyFont="1" applyFill="1" applyBorder="1" applyAlignment="1">
      <alignment horizontal="left" vertical="center"/>
    </xf>
    <xf numFmtId="0" fontId="0" fillId="0" borderId="5" xfId="0" applyFont="1" applyFill="1" applyBorder="1"/>
    <xf numFmtId="0" fontId="2" fillId="4" borderId="6" xfId="0" applyFont="1" applyFill="1" applyBorder="1" applyAlignment="1">
      <alignment horizontal="center" vertical="center"/>
    </xf>
    <xf numFmtId="0" fontId="2" fillId="4" borderId="10" xfId="0" applyFont="1" applyFill="1" applyBorder="1" applyAlignment="1">
      <alignment horizontal="center" vertical="center"/>
    </xf>
    <xf numFmtId="0" fontId="0" fillId="0" borderId="28" xfId="0" applyBorder="1"/>
    <xf numFmtId="0" fontId="0" fillId="0" borderId="29" xfId="0" applyBorder="1"/>
    <xf numFmtId="0" fontId="0" fillId="0" borderId="1" xfId="0" applyBorder="1"/>
    <xf numFmtId="0" fontId="0" fillId="0" borderId="1" xfId="0" applyFill="1" applyBorder="1"/>
    <xf numFmtId="0" fontId="0" fillId="0" borderId="15" xfId="0" applyFill="1" applyBorder="1"/>
    <xf numFmtId="0" fontId="11" fillId="0" borderId="1" xfId="0" applyFont="1" applyFill="1" applyBorder="1"/>
    <xf numFmtId="0" fontId="0" fillId="0" borderId="14" xfId="0" applyFill="1" applyBorder="1"/>
    <xf numFmtId="0" fontId="2" fillId="0" borderId="0" xfId="0" applyFont="1" applyAlignment="1">
      <alignment horizontal="center"/>
    </xf>
    <xf numFmtId="0" fontId="3" fillId="0" borderId="0" xfId="243"/>
    <xf numFmtId="0" fontId="0" fillId="0" borderId="17" xfId="0" applyBorder="1"/>
    <xf numFmtId="0" fontId="2" fillId="0" borderId="17" xfId="0" applyFont="1" applyBorder="1"/>
    <xf numFmtId="0" fontId="0" fillId="0" borderId="17" xfId="0" applyFill="1" applyBorder="1"/>
    <xf numFmtId="0" fontId="2" fillId="0" borderId="15" xfId="0" applyFont="1" applyFill="1" applyBorder="1" applyAlignment="1">
      <alignment horizontal="center" vertical="center"/>
    </xf>
    <xf numFmtId="0" fontId="2" fillId="0" borderId="10" xfId="0" applyFont="1" applyFill="1" applyBorder="1" applyAlignment="1">
      <alignment horizontal="center" vertical="center"/>
    </xf>
    <xf numFmtId="0" fontId="0" fillId="0" borderId="0" xfId="0" applyFill="1" applyAlignment="1">
      <alignment horizontal="center" vertical="center"/>
    </xf>
    <xf numFmtId="0" fontId="9" fillId="0" borderId="5" xfId="0" applyFont="1" applyFill="1" applyBorder="1" applyAlignment="1">
      <alignment horizontal="left" vertical="center"/>
    </xf>
    <xf numFmtId="0" fontId="9" fillId="0" borderId="11" xfId="0" applyFont="1" applyFill="1" applyBorder="1" applyAlignment="1">
      <alignment horizontal="center" vertical="center"/>
    </xf>
    <xf numFmtId="49" fontId="14" fillId="0" borderId="5" xfId="0" applyNumberFormat="1" applyFont="1" applyFill="1" applyBorder="1" applyAlignment="1">
      <alignment horizontal="center" vertical="center" wrapText="1" shrinkToFit="1"/>
    </xf>
    <xf numFmtId="0" fontId="11" fillId="0" borderId="11" xfId="0" applyFont="1" applyFill="1" applyBorder="1"/>
    <xf numFmtId="0" fontId="0" fillId="0" borderId="11" xfId="0" applyFill="1" applyBorder="1" applyAlignment="1">
      <alignment horizontal="left"/>
    </xf>
    <xf numFmtId="0" fontId="5" fillId="0" borderId="0" xfId="39" applyFill="1" applyBorder="1" applyAlignment="1"/>
    <xf numFmtId="0" fontId="5" fillId="0" borderId="6" xfId="0" applyFont="1" applyFill="1" applyBorder="1" applyAlignment="1">
      <alignment horizontal="left"/>
    </xf>
    <xf numFmtId="0" fontId="0" fillId="0" borderId="6" xfId="106" applyFont="1" applyFill="1" applyBorder="1" applyAlignment="1">
      <alignment horizontal="left" vertical="center"/>
    </xf>
    <xf numFmtId="0" fontId="5" fillId="0" borderId="3" xfId="39" applyFill="1" applyBorder="1" applyAlignment="1"/>
    <xf numFmtId="0" fontId="5" fillId="0" borderId="8" xfId="39" applyFill="1" applyBorder="1" applyAlignment="1"/>
    <xf numFmtId="0" fontId="5" fillId="0" borderId="4" xfId="0" applyFont="1" applyFill="1" applyBorder="1" applyAlignment="1">
      <alignment horizontal="left"/>
    </xf>
    <xf numFmtId="0" fontId="0" fillId="0" borderId="0" xfId="0" applyBorder="1" applyAlignment="1">
      <alignment horizontal="center"/>
    </xf>
    <xf numFmtId="0" fontId="12" fillId="5" borderId="2" xfId="0" applyFont="1" applyFill="1" applyBorder="1" applyAlignment="1">
      <alignment horizontal="center" vertical="center"/>
    </xf>
    <xf numFmtId="0" fontId="12" fillId="5" borderId="10" xfId="0" applyFont="1" applyFill="1" applyBorder="1" applyAlignment="1">
      <alignment horizontal="center" vertical="center"/>
    </xf>
    <xf numFmtId="0" fontId="12" fillId="5" borderId="4" xfId="0" applyFont="1" applyFill="1" applyBorder="1" applyAlignment="1">
      <alignment horizontal="center" vertical="center"/>
    </xf>
    <xf numFmtId="0" fontId="0" fillId="0" borderId="3" xfId="0" applyBorder="1" applyAlignment="1">
      <alignment horizontal="center"/>
    </xf>
    <xf numFmtId="0" fontId="0" fillId="0" borderId="8" xfId="0" applyBorder="1" applyAlignment="1">
      <alignment horizontal="center"/>
    </xf>
    <xf numFmtId="0" fontId="5" fillId="0" borderId="11" xfId="39" applyFill="1" applyBorder="1" applyAlignment="1"/>
    <xf numFmtId="0" fontId="5" fillId="0" borderId="12" xfId="39" applyFill="1" applyBorder="1" applyAlignment="1"/>
    <xf numFmtId="0" fontId="0" fillId="0" borderId="13" xfId="106" applyFont="1" applyFill="1" applyBorder="1" applyAlignment="1">
      <alignment horizontal="left" vertical="center"/>
    </xf>
    <xf numFmtId="0" fontId="5" fillId="0" borderId="14" xfId="39" applyFill="1" applyBorder="1" applyAlignment="1">
      <alignment horizontal="left"/>
    </xf>
    <xf numFmtId="0" fontId="0" fillId="0" borderId="15" xfId="0" applyFill="1" applyBorder="1" applyAlignment="1">
      <alignment horizontal="left"/>
    </xf>
    <xf numFmtId="0" fontId="0" fillId="0" borderId="21" xfId="0" applyFont="1" applyBorder="1" applyAlignment="1">
      <alignment horizontal="center"/>
    </xf>
    <xf numFmtId="0" fontId="20" fillId="0" borderId="0" xfId="0" applyFont="1" applyFill="1"/>
    <xf numFmtId="0" fontId="6" fillId="0" borderId="0" xfId="0" applyFont="1" applyBorder="1"/>
    <xf numFmtId="0" fontId="17" fillId="0" borderId="28" xfId="0" applyFont="1" applyFill="1" applyBorder="1" applyAlignment="1">
      <alignment horizontal="center" vertical="center"/>
    </xf>
    <xf numFmtId="0" fontId="0" fillId="0" borderId="27" xfId="0" applyBorder="1"/>
    <xf numFmtId="0" fontId="3" fillId="0" borderId="27" xfId="243" applyBorder="1" applyAlignment="1">
      <alignment horizontal="center" vertical="center"/>
    </xf>
    <xf numFmtId="0" fontId="3" fillId="0" borderId="28" xfId="243" applyBorder="1" applyAlignment="1">
      <alignment horizontal="center" vertical="center"/>
    </xf>
    <xf numFmtId="0" fontId="3" fillId="0" borderId="15" xfId="243" applyBorder="1" applyAlignment="1">
      <alignment horizontal="center" vertical="center"/>
    </xf>
    <xf numFmtId="0" fontId="2" fillId="0" borderId="1" xfId="0" applyFont="1" applyBorder="1" applyAlignment="1">
      <alignment horizontal="center" vertical="center" wrapText="1"/>
    </xf>
    <xf numFmtId="0" fontId="0" fillId="2" borderId="0" xfId="0" applyFill="1"/>
    <xf numFmtId="0" fontId="0" fillId="5" borderId="0" xfId="0" applyFill="1"/>
    <xf numFmtId="0" fontId="20" fillId="2" borderId="0" xfId="0" applyFont="1" applyFill="1"/>
    <xf numFmtId="0" fontId="21" fillId="2" borderId="0" xfId="0" applyFont="1" applyFill="1" applyBorder="1"/>
    <xf numFmtId="0" fontId="23" fillId="0" borderId="0" xfId="0" applyFont="1"/>
    <xf numFmtId="0" fontId="21" fillId="2" borderId="0" xfId="0" applyFont="1" applyFill="1"/>
    <xf numFmtId="0" fontId="2" fillId="0" borderId="17" xfId="0" applyFont="1" applyBorder="1" applyAlignment="1">
      <alignment horizontal="center"/>
    </xf>
    <xf numFmtId="0" fontId="0" fillId="0" borderId="11" xfId="0" applyFont="1" applyFill="1" applyBorder="1" applyAlignment="1">
      <alignment horizontal="left" vertical="center" indent="4"/>
    </xf>
    <xf numFmtId="0" fontId="0" fillId="0" borderId="11" xfId="0" applyFont="1" applyFill="1" applyBorder="1" applyAlignment="1">
      <alignment horizontal="left" vertical="center" indent="12"/>
    </xf>
    <xf numFmtId="0" fontId="0" fillId="0" borderId="12" xfId="0" applyFont="1" applyFill="1" applyBorder="1" applyAlignment="1">
      <alignment horizontal="left" vertical="center" indent="12"/>
    </xf>
    <xf numFmtId="0" fontId="2" fillId="0" borderId="10" xfId="0" applyFont="1" applyBorder="1" applyAlignment="1">
      <alignment horizontal="center" vertical="center"/>
    </xf>
    <xf numFmtId="0" fontId="0" fillId="0" borderId="7" xfId="0" applyFont="1" applyFill="1" applyBorder="1"/>
    <xf numFmtId="0" fontId="0" fillId="0" borderId="11" xfId="0" applyFont="1" applyFill="1" applyBorder="1"/>
    <xf numFmtId="0" fontId="2" fillId="4" borderId="10" xfId="0" applyFont="1" applyFill="1" applyBorder="1" applyAlignment="1">
      <alignment vertical="center" wrapText="1"/>
    </xf>
    <xf numFmtId="0" fontId="9" fillId="5" borderId="3" xfId="0" applyFont="1" applyFill="1" applyBorder="1" applyAlignment="1">
      <alignment horizontal="center" vertical="center"/>
    </xf>
    <xf numFmtId="0" fontId="9" fillId="5" borderId="4" xfId="0" applyFont="1" applyFill="1" applyBorder="1" applyAlignment="1">
      <alignment horizontal="center" vertical="center"/>
    </xf>
    <xf numFmtId="0" fontId="0" fillId="4" borderId="0" xfId="0" applyFont="1" applyFill="1" applyBorder="1"/>
    <xf numFmtId="0" fontId="0" fillId="4" borderId="3" xfId="0" applyFont="1" applyFill="1" applyBorder="1"/>
    <xf numFmtId="0" fontId="2" fillId="4" borderId="2" xfId="0" applyFont="1" applyFill="1" applyBorder="1" applyAlignment="1">
      <alignment horizontal="center" vertical="center"/>
    </xf>
    <xf numFmtId="0" fontId="9" fillId="5" borderId="10" xfId="0" applyFont="1" applyFill="1" applyBorder="1" applyAlignment="1">
      <alignment horizontal="center" vertical="center"/>
    </xf>
    <xf numFmtId="49" fontId="14" fillId="0" borderId="0" xfId="0" applyNumberFormat="1" applyFont="1" applyBorder="1" applyAlignment="1">
      <alignment horizontal="center" vertical="center" wrapText="1" shrinkToFit="1"/>
    </xf>
    <xf numFmtId="0" fontId="0" fillId="0" borderId="10" xfId="0" applyFont="1" applyFill="1" applyBorder="1" applyAlignment="1">
      <alignment horizontal="left" vertical="center" indent="4"/>
    </xf>
    <xf numFmtId="0" fontId="0" fillId="0" borderId="11" xfId="0" applyFont="1" applyFill="1" applyBorder="1" applyAlignment="1">
      <alignment horizontal="left" vertical="center" indent="8"/>
    </xf>
    <xf numFmtId="0" fontId="0" fillId="0" borderId="11" xfId="0" applyFont="1" applyFill="1" applyBorder="1" applyAlignment="1">
      <alignment horizontal="left" vertical="center" indent="15"/>
    </xf>
    <xf numFmtId="0" fontId="0" fillId="0" borderId="11" xfId="0" applyFont="1" applyFill="1" applyBorder="1" applyAlignment="1">
      <alignment horizontal="left" vertical="center" indent="14"/>
    </xf>
    <xf numFmtId="0" fontId="0" fillId="0" borderId="12" xfId="0" applyFont="1" applyFill="1" applyBorder="1" applyAlignment="1">
      <alignment horizontal="left" vertical="center" indent="14"/>
    </xf>
    <xf numFmtId="0" fontId="0" fillId="0" borderId="5" xfId="0" applyFont="1" applyBorder="1" applyAlignment="1">
      <alignment vertical="center"/>
    </xf>
    <xf numFmtId="0" fontId="0" fillId="4" borderId="6" xfId="0" applyFont="1" applyFill="1" applyBorder="1"/>
    <xf numFmtId="0" fontId="0" fillId="0" borderId="14" xfId="0" applyFill="1" applyBorder="1" applyAlignment="1">
      <alignment horizontal="left"/>
    </xf>
    <xf numFmtId="0" fontId="0" fillId="0" borderId="14" xfId="0" applyBorder="1"/>
    <xf numFmtId="0" fontId="0" fillId="0" borderId="15" xfId="0" applyBorder="1"/>
    <xf numFmtId="0" fontId="0" fillId="0" borderId="0" xfId="0" applyFont="1" applyBorder="1" applyAlignment="1">
      <alignment horizontal="center"/>
    </xf>
    <xf numFmtId="0" fontId="24" fillId="2" borderId="0" xfId="0" applyFont="1" applyFill="1" applyBorder="1"/>
    <xf numFmtId="0" fontId="0" fillId="2" borderId="2" xfId="0" applyFont="1" applyFill="1" applyBorder="1"/>
    <xf numFmtId="0" fontId="0" fillId="2" borderId="4" xfId="0" applyFont="1" applyFill="1" applyBorder="1"/>
    <xf numFmtId="0" fontId="0" fillId="2" borderId="5" xfId="0" applyFont="1" applyFill="1" applyBorder="1"/>
    <xf numFmtId="0" fontId="0" fillId="2" borderId="6" xfId="0" applyFont="1" applyFill="1" applyBorder="1"/>
    <xf numFmtId="0" fontId="0" fillId="2" borderId="7" xfId="0" applyFont="1" applyFill="1" applyBorder="1"/>
    <xf numFmtId="0" fontId="0" fillId="2" borderId="9" xfId="0" applyFont="1" applyFill="1" applyBorder="1"/>
    <xf numFmtId="0" fontId="0" fillId="4" borderId="8" xfId="0" applyFont="1" applyFill="1" applyBorder="1"/>
    <xf numFmtId="0" fontId="0" fillId="0" borderId="3" xfId="0" applyFont="1" applyBorder="1" applyAlignment="1">
      <alignment horizontal="center"/>
    </xf>
    <xf numFmtId="0" fontId="0" fillId="0" borderId="0" xfId="0" applyFont="1" applyFill="1" applyBorder="1" applyAlignment="1">
      <alignment horizontal="center"/>
    </xf>
    <xf numFmtId="0" fontId="0" fillId="0" borderId="8" xfId="0" applyFont="1" applyBorder="1" applyAlignment="1">
      <alignment horizontal="center"/>
    </xf>
    <xf numFmtId="0" fontId="0" fillId="0" borderId="9" xfId="0" applyFont="1" applyFill="1" applyBorder="1"/>
    <xf numFmtId="0" fontId="0" fillId="0" borderId="11" xfId="0" applyFont="1" applyFill="1" applyBorder="1" applyAlignment="1">
      <alignment horizontal="left" vertical="center" indent="1"/>
    </xf>
    <xf numFmtId="0" fontId="0" fillId="0" borderId="10" xfId="0" applyFont="1" applyFill="1" applyBorder="1" applyAlignment="1">
      <alignment horizontal="left" vertical="center" indent="8"/>
    </xf>
    <xf numFmtId="0" fontId="0" fillId="0" borderId="8" xfId="0" applyFont="1" applyFill="1" applyBorder="1"/>
    <xf numFmtId="0" fontId="0" fillId="0" borderId="2" xfId="0" applyFont="1" applyBorder="1" applyAlignment="1">
      <alignment vertical="center"/>
    </xf>
    <xf numFmtId="0" fontId="0" fillId="4" borderId="4" xfId="0" applyFont="1" applyFill="1" applyBorder="1"/>
    <xf numFmtId="0" fontId="0" fillId="0" borderId="7" xfId="0" applyFont="1" applyBorder="1" applyAlignment="1">
      <alignment vertical="center"/>
    </xf>
    <xf numFmtId="0" fontId="0" fillId="4" borderId="9" xfId="0" applyFont="1" applyFill="1" applyBorder="1"/>
    <xf numFmtId="0" fontId="17" fillId="4" borderId="48" xfId="0" applyFont="1" applyFill="1" applyBorder="1" applyAlignment="1">
      <alignment horizontal="center" vertical="center"/>
    </xf>
    <xf numFmtId="0" fontId="17" fillId="4" borderId="49" xfId="0" applyFont="1" applyFill="1" applyBorder="1" applyAlignment="1">
      <alignment horizontal="center" vertical="center"/>
    </xf>
    <xf numFmtId="0" fontId="17" fillId="4" borderId="17" xfId="0" applyFont="1" applyFill="1" applyBorder="1" applyAlignment="1">
      <alignment horizontal="center" vertical="center"/>
    </xf>
    <xf numFmtId="0" fontId="18" fillId="4" borderId="17" xfId="0" applyFont="1" applyFill="1" applyBorder="1" applyAlignment="1">
      <alignment horizontal="center" vertical="center"/>
    </xf>
    <xf numFmtId="0" fontId="17" fillId="4" borderId="23" xfId="0" applyFont="1" applyFill="1" applyBorder="1" applyAlignment="1">
      <alignment horizontal="center" vertical="center"/>
    </xf>
    <xf numFmtId="0" fontId="17" fillId="4" borderId="46" xfId="0" applyFont="1" applyFill="1" applyBorder="1" applyAlignment="1">
      <alignment horizontal="center" vertical="center"/>
    </xf>
    <xf numFmtId="0" fontId="17" fillId="4" borderId="42" xfId="0" applyFont="1" applyFill="1" applyBorder="1" applyAlignment="1">
      <alignment horizontal="center" vertical="center"/>
    </xf>
    <xf numFmtId="0" fontId="17" fillId="4" borderId="25" xfId="0" applyFont="1" applyFill="1" applyBorder="1" applyAlignment="1">
      <alignment horizontal="center" vertical="center"/>
    </xf>
    <xf numFmtId="0" fontId="17" fillId="4" borderId="26" xfId="0" applyFont="1" applyFill="1" applyBorder="1" applyAlignment="1">
      <alignment horizontal="center" vertical="center"/>
    </xf>
    <xf numFmtId="0" fontId="0" fillId="2" borderId="0" xfId="0" applyFont="1" applyFill="1"/>
    <xf numFmtId="0" fontId="0" fillId="0" borderId="0" xfId="0" applyFont="1" applyFill="1" applyAlignment="1">
      <alignment horizontal="left" vertical="center"/>
    </xf>
    <xf numFmtId="0" fontId="0" fillId="0" borderId="0" xfId="0" applyFont="1" applyFill="1" applyAlignment="1">
      <alignment vertical="center"/>
    </xf>
    <xf numFmtId="0" fontId="2" fillId="4" borderId="0" xfId="0" applyFont="1" applyFill="1" applyBorder="1" applyAlignment="1">
      <alignment horizontal="center" vertical="center"/>
    </xf>
    <xf numFmtId="49" fontId="2" fillId="0" borderId="10" xfId="0" applyNumberFormat="1" applyFont="1" applyBorder="1" applyAlignment="1">
      <alignment horizontal="center"/>
    </xf>
    <xf numFmtId="49" fontId="0" fillId="0" borderId="27" xfId="0" applyNumberFormat="1" applyFont="1" applyBorder="1" applyAlignment="1">
      <alignment horizontal="center"/>
    </xf>
    <xf numFmtId="49" fontId="0" fillId="0" borderId="28" xfId="0" applyNumberFormat="1" applyFont="1" applyBorder="1" applyAlignment="1">
      <alignment horizontal="center"/>
    </xf>
    <xf numFmtId="49" fontId="0" fillId="0" borderId="30" xfId="0" applyNumberFormat="1" applyFont="1" applyBorder="1" applyAlignment="1">
      <alignment horizontal="center"/>
    </xf>
    <xf numFmtId="49" fontId="0" fillId="0" borderId="29" xfId="0" applyNumberFormat="1" applyFont="1" applyBorder="1" applyAlignment="1">
      <alignment horizontal="center"/>
    </xf>
    <xf numFmtId="49" fontId="0" fillId="0" borderId="27" xfId="0" applyNumberFormat="1" applyBorder="1" applyAlignment="1">
      <alignment horizontal="center"/>
    </xf>
    <xf numFmtId="49" fontId="0" fillId="0" borderId="28" xfId="0" applyNumberFormat="1" applyBorder="1" applyAlignment="1">
      <alignment horizontal="center"/>
    </xf>
    <xf numFmtId="49" fontId="0" fillId="0" borderId="29" xfId="0" applyNumberFormat="1" applyBorder="1" applyAlignment="1">
      <alignment horizontal="center"/>
    </xf>
    <xf numFmtId="49" fontId="2" fillId="0" borderId="17" xfId="0" applyNumberFormat="1" applyFont="1" applyBorder="1" applyAlignment="1">
      <alignment horizontal="center"/>
    </xf>
    <xf numFmtId="49" fontId="0" fillId="0" borderId="17" xfId="0" applyNumberFormat="1" applyBorder="1" applyAlignment="1">
      <alignment horizontal="center"/>
    </xf>
    <xf numFmtId="49" fontId="0" fillId="0" borderId="30" xfId="0" applyNumberFormat="1" applyBorder="1" applyAlignment="1">
      <alignment horizontal="center"/>
    </xf>
    <xf numFmtId="0" fontId="0" fillId="0" borderId="32" xfId="0" applyBorder="1" applyAlignment="1">
      <alignment horizontal="center"/>
    </xf>
    <xf numFmtId="0" fontId="0" fillId="0" borderId="54" xfId="0" applyBorder="1" applyAlignment="1">
      <alignment horizontal="center"/>
    </xf>
    <xf numFmtId="0" fontId="0" fillId="0" borderId="55" xfId="0" applyBorder="1"/>
    <xf numFmtId="0" fontId="0" fillId="0" borderId="56" xfId="0" applyBorder="1"/>
    <xf numFmtId="49" fontId="0" fillId="0" borderId="40" xfId="0" applyNumberFormat="1" applyBorder="1" applyAlignment="1">
      <alignment horizontal="center"/>
    </xf>
    <xf numFmtId="49" fontId="0" fillId="0" borderId="41" xfId="0" applyNumberFormat="1" applyBorder="1" applyAlignment="1">
      <alignment horizontal="center"/>
    </xf>
    <xf numFmtId="49" fontId="0" fillId="0" borderId="52" xfId="0" applyNumberFormat="1" applyBorder="1" applyAlignment="1">
      <alignment horizontal="center"/>
    </xf>
    <xf numFmtId="49" fontId="0" fillId="0" borderId="50" xfId="0" applyNumberFormat="1" applyBorder="1" applyAlignment="1">
      <alignment horizontal="center"/>
    </xf>
    <xf numFmtId="49" fontId="0" fillId="0" borderId="51" xfId="0" applyNumberFormat="1" applyBorder="1" applyAlignment="1">
      <alignment horizontal="center"/>
    </xf>
    <xf numFmtId="0" fontId="0" fillId="0" borderId="57" xfId="0" applyBorder="1"/>
    <xf numFmtId="0" fontId="2" fillId="0" borderId="43"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4" xfId="0" applyFont="1" applyBorder="1" applyAlignment="1">
      <alignment horizontal="center" vertical="center" wrapText="1"/>
    </xf>
    <xf numFmtId="0" fontId="0" fillId="0" borderId="36" xfId="0" applyFont="1" applyBorder="1" applyAlignment="1">
      <alignment horizontal="center"/>
    </xf>
    <xf numFmtId="0" fontId="0" fillId="0" borderId="18" xfId="0" applyFont="1" applyBorder="1" applyAlignment="1">
      <alignment horizontal="center"/>
    </xf>
    <xf numFmtId="0" fontId="0" fillId="0" borderId="37" xfId="0" applyFont="1" applyBorder="1" applyAlignment="1">
      <alignment horizontal="center"/>
    </xf>
    <xf numFmtId="0" fontId="0" fillId="0" borderId="16" xfId="0" applyFont="1" applyFill="1" applyBorder="1" applyAlignment="1">
      <alignment horizontal="center" vertical="center" wrapText="1"/>
    </xf>
    <xf numFmtId="0" fontId="0" fillId="0" borderId="38" xfId="0" applyFont="1" applyFill="1" applyBorder="1" applyAlignment="1">
      <alignment horizontal="center" vertical="center" wrapText="1"/>
    </xf>
    <xf numFmtId="0" fontId="0" fillId="0" borderId="39" xfId="0" applyFont="1" applyFill="1" applyBorder="1" applyAlignment="1">
      <alignment horizontal="center" vertical="center" wrapText="1"/>
    </xf>
    <xf numFmtId="0" fontId="0" fillId="0" borderId="26" xfId="0" applyFont="1" applyBorder="1" applyAlignment="1">
      <alignment horizontal="center"/>
    </xf>
    <xf numFmtId="0" fontId="13" fillId="0" borderId="0" xfId="0" applyFont="1"/>
    <xf numFmtId="0" fontId="2" fillId="2" borderId="0" xfId="0" applyFont="1" applyFill="1"/>
    <xf numFmtId="0" fontId="28" fillId="0" borderId="0" xfId="0" applyFont="1" applyFill="1" applyAlignment="1">
      <alignment horizontal="center"/>
    </xf>
    <xf numFmtId="0" fontId="0" fillId="0" borderId="48" xfId="0" applyFont="1" applyFill="1" applyBorder="1" applyAlignment="1">
      <alignment horizontal="center"/>
    </xf>
    <xf numFmtId="0" fontId="17" fillId="0" borderId="29" xfId="0" applyFont="1" applyFill="1" applyBorder="1" applyAlignment="1">
      <alignment horizontal="center" vertical="center"/>
    </xf>
    <xf numFmtId="0" fontId="17" fillId="4" borderId="50" xfId="0" applyFont="1" applyFill="1" applyBorder="1" applyAlignment="1">
      <alignment horizontal="center" vertical="center"/>
    </xf>
    <xf numFmtId="0" fontId="17" fillId="0" borderId="56" xfId="0" applyFont="1" applyFill="1" applyBorder="1" applyAlignment="1">
      <alignment horizontal="center" vertical="center"/>
    </xf>
    <xf numFmtId="0" fontId="17" fillId="4" borderId="51" xfId="0" applyFont="1" applyFill="1" applyBorder="1" applyAlignment="1">
      <alignment horizontal="center" vertical="center"/>
    </xf>
    <xf numFmtId="0" fontId="17" fillId="0" borderId="57" xfId="0" applyFont="1" applyBorder="1" applyAlignment="1">
      <alignment horizontal="center" vertical="center"/>
    </xf>
    <xf numFmtId="0" fontId="23" fillId="0" borderId="17" xfId="0" applyFont="1" applyBorder="1" applyAlignment="1">
      <alignment horizontal="left" vertical="center"/>
    </xf>
    <xf numFmtId="0" fontId="23" fillId="0" borderId="17" xfId="0" applyFont="1" applyBorder="1" applyAlignment="1">
      <alignment horizontal="left"/>
    </xf>
    <xf numFmtId="0" fontId="23" fillId="0" borderId="17" xfId="0" applyFont="1" applyFill="1" applyBorder="1" applyAlignment="1">
      <alignment horizontal="left"/>
    </xf>
    <xf numFmtId="0" fontId="20" fillId="0" borderId="19" xfId="0" applyFont="1" applyBorder="1" applyAlignment="1">
      <alignment horizontal="left"/>
    </xf>
    <xf numFmtId="0" fontId="20" fillId="0" borderId="20" xfId="0" applyFont="1" applyBorder="1" applyAlignment="1">
      <alignment horizontal="left"/>
    </xf>
    <xf numFmtId="0" fontId="20" fillId="0" borderId="20" xfId="0" applyFont="1" applyFill="1" applyBorder="1" applyAlignment="1">
      <alignment horizontal="left"/>
    </xf>
    <xf numFmtId="0" fontId="20" fillId="0" borderId="21" xfId="0" applyFont="1" applyFill="1" applyBorder="1" applyAlignment="1">
      <alignment horizontal="left"/>
    </xf>
    <xf numFmtId="0" fontId="23" fillId="0" borderId="22" xfId="0" applyFont="1" applyBorder="1" applyAlignment="1">
      <alignment horizontal="left" vertical="center"/>
    </xf>
    <xf numFmtId="0" fontId="23" fillId="0" borderId="23" xfId="0" applyFont="1" applyBorder="1" applyAlignment="1">
      <alignment horizontal="left"/>
    </xf>
    <xf numFmtId="0" fontId="2" fillId="0" borderId="51" xfId="0" applyFont="1" applyBorder="1" applyAlignment="1">
      <alignment horizontal="center" vertical="center" wrapText="1"/>
    </xf>
    <xf numFmtId="0" fontId="3" fillId="0" borderId="29" xfId="243" applyBorder="1" applyAlignment="1">
      <alignment horizontal="center" vertical="center"/>
    </xf>
    <xf numFmtId="0" fontId="2" fillId="0" borderId="0" xfId="0" applyFont="1" applyBorder="1" applyAlignment="1">
      <alignment vertical="center" wrapText="1"/>
    </xf>
    <xf numFmtId="0" fontId="2" fillId="0" borderId="0" xfId="0" applyFont="1" applyFill="1" applyBorder="1" applyAlignment="1">
      <alignment horizontal="center" vertical="center" wrapText="1"/>
    </xf>
    <xf numFmtId="0" fontId="3" fillId="0" borderId="0" xfId="243" applyBorder="1" applyAlignment="1">
      <alignment horizontal="center" vertical="center"/>
    </xf>
    <xf numFmtId="0" fontId="2" fillId="0" borderId="0" xfId="0" applyFont="1" applyBorder="1" applyAlignment="1">
      <alignment horizontal="center" vertical="center" wrapText="1"/>
    </xf>
    <xf numFmtId="0" fontId="2" fillId="0" borderId="22" xfId="0" applyFont="1" applyFill="1" applyBorder="1" applyAlignment="1">
      <alignment horizontal="center" vertical="center" wrapText="1"/>
    </xf>
    <xf numFmtId="0" fontId="3" fillId="0" borderId="56" xfId="243" applyBorder="1" applyAlignment="1">
      <alignment horizontal="center" vertical="center"/>
    </xf>
    <xf numFmtId="0" fontId="3" fillId="0" borderId="9" xfId="243" applyBorder="1" applyAlignment="1">
      <alignment horizontal="center" vertical="center"/>
    </xf>
    <xf numFmtId="0" fontId="2" fillId="0" borderId="27" xfId="0" applyFont="1" applyFill="1" applyBorder="1" applyAlignment="1">
      <alignment horizontal="center" vertical="center" wrapText="1"/>
    </xf>
    <xf numFmtId="0" fontId="2" fillId="0" borderId="28" xfId="0" applyFont="1" applyFill="1" applyBorder="1" applyAlignment="1">
      <alignment horizontal="center" vertical="center" wrapText="1"/>
    </xf>
    <xf numFmtId="0" fontId="2" fillId="0" borderId="12" xfId="0" applyFont="1" applyBorder="1" applyAlignment="1">
      <alignment horizontal="center" vertical="center" wrapText="1"/>
    </xf>
    <xf numFmtId="0" fontId="3" fillId="0" borderId="58" xfId="243" applyBorder="1" applyAlignment="1">
      <alignment horizontal="center" vertical="center"/>
    </xf>
    <xf numFmtId="0" fontId="2" fillId="0" borderId="31" xfId="0" applyFont="1" applyBorder="1" applyAlignment="1">
      <alignment horizontal="center" vertical="center" wrapText="1"/>
    </xf>
    <xf numFmtId="0" fontId="2" fillId="0" borderId="24" xfId="0" applyFont="1" applyFill="1" applyBorder="1" applyAlignment="1">
      <alignment horizontal="center" vertical="center" wrapText="1"/>
    </xf>
    <xf numFmtId="0" fontId="3" fillId="0" borderId="26" xfId="243" applyBorder="1" applyAlignment="1">
      <alignment horizontal="center"/>
    </xf>
    <xf numFmtId="0" fontId="3" fillId="0" borderId="23" xfId="243" applyBorder="1" applyAlignment="1">
      <alignment horizontal="center"/>
    </xf>
    <xf numFmtId="0" fontId="31" fillId="0" borderId="0" xfId="0" applyFont="1"/>
    <xf numFmtId="0" fontId="35" fillId="0" borderId="0" xfId="0" applyFont="1" applyBorder="1" applyAlignment="1">
      <alignment horizontal="left" vertical="center"/>
    </xf>
    <xf numFmtId="0" fontId="35" fillId="0" borderId="10" xfId="0" applyFont="1" applyBorder="1" applyAlignment="1">
      <alignment horizontal="center" vertical="center"/>
    </xf>
    <xf numFmtId="0" fontId="32" fillId="0" borderId="3" xfId="0" applyFont="1" applyBorder="1" applyAlignment="1">
      <alignment horizontal="center" vertical="center"/>
    </xf>
    <xf numFmtId="0" fontId="32" fillId="0" borderId="10" xfId="0" applyFont="1" applyBorder="1" applyAlignment="1">
      <alignment horizontal="center" vertical="center"/>
    </xf>
    <xf numFmtId="0" fontId="31" fillId="0" borderId="2" xfId="106" applyFont="1" applyBorder="1" applyAlignment="1">
      <alignment horizontal="left" vertical="center"/>
    </xf>
    <xf numFmtId="0" fontId="37" fillId="0" borderId="3" xfId="39" applyFont="1" applyBorder="1" applyAlignment="1">
      <alignment horizontal="left"/>
    </xf>
    <xf numFmtId="0" fontId="31" fillId="0" borderId="4" xfId="0" applyFont="1" applyBorder="1" applyAlignment="1">
      <alignment horizontal="left"/>
    </xf>
    <xf numFmtId="0" fontId="31" fillId="0" borderId="10" xfId="0" applyFont="1" applyBorder="1"/>
    <xf numFmtId="0" fontId="37" fillId="0" borderId="2" xfId="39" applyFont="1" applyFill="1" applyBorder="1" applyAlignment="1"/>
    <xf numFmtId="0" fontId="31" fillId="0" borderId="4" xfId="0" applyFont="1" applyBorder="1"/>
    <xf numFmtId="0" fontId="38" fillId="0" borderId="10" xfId="0" applyFont="1" applyBorder="1"/>
    <xf numFmtId="0" fontId="31" fillId="0" borderId="3" xfId="0" applyFont="1" applyBorder="1"/>
    <xf numFmtId="0" fontId="31" fillId="0" borderId="5" xfId="106" applyFont="1" applyBorder="1" applyAlignment="1">
      <alignment horizontal="left" vertical="center"/>
    </xf>
    <xf numFmtId="0" fontId="37" fillId="0" borderId="0" xfId="39" applyFont="1" applyBorder="1" applyAlignment="1">
      <alignment horizontal="left"/>
    </xf>
    <xf numFmtId="0" fontId="31" fillId="0" borderId="6" xfId="0" applyFont="1" applyBorder="1" applyAlignment="1">
      <alignment horizontal="left"/>
    </xf>
    <xf numFmtId="0" fontId="31" fillId="0" borderId="11" xfId="0" applyFont="1" applyBorder="1"/>
    <xf numFmtId="0" fontId="37" fillId="0" borderId="5" xfId="39" applyFont="1" applyFill="1" applyBorder="1" applyAlignment="1"/>
    <xf numFmtId="0" fontId="31" fillId="0" borderId="6" xfId="0" applyFont="1" applyBorder="1"/>
    <xf numFmtId="0" fontId="38" fillId="0" borderId="11" xfId="0" applyFont="1" applyBorder="1"/>
    <xf numFmtId="0" fontId="31" fillId="0" borderId="0" xfId="0" applyFont="1" applyBorder="1"/>
    <xf numFmtId="0" fontId="31" fillId="0" borderId="7" xfId="106" applyFont="1" applyBorder="1" applyAlignment="1">
      <alignment horizontal="left" vertical="center"/>
    </xf>
    <xf numFmtId="0" fontId="37" fillId="0" borderId="8" xfId="39" applyFont="1" applyBorder="1" applyAlignment="1">
      <alignment horizontal="left"/>
    </xf>
    <xf numFmtId="0" fontId="31" fillId="0" borderId="9" xfId="0" applyFont="1" applyBorder="1" applyAlignment="1">
      <alignment horizontal="left"/>
    </xf>
    <xf numFmtId="0" fontId="31" fillId="0" borderId="12" xfId="0" applyFont="1" applyBorder="1"/>
    <xf numFmtId="0" fontId="37" fillId="0" borderId="7" xfId="39" applyFont="1" applyFill="1" applyBorder="1" applyAlignment="1"/>
    <xf numFmtId="0" fontId="31" fillId="0" borderId="9" xfId="0" applyFont="1" applyBorder="1"/>
    <xf numFmtId="0" fontId="38" fillId="0" borderId="12" xfId="0" applyFont="1" applyBorder="1"/>
    <xf numFmtId="0" fontId="31" fillId="0" borderId="8" xfId="0" applyFont="1" applyBorder="1"/>
    <xf numFmtId="0" fontId="38" fillId="0" borderId="10" xfId="0" applyFont="1" applyFill="1" applyBorder="1"/>
    <xf numFmtId="0" fontId="38" fillId="0" borderId="12" xfId="0" applyFont="1" applyFill="1" applyBorder="1"/>
    <xf numFmtId="0" fontId="31" fillId="0" borderId="0" xfId="106" applyFont="1" applyFill="1" applyBorder="1" applyAlignment="1">
      <alignment horizontal="left" vertical="center"/>
    </xf>
    <xf numFmtId="0" fontId="37" fillId="0" borderId="0" xfId="39" applyFont="1" applyFill="1" applyBorder="1" applyAlignment="1"/>
    <xf numFmtId="0" fontId="31" fillId="0" borderId="0" xfId="0" applyFont="1" applyFill="1" applyBorder="1" applyAlignment="1">
      <alignment horizontal="left"/>
    </xf>
    <xf numFmtId="0" fontId="31" fillId="0" borderId="0" xfId="0" applyFont="1" applyFill="1"/>
    <xf numFmtId="49" fontId="31" fillId="0" borderId="0" xfId="0" applyNumberFormat="1" applyFont="1" applyFill="1"/>
    <xf numFmtId="49" fontId="31" fillId="0" borderId="3" xfId="0" applyNumberFormat="1" applyFont="1" applyFill="1" applyBorder="1"/>
    <xf numFmtId="0" fontId="31" fillId="0" borderId="0" xfId="0" applyFont="1" applyFill="1" applyBorder="1"/>
    <xf numFmtId="49" fontId="31" fillId="0" borderId="0" xfId="0" applyNumberFormat="1" applyFont="1" applyFill="1" applyBorder="1"/>
    <xf numFmtId="49" fontId="31" fillId="0" borderId="8" xfId="0" applyNumberFormat="1" applyFont="1" applyFill="1" applyBorder="1"/>
    <xf numFmtId="49" fontId="31" fillId="0" borderId="0" xfId="0" applyNumberFormat="1" applyFont="1"/>
    <xf numFmtId="49" fontId="35" fillId="0" borderId="7" xfId="0" applyNumberFormat="1" applyFont="1" applyFill="1" applyBorder="1" applyAlignment="1">
      <alignment horizontal="left" vertical="center"/>
    </xf>
    <xf numFmtId="49" fontId="35" fillId="0" borderId="8" xfId="0" applyNumberFormat="1" applyFont="1" applyFill="1" applyBorder="1" applyAlignment="1">
      <alignment horizontal="left" vertical="center"/>
    </xf>
    <xf numFmtId="49" fontId="35" fillId="0" borderId="1" xfId="0" applyNumberFormat="1" applyFont="1" applyFill="1" applyBorder="1" applyAlignment="1">
      <alignment horizontal="center" vertical="center"/>
    </xf>
    <xf numFmtId="49" fontId="32" fillId="0" borderId="14" xfId="0" applyNumberFormat="1" applyFont="1" applyFill="1" applyBorder="1" applyAlignment="1">
      <alignment horizontal="center" vertical="center"/>
    </xf>
    <xf numFmtId="49" fontId="32" fillId="0" borderId="1" xfId="0" applyNumberFormat="1" applyFont="1" applyFill="1" applyBorder="1" applyAlignment="1">
      <alignment horizontal="center" vertical="center"/>
    </xf>
    <xf numFmtId="49" fontId="32" fillId="4" borderId="1" xfId="0" applyNumberFormat="1" applyFont="1" applyFill="1" applyBorder="1" applyAlignment="1">
      <alignment horizontal="center" vertical="center"/>
    </xf>
    <xf numFmtId="49" fontId="32" fillId="4" borderId="12" xfId="0" applyNumberFormat="1" applyFont="1" applyFill="1" applyBorder="1" applyAlignment="1">
      <alignment horizontal="center" vertical="center"/>
    </xf>
    <xf numFmtId="49" fontId="32" fillId="4" borderId="12" xfId="0" applyNumberFormat="1" applyFont="1" applyFill="1" applyBorder="1" applyAlignment="1">
      <alignment vertical="center"/>
    </xf>
    <xf numFmtId="49" fontId="35" fillId="2" borderId="5" xfId="0" applyNumberFormat="1" applyFont="1" applyFill="1" applyBorder="1" applyAlignment="1">
      <alignment horizontal="center" vertical="center"/>
    </xf>
    <xf numFmtId="49" fontId="35" fillId="2" borderId="0" xfId="0" applyNumberFormat="1" applyFont="1" applyFill="1" applyBorder="1" applyAlignment="1">
      <alignment horizontal="center" vertical="center"/>
    </xf>
    <xf numFmtId="49" fontId="35" fillId="2" borderId="6" xfId="0" applyNumberFormat="1" applyFont="1" applyFill="1" applyBorder="1" applyAlignment="1">
      <alignment horizontal="center" vertical="center"/>
    </xf>
    <xf numFmtId="49" fontId="36" fillId="5" borderId="3" xfId="0" applyNumberFormat="1" applyFont="1" applyFill="1" applyBorder="1" applyAlignment="1">
      <alignment horizontal="center" vertical="center"/>
    </xf>
    <xf numFmtId="49" fontId="36" fillId="5" borderId="4" xfId="0" applyNumberFormat="1" applyFont="1" applyFill="1" applyBorder="1" applyAlignment="1">
      <alignment horizontal="center" vertical="center"/>
    </xf>
    <xf numFmtId="49" fontId="31" fillId="0" borderId="2" xfId="0" applyNumberFormat="1" applyFont="1" applyFill="1" applyBorder="1"/>
    <xf numFmtId="49" fontId="31" fillId="0" borderId="10" xfId="0" applyNumberFormat="1" applyFont="1" applyFill="1" applyBorder="1"/>
    <xf numFmtId="49" fontId="31" fillId="0" borderId="4" xfId="0" applyNumberFormat="1" applyFont="1" applyFill="1" applyBorder="1"/>
    <xf numFmtId="49" fontId="37" fillId="0" borderId="2" xfId="39" applyNumberFormat="1" applyFont="1" applyFill="1" applyBorder="1" applyAlignment="1"/>
    <xf numFmtId="49" fontId="37" fillId="0" borderId="10" xfId="39" applyNumberFormat="1" applyFont="1" applyFill="1" applyBorder="1" applyAlignment="1"/>
    <xf numFmtId="49" fontId="31" fillId="4" borderId="2" xfId="0" applyNumberFormat="1" applyFont="1" applyFill="1" applyBorder="1"/>
    <xf numFmtId="49" fontId="31" fillId="2" borderId="2" xfId="0" applyNumberFormat="1" applyFont="1" applyFill="1" applyBorder="1"/>
    <xf numFmtId="49" fontId="31" fillId="2" borderId="3" xfId="0" applyNumberFormat="1" applyFont="1" applyFill="1" applyBorder="1"/>
    <xf numFmtId="49" fontId="31" fillId="5" borderId="3" xfId="0" applyNumberFormat="1" applyFont="1" applyFill="1" applyBorder="1"/>
    <xf numFmtId="49" fontId="31" fillId="5" borderId="4" xfId="0" applyNumberFormat="1" applyFont="1" applyFill="1" applyBorder="1"/>
    <xf numFmtId="49" fontId="31" fillId="0" borderId="5" xfId="0" applyNumberFormat="1" applyFont="1" applyFill="1" applyBorder="1"/>
    <xf numFmtId="49" fontId="31" fillId="0" borderId="11" xfId="0" applyNumberFormat="1" applyFont="1" applyFill="1" applyBorder="1"/>
    <xf numFmtId="49" fontId="31" fillId="0" borderId="6" xfId="0" applyNumberFormat="1" applyFont="1" applyFill="1" applyBorder="1"/>
    <xf numFmtId="49" fontId="31" fillId="4" borderId="5" xfId="0" applyNumberFormat="1" applyFont="1" applyFill="1" applyBorder="1"/>
    <xf numFmtId="49" fontId="31" fillId="2" borderId="5" xfId="0" applyNumberFormat="1" applyFont="1" applyFill="1" applyBorder="1"/>
    <xf numFmtId="49" fontId="31" fillId="2" borderId="0" xfId="0" applyNumberFormat="1" applyFont="1" applyFill="1" applyBorder="1"/>
    <xf numFmtId="49" fontId="31" fillId="2" borderId="0" xfId="0" applyNumberFormat="1" applyFont="1" applyFill="1"/>
    <xf numFmtId="49" fontId="31" fillId="5" borderId="0" xfId="0" applyNumberFormat="1" applyFont="1" applyFill="1" applyBorder="1"/>
    <xf numFmtId="49" fontId="31" fillId="5" borderId="6" xfId="0" applyNumberFormat="1" applyFont="1" applyFill="1" applyBorder="1"/>
    <xf numFmtId="49" fontId="31" fillId="0" borderId="7" xfId="0" applyNumberFormat="1" applyFont="1" applyFill="1" applyBorder="1"/>
    <xf numFmtId="49" fontId="31" fillId="0" borderId="12" xfId="0" applyNumberFormat="1" applyFont="1" applyFill="1" applyBorder="1"/>
    <xf numFmtId="49" fontId="31" fillId="4" borderId="8" xfId="0" applyNumberFormat="1" applyFont="1" applyFill="1" applyBorder="1"/>
    <xf numFmtId="49" fontId="31" fillId="2" borderId="8" xfId="0" applyNumberFormat="1" applyFont="1" applyFill="1" applyBorder="1"/>
    <xf numFmtId="49" fontId="31" fillId="5" borderId="8" xfId="0" applyNumberFormat="1" applyFont="1" applyFill="1" applyBorder="1"/>
    <xf numFmtId="49" fontId="31" fillId="5" borderId="9" xfId="0" applyNumberFormat="1" applyFont="1" applyFill="1" applyBorder="1"/>
    <xf numFmtId="49" fontId="31" fillId="0" borderId="9" xfId="0" applyNumberFormat="1" applyFont="1" applyFill="1" applyBorder="1"/>
    <xf numFmtId="49" fontId="31" fillId="4" borderId="7" xfId="0" applyNumberFormat="1" applyFont="1" applyFill="1" applyBorder="1"/>
    <xf numFmtId="49" fontId="31" fillId="2" borderId="7" xfId="0" applyNumberFormat="1" applyFont="1" applyFill="1" applyBorder="1"/>
    <xf numFmtId="0" fontId="17" fillId="4" borderId="18" xfId="0" applyFont="1" applyFill="1" applyBorder="1" applyAlignment="1">
      <alignment horizontal="center" vertical="center"/>
    </xf>
    <xf numFmtId="0" fontId="17" fillId="4" borderId="37" xfId="0" applyFont="1" applyFill="1" applyBorder="1" applyAlignment="1">
      <alignment horizontal="center" vertical="center"/>
    </xf>
    <xf numFmtId="0" fontId="17" fillId="4" borderId="64" xfId="0" applyFont="1" applyFill="1" applyBorder="1" applyAlignment="1">
      <alignment horizontal="center" vertical="center"/>
    </xf>
    <xf numFmtId="0" fontId="17" fillId="4" borderId="65" xfId="0" applyFont="1" applyFill="1" applyBorder="1" applyAlignment="1">
      <alignment horizontal="center" vertical="center"/>
    </xf>
    <xf numFmtId="0" fontId="17" fillId="4" borderId="61" xfId="0" applyFont="1" applyFill="1" applyBorder="1" applyAlignment="1">
      <alignment horizontal="center" vertical="center"/>
    </xf>
    <xf numFmtId="0" fontId="22" fillId="4" borderId="66" xfId="0" applyFont="1" applyFill="1" applyBorder="1" applyAlignment="1">
      <alignment horizontal="center" vertical="center"/>
    </xf>
    <xf numFmtId="0" fontId="17" fillId="4" borderId="62" xfId="0" applyFont="1" applyFill="1" applyBorder="1" applyAlignment="1">
      <alignment horizontal="center" vertical="center"/>
    </xf>
    <xf numFmtId="0" fontId="21" fillId="0" borderId="0" xfId="0" applyFont="1" applyFill="1" applyBorder="1"/>
    <xf numFmtId="0" fontId="21" fillId="0" borderId="0" xfId="0" applyFont="1" applyFill="1"/>
    <xf numFmtId="0" fontId="19" fillId="0" borderId="16" xfId="0" applyFont="1" applyBorder="1" applyAlignment="1">
      <alignment horizontal="center" vertical="center"/>
    </xf>
    <xf numFmtId="0" fontId="29" fillId="0" borderId="0" xfId="0" applyFont="1" applyBorder="1" applyAlignment="1">
      <alignment horizontal="center"/>
    </xf>
    <xf numFmtId="0" fontId="17" fillId="0" borderId="0" xfId="0" applyFont="1" applyFill="1" applyBorder="1" applyAlignment="1">
      <alignment horizontal="center" vertical="center"/>
    </xf>
    <xf numFmtId="0" fontId="27" fillId="0" borderId="0" xfId="0" applyFont="1"/>
    <xf numFmtId="0" fontId="29" fillId="0" borderId="0" xfId="0" applyFont="1" applyFill="1" applyBorder="1" applyAlignment="1">
      <alignment horizontal="center"/>
    </xf>
    <xf numFmtId="0" fontId="29" fillId="0" borderId="0" xfId="0" applyFont="1" applyFill="1" applyBorder="1" applyAlignment="1"/>
    <xf numFmtId="0" fontId="17" fillId="0" borderId="19" xfId="0" applyFont="1" applyFill="1" applyBorder="1" applyAlignment="1">
      <alignment horizontal="center" vertical="center"/>
    </xf>
    <xf numFmtId="0" fontId="17" fillId="0" borderId="20" xfId="0" applyFont="1" applyFill="1" applyBorder="1" applyAlignment="1">
      <alignment horizontal="center" vertical="center"/>
    </xf>
    <xf numFmtId="0" fontId="17" fillId="0" borderId="21" xfId="0" applyFont="1" applyFill="1" applyBorder="1" applyAlignment="1">
      <alignment horizontal="center" vertical="center"/>
    </xf>
    <xf numFmtId="0" fontId="40" fillId="8" borderId="43" xfId="243" applyFont="1" applyFill="1" applyBorder="1" applyAlignment="1">
      <alignment horizontal="center" vertical="center"/>
    </xf>
    <xf numFmtId="0" fontId="40" fillId="8" borderId="45" xfId="243" applyFont="1" applyFill="1" applyBorder="1" applyAlignment="1">
      <alignment horizontal="center" vertical="center"/>
    </xf>
    <xf numFmtId="0" fontId="40" fillId="8" borderId="44" xfId="243" applyFont="1" applyFill="1" applyBorder="1" applyAlignment="1">
      <alignment horizontal="center" vertical="center" wrapText="1"/>
    </xf>
    <xf numFmtId="0" fontId="26" fillId="0" borderId="0" xfId="0" applyFont="1"/>
    <xf numFmtId="0" fontId="40" fillId="8" borderId="13" xfId="243" applyFont="1" applyFill="1" applyBorder="1" applyAlignment="1">
      <alignment horizontal="center" vertical="center"/>
    </xf>
    <xf numFmtId="0" fontId="40" fillId="8" borderId="1" xfId="243" applyFont="1" applyFill="1" applyBorder="1" applyAlignment="1">
      <alignment horizontal="center" vertical="center" wrapText="1"/>
    </xf>
    <xf numFmtId="0" fontId="40" fillId="8" borderId="15" xfId="243" applyFont="1" applyFill="1" applyBorder="1" applyAlignment="1">
      <alignment horizontal="center" vertical="center"/>
    </xf>
    <xf numFmtId="0" fontId="40" fillId="8" borderId="38" xfId="243" applyFont="1" applyFill="1" applyBorder="1" applyAlignment="1">
      <alignment horizontal="center" vertical="center"/>
    </xf>
    <xf numFmtId="0" fontId="40" fillId="8" borderId="39" xfId="243" applyFont="1" applyFill="1" applyBorder="1" applyAlignment="1">
      <alignment horizontal="center" vertical="center" wrapText="1"/>
    </xf>
    <xf numFmtId="0" fontId="30" fillId="0" borderId="0" xfId="243" applyFont="1" applyFill="1" applyBorder="1" applyAlignment="1">
      <alignment horizontal="center" vertical="center"/>
    </xf>
    <xf numFmtId="0" fontId="40" fillId="8" borderId="60" xfId="243" applyFont="1" applyFill="1" applyBorder="1" applyAlignment="1">
      <alignment horizontal="center" vertical="center"/>
    </xf>
    <xf numFmtId="0" fontId="25" fillId="0" borderId="59" xfId="0" applyFont="1" applyFill="1" applyBorder="1" applyAlignment="1">
      <alignment horizontal="center" vertical="center" wrapText="1"/>
    </xf>
    <xf numFmtId="0" fontId="25" fillId="0" borderId="52"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63"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17" fillId="0" borderId="27" xfId="0" applyFont="1" applyBorder="1" applyAlignment="1">
      <alignment horizontal="center" vertical="center"/>
    </xf>
    <xf numFmtId="0" fontId="17" fillId="0" borderId="28" xfId="0" applyFont="1" applyBorder="1" applyAlignment="1">
      <alignment horizontal="center" vertical="center"/>
    </xf>
    <xf numFmtId="0" fontId="17" fillId="0" borderId="29" xfId="0" applyFont="1" applyBorder="1" applyAlignment="1">
      <alignment horizontal="center" vertical="center"/>
    </xf>
    <xf numFmtId="0" fontId="3" fillId="0" borderId="15" xfId="243" applyBorder="1" applyAlignment="1">
      <alignment horizontal="center" vertical="center" wrapText="1"/>
    </xf>
    <xf numFmtId="0" fontId="2" fillId="0" borderId="11" xfId="0" applyFont="1" applyBorder="1" applyAlignment="1">
      <alignment horizontal="center" vertical="center" wrapText="1"/>
    </xf>
    <xf numFmtId="0" fontId="3" fillId="0" borderId="6" xfId="243" applyBorder="1" applyAlignment="1">
      <alignment horizontal="center" vertical="center"/>
    </xf>
    <xf numFmtId="0" fontId="26" fillId="6" borderId="1" xfId="0" applyFont="1" applyFill="1" applyBorder="1" applyAlignment="1">
      <alignment horizontal="center" vertical="center" wrapText="1"/>
    </xf>
    <xf numFmtId="0" fontId="26" fillId="6" borderId="11" xfId="0" applyFont="1" applyFill="1" applyBorder="1" applyAlignment="1">
      <alignment horizontal="center" vertical="center" wrapText="1"/>
    </xf>
    <xf numFmtId="0" fontId="30" fillId="0" borderId="0" xfId="243" applyFont="1" applyFill="1" applyBorder="1" applyAlignment="1">
      <alignment vertical="center" wrapText="1"/>
    </xf>
    <xf numFmtId="0" fontId="40" fillId="0" borderId="0" xfId="243" applyFont="1" applyFill="1" applyBorder="1" applyAlignment="1">
      <alignment vertical="center"/>
    </xf>
    <xf numFmtId="0" fontId="40" fillId="0" borderId="0" xfId="243" applyFont="1" applyFill="1" applyBorder="1" applyAlignment="1">
      <alignment vertical="center" wrapText="1"/>
    </xf>
    <xf numFmtId="0" fontId="30" fillId="0" borderId="0" xfId="243" applyFont="1" applyFill="1" applyBorder="1" applyAlignment="1">
      <alignment vertical="center"/>
    </xf>
    <xf numFmtId="0" fontId="21" fillId="0" borderId="0" xfId="0" applyFont="1" applyFill="1" applyBorder="1" applyAlignment="1"/>
    <xf numFmtId="0" fontId="38" fillId="0" borderId="3" xfId="0" applyFont="1" applyBorder="1"/>
    <xf numFmtId="0" fontId="38" fillId="0" borderId="8" xfId="0" applyFont="1" applyBorder="1"/>
    <xf numFmtId="0" fontId="0" fillId="0" borderId="2" xfId="0" applyBorder="1"/>
    <xf numFmtId="0" fontId="0" fillId="0" borderId="7" xfId="0" applyBorder="1"/>
    <xf numFmtId="0" fontId="31" fillId="0" borderId="5" xfId="106" applyFont="1" applyFill="1" applyBorder="1" applyAlignment="1">
      <alignment horizontal="left" vertical="center"/>
    </xf>
    <xf numFmtId="0" fontId="37" fillId="0" borderId="0" xfId="39" applyFont="1" applyFill="1" applyBorder="1" applyAlignment="1">
      <alignment horizontal="left"/>
    </xf>
    <xf numFmtId="0" fontId="31" fillId="0" borderId="6" xfId="0" applyFont="1" applyFill="1" applyBorder="1" applyAlignment="1">
      <alignment horizontal="left"/>
    </xf>
    <xf numFmtId="0" fontId="38" fillId="0" borderId="11" xfId="0" applyFont="1" applyFill="1" applyBorder="1"/>
    <xf numFmtId="0" fontId="0" fillId="4" borderId="12" xfId="0" applyFill="1" applyBorder="1" applyAlignment="1">
      <alignment wrapText="1"/>
    </xf>
    <xf numFmtId="0" fontId="0" fillId="4" borderId="9" xfId="0" applyFill="1" applyBorder="1"/>
    <xf numFmtId="0" fontId="2" fillId="0" borderId="2" xfId="0" applyFont="1" applyBorder="1" applyAlignment="1">
      <alignment horizontal="center" vertical="center"/>
    </xf>
    <xf numFmtId="0" fontId="0" fillId="0" borderId="5" xfId="0" applyBorder="1"/>
    <xf numFmtId="0" fontId="2" fillId="4" borderId="2" xfId="0" applyFont="1" applyFill="1" applyBorder="1" applyAlignment="1">
      <alignment vertical="center"/>
    </xf>
    <xf numFmtId="0" fontId="0" fillId="4" borderId="4" xfId="0" applyFill="1" applyBorder="1"/>
    <xf numFmtId="0" fontId="0" fillId="4" borderId="6" xfId="0" applyFill="1" applyBorder="1"/>
    <xf numFmtId="0" fontId="31" fillId="0" borderId="2" xfId="106" applyFont="1" applyFill="1" applyBorder="1" applyAlignment="1">
      <alignment horizontal="left" vertical="center"/>
    </xf>
    <xf numFmtId="0" fontId="37" fillId="0" borderId="3" xfId="39" applyFont="1" applyFill="1" applyBorder="1" applyAlignment="1">
      <alignment horizontal="left"/>
    </xf>
    <xf numFmtId="0" fontId="31" fillId="0" borderId="4" xfId="0" applyFont="1" applyFill="1" applyBorder="1" applyAlignment="1">
      <alignment horizontal="left"/>
    </xf>
    <xf numFmtId="0" fontId="31" fillId="0" borderId="7" xfId="106" applyFont="1" applyFill="1" applyBorder="1" applyAlignment="1">
      <alignment horizontal="left" vertical="center"/>
    </xf>
    <xf numFmtId="0" fontId="37" fillId="0" borderId="8" xfId="39" applyFont="1" applyFill="1" applyBorder="1" applyAlignment="1">
      <alignment horizontal="left"/>
    </xf>
    <xf numFmtId="0" fontId="31" fillId="0" borderId="9" xfId="0" applyFont="1" applyFill="1" applyBorder="1" applyAlignment="1">
      <alignment horizontal="left"/>
    </xf>
    <xf numFmtId="0" fontId="13" fillId="0" borderId="0" xfId="0" applyFont="1" applyFill="1"/>
    <xf numFmtId="0" fontId="28" fillId="0" borderId="0" xfId="0" applyFont="1" applyFill="1" applyBorder="1" applyAlignment="1">
      <alignment horizontal="center"/>
    </xf>
    <xf numFmtId="0" fontId="0" fillId="0" borderId="0" xfId="0" applyFont="1" applyFill="1" applyBorder="1" applyAlignment="1">
      <alignment horizontal="left"/>
    </xf>
    <xf numFmtId="0" fontId="12" fillId="0" borderId="0" xfId="0" applyFont="1" applyFill="1"/>
    <xf numFmtId="0" fontId="26" fillId="6" borderId="12" xfId="0" applyFont="1" applyFill="1" applyBorder="1" applyAlignment="1">
      <alignment horizontal="center" vertical="center" wrapText="1"/>
    </xf>
    <xf numFmtId="0" fontId="26" fillId="4" borderId="16" xfId="0" applyFont="1" applyFill="1" applyBorder="1" applyAlignment="1">
      <alignment horizontal="center" vertical="center"/>
    </xf>
    <xf numFmtId="0" fontId="26" fillId="6" borderId="13" xfId="0" applyFont="1" applyFill="1" applyBorder="1" applyAlignment="1">
      <alignment horizontal="center" vertical="center" wrapText="1"/>
    </xf>
    <xf numFmtId="0" fontId="26" fillId="4" borderId="53" xfId="0" applyFont="1" applyFill="1" applyBorder="1" applyAlignment="1">
      <alignment horizontal="center" vertical="center"/>
    </xf>
    <xf numFmtId="0" fontId="26" fillId="6" borderId="5" xfId="0" applyFont="1" applyFill="1" applyBorder="1" applyAlignment="1">
      <alignment horizontal="center" vertical="center" wrapText="1"/>
    </xf>
    <xf numFmtId="0" fontId="26" fillId="4" borderId="47" xfId="0" applyFont="1" applyFill="1" applyBorder="1" applyAlignment="1">
      <alignment horizontal="center" vertical="center"/>
    </xf>
    <xf numFmtId="0" fontId="26" fillId="6" borderId="7" xfId="0" applyFont="1" applyFill="1" applyBorder="1" applyAlignment="1">
      <alignment horizontal="center" vertical="center" wrapText="1"/>
    </xf>
    <xf numFmtId="0" fontId="42" fillId="0" borderId="0" xfId="0" applyFont="1"/>
    <xf numFmtId="0" fontId="31" fillId="0" borderId="0" xfId="0" applyFont="1" applyFill="1" applyAlignment="1">
      <alignment wrapText="1"/>
    </xf>
    <xf numFmtId="49" fontId="32" fillId="4" borderId="7" xfId="0" applyNumberFormat="1" applyFont="1" applyFill="1" applyBorder="1" applyAlignment="1">
      <alignment horizontal="center" vertical="center" wrapText="1"/>
    </xf>
    <xf numFmtId="0" fontId="0" fillId="4" borderId="0" xfId="0" applyFill="1" applyBorder="1" applyAlignment="1">
      <alignment wrapText="1"/>
    </xf>
    <xf numFmtId="0" fontId="0" fillId="4" borderId="7" xfId="0" applyFill="1" applyBorder="1" applyAlignment="1">
      <alignment wrapText="1"/>
    </xf>
    <xf numFmtId="0" fontId="0" fillId="4" borderId="5" xfId="0" applyFill="1" applyBorder="1" applyAlignment="1">
      <alignment wrapText="1"/>
    </xf>
    <xf numFmtId="0" fontId="31" fillId="0" borderId="0" xfId="0" applyFont="1" applyAlignment="1">
      <alignment wrapText="1"/>
    </xf>
    <xf numFmtId="0" fontId="0" fillId="4" borderId="3" xfId="0" applyFill="1" applyBorder="1" applyAlignment="1"/>
    <xf numFmtId="0" fontId="0" fillId="6" borderId="1" xfId="0" applyFill="1" applyBorder="1" applyAlignment="1">
      <alignment horizontal="center" vertical="center"/>
    </xf>
    <xf numFmtId="0" fontId="2" fillId="0" borderId="1" xfId="0" applyFont="1" applyBorder="1"/>
    <xf numFmtId="0" fontId="0" fillId="0" borderId="31" xfId="0" applyFont="1" applyBorder="1"/>
    <xf numFmtId="0" fontId="2" fillId="0" borderId="13" xfId="0" applyFont="1" applyBorder="1"/>
    <xf numFmtId="0" fontId="0" fillId="0" borderId="52" xfId="0" applyBorder="1"/>
    <xf numFmtId="0" fontId="0" fillId="0" borderId="50" xfId="0" applyFill="1" applyBorder="1"/>
    <xf numFmtId="0" fontId="0" fillId="0" borderId="50" xfId="0" applyBorder="1"/>
    <xf numFmtId="0" fontId="0" fillId="0" borderId="51" xfId="0" applyBorder="1"/>
    <xf numFmtId="0" fontId="0" fillId="0" borderId="31" xfId="0" applyBorder="1"/>
    <xf numFmtId="0" fontId="0" fillId="0" borderId="28" xfId="0" applyFill="1" applyBorder="1"/>
    <xf numFmtId="0" fontId="19" fillId="6" borderId="2" xfId="0" applyFont="1" applyFill="1" applyBorder="1" applyAlignment="1">
      <alignment horizontal="center" vertical="center"/>
    </xf>
    <xf numFmtId="0" fontId="19" fillId="6" borderId="10" xfId="0" applyFont="1" applyFill="1" applyBorder="1" applyAlignment="1">
      <alignment horizontal="center" vertical="center"/>
    </xf>
    <xf numFmtId="0" fontId="0" fillId="0" borderId="0" xfId="0" applyFont="1" applyBorder="1" applyAlignment="1">
      <alignment vertical="top" wrapText="1"/>
    </xf>
    <xf numFmtId="0" fontId="0" fillId="0" borderId="13" xfId="0" applyBorder="1"/>
    <xf numFmtId="0" fontId="26" fillId="0" borderId="52" xfId="0" applyFont="1" applyBorder="1" applyAlignment="1">
      <alignment horizontal="center" vertical="center"/>
    </xf>
    <xf numFmtId="0" fontId="26" fillId="0" borderId="50" xfId="0" applyFont="1" applyBorder="1" applyAlignment="1">
      <alignment horizontal="center" vertical="center"/>
    </xf>
    <xf numFmtId="0" fontId="26" fillId="0" borderId="51" xfId="0" applyFont="1" applyBorder="1" applyAlignment="1">
      <alignment horizontal="center" vertical="center"/>
    </xf>
    <xf numFmtId="0" fontId="26" fillId="0" borderId="31" xfId="0" applyFont="1" applyBorder="1" applyAlignment="1">
      <alignment horizontal="center" vertical="center" wrapText="1"/>
    </xf>
    <xf numFmtId="0" fontId="43" fillId="0" borderId="28" xfId="0" applyFont="1" applyBorder="1" applyAlignment="1">
      <alignment horizontal="center" vertical="center" wrapText="1"/>
    </xf>
    <xf numFmtId="0" fontId="26" fillId="0" borderId="28" xfId="0" applyFont="1" applyBorder="1" applyAlignment="1">
      <alignment horizontal="center" vertical="center" wrapText="1"/>
    </xf>
    <xf numFmtId="0" fontId="26" fillId="0" borderId="29" xfId="0" applyFont="1" applyBorder="1" applyAlignment="1">
      <alignment horizontal="center" vertical="center" wrapText="1"/>
    </xf>
    <xf numFmtId="0" fontId="0" fillId="6" borderId="11" xfId="0" applyFill="1" applyBorder="1" applyAlignment="1">
      <alignment horizontal="center" vertical="center"/>
    </xf>
    <xf numFmtId="0" fontId="2" fillId="2" borderId="2" xfId="0" applyFont="1" applyFill="1" applyBorder="1"/>
    <xf numFmtId="0" fontId="2" fillId="2" borderId="3" xfId="0" applyFont="1" applyFill="1" applyBorder="1"/>
    <xf numFmtId="0" fontId="2" fillId="2" borderId="4" xfId="0" applyFont="1" applyFill="1" applyBorder="1"/>
    <xf numFmtId="0" fontId="0" fillId="7" borderId="5" xfId="0" applyFill="1" applyBorder="1"/>
    <xf numFmtId="0" fontId="0" fillId="7" borderId="0" xfId="0" applyFill="1" applyBorder="1"/>
    <xf numFmtId="0" fontId="0" fillId="7" borderId="6" xfId="0" applyFill="1" applyBorder="1"/>
    <xf numFmtId="0" fontId="0" fillId="7" borderId="7" xfId="0" applyFill="1" applyBorder="1"/>
    <xf numFmtId="0" fontId="0" fillId="7" borderId="8" xfId="0" applyFill="1" applyBorder="1"/>
    <xf numFmtId="0" fontId="0" fillId="7" borderId="9" xfId="0" applyFill="1" applyBorder="1"/>
    <xf numFmtId="0" fontId="0" fillId="0" borderId="23" xfId="0" applyBorder="1" applyAlignment="1">
      <alignment horizontal="center"/>
    </xf>
    <xf numFmtId="0" fontId="0" fillId="0" borderId="26" xfId="0" applyBorder="1" applyAlignment="1">
      <alignment horizontal="center"/>
    </xf>
    <xf numFmtId="0" fontId="0" fillId="0" borderId="37" xfId="0" applyBorder="1" applyAlignment="1">
      <alignment horizontal="center"/>
    </xf>
    <xf numFmtId="0" fontId="32" fillId="0" borderId="0" xfId="0" applyFont="1" applyFill="1"/>
    <xf numFmtId="49" fontId="35" fillId="5" borderId="2" xfId="0" applyNumberFormat="1" applyFont="1" applyFill="1" applyBorder="1" applyAlignment="1">
      <alignment horizontal="center" vertical="center"/>
    </xf>
    <xf numFmtId="49" fontId="32" fillId="5" borderId="2" xfId="0" applyNumberFormat="1" applyFont="1" applyFill="1" applyBorder="1"/>
    <xf numFmtId="49" fontId="32" fillId="5" borderId="5" xfId="0" applyNumberFormat="1" applyFont="1" applyFill="1" applyBorder="1"/>
    <xf numFmtId="49" fontId="32" fillId="5" borderId="8" xfId="0" applyNumberFormat="1" applyFont="1" applyFill="1" applyBorder="1"/>
    <xf numFmtId="49" fontId="32" fillId="5" borderId="7" xfId="0" applyNumberFormat="1" applyFont="1" applyFill="1" applyBorder="1"/>
    <xf numFmtId="0" fontId="32" fillId="0" borderId="0" xfId="0" applyFont="1" applyFill="1" applyBorder="1"/>
    <xf numFmtId="0" fontId="32" fillId="0" borderId="0" xfId="0" applyFont="1"/>
    <xf numFmtId="0" fontId="23" fillId="0" borderId="17" xfId="0" applyFont="1" applyFill="1" applyBorder="1" applyAlignment="1">
      <alignment horizontal="left" vertical="center"/>
    </xf>
    <xf numFmtId="0" fontId="0" fillId="0" borderId="0" xfId="0" applyFont="1" applyFill="1" applyBorder="1" applyAlignment="1">
      <alignment horizontal="left" vertical="center" indent="4"/>
    </xf>
    <xf numFmtId="0" fontId="0" fillId="0" borderId="11" xfId="0" applyFont="1" applyFill="1" applyBorder="1" applyAlignment="1">
      <alignment horizontal="left" vertical="center" indent="7"/>
    </xf>
    <xf numFmtId="0" fontId="0" fillId="0" borderId="0" xfId="0" applyFont="1" applyFill="1" applyBorder="1" applyAlignment="1">
      <alignment vertical="center"/>
    </xf>
    <xf numFmtId="0" fontId="0" fillId="4" borderId="5" xfId="0" applyFont="1" applyFill="1" applyBorder="1"/>
    <xf numFmtId="0" fontId="11" fillId="9" borderId="11" xfId="0" applyFont="1" applyFill="1" applyBorder="1"/>
    <xf numFmtId="0" fontId="0" fillId="4" borderId="7" xfId="0" applyFill="1" applyBorder="1" applyAlignment="1">
      <alignment horizontal="left" vertical="top" wrapText="1"/>
    </xf>
    <xf numFmtId="0" fontId="2" fillId="0" borderId="10" xfId="0" applyFont="1" applyFill="1" applyBorder="1" applyAlignment="1">
      <alignment horizontal="center" vertical="center"/>
    </xf>
    <xf numFmtId="0" fontId="2" fillId="0" borderId="14" xfId="0" applyFont="1" applyFill="1" applyBorder="1" applyAlignment="1">
      <alignment horizontal="center"/>
    </xf>
    <xf numFmtId="0" fontId="2" fillId="0" borderId="11" xfId="0" applyFont="1" applyFill="1" applyBorder="1" applyAlignment="1">
      <alignment horizontal="center" vertical="center"/>
    </xf>
    <xf numFmtId="0" fontId="10" fillId="4" borderId="0" xfId="0" applyFont="1" applyFill="1" applyBorder="1"/>
    <xf numFmtId="0" fontId="11" fillId="9" borderId="0" xfId="0" applyFont="1" applyFill="1" applyBorder="1"/>
    <xf numFmtId="0" fontId="0" fillId="4" borderId="8" xfId="0" applyFill="1" applyBorder="1" applyAlignment="1">
      <alignment wrapText="1"/>
    </xf>
    <xf numFmtId="0" fontId="0" fillId="0" borderId="0" xfId="0" applyAlignment="1">
      <alignment horizontal="justify" vertical="center" wrapText="1"/>
    </xf>
    <xf numFmtId="0" fontId="11" fillId="0" borderId="0" xfId="0" applyFont="1" applyFill="1" applyBorder="1"/>
    <xf numFmtId="0" fontId="11" fillId="0" borderId="5" xfId="0" applyFont="1" applyFill="1" applyBorder="1"/>
    <xf numFmtId="0" fontId="11" fillId="0" borderId="14" xfId="0" applyFont="1" applyFill="1" applyBorder="1"/>
    <xf numFmtId="0" fontId="45" fillId="4" borderId="11" xfId="0" applyFont="1" applyFill="1" applyBorder="1"/>
    <xf numFmtId="0" fontId="31" fillId="2" borderId="0" xfId="0" applyFont="1" applyFill="1"/>
    <xf numFmtId="0" fontId="31" fillId="5" borderId="0" xfId="0" applyFont="1" applyFill="1"/>
    <xf numFmtId="49" fontId="32" fillId="0" borderId="14" xfId="0" applyNumberFormat="1" applyFont="1" applyFill="1" applyBorder="1" applyAlignment="1">
      <alignment horizontal="center" vertical="center"/>
    </xf>
    <xf numFmtId="0" fontId="2" fillId="0" borderId="14" xfId="0" applyFont="1" applyBorder="1" applyAlignment="1">
      <alignment horizontal="center"/>
    </xf>
    <xf numFmtId="49" fontId="32" fillId="0" borderId="7" xfId="0" applyNumberFormat="1" applyFont="1" applyFill="1" applyBorder="1" applyAlignment="1">
      <alignment horizontal="center" vertical="center"/>
    </xf>
    <xf numFmtId="0" fontId="38" fillId="0" borderId="4" xfId="0" applyFont="1" applyBorder="1"/>
    <xf numFmtId="0" fontId="38" fillId="0" borderId="6" xfId="0" applyFont="1" applyBorder="1"/>
    <xf numFmtId="0" fontId="38" fillId="0" borderId="9" xfId="0" applyFont="1" applyBorder="1"/>
    <xf numFmtId="0" fontId="45" fillId="4" borderId="6" xfId="0" applyFont="1" applyFill="1" applyBorder="1"/>
    <xf numFmtId="0" fontId="45" fillId="0" borderId="11" xfId="0" applyFont="1" applyFill="1" applyBorder="1"/>
    <xf numFmtId="0" fontId="45" fillId="0" borderId="0" xfId="0" applyFont="1" applyFill="1" applyBorder="1"/>
    <xf numFmtId="0" fontId="45" fillId="0" borderId="5" xfId="0" applyFont="1" applyFill="1" applyBorder="1"/>
    <xf numFmtId="0" fontId="31" fillId="0" borderId="0" xfId="0" applyNumberFormat="1" applyFont="1" applyFill="1"/>
    <xf numFmtId="0" fontId="32" fillId="0" borderId="14" xfId="0" applyNumberFormat="1" applyFont="1" applyFill="1" applyBorder="1" applyAlignment="1">
      <alignment horizontal="center"/>
    </xf>
    <xf numFmtId="0" fontId="32" fillId="0" borderId="7" xfId="0" applyNumberFormat="1" applyFont="1" applyFill="1" applyBorder="1" applyAlignment="1">
      <alignment horizontal="center" vertical="center"/>
    </xf>
    <xf numFmtId="0" fontId="31" fillId="0" borderId="0" xfId="0" applyNumberFormat="1" applyFont="1"/>
    <xf numFmtId="0" fontId="31" fillId="4" borderId="5" xfId="0" applyNumberFormat="1" applyFont="1" applyFill="1" applyBorder="1"/>
    <xf numFmtId="0" fontId="31" fillId="4" borderId="2" xfId="0" applyNumberFormat="1" applyFont="1" applyFill="1" applyBorder="1"/>
    <xf numFmtId="0" fontId="2" fillId="4" borderId="1" xfId="0" applyFont="1" applyFill="1" applyBorder="1" applyAlignment="1">
      <alignment horizontal="center" vertical="center"/>
    </xf>
    <xf numFmtId="0" fontId="39" fillId="2" borderId="0" xfId="0" applyFont="1" applyFill="1"/>
    <xf numFmtId="0" fontId="17" fillId="2" borderId="0" xfId="0" applyFont="1" applyFill="1"/>
    <xf numFmtId="0" fontId="17" fillId="0" borderId="0" xfId="0" applyFont="1"/>
    <xf numFmtId="0" fontId="46" fillId="2" borderId="0" xfId="0" applyFont="1" applyFill="1"/>
    <xf numFmtId="0" fontId="39" fillId="2" borderId="0" xfId="0" applyFont="1" applyFill="1" applyBorder="1" applyAlignment="1">
      <alignment horizontal="left"/>
    </xf>
    <xf numFmtId="0" fontId="47" fillId="2" borderId="0" xfId="0" applyFont="1" applyFill="1" applyBorder="1" applyAlignment="1">
      <alignment horizontal="center"/>
    </xf>
    <xf numFmtId="0" fontId="17" fillId="2" borderId="0" xfId="0" applyFont="1" applyFill="1" applyBorder="1"/>
    <xf numFmtId="0" fontId="17" fillId="2" borderId="0" xfId="0" applyFont="1" applyFill="1" applyBorder="1" applyAlignment="1">
      <alignment horizontal="left"/>
    </xf>
    <xf numFmtId="0" fontId="47" fillId="2" borderId="0" xfId="0" applyFont="1" applyFill="1" applyAlignment="1">
      <alignment horizontal="center"/>
    </xf>
    <xf numFmtId="0" fontId="46" fillId="2" borderId="0" xfId="0" applyFont="1" applyFill="1" applyBorder="1"/>
    <xf numFmtId="0" fontId="48" fillId="2" borderId="0" xfId="0" applyFont="1" applyFill="1"/>
    <xf numFmtId="0" fontId="49" fillId="2" borderId="0" xfId="0" applyFont="1" applyFill="1"/>
    <xf numFmtId="0" fontId="49" fillId="0" borderId="0" xfId="0" applyFont="1"/>
    <xf numFmtId="0" fontId="17" fillId="2" borderId="0" xfId="0" applyFont="1" applyFill="1" applyAlignment="1">
      <alignment wrapText="1"/>
    </xf>
    <xf numFmtId="0" fontId="17" fillId="2" borderId="0" xfId="0" applyFont="1" applyFill="1" applyAlignment="1"/>
    <xf numFmtId="0" fontId="11" fillId="0" borderId="5" xfId="0" applyFont="1" applyBorder="1" applyAlignment="1">
      <alignment horizontal="left" vertical="center"/>
    </xf>
    <xf numFmtId="0" fontId="5" fillId="0" borderId="0" xfId="0" applyFont="1" applyAlignment="1">
      <alignment horizontal="left"/>
    </xf>
    <xf numFmtId="0" fontId="5" fillId="0" borderId="6" xfId="0" applyFont="1" applyBorder="1" applyAlignment="1">
      <alignment horizontal="left"/>
    </xf>
    <xf numFmtId="0" fontId="11" fillId="0" borderId="0" xfId="0" applyFont="1"/>
    <xf numFmtId="0" fontId="11" fillId="0" borderId="11" xfId="0" applyFont="1" applyBorder="1" applyAlignment="1">
      <alignment horizontal="center"/>
    </xf>
    <xf numFmtId="0" fontId="5" fillId="0" borderId="0" xfId="0" applyFont="1"/>
    <xf numFmtId="0" fontId="11" fillId="0" borderId="6" xfId="0" applyFont="1" applyBorder="1"/>
    <xf numFmtId="0" fontId="11" fillId="0" borderId="11" xfId="0" applyFont="1" applyBorder="1"/>
    <xf numFmtId="0" fontId="11" fillId="0" borderId="5" xfId="0" applyFont="1" applyBorder="1"/>
    <xf numFmtId="0" fontId="11" fillId="9" borderId="6" xfId="0" applyFont="1" applyFill="1" applyBorder="1"/>
    <xf numFmtId="0" fontId="11" fillId="9" borderId="0" xfId="0" applyFont="1" applyFill="1"/>
    <xf numFmtId="0" fontId="11" fillId="9" borderId="5" xfId="0" applyFont="1" applyFill="1" applyBorder="1"/>
    <xf numFmtId="0" fontId="11" fillId="10" borderId="0" xfId="0" applyFont="1" applyFill="1"/>
    <xf numFmtId="0" fontId="11" fillId="10" borderId="6" xfId="0" applyFont="1" applyFill="1" applyBorder="1"/>
    <xf numFmtId="0" fontId="50" fillId="11" borderId="11" xfId="0" applyFont="1" applyFill="1" applyBorder="1"/>
    <xf numFmtId="0" fontId="0" fillId="0" borderId="17" xfId="0" applyBorder="1" applyAlignment="1">
      <alignment horizontal="justify" vertical="center" wrapText="1"/>
    </xf>
    <xf numFmtId="0" fontId="0" fillId="0" borderId="22" xfId="0" applyFill="1" applyBorder="1" applyAlignment="1">
      <alignment horizontal="justify" vertical="center" wrapText="1"/>
    </xf>
    <xf numFmtId="0" fontId="0" fillId="0" borderId="23" xfId="0" applyBorder="1" applyAlignment="1">
      <alignment horizontal="justify" vertical="center" wrapText="1"/>
    </xf>
    <xf numFmtId="0" fontId="0" fillId="0" borderId="23" xfId="0" applyBorder="1"/>
    <xf numFmtId="0" fontId="0" fillId="0" borderId="24" xfId="0" applyFill="1" applyBorder="1" applyAlignment="1">
      <alignment horizontal="justify" vertical="center" wrapText="1"/>
    </xf>
    <xf numFmtId="0" fontId="0" fillId="0" borderId="25" xfId="0" applyBorder="1" applyAlignment="1">
      <alignment horizontal="justify" vertical="center" wrapText="1"/>
    </xf>
    <xf numFmtId="0" fontId="0" fillId="0" borderId="25" xfId="0" applyBorder="1"/>
    <xf numFmtId="0" fontId="0" fillId="0" borderId="26" xfId="0" applyBorder="1"/>
    <xf numFmtId="0" fontId="0" fillId="0" borderId="9" xfId="0" applyFont="1" applyBorder="1" applyAlignment="1">
      <alignment vertical="center"/>
    </xf>
    <xf numFmtId="0" fontId="0" fillId="0" borderId="11" xfId="0" applyFont="1" applyFill="1" applyBorder="1" applyAlignment="1">
      <alignment vertical="center"/>
    </xf>
    <xf numFmtId="0" fontId="0" fillId="0" borderId="9" xfId="0" applyFont="1" applyBorder="1"/>
    <xf numFmtId="0" fontId="0" fillId="0" borderId="11" xfId="0" applyFill="1" applyBorder="1" applyAlignment="1">
      <alignment horizontal="left" indent="1"/>
    </xf>
    <xf numFmtId="0" fontId="0" fillId="0" borderId="11" xfId="0" applyFill="1" applyBorder="1" applyAlignment="1">
      <alignment horizontal="left" indent="2"/>
    </xf>
    <xf numFmtId="0" fontId="0" fillId="0" borderId="11" xfId="0" applyFill="1" applyBorder="1" applyAlignment="1">
      <alignment horizontal="left" indent="3"/>
    </xf>
    <xf numFmtId="0" fontId="51" fillId="2" borderId="0" xfId="0" applyFont="1" applyFill="1"/>
    <xf numFmtId="0" fontId="38" fillId="0" borderId="2" xfId="0" applyFont="1" applyFill="1" applyBorder="1"/>
    <xf numFmtId="0" fontId="38" fillId="0" borderId="5" xfId="0" applyFont="1" applyFill="1" applyBorder="1"/>
    <xf numFmtId="0" fontId="38" fillId="0" borderId="7" xfId="0" applyFont="1" applyFill="1" applyBorder="1"/>
    <xf numFmtId="0" fontId="2" fillId="0" borderId="0" xfId="0" applyFont="1" applyBorder="1" applyAlignment="1">
      <alignment vertical="center"/>
    </xf>
    <xf numFmtId="0" fontId="2" fillId="4" borderId="0" xfId="0" applyFont="1" applyFill="1" applyBorder="1" applyAlignment="1">
      <alignment vertical="center" wrapText="1"/>
    </xf>
    <xf numFmtId="0" fontId="9" fillId="5" borderId="0" xfId="0" applyFont="1" applyFill="1" applyBorder="1" applyAlignment="1">
      <alignment horizontal="center" vertical="center"/>
    </xf>
    <xf numFmtId="0" fontId="0" fillId="7" borderId="17" xfId="0" applyFill="1" applyBorder="1" applyAlignment="1">
      <alignment horizontal="justify" vertical="center" wrapText="1"/>
    </xf>
    <xf numFmtId="0" fontId="2" fillId="0" borderId="1" xfId="0" applyFont="1" applyBorder="1" applyAlignment="1">
      <alignment vertical="center"/>
    </xf>
    <xf numFmtId="0" fontId="0" fillId="0" borderId="10" xfId="0" applyFont="1" applyFill="1" applyBorder="1"/>
    <xf numFmtId="0" fontId="0" fillId="0" borderId="12" xfId="0" applyFont="1" applyFill="1" applyBorder="1"/>
    <xf numFmtId="0" fontId="31" fillId="0" borderId="2" xfId="0" applyFont="1" applyFill="1" applyBorder="1"/>
    <xf numFmtId="0" fontId="31" fillId="0" borderId="5" xfId="0" applyFont="1" applyFill="1" applyBorder="1"/>
    <xf numFmtId="0" fontId="31" fillId="0" borderId="7" xfId="0" applyFont="1" applyFill="1" applyBorder="1"/>
    <xf numFmtId="0" fontId="31" fillId="0" borderId="1" xfId="0" applyNumberFormat="1" applyFont="1" applyFill="1" applyBorder="1"/>
    <xf numFmtId="0" fontId="0" fillId="4" borderId="10" xfId="0" applyFill="1" applyBorder="1" applyAlignment="1">
      <alignment wrapText="1"/>
    </xf>
    <xf numFmtId="0" fontId="0" fillId="4" borderId="11" xfId="0" applyFill="1" applyBorder="1" applyAlignment="1">
      <alignment wrapText="1"/>
    </xf>
    <xf numFmtId="0" fontId="0" fillId="4" borderId="2" xfId="0" applyFont="1" applyFill="1" applyBorder="1"/>
    <xf numFmtId="0" fontId="0" fillId="4" borderId="7" xfId="0" applyFont="1" applyFill="1" applyBorder="1"/>
    <xf numFmtId="0" fontId="9" fillId="0" borderId="13" xfId="0" applyFont="1" applyBorder="1" applyAlignment="1">
      <alignment horizontal="left" vertical="center"/>
    </xf>
    <xf numFmtId="0" fontId="9" fillId="0" borderId="14" xfId="0" applyFont="1" applyBorder="1" applyAlignment="1">
      <alignment horizontal="left" vertical="center"/>
    </xf>
    <xf numFmtId="0" fontId="9" fillId="0" borderId="15" xfId="0" applyFont="1" applyBorder="1" applyAlignment="1">
      <alignment horizontal="left" vertical="center"/>
    </xf>
    <xf numFmtId="0" fontId="31" fillId="0" borderId="11" xfId="0" applyFont="1" applyFill="1" applyBorder="1"/>
    <xf numFmtId="49" fontId="31" fillId="0" borderId="11" xfId="0" applyNumberFormat="1" applyFont="1" applyFill="1" applyBorder="1" applyAlignment="1">
      <alignment horizontal="left" indent="1"/>
    </xf>
    <xf numFmtId="49" fontId="38" fillId="0" borderId="11" xfId="0" applyNumberFormat="1" applyFont="1" applyFill="1" applyBorder="1" applyAlignment="1">
      <alignment horizontal="left" indent="1"/>
    </xf>
    <xf numFmtId="49" fontId="42" fillId="0" borderId="12" xfId="0" applyNumberFormat="1" applyFont="1" applyFill="1" applyBorder="1" applyAlignment="1">
      <alignment horizontal="left" indent="1"/>
    </xf>
    <xf numFmtId="49" fontId="32" fillId="0" borderId="14" xfId="0" applyNumberFormat="1" applyFont="1" applyFill="1" applyBorder="1" applyAlignment="1">
      <alignment horizontal="center" vertical="center"/>
    </xf>
    <xf numFmtId="49" fontId="31" fillId="0" borderId="0" xfId="0" applyNumberFormat="1" applyFont="1" applyFill="1" applyBorder="1" applyAlignment="1">
      <alignment horizontal="left" indent="2"/>
    </xf>
    <xf numFmtId="49" fontId="31" fillId="0" borderId="0" xfId="0" applyNumberFormat="1" applyFont="1" applyFill="1" applyBorder="1" applyAlignment="1">
      <alignment horizontal="left" indent="4"/>
    </xf>
    <xf numFmtId="49" fontId="31" fillId="0" borderId="0" xfId="0" applyNumberFormat="1" applyFont="1" applyFill="1" applyBorder="1" applyAlignment="1">
      <alignment horizontal="left" indent="5"/>
    </xf>
    <xf numFmtId="49" fontId="31" fillId="0" borderId="3" xfId="0" applyNumberFormat="1" applyFont="1" applyFill="1" applyBorder="1" applyAlignment="1">
      <alignment horizontal="left" indent="2"/>
    </xf>
    <xf numFmtId="49" fontId="31" fillId="0" borderId="0" xfId="0" applyNumberFormat="1" applyFont="1" applyFill="1" applyBorder="1" applyAlignment="1">
      <alignment horizontal="left" indent="8"/>
    </xf>
    <xf numFmtId="49" fontId="31" fillId="0" borderId="0" xfId="0" applyNumberFormat="1" applyFont="1" applyFill="1" applyBorder="1" applyAlignment="1">
      <alignment horizontal="left" indent="10"/>
    </xf>
    <xf numFmtId="49" fontId="31" fillId="0" borderId="0" xfId="0" applyNumberFormat="1" applyFont="1" applyFill="1" applyBorder="1" applyAlignment="1">
      <alignment horizontal="left" indent="12"/>
    </xf>
    <xf numFmtId="49" fontId="31" fillId="0" borderId="0" xfId="0" applyNumberFormat="1" applyFont="1" applyFill="1" applyBorder="1" applyAlignment="1">
      <alignment horizontal="left" indent="14"/>
    </xf>
    <xf numFmtId="49" fontId="31" fillId="0" borderId="0" xfId="0" applyNumberFormat="1" applyFont="1" applyFill="1" applyBorder="1" applyAlignment="1">
      <alignment horizontal="left" indent="11"/>
    </xf>
    <xf numFmtId="49" fontId="31" fillId="0" borderId="12" xfId="0" applyNumberFormat="1" applyFont="1" applyFill="1" applyBorder="1" applyAlignment="1">
      <alignment horizontal="left" indent="4"/>
    </xf>
    <xf numFmtId="0" fontId="32" fillId="0" borderId="14" xfId="0" applyNumberFormat="1" applyFont="1" applyFill="1" applyBorder="1" applyAlignment="1">
      <alignment horizontal="center" vertical="center"/>
    </xf>
    <xf numFmtId="0" fontId="31" fillId="0" borderId="10" xfId="0" applyNumberFormat="1" applyFont="1" applyFill="1" applyBorder="1"/>
    <xf numFmtId="0" fontId="31" fillId="0" borderId="11" xfId="0" applyNumberFormat="1" applyFont="1" applyFill="1" applyBorder="1"/>
    <xf numFmtId="0" fontId="31" fillId="0" borderId="12" xfId="0" applyNumberFormat="1" applyFont="1" applyFill="1" applyBorder="1"/>
    <xf numFmtId="49" fontId="31" fillId="0" borderId="0" xfId="0" applyNumberFormat="1" applyFont="1" applyFill="1" applyBorder="1" applyAlignment="1">
      <alignment horizontal="left" indent="6"/>
    </xf>
    <xf numFmtId="49" fontId="31" fillId="0" borderId="8" xfId="0" applyNumberFormat="1" applyFont="1" applyFill="1" applyBorder="1" applyAlignment="1">
      <alignment horizontal="left" indent="8"/>
    </xf>
    <xf numFmtId="49" fontId="31" fillId="0" borderId="8" xfId="0" applyNumberFormat="1" applyFont="1" applyFill="1" applyBorder="1" applyAlignment="1">
      <alignment horizontal="left" indent="4"/>
    </xf>
    <xf numFmtId="49" fontId="31" fillId="0" borderId="8" xfId="0" applyNumberFormat="1" applyFont="1" applyFill="1" applyBorder="1" applyAlignment="1">
      <alignment horizontal="left" indent="2"/>
    </xf>
    <xf numFmtId="0" fontId="0" fillId="4" borderId="3" xfId="0" applyFill="1" applyBorder="1" applyAlignment="1">
      <alignment wrapText="1"/>
    </xf>
    <xf numFmtId="0" fontId="0" fillId="4" borderId="2" xfId="0" applyFill="1" applyBorder="1" applyAlignment="1">
      <alignment wrapText="1"/>
    </xf>
    <xf numFmtId="49" fontId="32" fillId="0" borderId="10" xfId="0" applyNumberFormat="1" applyFont="1" applyFill="1" applyBorder="1" applyAlignment="1">
      <alignment horizontal="center" vertical="center"/>
    </xf>
    <xf numFmtId="49" fontId="31" fillId="0" borderId="0" xfId="0" applyNumberFormat="1" applyFont="1" applyFill="1" applyBorder="1" applyAlignment="1">
      <alignment horizontal="left" indent="7"/>
    </xf>
    <xf numFmtId="49" fontId="31" fillId="0" borderId="0" xfId="0" applyNumberFormat="1" applyFont="1" applyFill="1" applyBorder="1" applyAlignment="1">
      <alignment horizontal="left" indent="9"/>
    </xf>
    <xf numFmtId="49" fontId="31" fillId="0" borderId="8" xfId="0" applyNumberFormat="1" applyFont="1" applyFill="1" applyBorder="1" applyAlignment="1">
      <alignment horizontal="left" indent="9"/>
    </xf>
    <xf numFmtId="49" fontId="31" fillId="0" borderId="0" xfId="0" applyNumberFormat="1" applyFont="1" applyFill="1" applyBorder="1" applyAlignment="1">
      <alignment horizontal="left" indent="13"/>
    </xf>
    <xf numFmtId="49" fontId="31" fillId="0" borderId="0" xfId="0" applyNumberFormat="1" applyFont="1" applyFill="1" applyBorder="1" applyAlignment="1">
      <alignment horizontal="left" indent="15"/>
    </xf>
    <xf numFmtId="49" fontId="32" fillId="5" borderId="0" xfId="0" applyNumberFormat="1" applyFont="1" applyFill="1" applyBorder="1"/>
    <xf numFmtId="0" fontId="31" fillId="0" borderId="0" xfId="0" applyNumberFormat="1" applyFont="1" applyFill="1" applyBorder="1"/>
    <xf numFmtId="0" fontId="0" fillId="0" borderId="0" xfId="0" applyFill="1" applyBorder="1" applyAlignment="1">
      <alignment wrapText="1"/>
    </xf>
    <xf numFmtId="49" fontId="35" fillId="0" borderId="5" xfId="0" applyNumberFormat="1" applyFont="1" applyFill="1" applyBorder="1" applyAlignment="1">
      <alignment horizontal="left" vertical="center"/>
    </xf>
    <xf numFmtId="49" fontId="35" fillId="0" borderId="0" xfId="0" applyNumberFormat="1" applyFont="1" applyFill="1" applyBorder="1" applyAlignment="1">
      <alignment horizontal="left" vertical="center"/>
    </xf>
    <xf numFmtId="49" fontId="35" fillId="0" borderId="10" xfId="0" applyNumberFormat="1" applyFont="1" applyFill="1" applyBorder="1" applyAlignment="1">
      <alignment horizontal="center" vertical="center"/>
    </xf>
    <xf numFmtId="49" fontId="32" fillId="0" borderId="3" xfId="0" applyNumberFormat="1" applyFont="1" applyFill="1" applyBorder="1" applyAlignment="1">
      <alignment horizontal="center" vertical="center"/>
    </xf>
    <xf numFmtId="0" fontId="32" fillId="0" borderId="5" xfId="0" applyNumberFormat="1" applyFont="1" applyFill="1" applyBorder="1" applyAlignment="1">
      <alignment horizontal="center" vertical="center"/>
    </xf>
    <xf numFmtId="49" fontId="32" fillId="4" borderId="5" xfId="0" applyNumberFormat="1" applyFont="1" applyFill="1" applyBorder="1" applyAlignment="1">
      <alignment horizontal="center" vertical="center" wrapText="1"/>
    </xf>
    <xf numFmtId="49" fontId="32" fillId="4" borderId="10" xfId="0" applyNumberFormat="1" applyFont="1" applyFill="1" applyBorder="1" applyAlignment="1">
      <alignment horizontal="center" vertical="center"/>
    </xf>
    <xf numFmtId="0" fontId="0" fillId="0" borderId="4" xfId="0" applyBorder="1"/>
    <xf numFmtId="0" fontId="0" fillId="0" borderId="6" xfId="0" applyBorder="1"/>
    <xf numFmtId="0" fontId="0" fillId="0" borderId="9" xfId="0" applyBorder="1"/>
    <xf numFmtId="0" fontId="32" fillId="0" borderId="10" xfId="0" applyNumberFormat="1" applyFont="1" applyFill="1" applyBorder="1" applyAlignment="1">
      <alignment horizontal="center" vertical="center"/>
    </xf>
    <xf numFmtId="49" fontId="32" fillId="4" borderId="5" xfId="0" applyNumberFormat="1" applyFont="1" applyFill="1" applyBorder="1" applyAlignment="1">
      <alignment horizontal="center" vertical="center"/>
    </xf>
    <xf numFmtId="49" fontId="35" fillId="12" borderId="5" xfId="0" applyNumberFormat="1" applyFont="1" applyFill="1" applyBorder="1" applyAlignment="1">
      <alignment horizontal="center" vertical="center"/>
    </xf>
    <xf numFmtId="49" fontId="35" fillId="12" borderId="0" xfId="0" applyNumberFormat="1" applyFont="1" applyFill="1" applyBorder="1" applyAlignment="1">
      <alignment horizontal="center" vertical="center"/>
    </xf>
    <xf numFmtId="49" fontId="35" fillId="12" borderId="6" xfId="0" applyNumberFormat="1" applyFont="1" applyFill="1" applyBorder="1" applyAlignment="1">
      <alignment horizontal="center" vertical="center"/>
    </xf>
    <xf numFmtId="0" fontId="0" fillId="12" borderId="5" xfId="0" applyFill="1" applyBorder="1"/>
    <xf numFmtId="0" fontId="0" fillId="12" borderId="0" xfId="0" applyFill="1" applyBorder="1"/>
    <xf numFmtId="0" fontId="0" fillId="12" borderId="6" xfId="0" applyFill="1" applyBorder="1"/>
    <xf numFmtId="0" fontId="0" fillId="12" borderId="7" xfId="0" applyFill="1" applyBorder="1"/>
    <xf numFmtId="0" fontId="0" fillId="12" borderId="8" xfId="0" applyFill="1" applyBorder="1"/>
    <xf numFmtId="0" fontId="0" fillId="12" borderId="9" xfId="0" applyFill="1" applyBorder="1"/>
    <xf numFmtId="0" fontId="0" fillId="13" borderId="11" xfId="0" applyFill="1" applyBorder="1"/>
    <xf numFmtId="0" fontId="0" fillId="13" borderId="12" xfId="0" applyFill="1" applyBorder="1"/>
    <xf numFmtId="49" fontId="32" fillId="13" borderId="10" xfId="0" applyNumberFormat="1" applyFont="1" applyFill="1" applyBorder="1" applyAlignment="1">
      <alignment vertical="center"/>
    </xf>
    <xf numFmtId="0" fontId="0" fillId="13" borderId="10" xfId="0" applyFill="1" applyBorder="1"/>
    <xf numFmtId="0" fontId="0" fillId="12" borderId="2" xfId="0" applyFill="1" applyBorder="1"/>
    <xf numFmtId="0" fontId="0" fillId="12" borderId="3" xfId="0" applyFill="1" applyBorder="1"/>
    <xf numFmtId="0" fontId="0" fillId="12" borderId="4" xfId="0" applyFill="1" applyBorder="1"/>
    <xf numFmtId="0" fontId="0" fillId="0" borderId="11" xfId="0" applyBorder="1" applyAlignment="1">
      <alignment horizontal="left" indent="1"/>
    </xf>
    <xf numFmtId="0" fontId="0" fillId="0" borderId="11" xfId="0" applyBorder="1" applyAlignment="1">
      <alignment horizontal="left" indent="4"/>
    </xf>
    <xf numFmtId="0" fontId="0" fillId="0" borderId="11" xfId="0" applyBorder="1" applyAlignment="1">
      <alignment horizontal="left" indent="7"/>
    </xf>
    <xf numFmtId="0" fontId="0" fillId="0" borderId="10" xfId="0" applyBorder="1" applyAlignment="1">
      <alignment horizontal="left" indent="1"/>
    </xf>
    <xf numFmtId="0" fontId="0" fillId="0" borderId="11" xfId="0" applyBorder="1" applyAlignment="1">
      <alignment horizontal="left" indent="10"/>
    </xf>
    <xf numFmtId="0" fontId="0" fillId="0" borderId="12" xfId="0" applyBorder="1" applyAlignment="1">
      <alignment horizontal="left" indent="7"/>
    </xf>
    <xf numFmtId="49" fontId="32" fillId="0" borderId="10" xfId="0" applyNumberFormat="1" applyFont="1" applyFill="1" applyBorder="1" applyAlignment="1">
      <alignment horizontal="center" vertical="center"/>
    </xf>
    <xf numFmtId="0" fontId="0" fillId="0" borderId="0" xfId="0" applyAlignment="1">
      <alignment horizontal="left"/>
    </xf>
    <xf numFmtId="0" fontId="13" fillId="0" borderId="13" xfId="0" applyFont="1" applyBorder="1" applyAlignment="1">
      <alignment horizontal="center"/>
    </xf>
    <xf numFmtId="0" fontId="13" fillId="0" borderId="15" xfId="0" applyFont="1" applyBorder="1" applyAlignment="1">
      <alignment horizontal="center"/>
    </xf>
    <xf numFmtId="0" fontId="13" fillId="0" borderId="13"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3" xfId="0" applyFont="1" applyFill="1" applyBorder="1" applyAlignment="1">
      <alignment horizontal="center" vertical="center" wrapText="1"/>
    </xf>
    <xf numFmtId="0" fontId="13" fillId="0" borderId="15" xfId="0" applyFont="1" applyFill="1" applyBorder="1" applyAlignment="1">
      <alignment horizontal="center" vertical="center" wrapText="1"/>
    </xf>
    <xf numFmtId="0" fontId="13" fillId="0" borderId="43" xfId="0" applyFont="1" applyBorder="1" applyAlignment="1">
      <alignment horizontal="center"/>
    </xf>
    <xf numFmtId="0" fontId="13" fillId="0" borderId="44" xfId="0" applyFont="1" applyBorder="1" applyAlignment="1">
      <alignment horizontal="center"/>
    </xf>
    <xf numFmtId="0" fontId="2" fillId="0" borderId="59" xfId="0" applyFont="1" applyBorder="1" applyAlignment="1">
      <alignment horizontal="center" vertical="center" wrapText="1"/>
    </xf>
    <xf numFmtId="0" fontId="2" fillId="0" borderId="50" xfId="0" applyFont="1" applyBorder="1" applyAlignment="1">
      <alignment horizontal="center" vertical="center" wrapText="1"/>
    </xf>
    <xf numFmtId="0" fontId="30" fillId="8" borderId="13" xfId="243" applyFont="1" applyFill="1" applyBorder="1" applyAlignment="1">
      <alignment horizontal="center" vertical="center"/>
    </xf>
    <xf numFmtId="0" fontId="30" fillId="8" borderId="14" xfId="243" applyFont="1" applyFill="1" applyBorder="1" applyAlignment="1">
      <alignment horizontal="center" vertical="center"/>
    </xf>
    <xf numFmtId="0" fontId="30" fillId="8" borderId="15" xfId="243" applyFont="1" applyFill="1" applyBorder="1" applyAlignment="1">
      <alignment horizontal="center" vertical="center"/>
    </xf>
    <xf numFmtId="0" fontId="30" fillId="6" borderId="13" xfId="243" applyFont="1" applyFill="1" applyBorder="1" applyAlignment="1">
      <alignment horizontal="center" vertical="center" wrapText="1"/>
    </xf>
    <xf numFmtId="0" fontId="30" fillId="6" borderId="14" xfId="243" applyFont="1" applyFill="1" applyBorder="1" applyAlignment="1">
      <alignment horizontal="center" vertical="center" wrapText="1"/>
    </xf>
    <xf numFmtId="0" fontId="30" fillId="6" borderId="15" xfId="243" applyFont="1" applyFill="1" applyBorder="1" applyAlignment="1">
      <alignment horizontal="center" vertical="center" wrapText="1"/>
    </xf>
    <xf numFmtId="0" fontId="40" fillId="8" borderId="2" xfId="243" applyFont="1" applyFill="1" applyBorder="1" applyAlignment="1">
      <alignment horizontal="center" vertical="center"/>
    </xf>
    <xf numFmtId="0" fontId="40" fillId="8" borderId="3" xfId="243" applyFont="1" applyFill="1" applyBorder="1" applyAlignment="1">
      <alignment horizontal="center" vertical="center"/>
    </xf>
    <xf numFmtId="0" fontId="40" fillId="8" borderId="4" xfId="243" applyFont="1" applyFill="1" applyBorder="1" applyAlignment="1">
      <alignment horizontal="center" vertical="center"/>
    </xf>
    <xf numFmtId="0" fontId="40" fillId="8" borderId="5" xfId="243" applyFont="1" applyFill="1" applyBorder="1" applyAlignment="1">
      <alignment horizontal="center" vertical="center"/>
    </xf>
    <xf numFmtId="0" fontId="40" fillId="8" borderId="0" xfId="243" applyFont="1" applyFill="1" applyBorder="1" applyAlignment="1">
      <alignment horizontal="center" vertical="center"/>
    </xf>
    <xf numFmtId="0" fontId="40" fillId="8" borderId="6" xfId="243" applyFont="1" applyFill="1" applyBorder="1" applyAlignment="1">
      <alignment horizontal="center" vertical="center"/>
    </xf>
    <xf numFmtId="0" fontId="40" fillId="8" borderId="7" xfId="243" applyFont="1" applyFill="1" applyBorder="1" applyAlignment="1">
      <alignment horizontal="center" vertical="center"/>
    </xf>
    <xf numFmtId="0" fontId="40" fillId="8" borderId="8" xfId="243" applyFont="1" applyFill="1" applyBorder="1" applyAlignment="1">
      <alignment horizontal="center" vertical="center"/>
    </xf>
    <xf numFmtId="0" fontId="40" fillId="8" borderId="9" xfId="243" applyFont="1" applyFill="1" applyBorder="1" applyAlignment="1">
      <alignment horizontal="center" vertical="center"/>
    </xf>
    <xf numFmtId="0" fontId="40" fillId="6" borderId="13" xfId="243" applyFont="1" applyFill="1" applyBorder="1" applyAlignment="1">
      <alignment horizontal="center" vertical="center" wrapText="1"/>
    </xf>
    <xf numFmtId="0" fontId="40" fillId="6" borderId="14" xfId="243" applyFont="1" applyFill="1" applyBorder="1" applyAlignment="1">
      <alignment horizontal="center" vertical="center" wrapText="1"/>
    </xf>
    <xf numFmtId="0" fontId="40" fillId="6" borderId="15" xfId="243" applyFont="1" applyFill="1" applyBorder="1" applyAlignment="1">
      <alignment horizontal="center" vertical="center" wrapText="1"/>
    </xf>
    <xf numFmtId="0" fontId="21" fillId="5" borderId="13" xfId="0" applyFont="1" applyFill="1" applyBorder="1" applyAlignment="1">
      <alignment horizontal="center"/>
    </xf>
    <xf numFmtId="0" fontId="21" fillId="5" borderId="14" xfId="0" applyFont="1" applyFill="1" applyBorder="1" applyAlignment="1">
      <alignment horizontal="center"/>
    </xf>
    <xf numFmtId="0" fontId="21" fillId="5" borderId="15" xfId="0" applyFont="1" applyFill="1" applyBorder="1" applyAlignment="1">
      <alignment horizontal="center"/>
    </xf>
    <xf numFmtId="0" fontId="17" fillId="0" borderId="10" xfId="0" applyFont="1" applyFill="1" applyBorder="1" applyAlignment="1">
      <alignment horizontal="center" vertical="center"/>
    </xf>
    <xf numFmtId="0" fontId="17" fillId="0" borderId="12" xfId="0" applyFont="1" applyFill="1" applyBorder="1" applyAlignment="1">
      <alignment horizontal="center" vertical="center"/>
    </xf>
    <xf numFmtId="0" fontId="17" fillId="0" borderId="4" xfId="0" applyFont="1" applyFill="1" applyBorder="1" applyAlignment="1">
      <alignment horizontal="center" vertical="center"/>
    </xf>
    <xf numFmtId="0" fontId="17" fillId="0" borderId="9" xfId="0" applyFont="1" applyFill="1" applyBorder="1" applyAlignment="1">
      <alignment horizontal="center" vertical="center"/>
    </xf>
    <xf numFmtId="0" fontId="29" fillId="0" borderId="51" xfId="0" applyFont="1" applyFill="1" applyBorder="1" applyAlignment="1">
      <alignment horizontal="center"/>
    </xf>
    <xf numFmtId="0" fontId="29" fillId="0" borderId="35" xfId="0" applyFont="1" applyFill="1" applyBorder="1" applyAlignment="1">
      <alignment horizontal="center"/>
    </xf>
    <xf numFmtId="0" fontId="29" fillId="0" borderId="57" xfId="0" applyFont="1" applyFill="1" applyBorder="1" applyAlignment="1">
      <alignment horizontal="center"/>
    </xf>
    <xf numFmtId="0" fontId="17" fillId="2" borderId="0" xfId="0" applyFont="1" applyFill="1" applyAlignment="1">
      <alignment horizontal="left" wrapText="1"/>
    </xf>
    <xf numFmtId="0" fontId="2" fillId="0" borderId="0" xfId="0" applyFont="1" applyBorder="1" applyAlignment="1">
      <alignment horizontal="center"/>
    </xf>
    <xf numFmtId="0" fontId="39" fillId="0" borderId="10" xfId="0" applyFont="1" applyBorder="1" applyAlignment="1">
      <alignment horizontal="center" vertical="center"/>
    </xf>
    <xf numFmtId="0" fontId="39" fillId="0" borderId="12" xfId="0" applyFont="1" applyBorder="1" applyAlignment="1">
      <alignment horizontal="center" vertical="center"/>
    </xf>
    <xf numFmtId="0" fontId="19" fillId="7" borderId="10" xfId="0" applyFont="1" applyFill="1" applyBorder="1" applyAlignment="1">
      <alignment horizontal="center" vertical="center"/>
    </xf>
    <xf numFmtId="0" fontId="19" fillId="7" borderId="12" xfId="0" applyFont="1" applyFill="1" applyBorder="1" applyAlignment="1">
      <alignment horizontal="center" vertical="center"/>
    </xf>
    <xf numFmtId="0" fontId="21" fillId="0" borderId="13" xfId="0" applyFont="1" applyFill="1" applyBorder="1" applyAlignment="1">
      <alignment horizontal="center"/>
    </xf>
    <xf numFmtId="0" fontId="21" fillId="0" borderId="14" xfId="0" applyFont="1" applyFill="1" applyBorder="1" applyAlignment="1">
      <alignment horizontal="center"/>
    </xf>
    <xf numFmtId="0" fontId="21" fillId="0" borderId="15" xfId="0" applyFont="1" applyFill="1" applyBorder="1" applyAlignment="1">
      <alignment horizontal="center"/>
    </xf>
    <xf numFmtId="0" fontId="2" fillId="0" borderId="19" xfId="0" applyFont="1" applyFill="1" applyBorder="1" applyAlignment="1">
      <alignment horizontal="center" vertical="center"/>
    </xf>
    <xf numFmtId="0" fontId="2" fillId="0" borderId="22" xfId="0" applyFont="1" applyFill="1" applyBorder="1" applyAlignment="1">
      <alignment horizontal="center" vertical="center"/>
    </xf>
    <xf numFmtId="0" fontId="2" fillId="7" borderId="20" xfId="0" applyFont="1" applyFill="1" applyBorder="1" applyAlignment="1">
      <alignment horizontal="center" vertical="center"/>
    </xf>
    <xf numFmtId="0" fontId="2" fillId="7" borderId="17" xfId="0" applyFont="1" applyFill="1" applyBorder="1" applyAlignment="1">
      <alignment horizontal="center" vertical="center"/>
    </xf>
    <xf numFmtId="0" fontId="2" fillId="7" borderId="21" xfId="0" applyFont="1" applyFill="1" applyBorder="1" applyAlignment="1">
      <alignment horizontal="center" vertical="center"/>
    </xf>
    <xf numFmtId="0" fontId="2" fillId="7" borderId="23"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3" xfId="0" applyFont="1" applyFill="1" applyBorder="1" applyAlignment="1">
      <alignment horizontal="center"/>
    </xf>
    <xf numFmtId="0" fontId="2" fillId="0" borderId="14" xfId="0" applyFont="1" applyFill="1" applyBorder="1" applyAlignment="1">
      <alignment horizontal="center"/>
    </xf>
    <xf numFmtId="0" fontId="2" fillId="0" borderId="15" xfId="0" applyFont="1" applyFill="1" applyBorder="1" applyAlignment="1">
      <alignment horizontal="center"/>
    </xf>
    <xf numFmtId="0" fontId="2" fillId="0" borderId="4" xfId="0" applyFont="1" applyFill="1" applyBorder="1" applyAlignment="1">
      <alignment horizontal="center" vertical="center"/>
    </xf>
    <xf numFmtId="0" fontId="2" fillId="0" borderId="9" xfId="0" applyFont="1" applyFill="1" applyBorder="1" applyAlignment="1">
      <alignment horizontal="center" vertical="center"/>
    </xf>
    <xf numFmtId="0" fontId="15" fillId="0" borderId="2" xfId="0" applyFont="1" applyFill="1" applyBorder="1" applyAlignment="1">
      <alignment horizontal="center" vertical="center"/>
    </xf>
    <xf numFmtId="0" fontId="15" fillId="0" borderId="7" xfId="0" applyFont="1" applyFill="1" applyBorder="1" applyAlignment="1">
      <alignment horizontal="center" vertical="center"/>
    </xf>
    <xf numFmtId="0" fontId="15" fillId="0" borderId="10"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2" fillId="0" borderId="10" xfId="0" applyFont="1" applyBorder="1" applyAlignment="1">
      <alignment horizontal="center" vertical="center"/>
    </xf>
    <xf numFmtId="0" fontId="2" fillId="0" borderId="12"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49" fontId="14" fillId="0" borderId="10" xfId="0" applyNumberFormat="1" applyFont="1" applyBorder="1" applyAlignment="1">
      <alignment horizontal="center" vertical="center" wrapText="1"/>
    </xf>
    <xf numFmtId="49" fontId="14" fillId="0" borderId="11" xfId="0" applyNumberFormat="1" applyFont="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5" fillId="0" borderId="10" xfId="0" applyFont="1" applyBorder="1" applyAlignment="1">
      <alignment horizontal="center" wrapText="1"/>
    </xf>
    <xf numFmtId="0" fontId="15" fillId="0" borderId="11" xfId="0" applyFont="1" applyBorder="1" applyAlignment="1">
      <alignment horizontal="center"/>
    </xf>
    <xf numFmtId="0" fontId="16" fillId="0" borderId="10" xfId="0" applyFont="1" applyFill="1" applyBorder="1" applyAlignment="1">
      <alignment horizontal="center" vertical="center" wrapText="1"/>
    </xf>
    <xf numFmtId="0" fontId="16" fillId="0" borderId="12" xfId="0" applyFont="1" applyFill="1" applyBorder="1" applyAlignment="1">
      <alignment horizontal="center" vertical="center" wrapText="1"/>
    </xf>
    <xf numFmtId="49" fontId="32" fillId="0" borderId="13" xfId="0" applyNumberFormat="1" applyFont="1" applyFill="1" applyBorder="1" applyAlignment="1">
      <alignment horizontal="center"/>
    </xf>
    <xf numFmtId="49" fontId="32" fillId="0" borderId="14" xfId="0" applyNumberFormat="1" applyFont="1" applyFill="1" applyBorder="1" applyAlignment="1">
      <alignment horizontal="center"/>
    </xf>
    <xf numFmtId="49" fontId="32" fillId="0" borderId="15" xfId="0" applyNumberFormat="1" applyFont="1" applyFill="1" applyBorder="1" applyAlignment="1">
      <alignment horizontal="center"/>
    </xf>
    <xf numFmtId="49" fontId="32" fillId="0" borderId="13" xfId="0" applyNumberFormat="1" applyFont="1" applyFill="1" applyBorder="1" applyAlignment="1">
      <alignment horizontal="center" vertical="center"/>
    </xf>
    <xf numFmtId="49" fontId="32" fillId="0" borderId="14" xfId="0" applyNumberFormat="1" applyFont="1" applyFill="1" applyBorder="1" applyAlignment="1">
      <alignment horizontal="center" vertical="center"/>
    </xf>
    <xf numFmtId="49" fontId="32" fillId="0" borderId="15" xfId="0" applyNumberFormat="1" applyFont="1" applyFill="1" applyBorder="1" applyAlignment="1">
      <alignment horizontal="center" vertical="center"/>
    </xf>
    <xf numFmtId="49" fontId="32" fillId="0" borderId="4" xfId="0" applyNumberFormat="1" applyFont="1" applyFill="1" applyBorder="1" applyAlignment="1">
      <alignment horizontal="center" vertical="center"/>
    </xf>
    <xf numFmtId="49" fontId="32" fillId="0" borderId="6" xfId="0" applyNumberFormat="1" applyFont="1" applyFill="1" applyBorder="1" applyAlignment="1">
      <alignment horizontal="center" vertical="center"/>
    </xf>
    <xf numFmtId="49" fontId="32" fillId="0" borderId="10" xfId="0" applyNumberFormat="1" applyFont="1" applyFill="1" applyBorder="1" applyAlignment="1">
      <alignment horizontal="center" vertical="center"/>
    </xf>
    <xf numFmtId="49" fontId="32" fillId="0" borderId="11" xfId="0" applyNumberFormat="1" applyFont="1" applyFill="1" applyBorder="1" applyAlignment="1">
      <alignment horizontal="center" vertical="center"/>
    </xf>
    <xf numFmtId="49" fontId="34" fillId="0" borderId="2" xfId="0" applyNumberFormat="1" applyFont="1" applyFill="1" applyBorder="1" applyAlignment="1">
      <alignment horizontal="center" vertical="center"/>
    </xf>
    <xf numFmtId="49" fontId="34" fillId="0" borderId="5" xfId="0" applyNumberFormat="1" applyFont="1" applyFill="1" applyBorder="1" applyAlignment="1">
      <alignment horizontal="center" vertical="center"/>
    </xf>
    <xf numFmtId="49" fontId="33" fillId="0" borderId="10" xfId="0" applyNumberFormat="1" applyFont="1" applyFill="1" applyBorder="1" applyAlignment="1">
      <alignment horizontal="center" vertical="center" wrapText="1" shrinkToFit="1"/>
    </xf>
    <xf numFmtId="49" fontId="33" fillId="0" borderId="9" xfId="0" applyNumberFormat="1" applyFont="1" applyFill="1" applyBorder="1" applyAlignment="1">
      <alignment horizontal="center" vertical="center" wrapText="1" shrinkToFit="1"/>
    </xf>
    <xf numFmtId="49" fontId="34" fillId="0" borderId="10" xfId="0" applyNumberFormat="1" applyFont="1" applyFill="1" applyBorder="1" applyAlignment="1">
      <alignment horizontal="center" vertical="center" wrapText="1"/>
    </xf>
    <xf numFmtId="49" fontId="34" fillId="0" borderId="12" xfId="0" applyNumberFormat="1" applyFont="1" applyFill="1" applyBorder="1" applyAlignment="1">
      <alignment horizontal="center" vertical="center" wrapText="1"/>
    </xf>
    <xf numFmtId="0" fontId="2" fillId="0" borderId="11" xfId="0" applyFont="1" applyBorder="1" applyAlignment="1">
      <alignment horizontal="center" vertical="center"/>
    </xf>
    <xf numFmtId="0" fontId="15" fillId="0" borderId="2" xfId="0" applyFont="1" applyBorder="1" applyAlignment="1">
      <alignment horizontal="center" wrapText="1"/>
    </xf>
    <xf numFmtId="0" fontId="15" fillId="0" borderId="5" xfId="0" applyFont="1" applyBorder="1" applyAlignment="1">
      <alignment horizontal="center"/>
    </xf>
    <xf numFmtId="0" fontId="15" fillId="0" borderId="12" xfId="0" applyFont="1" applyBorder="1" applyAlignment="1">
      <alignment horizontal="center" wrapText="1"/>
    </xf>
    <xf numFmtId="49" fontId="32" fillId="7" borderId="13" xfId="0" applyNumberFormat="1" applyFont="1" applyFill="1" applyBorder="1" applyAlignment="1">
      <alignment horizontal="center" vertical="center"/>
    </xf>
    <xf numFmtId="49" fontId="32" fillId="7" borderId="14" xfId="0" applyNumberFormat="1" applyFont="1" applyFill="1" applyBorder="1" applyAlignment="1">
      <alignment horizontal="center" vertical="center"/>
    </xf>
    <xf numFmtId="49" fontId="32" fillId="7" borderId="15" xfId="0" applyNumberFormat="1" applyFont="1" applyFill="1" applyBorder="1" applyAlignment="1">
      <alignment horizontal="center" vertical="center"/>
    </xf>
    <xf numFmtId="49" fontId="33" fillId="0" borderId="11" xfId="0" applyNumberFormat="1" applyFont="1" applyFill="1" applyBorder="1" applyAlignment="1">
      <alignment horizontal="center" vertical="center" wrapText="1" shrinkToFit="1"/>
    </xf>
    <xf numFmtId="49" fontId="34" fillId="0" borderId="10" xfId="0" applyNumberFormat="1" applyFont="1" applyFill="1" applyBorder="1" applyAlignment="1">
      <alignment horizontal="center" vertical="center"/>
    </xf>
    <xf numFmtId="49" fontId="34" fillId="0" borderId="11" xfId="0" applyNumberFormat="1" applyFont="1" applyFill="1" applyBorder="1" applyAlignment="1">
      <alignment horizontal="center" vertical="center"/>
    </xf>
    <xf numFmtId="49" fontId="34" fillId="0" borderId="11" xfId="0" applyNumberFormat="1" applyFont="1" applyFill="1" applyBorder="1" applyAlignment="1">
      <alignment horizontal="center" vertical="center" wrapText="1"/>
    </xf>
    <xf numFmtId="49" fontId="3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32" fillId="0" borderId="14" xfId="0" applyFont="1" applyBorder="1" applyAlignment="1">
      <alignment horizontal="center" vertical="center"/>
    </xf>
    <xf numFmtId="0" fontId="34" fillId="0" borderId="10" xfId="0" applyFont="1" applyBorder="1" applyAlignment="1">
      <alignment horizontal="center" vertical="center"/>
    </xf>
    <xf numFmtId="0" fontId="34" fillId="0" borderId="11" xfId="0" applyFont="1" applyBorder="1" applyAlignment="1">
      <alignment horizontal="center" vertical="center"/>
    </xf>
    <xf numFmtId="0" fontId="32" fillId="0" borderId="10" xfId="0" applyFont="1" applyBorder="1" applyAlignment="1">
      <alignment horizontal="center" vertical="center"/>
    </xf>
    <xf numFmtId="0" fontId="32" fillId="0" borderId="11" xfId="0" applyFont="1" applyBorder="1" applyAlignment="1">
      <alignment horizontal="center" vertical="center"/>
    </xf>
    <xf numFmtId="0" fontId="32" fillId="0" borderId="14" xfId="0" applyFont="1" applyBorder="1" applyAlignment="1">
      <alignment horizontal="center"/>
    </xf>
    <xf numFmtId="0" fontId="32" fillId="0" borderId="15" xfId="0" applyFont="1" applyBorder="1" applyAlignment="1">
      <alignment horizontal="center"/>
    </xf>
    <xf numFmtId="49" fontId="33" fillId="0" borderId="12" xfId="0" applyNumberFormat="1" applyFont="1" applyFill="1" applyBorder="1" applyAlignment="1">
      <alignment horizontal="center" vertical="center" wrapText="1" shrinkToFit="1"/>
    </xf>
    <xf numFmtId="0" fontId="34" fillId="0" borderId="10" xfId="0" applyFont="1" applyBorder="1" applyAlignment="1">
      <alignment horizontal="center" vertical="center" wrapText="1"/>
    </xf>
    <xf numFmtId="0" fontId="34" fillId="0" borderId="12" xfId="0" applyFont="1" applyBorder="1" applyAlignment="1">
      <alignment horizontal="center" vertical="center" wrapText="1"/>
    </xf>
    <xf numFmtId="0" fontId="12" fillId="2" borderId="2"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0"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12" fillId="2" borderId="9" xfId="0" applyFont="1" applyFill="1" applyBorder="1" applyAlignment="1">
      <alignment horizontal="center" vertical="center" wrapText="1"/>
    </xf>
  </cellXfs>
  <cellStyles count="3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cellStyle name="Normal" xfId="0" builtinId="0"/>
    <cellStyle name="Normal 2 2" xfId="39" xr:uid="{00000000-0005-0000-0000-000084010000}"/>
    <cellStyle name="Normal 3" xfId="106" xr:uid="{00000000-0005-0000-0000-00008501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waidakhaled/Downloads/Codes_Dictionna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Variables_format"/>
      <sheetName val="Series_Type"/>
      <sheetName val="Sectors"/>
      <sheetName val="Wealth_Macro_Variables"/>
      <sheetName val="Wealth_Distributed_Variables"/>
      <sheetName val="Income_Macro_Variables (old)"/>
      <sheetName val="Income_Macro_Variables"/>
      <sheetName val="Income_Distributed_Variables"/>
      <sheetName val="Other_Macro_Variables"/>
      <sheetName val="Distributed_Variable_Categories"/>
      <sheetName val="Age_Categories"/>
      <sheetName val="Country_List"/>
      <sheetName val="Population_Categories"/>
      <sheetName val="Year_List"/>
      <sheetName val="Percentiles_List"/>
      <sheetName val="Variables_Units"/>
      <sheetName val="Other_WTID"/>
      <sheetName val="Country_Distribution_Info_List"/>
      <sheetName val="Country_Notes"/>
      <sheetName val="Carbon_Macro"/>
      <sheetName val="Carbon_Distributed"/>
    </sheetNames>
    <sheetDataSet>
      <sheetData sheetId="0"/>
      <sheetData sheetId="1"/>
      <sheetData sheetId="2"/>
      <sheetData sheetId="3">
        <row r="9">
          <cell r="B9" t="str">
            <v>The national economy - in the national accounts sense - includes all domestic sectors, i.e. all entities that are resident of a given country (in the sense of their economic activity), whether they belong to the private sector, the corporate sector, the governement sector.</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opLeftCell="A33" workbookViewId="0">
      <selection activeCell="G41" sqref="G41"/>
    </sheetView>
  </sheetViews>
  <sheetFormatPr baseColWidth="10" defaultColWidth="11" defaultRowHeight="16"/>
  <cols>
    <col min="1" max="1" width="31.1640625" customWidth="1"/>
    <col min="2" max="2" width="28.83203125" style="97" customWidth="1"/>
  </cols>
  <sheetData>
    <row r="1" spans="1:5">
      <c r="A1" t="s">
        <v>78</v>
      </c>
    </row>
    <row r="2" spans="1:5">
      <c r="A2" t="s">
        <v>79</v>
      </c>
    </row>
    <row r="5" spans="1:5">
      <c r="A5" t="s">
        <v>1673</v>
      </c>
    </row>
    <row r="6" spans="1:5">
      <c r="A6" t="s">
        <v>1411</v>
      </c>
    </row>
    <row r="8" spans="1:5" ht="17" thickBot="1">
      <c r="A8" s="94"/>
    </row>
    <row r="9" spans="1:5" ht="26" customHeight="1" thickBot="1">
      <c r="A9" s="728" t="s">
        <v>1674</v>
      </c>
      <c r="B9" s="729"/>
    </row>
    <row r="10" spans="1:5" ht="35" thickBot="1">
      <c r="A10" s="211" t="s">
        <v>1412</v>
      </c>
      <c r="B10" s="210" t="s">
        <v>1056</v>
      </c>
    </row>
    <row r="11" spans="1:5" ht="17" thickBot="1">
      <c r="A11" s="330"/>
      <c r="B11" s="329"/>
    </row>
    <row r="12" spans="1:5" ht="22" thickBot="1">
      <c r="A12" s="728" t="s">
        <v>1829</v>
      </c>
      <c r="B12" s="729"/>
    </row>
    <row r="13" spans="1:5" ht="18" thickBot="1">
      <c r="A13" s="211" t="s">
        <v>1830</v>
      </c>
      <c r="B13" s="461" t="s">
        <v>1831</v>
      </c>
    </row>
    <row r="14" spans="1:5" ht="17" thickBot="1">
      <c r="A14" s="94"/>
    </row>
    <row r="15" spans="1:5" s="34" customFormat="1" ht="22" thickBot="1">
      <c r="A15" s="726" t="s">
        <v>1828</v>
      </c>
      <c r="B15" s="727"/>
      <c r="E15" s="129"/>
    </row>
    <row r="16" spans="1:5">
      <c r="A16" s="734" t="s">
        <v>80</v>
      </c>
      <c r="B16" s="208" t="s">
        <v>338</v>
      </c>
    </row>
    <row r="17" spans="1:2">
      <c r="A17" s="735"/>
      <c r="B17" s="209" t="s">
        <v>339</v>
      </c>
    </row>
    <row r="18" spans="1:2">
      <c r="A18" s="735" t="s">
        <v>81</v>
      </c>
      <c r="B18" s="209" t="s">
        <v>340</v>
      </c>
    </row>
    <row r="19" spans="1:2">
      <c r="A19" s="735"/>
      <c r="B19" s="209" t="s">
        <v>341</v>
      </c>
    </row>
    <row r="20" spans="1:2" ht="18" thickBot="1">
      <c r="A20" s="325" t="s">
        <v>1072</v>
      </c>
      <c r="B20" s="326" t="s">
        <v>428</v>
      </c>
    </row>
    <row r="21" spans="1:2" ht="17" thickBot="1">
      <c r="A21" s="327"/>
      <c r="B21" s="327"/>
    </row>
    <row r="22" spans="1:2" ht="22" thickBot="1">
      <c r="A22" s="728" t="s">
        <v>1832</v>
      </c>
      <c r="B22" s="729"/>
    </row>
    <row r="23" spans="1:2" ht="17">
      <c r="A23" s="338" t="s">
        <v>614</v>
      </c>
      <c r="B23" s="337" t="s">
        <v>614</v>
      </c>
    </row>
    <row r="24" spans="1:2" ht="17" thickBot="1">
      <c r="A24" s="462"/>
      <c r="B24" s="463"/>
    </row>
    <row r="25" spans="1:2" ht="22" thickBot="1">
      <c r="A25" s="728" t="s">
        <v>1835</v>
      </c>
      <c r="B25" s="729"/>
    </row>
    <row r="26" spans="1:2" ht="17">
      <c r="A26" s="338" t="s">
        <v>1833</v>
      </c>
      <c r="B26" s="337" t="s">
        <v>1834</v>
      </c>
    </row>
    <row r="27" spans="1:2" ht="17" thickBot="1">
      <c r="A27" s="328"/>
      <c r="B27" s="329"/>
    </row>
    <row r="28" spans="1:2" ht="22" thickBot="1">
      <c r="A28" s="730" t="s">
        <v>1836</v>
      </c>
      <c r="B28" s="731"/>
    </row>
    <row r="29" spans="1:2" ht="17">
      <c r="A29" s="334" t="s">
        <v>1061</v>
      </c>
      <c r="B29" s="332" t="s">
        <v>1062</v>
      </c>
    </row>
    <row r="30" spans="1:2" ht="17">
      <c r="A30" s="335" t="s">
        <v>1413</v>
      </c>
      <c r="B30" s="332" t="s">
        <v>1679</v>
      </c>
    </row>
    <row r="31" spans="1:2" ht="18" thickBot="1">
      <c r="A31" s="336" t="s">
        <v>1060</v>
      </c>
      <c r="B31" s="333" t="s">
        <v>1059</v>
      </c>
    </row>
    <row r="32" spans="1:2" ht="17" thickBot="1">
      <c r="A32" s="330"/>
      <c r="B32" s="329"/>
    </row>
    <row r="33" spans="1:2" ht="22" thickBot="1">
      <c r="A33" s="728" t="s">
        <v>2124</v>
      </c>
      <c r="B33" s="729"/>
    </row>
    <row r="34" spans="1:2" ht="17">
      <c r="A34" s="338" t="s">
        <v>2126</v>
      </c>
      <c r="B34" s="337" t="s">
        <v>2125</v>
      </c>
    </row>
    <row r="35" spans="1:2" ht="17" thickBot="1"/>
    <row r="36" spans="1:2" ht="21">
      <c r="A36" s="732" t="s">
        <v>2127</v>
      </c>
      <c r="B36" s="733"/>
    </row>
    <row r="37" spans="1:2" ht="17">
      <c r="A37" s="331" t="s">
        <v>1805</v>
      </c>
      <c r="B37" s="341" t="s">
        <v>1640</v>
      </c>
    </row>
    <row r="38" spans="1:2" ht="18" thickBot="1">
      <c r="A38" s="339" t="s">
        <v>1677</v>
      </c>
      <c r="B38" s="340" t="s">
        <v>1676</v>
      </c>
    </row>
    <row r="42" spans="1:2">
      <c r="A42" s="70" t="s">
        <v>2689</v>
      </c>
    </row>
    <row r="43" spans="1:2">
      <c r="A43" t="s">
        <v>2691</v>
      </c>
    </row>
    <row r="44" spans="1:2">
      <c r="A44" t="s">
        <v>2690</v>
      </c>
    </row>
  </sheetData>
  <mergeCells count="10">
    <mergeCell ref="A15:B15"/>
    <mergeCell ref="A9:B9"/>
    <mergeCell ref="A22:B22"/>
    <mergeCell ref="A28:B28"/>
    <mergeCell ref="A36:B36"/>
    <mergeCell ref="A16:A17"/>
    <mergeCell ref="A18:A19"/>
    <mergeCell ref="A12:B12"/>
    <mergeCell ref="A25:B25"/>
    <mergeCell ref="A33:B33"/>
  </mergeCells>
  <phoneticPr fontId="41" type="noConversion"/>
  <hyperlinks>
    <hyperlink ref="B16" location="Wealth_Macro_Variables!A1" display="Macro Wealth Variables" xr:uid="{00000000-0004-0000-0000-000000000000}"/>
    <hyperlink ref="B17" location="Wealth_Distributed_Variables!A1" display="Distributed Wealth Variables" xr:uid="{00000000-0004-0000-0000-000001000000}"/>
    <hyperlink ref="B18" location="Income_Macro_Variables!A1" display="Income Macro Variables" xr:uid="{00000000-0004-0000-0000-000002000000}"/>
    <hyperlink ref="B19" location="Income_Distributed_Variables!A1" display="Income Distributed Variables" xr:uid="{00000000-0004-0000-0000-000003000000}"/>
    <hyperlink ref="B23" location="Age_Categories!A1" display="Age categories" xr:uid="{00000000-0004-0000-0000-000004000000}"/>
    <hyperlink ref="B20" location="Other_Macro_Variables!A1" display="Other Macro Variables" xr:uid="{00000000-0004-0000-0000-000005000000}"/>
    <hyperlink ref="B10" location="Variables_format!A1" display="Variables_format" xr:uid="{00000000-0004-0000-0000-000006000000}"/>
    <hyperlink ref="B30" location="Year_List!A1" display="Year_List!A1" xr:uid="{00000000-0004-0000-0000-000007000000}"/>
    <hyperlink ref="B31" location="Percentiles!A1" display="Percentiles" xr:uid="{00000000-0004-0000-0000-000008000000}"/>
    <hyperlink ref="B37" location="Other_WTID!A1" display="Other_WTID" xr:uid="{00000000-0004-0000-0000-000009000000}"/>
    <hyperlink ref="B38" location="Specific_country_metadata!A1" display="Specific_Country_Metadata" xr:uid="{00000000-0004-0000-0000-00000A000000}"/>
    <hyperlink ref="B13" location="Series_Type!A1" display="Series Type" xr:uid="{00000000-0004-0000-0000-00000B000000}"/>
    <hyperlink ref="B26" location="Population_Categories!A1" display="Population_Types" xr:uid="{00000000-0004-0000-0000-00000C000000}"/>
    <hyperlink ref="B34" location="Population_Categories!A1" display="Population_Types" xr:uid="{00000000-0004-0000-0000-00000D0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14"/>
  <sheetViews>
    <sheetView topLeftCell="A68" zoomScale="58" zoomScaleNormal="98" zoomScalePageLayoutView="98" workbookViewId="0">
      <selection activeCell="A112" sqref="A112:E112"/>
    </sheetView>
  </sheetViews>
  <sheetFormatPr baseColWidth="10" defaultColWidth="11" defaultRowHeight="16"/>
  <cols>
    <col min="1" max="1" width="40.6640625" customWidth="1"/>
    <col min="2" max="2" width="43.1640625" bestFit="1" customWidth="1"/>
    <col min="3" max="3" width="46.1640625" customWidth="1"/>
    <col min="4" max="4" width="39.33203125" customWidth="1"/>
    <col min="5" max="5" width="27" customWidth="1"/>
    <col min="6" max="6" width="42" customWidth="1"/>
    <col min="7" max="7" width="55" customWidth="1"/>
    <col min="8" max="8" width="59.5" customWidth="1"/>
    <col min="9" max="9" width="27.83203125" customWidth="1"/>
    <col min="10" max="10" width="23.83203125" customWidth="1"/>
    <col min="11" max="11" width="15.5" customWidth="1"/>
    <col min="12" max="13" width="19.5" customWidth="1"/>
  </cols>
  <sheetData>
    <row r="1" spans="1:11" ht="29">
      <c r="A1" s="217" t="s">
        <v>1616</v>
      </c>
      <c r="B1" s="217"/>
      <c r="C1" s="214"/>
      <c r="D1" s="214"/>
      <c r="E1" s="212"/>
      <c r="F1" s="212"/>
      <c r="G1" s="212"/>
      <c r="H1" s="212"/>
      <c r="I1" s="212"/>
      <c r="J1" s="212"/>
    </row>
    <row r="3" spans="1:11" ht="17" thickBot="1">
      <c r="E3" s="28"/>
      <c r="F3" s="28"/>
    </row>
    <row r="4" spans="1:11" ht="30" thickBot="1">
      <c r="A4" s="754" t="s">
        <v>2106</v>
      </c>
      <c r="B4" s="755"/>
      <c r="C4" s="755"/>
      <c r="D4" s="756"/>
      <c r="F4" s="754" t="s">
        <v>2100</v>
      </c>
      <c r="G4" s="755"/>
      <c r="H4" s="756"/>
      <c r="I4" s="28"/>
      <c r="J4" s="28"/>
      <c r="K4" s="28"/>
    </row>
    <row r="5" spans="1:11" s="1" customFormat="1" ht="30" thickBot="1">
      <c r="A5" s="432"/>
      <c r="B5" s="432"/>
      <c r="C5" s="204"/>
      <c r="D5" s="204"/>
    </row>
    <row r="6" spans="1:11" s="436" customFormat="1" ht="26" thickBot="1">
      <c r="A6" s="442" t="s">
        <v>1807</v>
      </c>
      <c r="B6" s="443" t="s">
        <v>1813</v>
      </c>
      <c r="C6" s="443" t="s">
        <v>1814</v>
      </c>
      <c r="D6" s="444" t="s">
        <v>1808</v>
      </c>
      <c r="E6" s="445"/>
      <c r="F6" s="446" t="s">
        <v>2102</v>
      </c>
      <c r="G6" s="447" t="s">
        <v>1816</v>
      </c>
      <c r="H6" s="448" t="s">
        <v>1815</v>
      </c>
    </row>
    <row r="7" spans="1:11" ht="31">
      <c r="A7" s="439" t="s">
        <v>617</v>
      </c>
      <c r="B7" s="440" t="s">
        <v>1810</v>
      </c>
      <c r="C7" s="440">
        <v>999</v>
      </c>
      <c r="D7" s="441" t="s">
        <v>444</v>
      </c>
      <c r="E7" s="1"/>
      <c r="F7" s="757" t="s">
        <v>1403</v>
      </c>
      <c r="G7" s="757" t="s">
        <v>213</v>
      </c>
      <c r="H7" s="759">
        <v>2015</v>
      </c>
    </row>
    <row r="8" spans="1:11" ht="35" thickBot="1">
      <c r="A8" s="761" t="s">
        <v>1809</v>
      </c>
      <c r="B8" s="762"/>
      <c r="C8" s="762"/>
      <c r="D8" s="763"/>
      <c r="E8" s="438"/>
      <c r="F8" s="758"/>
      <c r="G8" s="758"/>
      <c r="H8" s="760"/>
    </row>
    <row r="9" spans="1:11" s="1" customFormat="1" ht="35" customHeight="1" thickBot="1">
      <c r="A9" s="437"/>
      <c r="B9" s="437"/>
      <c r="C9" s="437"/>
      <c r="D9" s="437"/>
      <c r="E9" s="437"/>
      <c r="G9" s="435"/>
      <c r="H9" s="435"/>
      <c r="I9" s="435"/>
    </row>
    <row r="10" spans="1:11" s="1" customFormat="1" ht="35" customHeight="1" thickBot="1">
      <c r="C10" s="754" t="s">
        <v>1891</v>
      </c>
      <c r="D10" s="755"/>
      <c r="E10" s="755"/>
      <c r="F10" s="755"/>
      <c r="G10" s="756"/>
      <c r="H10" s="470"/>
      <c r="I10" s="470"/>
    </row>
    <row r="11" spans="1:11" s="1" customFormat="1" ht="35" thickBot="1">
      <c r="D11" s="437"/>
      <c r="E11" s="437"/>
      <c r="F11" s="437"/>
      <c r="G11" s="435"/>
      <c r="H11" s="435"/>
      <c r="I11" s="435"/>
    </row>
    <row r="12" spans="1:11" ht="49" customHeight="1" thickBot="1">
      <c r="C12" s="739" t="s">
        <v>1811</v>
      </c>
      <c r="D12" s="740"/>
      <c r="E12" s="740"/>
      <c r="F12" s="740"/>
      <c r="G12" s="741"/>
      <c r="H12" s="466"/>
      <c r="I12" s="466"/>
    </row>
    <row r="13" spans="1:11" s="1" customFormat="1" ht="35" thickBot="1">
      <c r="D13" s="437"/>
      <c r="E13" s="437"/>
      <c r="F13" s="437"/>
      <c r="G13" s="435"/>
      <c r="H13" s="435"/>
      <c r="I13" s="435"/>
    </row>
    <row r="14" spans="1:11" s="445" customFormat="1" ht="49" customHeight="1">
      <c r="C14" s="742" t="s">
        <v>1824</v>
      </c>
      <c r="D14" s="743"/>
      <c r="E14" s="743"/>
      <c r="F14" s="743"/>
      <c r="G14" s="744"/>
      <c r="H14" s="467"/>
      <c r="I14" s="467"/>
    </row>
    <row r="15" spans="1:11" s="445" customFormat="1" ht="49" customHeight="1">
      <c r="C15" s="745" t="s">
        <v>1825</v>
      </c>
      <c r="D15" s="746"/>
      <c r="E15" s="746"/>
      <c r="F15" s="746"/>
      <c r="G15" s="747"/>
      <c r="H15" s="467"/>
      <c r="I15" s="467"/>
    </row>
    <row r="16" spans="1:11" s="445" customFormat="1" ht="49" customHeight="1">
      <c r="C16" s="745" t="s">
        <v>1826</v>
      </c>
      <c r="D16" s="746"/>
      <c r="E16" s="746"/>
      <c r="F16" s="746"/>
      <c r="G16" s="747"/>
      <c r="H16" s="467"/>
      <c r="I16" s="467"/>
    </row>
    <row r="17" spans="1:16384" s="445" customFormat="1" ht="49" customHeight="1">
      <c r="C17" s="745" t="s">
        <v>1863</v>
      </c>
      <c r="D17" s="746"/>
      <c r="E17" s="746"/>
      <c r="F17" s="746"/>
      <c r="G17" s="747"/>
      <c r="H17" s="467"/>
      <c r="I17" s="467"/>
    </row>
    <row r="18" spans="1:16384" s="445" customFormat="1" ht="49" customHeight="1" thickBot="1">
      <c r="C18" s="748" t="s">
        <v>1864</v>
      </c>
      <c r="D18" s="749"/>
      <c r="E18" s="749"/>
      <c r="F18" s="749"/>
      <c r="G18" s="750"/>
      <c r="H18" s="467"/>
      <c r="I18" s="467"/>
    </row>
    <row r="19" spans="1:16384" ht="35" thickBot="1">
      <c r="D19" s="434"/>
      <c r="E19" s="434"/>
      <c r="F19" s="434"/>
      <c r="G19" s="435"/>
      <c r="H19" s="435"/>
      <c r="I19" s="435"/>
    </row>
    <row r="20" spans="1:16384" ht="34" hidden="1" customHeight="1">
      <c r="D20" s="434"/>
      <c r="E20" s="434"/>
      <c r="F20" s="434"/>
      <c r="G20" s="435"/>
      <c r="H20" s="435"/>
      <c r="I20" s="435"/>
    </row>
    <row r="21" spans="1:16384" ht="49" customHeight="1" thickBot="1">
      <c r="C21" s="751" t="s">
        <v>1837</v>
      </c>
      <c r="D21" s="752"/>
      <c r="E21" s="752"/>
      <c r="F21" s="752"/>
      <c r="G21" s="753"/>
      <c r="H21" s="468"/>
      <c r="I21" s="468"/>
      <c r="J21" s="174"/>
      <c r="K21" s="174"/>
      <c r="L21" s="174"/>
      <c r="M21" s="174"/>
      <c r="N21" s="174"/>
      <c r="O21" s="174"/>
      <c r="P21" s="174"/>
      <c r="Q21" s="174"/>
      <c r="R21" s="174"/>
      <c r="S21" s="174"/>
      <c r="T21" s="174"/>
      <c r="U21" s="174"/>
      <c r="V21" s="174"/>
      <c r="W21" s="174"/>
      <c r="X21" s="174"/>
      <c r="Y21" s="174"/>
      <c r="Z21" s="174"/>
      <c r="AA21" s="174"/>
      <c r="AB21" s="174"/>
      <c r="AC21" s="174"/>
      <c r="AD21" s="174"/>
      <c r="AE21" s="174"/>
      <c r="AF21" s="174"/>
      <c r="AG21" s="174"/>
      <c r="AH21" s="174"/>
      <c r="AI21" s="174"/>
      <c r="AJ21" s="174"/>
      <c r="AK21" s="174"/>
      <c r="AL21" s="174"/>
      <c r="AM21" s="174"/>
      <c r="AN21" s="174"/>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4"/>
      <c r="CS21" s="174"/>
      <c r="CT21" s="174"/>
      <c r="CU21" s="174"/>
      <c r="CV21" s="174"/>
      <c r="CW21" s="174"/>
      <c r="CX21" s="174"/>
      <c r="CY21" s="174"/>
      <c r="CZ21" s="174"/>
      <c r="DA21" s="174"/>
      <c r="DB21" s="174"/>
      <c r="DC21" s="174"/>
      <c r="DD21" s="174"/>
      <c r="DE21" s="174"/>
      <c r="DF21" s="174"/>
      <c r="DG21" s="174"/>
      <c r="DH21" s="174"/>
      <c r="DI21" s="174"/>
      <c r="DJ21" s="174"/>
      <c r="DK21" s="174"/>
      <c r="DL21" s="174"/>
      <c r="DM21" s="174"/>
      <c r="DN21" s="174"/>
      <c r="DO21" s="174"/>
      <c r="DP21" s="174"/>
      <c r="DQ21" s="174"/>
      <c r="DR21" s="174"/>
      <c r="DS21" s="174"/>
      <c r="DT21" s="174"/>
      <c r="DU21" s="174"/>
      <c r="DV21" s="174"/>
      <c r="DW21" s="174"/>
      <c r="DX21" s="174"/>
      <c r="DY21" s="174"/>
      <c r="DZ21" s="174"/>
      <c r="EA21" s="174"/>
      <c r="EB21" s="174"/>
      <c r="EC21" s="174"/>
      <c r="ED21" s="174"/>
      <c r="EE21" s="174"/>
      <c r="EF21" s="174"/>
      <c r="EG21" s="174"/>
      <c r="EH21" s="174"/>
      <c r="EI21" s="174"/>
      <c r="EJ21" s="174"/>
      <c r="EK21" s="174"/>
      <c r="EL21" s="174"/>
      <c r="EM21" s="174"/>
      <c r="EN21" s="174"/>
      <c r="EO21" s="174"/>
      <c r="EP21" s="174"/>
      <c r="EQ21" s="174"/>
      <c r="ER21" s="174"/>
      <c r="ES21" s="174"/>
      <c r="ET21" s="174"/>
      <c r="EU21" s="174"/>
      <c r="EV21" s="174"/>
      <c r="EW21" s="174"/>
      <c r="EX21" s="174"/>
      <c r="EY21" s="174"/>
      <c r="EZ21" s="174"/>
      <c r="FA21" s="174"/>
      <c r="FB21" s="174"/>
      <c r="FC21" s="174"/>
      <c r="FD21" s="174"/>
      <c r="FE21" s="174"/>
      <c r="FF21" s="174"/>
      <c r="FG21" s="174"/>
      <c r="FH21" s="174"/>
      <c r="FI21" s="174"/>
      <c r="FJ21" s="174"/>
      <c r="FK21" s="174"/>
      <c r="FL21" s="174"/>
      <c r="FM21" s="174"/>
      <c r="FN21" s="174"/>
      <c r="FO21" s="174"/>
      <c r="FP21" s="174"/>
      <c r="FQ21" s="174"/>
      <c r="FR21" s="174"/>
      <c r="FS21" s="174"/>
      <c r="FT21" s="174"/>
      <c r="FU21" s="174"/>
      <c r="FV21" s="174"/>
      <c r="FW21" s="174"/>
      <c r="FX21" s="174"/>
      <c r="FY21" s="174"/>
      <c r="FZ21" s="174"/>
      <c r="GA21" s="174"/>
      <c r="GB21" s="174"/>
      <c r="GC21" s="174"/>
      <c r="GD21" s="174"/>
      <c r="GE21" s="174"/>
      <c r="GF21" s="174"/>
      <c r="GG21" s="174"/>
      <c r="GH21" s="174"/>
      <c r="GI21" s="174"/>
      <c r="GJ21" s="174"/>
      <c r="GK21" s="174"/>
      <c r="GL21" s="174"/>
      <c r="GM21" s="174"/>
      <c r="GN21" s="174"/>
      <c r="GO21" s="174"/>
      <c r="GP21" s="174"/>
      <c r="GQ21" s="174"/>
      <c r="GR21" s="174"/>
      <c r="GS21" s="174"/>
      <c r="GT21" s="174"/>
      <c r="GU21" s="174"/>
      <c r="GV21" s="174"/>
      <c r="GW21" s="174"/>
      <c r="GX21" s="174"/>
      <c r="GY21" s="174"/>
      <c r="GZ21" s="174"/>
      <c r="HA21" s="174"/>
      <c r="HB21" s="174"/>
      <c r="HC21" s="174"/>
      <c r="HD21" s="174"/>
      <c r="HE21" s="174"/>
      <c r="HF21" s="174"/>
      <c r="HG21" s="174"/>
      <c r="HH21" s="174"/>
      <c r="HI21" s="174"/>
      <c r="HJ21" s="174"/>
      <c r="HK21" s="174"/>
      <c r="HL21" s="174"/>
      <c r="HM21" s="174"/>
      <c r="HN21" s="174"/>
      <c r="HO21" s="174"/>
      <c r="HP21" s="174"/>
      <c r="HQ21" s="174"/>
      <c r="HR21" s="174"/>
      <c r="HS21" s="174"/>
      <c r="HT21" s="174"/>
      <c r="HU21" s="174"/>
      <c r="HV21" s="174"/>
      <c r="HW21" s="174"/>
      <c r="HX21" s="174"/>
      <c r="HY21" s="174"/>
      <c r="HZ21" s="174"/>
      <c r="IA21" s="174"/>
      <c r="IB21" s="174"/>
      <c r="IC21" s="174"/>
      <c r="ID21" s="174"/>
      <c r="IE21" s="174"/>
      <c r="IF21" s="174"/>
      <c r="IG21" s="174"/>
      <c r="IH21" s="174"/>
      <c r="II21" s="174"/>
      <c r="IJ21" s="174"/>
      <c r="IK21" s="174"/>
      <c r="IL21" s="174"/>
      <c r="IM21" s="174"/>
      <c r="IN21" s="174"/>
      <c r="IO21" s="174"/>
      <c r="IP21" s="174"/>
      <c r="IQ21" s="174"/>
      <c r="IR21" s="174"/>
      <c r="IS21" s="174"/>
      <c r="IT21" s="174"/>
      <c r="IU21" s="174"/>
      <c r="IV21" s="174"/>
      <c r="IW21" s="174"/>
      <c r="IX21" s="174"/>
      <c r="IY21" s="174"/>
      <c r="IZ21" s="174"/>
      <c r="JA21" s="174"/>
      <c r="JB21" s="174"/>
      <c r="JC21" s="174"/>
      <c r="JD21" s="174"/>
      <c r="JE21" s="174"/>
      <c r="JF21" s="174"/>
      <c r="JG21" s="174"/>
      <c r="JH21" s="174"/>
      <c r="JI21" s="174"/>
      <c r="JJ21" s="174"/>
      <c r="JK21" s="174"/>
      <c r="JL21" s="174"/>
      <c r="JM21" s="174"/>
      <c r="JN21" s="174"/>
      <c r="JO21" s="174"/>
      <c r="JP21" s="174"/>
      <c r="JQ21" s="174"/>
      <c r="JR21" s="174"/>
      <c r="JS21" s="174"/>
      <c r="JT21" s="174"/>
      <c r="JU21" s="174"/>
      <c r="JV21" s="174"/>
      <c r="JW21" s="174"/>
      <c r="JX21" s="174"/>
      <c r="JY21" s="174"/>
      <c r="JZ21" s="174"/>
      <c r="KA21" s="174"/>
      <c r="KB21" s="174"/>
      <c r="KC21" s="174"/>
      <c r="KD21" s="174"/>
      <c r="KE21" s="174"/>
      <c r="KF21" s="174"/>
      <c r="KG21" s="174"/>
      <c r="KH21" s="174"/>
      <c r="KI21" s="174"/>
      <c r="KJ21" s="174"/>
      <c r="KK21" s="174"/>
      <c r="KL21" s="174"/>
      <c r="KM21" s="174"/>
      <c r="KN21" s="174"/>
      <c r="KO21" s="174"/>
      <c r="KP21" s="174"/>
      <c r="KQ21" s="174"/>
      <c r="KR21" s="174"/>
      <c r="KS21" s="174"/>
      <c r="KT21" s="174"/>
      <c r="KU21" s="174"/>
      <c r="KV21" s="174"/>
      <c r="KW21" s="174"/>
      <c r="KX21" s="174"/>
      <c r="KY21" s="174"/>
      <c r="KZ21" s="174"/>
      <c r="LA21" s="174"/>
      <c r="LB21" s="174"/>
      <c r="LC21" s="174"/>
      <c r="LD21" s="174"/>
      <c r="LE21" s="174"/>
      <c r="LF21" s="174"/>
      <c r="LG21" s="174"/>
      <c r="LH21" s="174"/>
      <c r="LI21" s="174"/>
      <c r="LJ21" s="174"/>
      <c r="LK21" s="174"/>
      <c r="LL21" s="174"/>
      <c r="LM21" s="174"/>
      <c r="LN21" s="174"/>
      <c r="LO21" s="174"/>
      <c r="LP21" s="174"/>
      <c r="LQ21" s="174"/>
      <c r="LR21" s="174"/>
      <c r="LS21" s="174"/>
      <c r="LT21" s="174"/>
      <c r="LU21" s="174"/>
      <c r="LV21" s="174"/>
      <c r="LW21" s="174"/>
      <c r="LX21" s="174"/>
      <c r="LY21" s="174"/>
      <c r="LZ21" s="174"/>
      <c r="MA21" s="174"/>
      <c r="MB21" s="174"/>
      <c r="MC21" s="174"/>
      <c r="MD21" s="174"/>
      <c r="ME21" s="174"/>
      <c r="MF21" s="174"/>
      <c r="MG21" s="174"/>
      <c r="MH21" s="174"/>
      <c r="MI21" s="174"/>
      <c r="MJ21" s="174"/>
      <c r="MK21" s="174"/>
      <c r="ML21" s="174"/>
      <c r="MM21" s="174"/>
      <c r="MN21" s="174"/>
      <c r="MO21" s="174"/>
      <c r="MP21" s="174"/>
      <c r="MQ21" s="174"/>
      <c r="MR21" s="174"/>
      <c r="MS21" s="174"/>
      <c r="MT21" s="174"/>
      <c r="MU21" s="174"/>
      <c r="MV21" s="174"/>
      <c r="MW21" s="174"/>
      <c r="MX21" s="174"/>
      <c r="MY21" s="174"/>
      <c r="MZ21" s="174"/>
      <c r="NA21" s="174"/>
      <c r="NB21" s="174"/>
      <c r="NC21" s="174"/>
      <c r="ND21" s="174"/>
      <c r="NE21" s="174"/>
      <c r="NF21" s="174"/>
      <c r="NG21" s="174"/>
      <c r="NH21" s="174"/>
      <c r="NI21" s="174"/>
      <c r="NJ21" s="174"/>
      <c r="NK21" s="174"/>
      <c r="NL21" s="174"/>
      <c r="NM21" s="174"/>
      <c r="NN21" s="174"/>
      <c r="NO21" s="174"/>
      <c r="NP21" s="174"/>
      <c r="NQ21" s="174"/>
      <c r="NR21" s="174"/>
      <c r="NS21" s="174"/>
      <c r="NT21" s="174"/>
      <c r="NU21" s="174"/>
      <c r="NV21" s="174"/>
      <c r="NW21" s="174"/>
      <c r="NX21" s="174"/>
      <c r="NY21" s="174"/>
      <c r="NZ21" s="174"/>
      <c r="OA21" s="174"/>
      <c r="OB21" s="174"/>
      <c r="OC21" s="174"/>
      <c r="OD21" s="174"/>
      <c r="OE21" s="174"/>
      <c r="OF21" s="174"/>
      <c r="OG21" s="174"/>
      <c r="OH21" s="174"/>
      <c r="OI21" s="174"/>
      <c r="OJ21" s="174"/>
      <c r="OK21" s="174"/>
      <c r="OL21" s="174"/>
      <c r="OM21" s="174"/>
      <c r="ON21" s="174"/>
      <c r="OO21" s="174"/>
      <c r="OP21" s="174"/>
      <c r="OQ21" s="174"/>
      <c r="OR21" s="174"/>
      <c r="OS21" s="174"/>
      <c r="OT21" s="174"/>
      <c r="OU21" s="174"/>
      <c r="OV21" s="174"/>
      <c r="OW21" s="174"/>
      <c r="OX21" s="174"/>
      <c r="OY21" s="174"/>
      <c r="OZ21" s="174"/>
      <c r="PA21" s="174"/>
      <c r="PB21" s="174"/>
      <c r="PC21" s="174"/>
      <c r="PD21" s="174"/>
      <c r="PE21" s="174"/>
      <c r="PF21" s="174"/>
      <c r="PG21" s="174"/>
      <c r="PH21" s="174"/>
      <c r="PI21" s="174"/>
      <c r="PJ21" s="174"/>
      <c r="PK21" s="174"/>
      <c r="PL21" s="174"/>
      <c r="PM21" s="174"/>
      <c r="PN21" s="174"/>
      <c r="PO21" s="174"/>
      <c r="PP21" s="174"/>
      <c r="PQ21" s="174"/>
      <c r="PR21" s="174"/>
      <c r="PS21" s="174"/>
      <c r="PT21" s="174"/>
      <c r="PU21" s="174"/>
      <c r="PV21" s="174"/>
      <c r="PW21" s="174"/>
      <c r="PX21" s="174"/>
      <c r="PY21" s="174"/>
      <c r="PZ21" s="174"/>
      <c r="QA21" s="174"/>
      <c r="QB21" s="174"/>
      <c r="QC21" s="174"/>
      <c r="QD21" s="174"/>
      <c r="QE21" s="174"/>
      <c r="QF21" s="174"/>
      <c r="QG21" s="174"/>
      <c r="QH21" s="174"/>
      <c r="QI21" s="174"/>
      <c r="QJ21" s="174"/>
      <c r="QK21" s="174"/>
      <c r="QL21" s="174"/>
      <c r="QM21" s="174"/>
      <c r="QN21" s="174"/>
      <c r="QO21" s="174"/>
      <c r="QP21" s="174"/>
      <c r="QQ21" s="174"/>
      <c r="QR21" s="174"/>
      <c r="QS21" s="174"/>
      <c r="QT21" s="174"/>
      <c r="QU21" s="174"/>
      <c r="QV21" s="174"/>
      <c r="QW21" s="174"/>
      <c r="QX21" s="174"/>
      <c r="QY21" s="174"/>
      <c r="QZ21" s="174"/>
      <c r="RA21" s="174"/>
      <c r="RB21" s="174"/>
      <c r="RC21" s="174"/>
      <c r="RD21" s="174"/>
      <c r="RE21" s="174"/>
      <c r="RF21" s="174"/>
      <c r="RG21" s="174"/>
      <c r="RH21" s="174"/>
      <c r="RI21" s="174"/>
      <c r="RJ21" s="174"/>
      <c r="RK21" s="174"/>
      <c r="RL21" s="174"/>
      <c r="RM21" s="174"/>
      <c r="RN21" s="174"/>
      <c r="RO21" s="174"/>
      <c r="RP21" s="174"/>
      <c r="RQ21" s="174"/>
      <c r="RR21" s="174"/>
      <c r="RS21" s="174"/>
      <c r="RT21" s="174"/>
      <c r="RU21" s="174"/>
      <c r="RV21" s="174"/>
      <c r="RW21" s="174"/>
      <c r="RX21" s="174"/>
      <c r="RY21" s="174"/>
      <c r="RZ21" s="174"/>
      <c r="SA21" s="174"/>
      <c r="SB21" s="174"/>
      <c r="SC21" s="174"/>
      <c r="SD21" s="174"/>
      <c r="SE21" s="174"/>
      <c r="SF21" s="174"/>
      <c r="SG21" s="174"/>
      <c r="SH21" s="174"/>
      <c r="SI21" s="174"/>
      <c r="SJ21" s="174"/>
      <c r="SK21" s="174"/>
      <c r="SL21" s="174"/>
      <c r="SM21" s="174"/>
      <c r="SN21" s="174"/>
      <c r="SO21" s="174"/>
      <c r="SP21" s="174"/>
      <c r="SQ21" s="174"/>
      <c r="SR21" s="174"/>
      <c r="SS21" s="174"/>
      <c r="ST21" s="174"/>
      <c r="SU21" s="174"/>
      <c r="SV21" s="174"/>
      <c r="SW21" s="174"/>
      <c r="SX21" s="174"/>
      <c r="SY21" s="174"/>
      <c r="SZ21" s="174"/>
      <c r="TA21" s="174"/>
      <c r="TB21" s="174"/>
      <c r="TC21" s="174"/>
      <c r="TD21" s="174"/>
      <c r="TE21" s="174"/>
      <c r="TF21" s="174"/>
      <c r="TG21" s="174"/>
      <c r="TH21" s="174"/>
      <c r="TI21" s="174"/>
      <c r="TJ21" s="174"/>
      <c r="TK21" s="174"/>
      <c r="TL21" s="174"/>
      <c r="TM21" s="174"/>
      <c r="TN21" s="174"/>
      <c r="TO21" s="174"/>
      <c r="TP21" s="174"/>
      <c r="TQ21" s="174"/>
      <c r="TR21" s="174"/>
      <c r="TS21" s="174"/>
      <c r="TT21" s="174"/>
      <c r="TU21" s="174"/>
      <c r="TV21" s="174"/>
      <c r="TW21" s="174"/>
      <c r="TX21" s="174"/>
      <c r="TY21" s="174"/>
      <c r="TZ21" s="174"/>
      <c r="UA21" s="174"/>
      <c r="UB21" s="174"/>
      <c r="UC21" s="174"/>
      <c r="UD21" s="174"/>
      <c r="UE21" s="174"/>
      <c r="UF21" s="174"/>
      <c r="UG21" s="174"/>
      <c r="UH21" s="174"/>
      <c r="UI21" s="174"/>
      <c r="UJ21" s="174"/>
      <c r="UK21" s="174"/>
      <c r="UL21" s="174"/>
      <c r="UM21" s="174"/>
      <c r="UN21" s="174"/>
      <c r="UO21" s="174"/>
      <c r="UP21" s="174"/>
      <c r="UQ21" s="174"/>
      <c r="UR21" s="174"/>
      <c r="US21" s="174"/>
      <c r="UT21" s="174"/>
      <c r="UU21" s="174"/>
      <c r="UV21" s="174"/>
      <c r="UW21" s="174"/>
      <c r="UX21" s="174"/>
      <c r="UY21" s="174"/>
      <c r="UZ21" s="174"/>
      <c r="VA21" s="174"/>
      <c r="VB21" s="174"/>
      <c r="VC21" s="174"/>
      <c r="VD21" s="174"/>
      <c r="VE21" s="174"/>
      <c r="VF21" s="174"/>
      <c r="VG21" s="174"/>
      <c r="VH21" s="174"/>
      <c r="VI21" s="174"/>
      <c r="VJ21" s="174"/>
      <c r="VK21" s="174"/>
      <c r="VL21" s="174"/>
      <c r="VM21" s="174"/>
      <c r="VN21" s="174"/>
      <c r="VO21" s="174"/>
      <c r="VP21" s="174"/>
      <c r="VQ21" s="174"/>
      <c r="VR21" s="174"/>
      <c r="VS21" s="174"/>
      <c r="VT21" s="174"/>
      <c r="VU21" s="174"/>
      <c r="VV21" s="174"/>
      <c r="VW21" s="174"/>
      <c r="VX21" s="174"/>
      <c r="VY21" s="174"/>
      <c r="VZ21" s="174"/>
      <c r="WA21" s="174"/>
      <c r="WB21" s="174"/>
      <c r="WC21" s="174"/>
      <c r="WD21" s="174"/>
      <c r="WE21" s="174"/>
      <c r="WF21" s="174"/>
      <c r="WG21" s="174"/>
      <c r="WH21" s="174"/>
      <c r="WI21" s="174"/>
      <c r="WJ21" s="174"/>
      <c r="WK21" s="174"/>
      <c r="WL21" s="174"/>
      <c r="WM21" s="174"/>
      <c r="WN21" s="174"/>
      <c r="WO21" s="174"/>
      <c r="WP21" s="174"/>
      <c r="WQ21" s="174"/>
      <c r="WR21" s="174"/>
      <c r="WS21" s="174"/>
      <c r="WT21" s="174"/>
      <c r="WU21" s="174"/>
      <c r="WV21" s="174"/>
      <c r="WW21" s="174"/>
      <c r="WX21" s="174"/>
      <c r="WY21" s="174"/>
      <c r="WZ21" s="174"/>
      <c r="XA21" s="174"/>
      <c r="XB21" s="174"/>
      <c r="XC21" s="174"/>
      <c r="XD21" s="174"/>
      <c r="XE21" s="174"/>
      <c r="XF21" s="174"/>
      <c r="XG21" s="174"/>
      <c r="XH21" s="174"/>
      <c r="XI21" s="174"/>
      <c r="XJ21" s="174"/>
      <c r="XK21" s="174"/>
      <c r="XL21" s="174"/>
      <c r="XM21" s="174"/>
      <c r="XN21" s="174"/>
      <c r="XO21" s="174"/>
      <c r="XP21" s="174"/>
      <c r="XQ21" s="174"/>
      <c r="XR21" s="174"/>
      <c r="XS21" s="174"/>
      <c r="XT21" s="174"/>
      <c r="XU21" s="174"/>
      <c r="XV21" s="174"/>
      <c r="XW21" s="174"/>
      <c r="XX21" s="174"/>
      <c r="XY21" s="174"/>
      <c r="XZ21" s="174"/>
      <c r="YA21" s="174"/>
      <c r="YB21" s="174"/>
      <c r="YC21" s="174"/>
      <c r="YD21" s="174"/>
      <c r="YE21" s="174"/>
      <c r="YF21" s="174"/>
      <c r="YG21" s="174"/>
      <c r="YH21" s="174"/>
      <c r="YI21" s="174"/>
      <c r="YJ21" s="174"/>
      <c r="YK21" s="174"/>
      <c r="YL21" s="174"/>
      <c r="YM21" s="174"/>
      <c r="YN21" s="174"/>
      <c r="YO21" s="174"/>
      <c r="YP21" s="174"/>
      <c r="YQ21" s="174"/>
      <c r="YR21" s="174"/>
      <c r="YS21" s="174"/>
      <c r="YT21" s="174"/>
      <c r="YU21" s="174"/>
      <c r="YV21" s="174"/>
      <c r="YW21" s="174"/>
      <c r="YX21" s="174"/>
      <c r="YY21" s="174"/>
      <c r="YZ21" s="174"/>
      <c r="ZA21" s="174"/>
      <c r="ZB21" s="174"/>
      <c r="ZC21" s="174"/>
      <c r="ZD21" s="174"/>
      <c r="ZE21" s="174"/>
      <c r="ZF21" s="174"/>
      <c r="ZG21" s="174"/>
      <c r="ZH21" s="174"/>
      <c r="ZI21" s="174"/>
      <c r="ZJ21" s="174"/>
      <c r="ZK21" s="174"/>
      <c r="ZL21" s="174"/>
      <c r="ZM21" s="174"/>
      <c r="ZN21" s="174"/>
      <c r="ZO21" s="174"/>
      <c r="ZP21" s="174"/>
      <c r="ZQ21" s="174"/>
      <c r="ZR21" s="174"/>
      <c r="ZS21" s="174"/>
      <c r="ZT21" s="174"/>
      <c r="ZU21" s="174"/>
      <c r="ZV21" s="174"/>
      <c r="ZW21" s="174"/>
      <c r="ZX21" s="174"/>
      <c r="ZY21" s="174"/>
      <c r="ZZ21" s="174"/>
      <c r="AAA21" s="174"/>
      <c r="AAB21" s="174"/>
      <c r="AAC21" s="174"/>
      <c r="AAD21" s="174"/>
      <c r="AAE21" s="174"/>
      <c r="AAF21" s="174"/>
      <c r="AAG21" s="174"/>
      <c r="AAH21" s="174"/>
      <c r="AAI21" s="174"/>
      <c r="AAJ21" s="174"/>
      <c r="AAK21" s="174"/>
      <c r="AAL21" s="174"/>
      <c r="AAM21" s="174"/>
      <c r="AAN21" s="174"/>
      <c r="AAO21" s="174"/>
      <c r="AAP21" s="174"/>
      <c r="AAQ21" s="174"/>
      <c r="AAR21" s="174"/>
      <c r="AAS21" s="174"/>
      <c r="AAT21" s="174"/>
      <c r="AAU21" s="174"/>
      <c r="AAV21" s="174"/>
      <c r="AAW21" s="174"/>
      <c r="AAX21" s="174"/>
      <c r="AAY21" s="174"/>
      <c r="AAZ21" s="174"/>
      <c r="ABA21" s="174"/>
      <c r="ABB21" s="174"/>
      <c r="ABC21" s="174"/>
      <c r="ABD21" s="174"/>
      <c r="ABE21" s="174"/>
      <c r="ABF21" s="174"/>
      <c r="ABG21" s="174"/>
      <c r="ABH21" s="174"/>
      <c r="ABI21" s="174"/>
      <c r="ABJ21" s="174"/>
      <c r="ABK21" s="174"/>
      <c r="ABL21" s="174"/>
      <c r="ABM21" s="174"/>
      <c r="ABN21" s="174"/>
      <c r="ABO21" s="174"/>
      <c r="ABP21" s="174"/>
      <c r="ABQ21" s="174"/>
      <c r="ABR21" s="174"/>
      <c r="ABS21" s="174"/>
      <c r="ABT21" s="174"/>
      <c r="ABU21" s="174"/>
      <c r="ABV21" s="174"/>
      <c r="ABW21" s="174"/>
      <c r="ABX21" s="174"/>
      <c r="ABY21" s="174"/>
      <c r="ABZ21" s="174"/>
      <c r="ACA21" s="174"/>
      <c r="ACB21" s="174"/>
      <c r="ACC21" s="174"/>
      <c r="ACD21" s="174"/>
      <c r="ACE21" s="174"/>
      <c r="ACF21" s="174"/>
      <c r="ACG21" s="174"/>
      <c r="ACH21" s="174"/>
      <c r="ACI21" s="174"/>
      <c r="ACJ21" s="174"/>
      <c r="ACK21" s="174"/>
      <c r="ACL21" s="174"/>
      <c r="ACM21" s="174"/>
      <c r="ACN21" s="174"/>
      <c r="ACO21" s="174"/>
      <c r="ACP21" s="174"/>
      <c r="ACQ21" s="174"/>
      <c r="ACR21" s="174"/>
      <c r="ACS21" s="174"/>
      <c r="ACT21" s="174"/>
      <c r="ACU21" s="174"/>
      <c r="ACV21" s="174"/>
      <c r="ACW21" s="174"/>
      <c r="ACX21" s="174"/>
      <c r="ACY21" s="174"/>
      <c r="ACZ21" s="174"/>
      <c r="ADA21" s="174"/>
      <c r="ADB21" s="174"/>
      <c r="ADC21" s="174"/>
      <c r="ADD21" s="174"/>
      <c r="ADE21" s="174"/>
      <c r="ADF21" s="174"/>
      <c r="ADG21" s="174"/>
      <c r="ADH21" s="174"/>
      <c r="ADI21" s="174"/>
      <c r="ADJ21" s="174"/>
      <c r="ADK21" s="174"/>
      <c r="ADL21" s="174"/>
      <c r="ADM21" s="174"/>
      <c r="ADN21" s="174"/>
      <c r="ADO21" s="174"/>
      <c r="ADP21" s="174"/>
      <c r="ADQ21" s="174"/>
      <c r="ADR21" s="174"/>
      <c r="ADS21" s="174"/>
      <c r="ADT21" s="174"/>
      <c r="ADU21" s="174"/>
      <c r="ADV21" s="174"/>
      <c r="ADW21" s="174"/>
      <c r="ADX21" s="174"/>
      <c r="ADY21" s="174"/>
      <c r="ADZ21" s="174"/>
      <c r="AEA21" s="174"/>
      <c r="AEB21" s="174"/>
      <c r="AEC21" s="174"/>
      <c r="AED21" s="174"/>
      <c r="AEE21" s="174"/>
      <c r="AEF21" s="174"/>
      <c r="AEG21" s="174"/>
      <c r="AEH21" s="174"/>
      <c r="AEI21" s="174"/>
      <c r="AEJ21" s="174"/>
      <c r="AEK21" s="174"/>
      <c r="AEL21" s="174"/>
      <c r="AEM21" s="174"/>
      <c r="AEN21" s="174"/>
      <c r="AEO21" s="174"/>
      <c r="AEP21" s="174"/>
      <c r="AEQ21" s="174"/>
      <c r="AER21" s="174"/>
      <c r="AES21" s="174"/>
      <c r="AET21" s="174"/>
      <c r="AEU21" s="174"/>
      <c r="AEV21" s="174"/>
      <c r="AEW21" s="174"/>
      <c r="AEX21" s="174"/>
      <c r="AEY21" s="174"/>
      <c r="AEZ21" s="174"/>
      <c r="AFA21" s="174"/>
      <c r="AFB21" s="174"/>
      <c r="AFC21" s="174"/>
      <c r="AFD21" s="174"/>
      <c r="AFE21" s="174"/>
      <c r="AFF21" s="174"/>
      <c r="AFG21" s="174"/>
      <c r="AFH21" s="174"/>
      <c r="AFI21" s="174"/>
      <c r="AFJ21" s="174"/>
      <c r="AFK21" s="174"/>
      <c r="AFL21" s="174"/>
      <c r="AFM21" s="174"/>
      <c r="AFN21" s="174"/>
      <c r="AFO21" s="174"/>
      <c r="AFP21" s="174"/>
      <c r="AFQ21" s="174"/>
      <c r="AFR21" s="174"/>
      <c r="AFS21" s="174"/>
      <c r="AFT21" s="174"/>
      <c r="AFU21" s="174"/>
      <c r="AFV21" s="174"/>
      <c r="AFW21" s="174"/>
      <c r="AFX21" s="174"/>
      <c r="AFY21" s="174"/>
      <c r="AFZ21" s="174"/>
      <c r="AGA21" s="174"/>
      <c r="AGB21" s="174"/>
      <c r="AGC21" s="174"/>
      <c r="AGD21" s="174"/>
      <c r="AGE21" s="174"/>
      <c r="AGF21" s="174"/>
      <c r="AGG21" s="174"/>
      <c r="AGH21" s="174"/>
      <c r="AGI21" s="174"/>
      <c r="AGJ21" s="174"/>
      <c r="AGK21" s="174"/>
      <c r="AGL21" s="174"/>
      <c r="AGM21" s="174"/>
      <c r="AGN21" s="174"/>
      <c r="AGO21" s="174"/>
      <c r="AGP21" s="174"/>
      <c r="AGQ21" s="174"/>
      <c r="AGR21" s="174"/>
      <c r="AGS21" s="174"/>
      <c r="AGT21" s="174"/>
      <c r="AGU21" s="174"/>
      <c r="AGV21" s="174"/>
      <c r="AGW21" s="174"/>
      <c r="AGX21" s="174"/>
      <c r="AGY21" s="174"/>
      <c r="AGZ21" s="174"/>
      <c r="AHA21" s="174"/>
      <c r="AHB21" s="174"/>
      <c r="AHC21" s="174"/>
      <c r="AHD21" s="174"/>
      <c r="AHE21" s="174"/>
      <c r="AHF21" s="174"/>
      <c r="AHG21" s="174"/>
      <c r="AHH21" s="174"/>
      <c r="AHI21" s="174"/>
      <c r="AHJ21" s="174"/>
      <c r="AHK21" s="174"/>
      <c r="AHL21" s="174"/>
      <c r="AHM21" s="174"/>
      <c r="AHN21" s="174"/>
      <c r="AHO21" s="174"/>
      <c r="AHP21" s="174"/>
      <c r="AHQ21" s="174"/>
      <c r="AHR21" s="174"/>
      <c r="AHS21" s="174"/>
      <c r="AHT21" s="174"/>
      <c r="AHU21" s="174"/>
      <c r="AHV21" s="174"/>
      <c r="AHW21" s="174"/>
      <c r="AHX21" s="174"/>
      <c r="AHY21" s="174"/>
      <c r="AHZ21" s="174"/>
      <c r="AIA21" s="174"/>
      <c r="AIB21" s="174"/>
      <c r="AIC21" s="174"/>
      <c r="AID21" s="174"/>
      <c r="AIE21" s="174"/>
      <c r="AIF21" s="174"/>
      <c r="AIG21" s="174"/>
      <c r="AIH21" s="174"/>
      <c r="AII21" s="174"/>
      <c r="AIJ21" s="174"/>
      <c r="AIK21" s="174"/>
      <c r="AIL21" s="174"/>
      <c r="AIM21" s="174"/>
      <c r="AIN21" s="174"/>
      <c r="AIO21" s="174"/>
      <c r="AIP21" s="174"/>
      <c r="AIQ21" s="174"/>
      <c r="AIR21" s="174"/>
      <c r="AIS21" s="174"/>
      <c r="AIT21" s="174"/>
      <c r="AIU21" s="174"/>
      <c r="AIV21" s="174"/>
      <c r="AIW21" s="174"/>
      <c r="AIX21" s="174"/>
      <c r="AIY21" s="174"/>
      <c r="AIZ21" s="174"/>
      <c r="AJA21" s="174"/>
      <c r="AJB21" s="174"/>
      <c r="AJC21" s="174"/>
      <c r="AJD21" s="174"/>
      <c r="AJE21" s="174"/>
      <c r="AJF21" s="174"/>
      <c r="AJG21" s="174"/>
      <c r="AJH21" s="174"/>
      <c r="AJI21" s="174"/>
      <c r="AJJ21" s="174"/>
      <c r="AJK21" s="174"/>
      <c r="AJL21" s="174"/>
      <c r="AJM21" s="174"/>
      <c r="AJN21" s="174"/>
      <c r="AJO21" s="174"/>
      <c r="AJP21" s="174"/>
      <c r="AJQ21" s="174"/>
      <c r="AJR21" s="174"/>
      <c r="AJS21" s="174"/>
      <c r="AJT21" s="174"/>
      <c r="AJU21" s="174"/>
      <c r="AJV21" s="174"/>
      <c r="AJW21" s="174"/>
      <c r="AJX21" s="174"/>
      <c r="AJY21" s="174"/>
      <c r="AJZ21" s="174"/>
      <c r="AKA21" s="174"/>
      <c r="AKB21" s="174"/>
      <c r="AKC21" s="174"/>
      <c r="AKD21" s="174"/>
      <c r="AKE21" s="174"/>
      <c r="AKF21" s="174"/>
      <c r="AKG21" s="174"/>
      <c r="AKH21" s="174"/>
      <c r="AKI21" s="174"/>
      <c r="AKJ21" s="174"/>
      <c r="AKK21" s="174"/>
      <c r="AKL21" s="174"/>
      <c r="AKM21" s="174"/>
      <c r="AKN21" s="174"/>
      <c r="AKO21" s="174"/>
      <c r="AKP21" s="174"/>
      <c r="AKQ21" s="174"/>
      <c r="AKR21" s="174"/>
      <c r="AKS21" s="174"/>
      <c r="AKT21" s="174"/>
      <c r="AKU21" s="174"/>
      <c r="AKV21" s="174"/>
      <c r="AKW21" s="174"/>
      <c r="AKX21" s="174"/>
      <c r="AKY21" s="174"/>
      <c r="AKZ21" s="174"/>
      <c r="ALA21" s="174"/>
      <c r="ALB21" s="174"/>
      <c r="ALC21" s="174"/>
      <c r="ALD21" s="174"/>
      <c r="ALE21" s="174"/>
      <c r="ALF21" s="174"/>
      <c r="ALG21" s="174"/>
      <c r="ALH21" s="174"/>
      <c r="ALI21" s="174"/>
      <c r="ALJ21" s="174"/>
      <c r="ALK21" s="174"/>
      <c r="ALL21" s="174"/>
      <c r="ALM21" s="174"/>
      <c r="ALN21" s="174"/>
      <c r="ALO21" s="174"/>
      <c r="ALP21" s="174"/>
      <c r="ALQ21" s="174"/>
      <c r="ALR21" s="174"/>
      <c r="ALS21" s="174"/>
      <c r="ALT21" s="174"/>
      <c r="ALU21" s="174"/>
      <c r="ALV21" s="174"/>
      <c r="ALW21" s="174"/>
      <c r="ALX21" s="174"/>
      <c r="ALY21" s="174"/>
      <c r="ALZ21" s="174"/>
      <c r="AMA21" s="174"/>
      <c r="AMB21" s="174"/>
      <c r="AMC21" s="174"/>
      <c r="AMD21" s="174"/>
      <c r="AME21" s="174"/>
      <c r="AMF21" s="174"/>
      <c r="AMG21" s="174"/>
      <c r="AMH21" s="174"/>
      <c r="AMI21" s="174"/>
      <c r="AMJ21" s="174"/>
      <c r="AMK21" s="174"/>
      <c r="AML21" s="174"/>
      <c r="AMM21" s="174"/>
      <c r="AMN21" s="174"/>
      <c r="AMO21" s="174"/>
      <c r="AMP21" s="174"/>
      <c r="AMQ21" s="174"/>
      <c r="AMR21" s="174"/>
      <c r="AMS21" s="174"/>
      <c r="AMT21" s="174"/>
      <c r="AMU21" s="174"/>
      <c r="AMV21" s="174"/>
      <c r="AMW21" s="174"/>
      <c r="AMX21" s="174"/>
      <c r="AMY21" s="174"/>
      <c r="AMZ21" s="174"/>
      <c r="ANA21" s="174"/>
      <c r="ANB21" s="174"/>
      <c r="ANC21" s="174"/>
      <c r="AND21" s="174"/>
      <c r="ANE21" s="174"/>
      <c r="ANF21" s="174"/>
      <c r="ANG21" s="174"/>
      <c r="ANH21" s="174"/>
      <c r="ANI21" s="174"/>
      <c r="ANJ21" s="174"/>
      <c r="ANK21" s="174"/>
      <c r="ANL21" s="174"/>
      <c r="ANM21" s="174"/>
      <c r="ANN21" s="174"/>
      <c r="ANO21" s="174"/>
      <c r="ANP21" s="174"/>
      <c r="ANQ21" s="174"/>
      <c r="ANR21" s="174"/>
      <c r="ANS21" s="174"/>
      <c r="ANT21" s="174"/>
      <c r="ANU21" s="174"/>
      <c r="ANV21" s="174"/>
      <c r="ANW21" s="174"/>
      <c r="ANX21" s="174"/>
      <c r="ANY21" s="174"/>
      <c r="ANZ21" s="174"/>
      <c r="AOA21" s="174"/>
      <c r="AOB21" s="174"/>
      <c r="AOC21" s="174"/>
      <c r="AOD21" s="174"/>
      <c r="AOE21" s="174"/>
      <c r="AOF21" s="174"/>
      <c r="AOG21" s="174"/>
      <c r="AOH21" s="174"/>
      <c r="AOI21" s="174"/>
      <c r="AOJ21" s="174"/>
      <c r="AOK21" s="174"/>
      <c r="AOL21" s="174"/>
      <c r="AOM21" s="174"/>
      <c r="AON21" s="174"/>
      <c r="AOO21" s="174"/>
      <c r="AOP21" s="174"/>
      <c r="AOQ21" s="174"/>
      <c r="AOR21" s="174"/>
      <c r="AOS21" s="174"/>
      <c r="AOT21" s="174"/>
      <c r="AOU21" s="174"/>
      <c r="AOV21" s="174"/>
      <c r="AOW21" s="174"/>
      <c r="AOX21" s="174"/>
      <c r="AOY21" s="174"/>
      <c r="AOZ21" s="174"/>
      <c r="APA21" s="174"/>
      <c r="APB21" s="174"/>
      <c r="APC21" s="174"/>
      <c r="APD21" s="174"/>
      <c r="APE21" s="174"/>
      <c r="APF21" s="174"/>
      <c r="APG21" s="174"/>
      <c r="APH21" s="174"/>
      <c r="API21" s="174"/>
      <c r="APJ21" s="174"/>
      <c r="APK21" s="174"/>
      <c r="APL21" s="174"/>
      <c r="APM21" s="174"/>
      <c r="APN21" s="174"/>
      <c r="APO21" s="174"/>
      <c r="APP21" s="174"/>
      <c r="APQ21" s="174"/>
      <c r="APR21" s="174"/>
      <c r="APS21" s="174"/>
      <c r="APT21" s="174"/>
      <c r="APU21" s="174"/>
      <c r="APV21" s="174"/>
      <c r="APW21" s="174"/>
      <c r="APX21" s="174"/>
      <c r="APY21" s="174"/>
      <c r="APZ21" s="174"/>
      <c r="AQA21" s="174"/>
      <c r="AQB21" s="174"/>
      <c r="AQC21" s="174"/>
      <c r="AQD21" s="174"/>
      <c r="AQE21" s="174"/>
      <c r="AQF21" s="174"/>
      <c r="AQG21" s="174"/>
      <c r="AQH21" s="174"/>
      <c r="AQI21" s="174"/>
      <c r="AQJ21" s="174"/>
      <c r="AQK21" s="174"/>
      <c r="AQL21" s="174"/>
      <c r="AQM21" s="174"/>
      <c r="AQN21" s="174"/>
      <c r="AQO21" s="174"/>
      <c r="AQP21" s="174"/>
      <c r="AQQ21" s="174"/>
      <c r="AQR21" s="174"/>
      <c r="AQS21" s="174"/>
      <c r="AQT21" s="174"/>
      <c r="AQU21" s="174"/>
      <c r="AQV21" s="174"/>
      <c r="AQW21" s="174"/>
      <c r="AQX21" s="174"/>
      <c r="AQY21" s="174"/>
      <c r="AQZ21" s="174"/>
      <c r="ARA21" s="174"/>
      <c r="ARB21" s="174"/>
      <c r="ARC21" s="174"/>
      <c r="ARD21" s="174"/>
      <c r="ARE21" s="174"/>
      <c r="ARF21" s="174"/>
      <c r="ARG21" s="174"/>
      <c r="ARH21" s="174"/>
      <c r="ARI21" s="174"/>
      <c r="ARJ21" s="174"/>
      <c r="ARK21" s="174"/>
      <c r="ARL21" s="174"/>
      <c r="ARM21" s="174"/>
      <c r="ARN21" s="174"/>
      <c r="ARO21" s="174"/>
      <c r="ARP21" s="174"/>
      <c r="ARQ21" s="174"/>
      <c r="ARR21" s="174"/>
      <c r="ARS21" s="174"/>
      <c r="ART21" s="174"/>
      <c r="ARU21" s="174"/>
      <c r="ARV21" s="174"/>
      <c r="ARW21" s="174"/>
      <c r="ARX21" s="174"/>
      <c r="ARY21" s="174"/>
      <c r="ARZ21" s="174"/>
      <c r="ASA21" s="174"/>
      <c r="ASB21" s="174"/>
      <c r="ASC21" s="174"/>
      <c r="ASD21" s="174"/>
      <c r="ASE21" s="174"/>
      <c r="ASF21" s="174"/>
      <c r="ASG21" s="174"/>
      <c r="ASH21" s="174"/>
      <c r="ASI21" s="174"/>
      <c r="ASJ21" s="174"/>
      <c r="ASK21" s="174"/>
      <c r="ASL21" s="174"/>
      <c r="ASM21" s="174"/>
      <c r="ASN21" s="174"/>
      <c r="ASO21" s="174"/>
      <c r="ASP21" s="174"/>
      <c r="ASQ21" s="174"/>
      <c r="ASR21" s="174"/>
      <c r="ASS21" s="174"/>
      <c r="AST21" s="174"/>
      <c r="ASU21" s="174"/>
      <c r="ASV21" s="174"/>
      <c r="ASW21" s="174"/>
      <c r="ASX21" s="174"/>
      <c r="ASY21" s="174"/>
      <c r="ASZ21" s="174"/>
      <c r="ATA21" s="174"/>
      <c r="ATB21" s="174"/>
      <c r="ATC21" s="174"/>
      <c r="ATD21" s="174"/>
      <c r="ATE21" s="174"/>
      <c r="ATF21" s="174"/>
      <c r="ATG21" s="174"/>
      <c r="ATH21" s="174"/>
      <c r="ATI21" s="174"/>
      <c r="ATJ21" s="174"/>
      <c r="ATK21" s="174"/>
      <c r="ATL21" s="174"/>
      <c r="ATM21" s="174"/>
      <c r="ATN21" s="174"/>
      <c r="ATO21" s="174"/>
      <c r="ATP21" s="174"/>
      <c r="ATQ21" s="174"/>
      <c r="ATR21" s="174"/>
      <c r="ATS21" s="174"/>
      <c r="ATT21" s="174"/>
      <c r="ATU21" s="174"/>
      <c r="ATV21" s="174"/>
      <c r="ATW21" s="174"/>
      <c r="ATX21" s="174"/>
      <c r="ATY21" s="174"/>
      <c r="ATZ21" s="174"/>
      <c r="AUA21" s="174"/>
      <c r="AUB21" s="174"/>
      <c r="AUC21" s="174"/>
      <c r="AUD21" s="174"/>
      <c r="AUE21" s="174"/>
      <c r="AUF21" s="174"/>
      <c r="AUG21" s="174"/>
      <c r="AUH21" s="174"/>
      <c r="AUI21" s="174"/>
      <c r="AUJ21" s="174"/>
      <c r="AUK21" s="174"/>
      <c r="AUL21" s="174"/>
      <c r="AUM21" s="174"/>
      <c r="AUN21" s="174"/>
      <c r="AUO21" s="174"/>
      <c r="AUP21" s="174"/>
      <c r="AUQ21" s="174"/>
      <c r="AUR21" s="174"/>
      <c r="AUS21" s="174"/>
      <c r="AUT21" s="174"/>
      <c r="AUU21" s="174"/>
      <c r="AUV21" s="174"/>
      <c r="AUW21" s="174"/>
      <c r="AUX21" s="174"/>
      <c r="AUY21" s="174"/>
      <c r="AUZ21" s="174"/>
      <c r="AVA21" s="174"/>
      <c r="AVB21" s="174"/>
      <c r="AVC21" s="174"/>
      <c r="AVD21" s="174"/>
      <c r="AVE21" s="174"/>
      <c r="AVF21" s="174"/>
      <c r="AVG21" s="174"/>
      <c r="AVH21" s="174"/>
      <c r="AVI21" s="174"/>
      <c r="AVJ21" s="174"/>
      <c r="AVK21" s="174"/>
      <c r="AVL21" s="174"/>
      <c r="AVM21" s="174"/>
      <c r="AVN21" s="174"/>
      <c r="AVO21" s="174"/>
      <c r="AVP21" s="174"/>
      <c r="AVQ21" s="174"/>
      <c r="AVR21" s="174"/>
      <c r="AVS21" s="174"/>
      <c r="AVT21" s="174"/>
      <c r="AVU21" s="174"/>
      <c r="AVV21" s="174"/>
      <c r="AVW21" s="174"/>
      <c r="AVX21" s="174"/>
      <c r="AVY21" s="174"/>
      <c r="AVZ21" s="174"/>
      <c r="AWA21" s="174"/>
      <c r="AWB21" s="174"/>
      <c r="AWC21" s="174"/>
      <c r="AWD21" s="174"/>
      <c r="AWE21" s="174"/>
      <c r="AWF21" s="174"/>
      <c r="AWG21" s="174"/>
      <c r="AWH21" s="174"/>
      <c r="AWI21" s="174"/>
      <c r="AWJ21" s="174"/>
      <c r="AWK21" s="174"/>
      <c r="AWL21" s="174"/>
      <c r="AWM21" s="174"/>
      <c r="AWN21" s="174"/>
      <c r="AWO21" s="174"/>
      <c r="AWP21" s="174"/>
      <c r="AWQ21" s="174"/>
      <c r="AWR21" s="174"/>
      <c r="AWS21" s="174"/>
      <c r="AWT21" s="174"/>
      <c r="AWU21" s="174"/>
      <c r="AWV21" s="174"/>
      <c r="AWW21" s="174"/>
      <c r="AWX21" s="174"/>
      <c r="AWY21" s="174"/>
      <c r="AWZ21" s="174"/>
      <c r="AXA21" s="174"/>
      <c r="AXB21" s="174"/>
      <c r="AXC21" s="174"/>
      <c r="AXD21" s="174"/>
      <c r="AXE21" s="174"/>
      <c r="AXF21" s="174"/>
      <c r="AXG21" s="174"/>
      <c r="AXH21" s="174"/>
      <c r="AXI21" s="174"/>
      <c r="AXJ21" s="174"/>
      <c r="AXK21" s="174"/>
      <c r="AXL21" s="174"/>
      <c r="AXM21" s="174"/>
      <c r="AXN21" s="174"/>
      <c r="AXO21" s="174"/>
      <c r="AXP21" s="174"/>
      <c r="AXQ21" s="174"/>
      <c r="AXR21" s="174"/>
      <c r="AXS21" s="174"/>
      <c r="AXT21" s="174"/>
      <c r="AXU21" s="174"/>
      <c r="AXV21" s="174"/>
      <c r="AXW21" s="174"/>
      <c r="AXX21" s="174"/>
      <c r="AXY21" s="174"/>
      <c r="AXZ21" s="174"/>
      <c r="AYA21" s="174"/>
      <c r="AYB21" s="174"/>
      <c r="AYC21" s="174"/>
      <c r="AYD21" s="174"/>
      <c r="AYE21" s="174"/>
      <c r="AYF21" s="174"/>
      <c r="AYG21" s="174"/>
      <c r="AYH21" s="174"/>
      <c r="AYI21" s="174"/>
      <c r="AYJ21" s="174"/>
      <c r="AYK21" s="174"/>
      <c r="AYL21" s="174"/>
      <c r="AYM21" s="174"/>
      <c r="AYN21" s="174"/>
      <c r="AYO21" s="174"/>
      <c r="AYP21" s="174"/>
      <c r="AYQ21" s="174"/>
      <c r="AYR21" s="174"/>
      <c r="AYS21" s="174"/>
      <c r="AYT21" s="174"/>
      <c r="AYU21" s="174"/>
      <c r="AYV21" s="174"/>
      <c r="AYW21" s="174"/>
      <c r="AYX21" s="174"/>
      <c r="AYY21" s="174"/>
      <c r="AYZ21" s="174"/>
      <c r="AZA21" s="174"/>
      <c r="AZB21" s="174"/>
      <c r="AZC21" s="174"/>
      <c r="AZD21" s="174"/>
      <c r="AZE21" s="174"/>
      <c r="AZF21" s="174"/>
      <c r="AZG21" s="174"/>
      <c r="AZH21" s="174"/>
      <c r="AZI21" s="174"/>
      <c r="AZJ21" s="174"/>
      <c r="AZK21" s="174"/>
      <c r="AZL21" s="174"/>
      <c r="AZM21" s="174"/>
      <c r="AZN21" s="174"/>
      <c r="AZO21" s="174"/>
      <c r="AZP21" s="174"/>
      <c r="AZQ21" s="174"/>
      <c r="AZR21" s="174"/>
      <c r="AZS21" s="174"/>
      <c r="AZT21" s="174"/>
      <c r="AZU21" s="174"/>
      <c r="AZV21" s="174"/>
      <c r="AZW21" s="174"/>
      <c r="AZX21" s="174"/>
      <c r="AZY21" s="174"/>
      <c r="AZZ21" s="174"/>
      <c r="BAA21" s="174"/>
      <c r="BAB21" s="174"/>
      <c r="BAC21" s="174"/>
      <c r="BAD21" s="174"/>
      <c r="BAE21" s="174"/>
      <c r="BAF21" s="174"/>
      <c r="BAG21" s="174"/>
      <c r="BAH21" s="174"/>
      <c r="BAI21" s="174"/>
      <c r="BAJ21" s="174"/>
      <c r="BAK21" s="174"/>
      <c r="BAL21" s="174"/>
      <c r="BAM21" s="174"/>
      <c r="BAN21" s="174"/>
      <c r="BAO21" s="174"/>
      <c r="BAP21" s="174"/>
      <c r="BAQ21" s="174"/>
      <c r="BAR21" s="174"/>
      <c r="BAS21" s="174"/>
      <c r="BAT21" s="174"/>
      <c r="BAU21" s="174"/>
      <c r="BAV21" s="174"/>
      <c r="BAW21" s="174"/>
      <c r="BAX21" s="174"/>
      <c r="BAY21" s="174"/>
      <c r="BAZ21" s="174"/>
      <c r="BBA21" s="174"/>
      <c r="BBB21" s="174"/>
      <c r="BBC21" s="174"/>
      <c r="BBD21" s="174"/>
      <c r="BBE21" s="174"/>
      <c r="BBF21" s="174"/>
      <c r="BBG21" s="174"/>
      <c r="BBH21" s="174"/>
      <c r="BBI21" s="174"/>
      <c r="BBJ21" s="174"/>
      <c r="BBK21" s="174"/>
      <c r="BBL21" s="174"/>
      <c r="BBM21" s="174"/>
      <c r="BBN21" s="174"/>
      <c r="BBO21" s="174"/>
      <c r="BBP21" s="174"/>
      <c r="BBQ21" s="174"/>
      <c r="BBR21" s="174"/>
      <c r="BBS21" s="174"/>
      <c r="BBT21" s="174"/>
      <c r="BBU21" s="174"/>
      <c r="BBV21" s="174"/>
      <c r="BBW21" s="174"/>
      <c r="BBX21" s="174"/>
      <c r="BBY21" s="174"/>
      <c r="BBZ21" s="174"/>
      <c r="BCA21" s="174"/>
      <c r="BCB21" s="174"/>
      <c r="BCC21" s="174"/>
      <c r="BCD21" s="174"/>
      <c r="BCE21" s="174"/>
      <c r="BCF21" s="174"/>
      <c r="BCG21" s="174"/>
      <c r="BCH21" s="174"/>
      <c r="BCI21" s="174"/>
      <c r="BCJ21" s="174"/>
      <c r="BCK21" s="174"/>
      <c r="BCL21" s="174"/>
      <c r="BCM21" s="174"/>
      <c r="BCN21" s="174"/>
      <c r="BCO21" s="174"/>
      <c r="BCP21" s="174"/>
      <c r="BCQ21" s="174"/>
      <c r="BCR21" s="174"/>
      <c r="BCS21" s="174"/>
      <c r="BCT21" s="174"/>
      <c r="BCU21" s="174"/>
      <c r="BCV21" s="174"/>
      <c r="BCW21" s="174"/>
      <c r="BCX21" s="174"/>
      <c r="BCY21" s="174"/>
      <c r="BCZ21" s="174"/>
      <c r="BDA21" s="174"/>
      <c r="BDB21" s="174"/>
      <c r="BDC21" s="174"/>
      <c r="BDD21" s="174"/>
      <c r="BDE21" s="174"/>
      <c r="BDF21" s="174"/>
      <c r="BDG21" s="174"/>
      <c r="BDH21" s="174"/>
      <c r="BDI21" s="174"/>
      <c r="BDJ21" s="174"/>
      <c r="BDK21" s="174"/>
      <c r="BDL21" s="174"/>
      <c r="BDM21" s="174"/>
      <c r="BDN21" s="174"/>
      <c r="BDO21" s="174"/>
      <c r="BDP21" s="174"/>
      <c r="BDQ21" s="174"/>
      <c r="BDR21" s="174"/>
      <c r="BDS21" s="174"/>
      <c r="BDT21" s="174"/>
      <c r="BDU21" s="174"/>
      <c r="BDV21" s="174"/>
      <c r="BDW21" s="174"/>
      <c r="BDX21" s="174"/>
      <c r="BDY21" s="174"/>
      <c r="BDZ21" s="174"/>
      <c r="BEA21" s="174"/>
      <c r="BEB21" s="174"/>
      <c r="BEC21" s="174"/>
      <c r="BED21" s="174"/>
      <c r="BEE21" s="174"/>
      <c r="BEF21" s="174"/>
      <c r="BEG21" s="174"/>
      <c r="BEH21" s="174"/>
      <c r="BEI21" s="174"/>
      <c r="BEJ21" s="174"/>
      <c r="BEK21" s="174"/>
      <c r="BEL21" s="174"/>
      <c r="BEM21" s="174"/>
      <c r="BEN21" s="174"/>
      <c r="BEO21" s="174"/>
      <c r="BEP21" s="174"/>
      <c r="BEQ21" s="174"/>
      <c r="BER21" s="174"/>
      <c r="BES21" s="174"/>
      <c r="BET21" s="174"/>
      <c r="BEU21" s="174"/>
      <c r="BEV21" s="174"/>
      <c r="BEW21" s="174"/>
      <c r="BEX21" s="174"/>
      <c r="BEY21" s="174"/>
      <c r="BEZ21" s="174"/>
      <c r="BFA21" s="174"/>
      <c r="BFB21" s="174"/>
      <c r="BFC21" s="174"/>
      <c r="BFD21" s="174"/>
      <c r="BFE21" s="174"/>
      <c r="BFF21" s="174"/>
      <c r="BFG21" s="174"/>
      <c r="BFH21" s="174"/>
      <c r="BFI21" s="174"/>
      <c r="BFJ21" s="174"/>
      <c r="BFK21" s="174"/>
      <c r="BFL21" s="174"/>
      <c r="BFM21" s="174"/>
      <c r="BFN21" s="174"/>
      <c r="BFO21" s="174"/>
      <c r="BFP21" s="174"/>
      <c r="BFQ21" s="174"/>
      <c r="BFR21" s="174"/>
      <c r="BFS21" s="174"/>
      <c r="BFT21" s="174"/>
      <c r="BFU21" s="174"/>
      <c r="BFV21" s="174"/>
      <c r="BFW21" s="174"/>
      <c r="BFX21" s="174"/>
      <c r="BFY21" s="174"/>
      <c r="BFZ21" s="174"/>
      <c r="BGA21" s="174"/>
      <c r="BGB21" s="174"/>
      <c r="BGC21" s="174"/>
      <c r="BGD21" s="174"/>
      <c r="BGE21" s="174"/>
      <c r="BGF21" s="174"/>
      <c r="BGG21" s="174"/>
      <c r="BGH21" s="174"/>
      <c r="BGI21" s="174"/>
      <c r="BGJ21" s="174"/>
      <c r="BGK21" s="174"/>
      <c r="BGL21" s="174"/>
      <c r="BGM21" s="174"/>
      <c r="BGN21" s="174"/>
      <c r="BGO21" s="174"/>
      <c r="BGP21" s="174"/>
      <c r="BGQ21" s="174"/>
      <c r="BGR21" s="174"/>
      <c r="BGS21" s="174"/>
      <c r="BGT21" s="174"/>
      <c r="BGU21" s="174"/>
      <c r="BGV21" s="174"/>
      <c r="BGW21" s="174"/>
      <c r="BGX21" s="174"/>
      <c r="BGY21" s="174"/>
      <c r="BGZ21" s="174"/>
      <c r="BHA21" s="174"/>
      <c r="BHB21" s="174"/>
      <c r="BHC21" s="174"/>
      <c r="BHD21" s="174"/>
      <c r="BHE21" s="174"/>
      <c r="BHF21" s="174"/>
      <c r="BHG21" s="174"/>
      <c r="BHH21" s="174"/>
      <c r="BHI21" s="174"/>
      <c r="BHJ21" s="174"/>
      <c r="BHK21" s="174"/>
      <c r="BHL21" s="174"/>
      <c r="BHM21" s="174"/>
      <c r="BHN21" s="174"/>
      <c r="BHO21" s="174"/>
      <c r="BHP21" s="174"/>
      <c r="BHQ21" s="174"/>
      <c r="BHR21" s="174"/>
      <c r="BHS21" s="174"/>
      <c r="BHT21" s="174"/>
      <c r="BHU21" s="174"/>
      <c r="BHV21" s="174"/>
      <c r="BHW21" s="174"/>
      <c r="BHX21" s="174"/>
      <c r="BHY21" s="174"/>
      <c r="BHZ21" s="174"/>
      <c r="BIA21" s="174"/>
      <c r="BIB21" s="174"/>
      <c r="BIC21" s="174"/>
      <c r="BID21" s="174"/>
      <c r="BIE21" s="174"/>
      <c r="BIF21" s="174"/>
      <c r="BIG21" s="174"/>
      <c r="BIH21" s="174"/>
      <c r="BII21" s="174"/>
      <c r="BIJ21" s="174"/>
      <c r="BIK21" s="174"/>
      <c r="BIL21" s="174"/>
      <c r="BIM21" s="174"/>
      <c r="BIN21" s="174"/>
      <c r="BIO21" s="174"/>
      <c r="BIP21" s="174"/>
      <c r="BIQ21" s="174"/>
      <c r="BIR21" s="174"/>
      <c r="BIS21" s="174"/>
      <c r="BIT21" s="174"/>
      <c r="BIU21" s="174"/>
      <c r="BIV21" s="174"/>
      <c r="BIW21" s="174"/>
      <c r="BIX21" s="174"/>
      <c r="BIY21" s="174"/>
      <c r="BIZ21" s="174"/>
      <c r="BJA21" s="174"/>
      <c r="BJB21" s="174"/>
      <c r="BJC21" s="174"/>
      <c r="BJD21" s="174"/>
      <c r="BJE21" s="174"/>
      <c r="BJF21" s="174"/>
      <c r="BJG21" s="174"/>
      <c r="BJH21" s="174"/>
      <c r="BJI21" s="174"/>
      <c r="BJJ21" s="174"/>
      <c r="BJK21" s="174"/>
      <c r="BJL21" s="174"/>
      <c r="BJM21" s="174"/>
      <c r="BJN21" s="174"/>
      <c r="BJO21" s="174"/>
      <c r="BJP21" s="174"/>
      <c r="BJQ21" s="174"/>
      <c r="BJR21" s="174"/>
      <c r="BJS21" s="174"/>
      <c r="BJT21" s="174"/>
      <c r="BJU21" s="174"/>
      <c r="BJV21" s="174"/>
      <c r="BJW21" s="174"/>
      <c r="BJX21" s="174"/>
      <c r="BJY21" s="174"/>
      <c r="BJZ21" s="174"/>
      <c r="BKA21" s="174"/>
      <c r="BKB21" s="174"/>
      <c r="BKC21" s="174"/>
      <c r="BKD21" s="174"/>
      <c r="BKE21" s="174"/>
      <c r="BKF21" s="174"/>
      <c r="BKG21" s="174"/>
      <c r="BKH21" s="174"/>
      <c r="BKI21" s="174"/>
      <c r="BKJ21" s="174"/>
      <c r="BKK21" s="174"/>
      <c r="BKL21" s="174"/>
      <c r="BKM21" s="174"/>
      <c r="BKN21" s="174"/>
      <c r="BKO21" s="174"/>
      <c r="BKP21" s="174"/>
      <c r="BKQ21" s="174"/>
      <c r="BKR21" s="174"/>
      <c r="BKS21" s="174"/>
      <c r="BKT21" s="174"/>
      <c r="BKU21" s="174"/>
      <c r="BKV21" s="174"/>
      <c r="BKW21" s="174"/>
      <c r="BKX21" s="174"/>
      <c r="BKY21" s="174"/>
      <c r="BKZ21" s="174"/>
      <c r="BLA21" s="174"/>
      <c r="BLB21" s="174"/>
      <c r="BLC21" s="174"/>
      <c r="BLD21" s="174"/>
      <c r="BLE21" s="174"/>
      <c r="BLF21" s="174"/>
      <c r="BLG21" s="174"/>
      <c r="BLH21" s="174"/>
      <c r="BLI21" s="174"/>
      <c r="BLJ21" s="174"/>
      <c r="BLK21" s="174"/>
      <c r="BLL21" s="174"/>
      <c r="BLM21" s="174"/>
      <c r="BLN21" s="174"/>
      <c r="BLO21" s="174"/>
      <c r="BLP21" s="174"/>
      <c r="BLQ21" s="174"/>
      <c r="BLR21" s="174"/>
      <c r="BLS21" s="174"/>
      <c r="BLT21" s="174"/>
      <c r="BLU21" s="174"/>
      <c r="BLV21" s="174"/>
      <c r="BLW21" s="174"/>
      <c r="BLX21" s="174"/>
      <c r="BLY21" s="174"/>
      <c r="BLZ21" s="174"/>
      <c r="BMA21" s="174"/>
      <c r="BMB21" s="174"/>
      <c r="BMC21" s="174"/>
      <c r="BMD21" s="174"/>
      <c r="BME21" s="174"/>
      <c r="BMF21" s="174"/>
      <c r="BMG21" s="174"/>
      <c r="BMH21" s="174"/>
      <c r="BMI21" s="174"/>
      <c r="BMJ21" s="174"/>
      <c r="BMK21" s="174"/>
      <c r="BML21" s="174"/>
      <c r="BMM21" s="174"/>
      <c r="BMN21" s="174"/>
      <c r="BMO21" s="174"/>
      <c r="BMP21" s="174"/>
      <c r="BMQ21" s="174"/>
      <c r="BMR21" s="174"/>
      <c r="BMS21" s="174"/>
      <c r="BMT21" s="174"/>
      <c r="BMU21" s="174"/>
      <c r="BMV21" s="174"/>
      <c r="BMW21" s="174"/>
      <c r="BMX21" s="174"/>
      <c r="BMY21" s="174"/>
      <c r="BMZ21" s="174"/>
      <c r="BNA21" s="174"/>
      <c r="BNB21" s="174"/>
      <c r="BNC21" s="174"/>
      <c r="BND21" s="174"/>
      <c r="BNE21" s="174"/>
      <c r="BNF21" s="174"/>
      <c r="BNG21" s="174"/>
      <c r="BNH21" s="174"/>
      <c r="BNI21" s="174"/>
      <c r="BNJ21" s="174"/>
      <c r="BNK21" s="174"/>
      <c r="BNL21" s="174"/>
      <c r="BNM21" s="174"/>
      <c r="BNN21" s="174"/>
      <c r="BNO21" s="174"/>
      <c r="BNP21" s="174"/>
      <c r="BNQ21" s="174"/>
      <c r="BNR21" s="174"/>
      <c r="BNS21" s="174"/>
      <c r="BNT21" s="174"/>
      <c r="BNU21" s="174"/>
      <c r="BNV21" s="174"/>
      <c r="BNW21" s="174"/>
      <c r="BNX21" s="174"/>
      <c r="BNY21" s="174"/>
      <c r="BNZ21" s="174"/>
      <c r="BOA21" s="174"/>
      <c r="BOB21" s="174"/>
      <c r="BOC21" s="174"/>
      <c r="BOD21" s="174"/>
      <c r="BOE21" s="174"/>
      <c r="BOF21" s="174"/>
      <c r="BOG21" s="174"/>
      <c r="BOH21" s="174"/>
      <c r="BOI21" s="174"/>
      <c r="BOJ21" s="174"/>
      <c r="BOK21" s="174"/>
      <c r="BOL21" s="174"/>
      <c r="BOM21" s="174"/>
      <c r="BON21" s="174"/>
      <c r="BOO21" s="174"/>
      <c r="BOP21" s="174"/>
      <c r="BOQ21" s="174"/>
      <c r="BOR21" s="174"/>
      <c r="BOS21" s="174"/>
      <c r="BOT21" s="174"/>
      <c r="BOU21" s="174"/>
      <c r="BOV21" s="174"/>
      <c r="BOW21" s="174"/>
      <c r="BOX21" s="174"/>
      <c r="BOY21" s="174"/>
      <c r="BOZ21" s="174"/>
      <c r="BPA21" s="174"/>
      <c r="BPB21" s="174"/>
      <c r="BPC21" s="174"/>
      <c r="BPD21" s="174"/>
      <c r="BPE21" s="174"/>
      <c r="BPF21" s="174"/>
      <c r="BPG21" s="174"/>
      <c r="BPH21" s="174"/>
      <c r="BPI21" s="174"/>
      <c r="BPJ21" s="174"/>
      <c r="BPK21" s="174"/>
      <c r="BPL21" s="174"/>
      <c r="BPM21" s="174"/>
      <c r="BPN21" s="174"/>
      <c r="BPO21" s="174"/>
      <c r="BPP21" s="174"/>
      <c r="BPQ21" s="174"/>
      <c r="BPR21" s="174"/>
      <c r="BPS21" s="174"/>
      <c r="BPT21" s="174"/>
      <c r="BPU21" s="174"/>
      <c r="BPV21" s="174"/>
      <c r="BPW21" s="174"/>
      <c r="BPX21" s="174"/>
      <c r="BPY21" s="174"/>
      <c r="BPZ21" s="174"/>
      <c r="BQA21" s="174"/>
      <c r="BQB21" s="174"/>
      <c r="BQC21" s="174"/>
      <c r="BQD21" s="174"/>
      <c r="BQE21" s="174"/>
      <c r="BQF21" s="174"/>
      <c r="BQG21" s="174"/>
      <c r="BQH21" s="174"/>
      <c r="BQI21" s="174"/>
      <c r="BQJ21" s="174"/>
      <c r="BQK21" s="174"/>
      <c r="BQL21" s="174"/>
      <c r="BQM21" s="174"/>
      <c r="BQN21" s="174"/>
      <c r="BQO21" s="174"/>
      <c r="BQP21" s="174"/>
      <c r="BQQ21" s="174"/>
      <c r="BQR21" s="174"/>
      <c r="BQS21" s="174"/>
      <c r="BQT21" s="174"/>
      <c r="BQU21" s="174"/>
      <c r="BQV21" s="174"/>
      <c r="BQW21" s="174"/>
      <c r="BQX21" s="174"/>
      <c r="BQY21" s="174"/>
      <c r="BQZ21" s="174"/>
      <c r="BRA21" s="174"/>
      <c r="BRB21" s="174"/>
      <c r="BRC21" s="174"/>
      <c r="BRD21" s="174"/>
      <c r="BRE21" s="174"/>
      <c r="BRF21" s="174"/>
      <c r="BRG21" s="174"/>
      <c r="BRH21" s="174"/>
      <c r="BRI21" s="174"/>
      <c r="BRJ21" s="174"/>
      <c r="BRK21" s="174"/>
      <c r="BRL21" s="174"/>
      <c r="BRM21" s="174"/>
      <c r="BRN21" s="174"/>
      <c r="BRO21" s="174"/>
      <c r="BRP21" s="174"/>
      <c r="BRQ21" s="174"/>
      <c r="BRR21" s="174"/>
      <c r="BRS21" s="174"/>
      <c r="BRT21" s="174"/>
      <c r="BRU21" s="174"/>
      <c r="BRV21" s="174"/>
      <c r="BRW21" s="174"/>
      <c r="BRX21" s="174"/>
      <c r="BRY21" s="174"/>
      <c r="BRZ21" s="174"/>
      <c r="BSA21" s="174"/>
      <c r="BSB21" s="174"/>
      <c r="BSC21" s="174"/>
      <c r="BSD21" s="174"/>
      <c r="BSE21" s="174"/>
      <c r="BSF21" s="174"/>
      <c r="BSG21" s="174"/>
      <c r="BSH21" s="174"/>
      <c r="BSI21" s="174"/>
      <c r="BSJ21" s="174"/>
      <c r="BSK21" s="174"/>
      <c r="BSL21" s="174"/>
      <c r="BSM21" s="174"/>
      <c r="BSN21" s="174"/>
      <c r="BSO21" s="174"/>
      <c r="BSP21" s="174"/>
      <c r="BSQ21" s="174"/>
      <c r="BSR21" s="174"/>
      <c r="BSS21" s="174"/>
      <c r="BST21" s="174"/>
      <c r="BSU21" s="174"/>
      <c r="BSV21" s="174"/>
      <c r="BSW21" s="174"/>
      <c r="BSX21" s="174"/>
      <c r="BSY21" s="174"/>
      <c r="BSZ21" s="174"/>
      <c r="BTA21" s="174"/>
      <c r="BTB21" s="174"/>
      <c r="BTC21" s="174"/>
      <c r="BTD21" s="174"/>
      <c r="BTE21" s="174"/>
      <c r="BTF21" s="174"/>
      <c r="BTG21" s="174"/>
      <c r="BTH21" s="174"/>
      <c r="BTI21" s="174"/>
      <c r="BTJ21" s="174"/>
      <c r="BTK21" s="174"/>
      <c r="BTL21" s="174"/>
      <c r="BTM21" s="174"/>
      <c r="BTN21" s="174"/>
      <c r="BTO21" s="174"/>
      <c r="BTP21" s="174"/>
      <c r="BTQ21" s="174"/>
      <c r="BTR21" s="174"/>
      <c r="BTS21" s="174"/>
      <c r="BTT21" s="174"/>
      <c r="BTU21" s="174"/>
      <c r="BTV21" s="174"/>
      <c r="BTW21" s="174"/>
      <c r="BTX21" s="174"/>
      <c r="BTY21" s="174"/>
      <c r="BTZ21" s="174"/>
      <c r="BUA21" s="174"/>
      <c r="BUB21" s="174"/>
      <c r="BUC21" s="174"/>
      <c r="BUD21" s="174"/>
      <c r="BUE21" s="174"/>
      <c r="BUF21" s="174"/>
      <c r="BUG21" s="174"/>
      <c r="BUH21" s="174"/>
      <c r="BUI21" s="174"/>
      <c r="BUJ21" s="174"/>
      <c r="BUK21" s="174"/>
      <c r="BUL21" s="174"/>
      <c r="BUM21" s="174"/>
      <c r="BUN21" s="174"/>
      <c r="BUO21" s="174"/>
      <c r="BUP21" s="174"/>
      <c r="BUQ21" s="174"/>
      <c r="BUR21" s="174"/>
      <c r="BUS21" s="174"/>
      <c r="BUT21" s="174"/>
      <c r="BUU21" s="174"/>
      <c r="BUV21" s="174"/>
      <c r="BUW21" s="174"/>
      <c r="BUX21" s="174"/>
      <c r="BUY21" s="174"/>
      <c r="BUZ21" s="174"/>
      <c r="BVA21" s="174"/>
      <c r="BVB21" s="174"/>
      <c r="BVC21" s="174"/>
      <c r="BVD21" s="174"/>
      <c r="BVE21" s="174"/>
      <c r="BVF21" s="174"/>
      <c r="BVG21" s="174"/>
      <c r="BVH21" s="174"/>
      <c r="BVI21" s="174"/>
      <c r="BVJ21" s="174"/>
      <c r="BVK21" s="174"/>
      <c r="BVL21" s="174"/>
      <c r="BVM21" s="174"/>
      <c r="BVN21" s="174"/>
      <c r="BVO21" s="174"/>
      <c r="BVP21" s="174"/>
      <c r="BVQ21" s="174"/>
      <c r="BVR21" s="174"/>
      <c r="BVS21" s="174"/>
      <c r="BVT21" s="174"/>
      <c r="BVU21" s="174"/>
      <c r="BVV21" s="174"/>
      <c r="BVW21" s="174"/>
      <c r="BVX21" s="174"/>
      <c r="BVY21" s="174"/>
      <c r="BVZ21" s="174"/>
      <c r="BWA21" s="174"/>
      <c r="BWB21" s="174"/>
      <c r="BWC21" s="174"/>
      <c r="BWD21" s="174"/>
      <c r="BWE21" s="174"/>
      <c r="BWF21" s="174"/>
      <c r="BWG21" s="174"/>
      <c r="BWH21" s="174"/>
      <c r="BWI21" s="174"/>
      <c r="BWJ21" s="174"/>
      <c r="BWK21" s="174"/>
      <c r="BWL21" s="174"/>
      <c r="BWM21" s="174"/>
      <c r="BWN21" s="174"/>
      <c r="BWO21" s="174"/>
      <c r="BWP21" s="174"/>
      <c r="BWQ21" s="174"/>
      <c r="BWR21" s="174"/>
      <c r="BWS21" s="174"/>
      <c r="BWT21" s="174"/>
      <c r="BWU21" s="174"/>
      <c r="BWV21" s="174"/>
      <c r="BWW21" s="174"/>
      <c r="BWX21" s="174"/>
      <c r="BWY21" s="174"/>
      <c r="BWZ21" s="174"/>
      <c r="BXA21" s="174"/>
      <c r="BXB21" s="174"/>
      <c r="BXC21" s="174"/>
      <c r="BXD21" s="174"/>
      <c r="BXE21" s="174"/>
      <c r="BXF21" s="174"/>
      <c r="BXG21" s="174"/>
      <c r="BXH21" s="174"/>
      <c r="BXI21" s="174"/>
      <c r="BXJ21" s="174"/>
      <c r="BXK21" s="174"/>
      <c r="BXL21" s="174"/>
      <c r="BXM21" s="174"/>
      <c r="BXN21" s="174"/>
      <c r="BXO21" s="174"/>
      <c r="BXP21" s="174"/>
      <c r="BXQ21" s="174"/>
      <c r="BXR21" s="174"/>
      <c r="BXS21" s="174"/>
      <c r="BXT21" s="174"/>
      <c r="BXU21" s="174"/>
      <c r="BXV21" s="174"/>
      <c r="BXW21" s="174"/>
      <c r="BXX21" s="174"/>
      <c r="BXY21" s="174"/>
      <c r="BXZ21" s="174"/>
      <c r="BYA21" s="174"/>
      <c r="BYB21" s="174"/>
      <c r="BYC21" s="174"/>
      <c r="BYD21" s="174"/>
      <c r="BYE21" s="174"/>
      <c r="BYF21" s="174"/>
      <c r="BYG21" s="174"/>
      <c r="BYH21" s="174"/>
      <c r="BYI21" s="174"/>
      <c r="BYJ21" s="174"/>
      <c r="BYK21" s="174"/>
      <c r="BYL21" s="174"/>
      <c r="BYM21" s="174"/>
      <c r="BYN21" s="174"/>
      <c r="BYO21" s="174"/>
      <c r="BYP21" s="174"/>
      <c r="BYQ21" s="174"/>
      <c r="BYR21" s="174"/>
      <c r="BYS21" s="174"/>
      <c r="BYT21" s="174"/>
      <c r="BYU21" s="174"/>
      <c r="BYV21" s="174"/>
      <c r="BYW21" s="174"/>
      <c r="BYX21" s="174"/>
      <c r="BYY21" s="174"/>
      <c r="BYZ21" s="174"/>
      <c r="BZA21" s="174"/>
      <c r="BZB21" s="174"/>
      <c r="BZC21" s="174"/>
      <c r="BZD21" s="174"/>
      <c r="BZE21" s="174"/>
      <c r="BZF21" s="174"/>
      <c r="BZG21" s="174"/>
      <c r="BZH21" s="174"/>
      <c r="BZI21" s="174"/>
      <c r="BZJ21" s="174"/>
      <c r="BZK21" s="174"/>
      <c r="BZL21" s="174"/>
      <c r="BZM21" s="174"/>
      <c r="BZN21" s="174"/>
      <c r="BZO21" s="174"/>
      <c r="BZP21" s="174"/>
      <c r="BZQ21" s="174"/>
      <c r="BZR21" s="174"/>
      <c r="BZS21" s="174"/>
      <c r="BZT21" s="174"/>
      <c r="BZU21" s="174"/>
      <c r="BZV21" s="174"/>
      <c r="BZW21" s="174"/>
      <c r="BZX21" s="174"/>
      <c r="BZY21" s="174"/>
      <c r="BZZ21" s="174"/>
      <c r="CAA21" s="174"/>
      <c r="CAB21" s="174"/>
      <c r="CAC21" s="174"/>
      <c r="CAD21" s="174"/>
      <c r="CAE21" s="174"/>
      <c r="CAF21" s="174"/>
      <c r="CAG21" s="174"/>
      <c r="CAH21" s="174"/>
      <c r="CAI21" s="174"/>
      <c r="CAJ21" s="174"/>
      <c r="CAK21" s="174"/>
      <c r="CAL21" s="174"/>
      <c r="CAM21" s="174"/>
      <c r="CAN21" s="174"/>
      <c r="CAO21" s="174"/>
      <c r="CAP21" s="174"/>
      <c r="CAQ21" s="174"/>
      <c r="CAR21" s="174"/>
      <c r="CAS21" s="174"/>
      <c r="CAT21" s="174"/>
      <c r="CAU21" s="174"/>
      <c r="CAV21" s="174"/>
      <c r="CAW21" s="174"/>
      <c r="CAX21" s="174"/>
      <c r="CAY21" s="174"/>
      <c r="CAZ21" s="174"/>
      <c r="CBA21" s="174"/>
      <c r="CBB21" s="174"/>
      <c r="CBC21" s="174"/>
      <c r="CBD21" s="174"/>
      <c r="CBE21" s="174"/>
      <c r="CBF21" s="174"/>
      <c r="CBG21" s="174"/>
      <c r="CBH21" s="174"/>
      <c r="CBI21" s="174"/>
      <c r="CBJ21" s="174"/>
      <c r="CBK21" s="174"/>
      <c r="CBL21" s="174"/>
      <c r="CBM21" s="174"/>
      <c r="CBN21" s="174"/>
      <c r="CBO21" s="174"/>
      <c r="CBP21" s="174"/>
      <c r="CBQ21" s="174"/>
      <c r="CBR21" s="174"/>
      <c r="CBS21" s="174"/>
      <c r="CBT21" s="174"/>
      <c r="CBU21" s="174"/>
      <c r="CBV21" s="174"/>
      <c r="CBW21" s="174"/>
      <c r="CBX21" s="174"/>
      <c r="CBY21" s="174"/>
      <c r="CBZ21" s="174"/>
      <c r="CCA21" s="174"/>
      <c r="CCB21" s="174"/>
      <c r="CCC21" s="174"/>
      <c r="CCD21" s="174"/>
      <c r="CCE21" s="174"/>
      <c r="CCF21" s="174"/>
      <c r="CCG21" s="174"/>
      <c r="CCH21" s="174"/>
      <c r="CCI21" s="174"/>
      <c r="CCJ21" s="174"/>
      <c r="CCK21" s="174"/>
      <c r="CCL21" s="174"/>
      <c r="CCM21" s="174"/>
      <c r="CCN21" s="174"/>
      <c r="CCO21" s="174"/>
      <c r="CCP21" s="174"/>
      <c r="CCQ21" s="174"/>
      <c r="CCR21" s="174"/>
      <c r="CCS21" s="174"/>
      <c r="CCT21" s="174"/>
      <c r="CCU21" s="174"/>
      <c r="CCV21" s="174"/>
      <c r="CCW21" s="174"/>
      <c r="CCX21" s="174"/>
      <c r="CCY21" s="174"/>
      <c r="CCZ21" s="174"/>
      <c r="CDA21" s="174"/>
      <c r="CDB21" s="174"/>
      <c r="CDC21" s="174"/>
      <c r="CDD21" s="174"/>
      <c r="CDE21" s="174"/>
      <c r="CDF21" s="174"/>
      <c r="CDG21" s="174"/>
      <c r="CDH21" s="174"/>
      <c r="CDI21" s="174"/>
      <c r="CDJ21" s="174"/>
      <c r="CDK21" s="174"/>
      <c r="CDL21" s="174"/>
      <c r="CDM21" s="174"/>
      <c r="CDN21" s="174"/>
      <c r="CDO21" s="174"/>
      <c r="CDP21" s="174"/>
      <c r="CDQ21" s="174"/>
      <c r="CDR21" s="174"/>
      <c r="CDS21" s="174"/>
      <c r="CDT21" s="174"/>
      <c r="CDU21" s="174"/>
      <c r="CDV21" s="174"/>
      <c r="CDW21" s="174"/>
      <c r="CDX21" s="174"/>
      <c r="CDY21" s="174"/>
      <c r="CDZ21" s="174"/>
      <c r="CEA21" s="174"/>
      <c r="CEB21" s="174"/>
      <c r="CEC21" s="174"/>
      <c r="CED21" s="174"/>
      <c r="CEE21" s="174"/>
      <c r="CEF21" s="174"/>
      <c r="CEG21" s="174"/>
      <c r="CEH21" s="174"/>
      <c r="CEI21" s="174"/>
      <c r="CEJ21" s="174"/>
      <c r="CEK21" s="174"/>
      <c r="CEL21" s="174"/>
      <c r="CEM21" s="174"/>
      <c r="CEN21" s="174"/>
      <c r="CEO21" s="174"/>
      <c r="CEP21" s="174"/>
      <c r="CEQ21" s="174"/>
      <c r="CER21" s="174"/>
      <c r="CES21" s="174"/>
      <c r="CET21" s="174"/>
      <c r="CEU21" s="174"/>
      <c r="CEV21" s="174"/>
      <c r="CEW21" s="174"/>
      <c r="CEX21" s="174"/>
      <c r="CEY21" s="174"/>
      <c r="CEZ21" s="174"/>
      <c r="CFA21" s="174"/>
      <c r="CFB21" s="174"/>
      <c r="CFC21" s="174"/>
      <c r="CFD21" s="174"/>
      <c r="CFE21" s="174"/>
      <c r="CFF21" s="174"/>
      <c r="CFG21" s="174"/>
      <c r="CFH21" s="174"/>
      <c r="CFI21" s="174"/>
      <c r="CFJ21" s="174"/>
      <c r="CFK21" s="174"/>
      <c r="CFL21" s="174"/>
      <c r="CFM21" s="174"/>
      <c r="CFN21" s="174"/>
      <c r="CFO21" s="174"/>
      <c r="CFP21" s="174"/>
      <c r="CFQ21" s="174"/>
      <c r="CFR21" s="174"/>
      <c r="CFS21" s="174"/>
      <c r="CFT21" s="174"/>
      <c r="CFU21" s="174"/>
      <c r="CFV21" s="174"/>
      <c r="CFW21" s="174"/>
      <c r="CFX21" s="174"/>
      <c r="CFY21" s="174"/>
      <c r="CFZ21" s="174"/>
      <c r="CGA21" s="174"/>
      <c r="CGB21" s="174"/>
      <c r="CGC21" s="174"/>
      <c r="CGD21" s="174"/>
      <c r="CGE21" s="174"/>
      <c r="CGF21" s="174"/>
      <c r="CGG21" s="174"/>
      <c r="CGH21" s="174"/>
      <c r="CGI21" s="174"/>
      <c r="CGJ21" s="174"/>
      <c r="CGK21" s="174"/>
      <c r="CGL21" s="174"/>
      <c r="CGM21" s="174"/>
      <c r="CGN21" s="174"/>
      <c r="CGO21" s="174"/>
      <c r="CGP21" s="174"/>
      <c r="CGQ21" s="174"/>
      <c r="CGR21" s="174"/>
      <c r="CGS21" s="174"/>
      <c r="CGT21" s="174"/>
      <c r="CGU21" s="174"/>
      <c r="CGV21" s="174"/>
      <c r="CGW21" s="174"/>
      <c r="CGX21" s="174"/>
      <c r="CGY21" s="174"/>
      <c r="CGZ21" s="174"/>
      <c r="CHA21" s="174"/>
      <c r="CHB21" s="174"/>
      <c r="CHC21" s="174"/>
      <c r="CHD21" s="174"/>
      <c r="CHE21" s="174"/>
      <c r="CHF21" s="174"/>
      <c r="CHG21" s="174"/>
      <c r="CHH21" s="174"/>
      <c r="CHI21" s="174"/>
      <c r="CHJ21" s="174"/>
      <c r="CHK21" s="174"/>
      <c r="CHL21" s="174"/>
      <c r="CHM21" s="174"/>
      <c r="CHN21" s="174"/>
      <c r="CHO21" s="174"/>
      <c r="CHP21" s="174"/>
      <c r="CHQ21" s="174"/>
      <c r="CHR21" s="174"/>
      <c r="CHS21" s="174"/>
      <c r="CHT21" s="174"/>
      <c r="CHU21" s="174"/>
      <c r="CHV21" s="174"/>
      <c r="CHW21" s="174"/>
      <c r="CHX21" s="174"/>
      <c r="CHY21" s="174"/>
      <c r="CHZ21" s="174"/>
      <c r="CIA21" s="174"/>
      <c r="CIB21" s="174"/>
      <c r="CIC21" s="174"/>
      <c r="CID21" s="174"/>
      <c r="CIE21" s="174"/>
      <c r="CIF21" s="174"/>
      <c r="CIG21" s="174"/>
      <c r="CIH21" s="174"/>
      <c r="CII21" s="174"/>
      <c r="CIJ21" s="174"/>
      <c r="CIK21" s="174"/>
      <c r="CIL21" s="174"/>
      <c r="CIM21" s="174"/>
      <c r="CIN21" s="174"/>
      <c r="CIO21" s="174"/>
      <c r="CIP21" s="174"/>
      <c r="CIQ21" s="174"/>
      <c r="CIR21" s="174"/>
      <c r="CIS21" s="174"/>
      <c r="CIT21" s="174"/>
      <c r="CIU21" s="174"/>
      <c r="CIV21" s="174"/>
      <c r="CIW21" s="174"/>
      <c r="CIX21" s="174"/>
      <c r="CIY21" s="174"/>
      <c r="CIZ21" s="174"/>
      <c r="CJA21" s="174"/>
      <c r="CJB21" s="174"/>
      <c r="CJC21" s="174"/>
      <c r="CJD21" s="174"/>
      <c r="CJE21" s="174"/>
      <c r="CJF21" s="174"/>
      <c r="CJG21" s="174"/>
      <c r="CJH21" s="174"/>
      <c r="CJI21" s="174"/>
      <c r="CJJ21" s="174"/>
      <c r="CJK21" s="174"/>
      <c r="CJL21" s="174"/>
      <c r="CJM21" s="174"/>
      <c r="CJN21" s="174"/>
      <c r="CJO21" s="174"/>
      <c r="CJP21" s="174"/>
      <c r="CJQ21" s="174"/>
      <c r="CJR21" s="174"/>
      <c r="CJS21" s="174"/>
      <c r="CJT21" s="174"/>
      <c r="CJU21" s="174"/>
      <c r="CJV21" s="174"/>
      <c r="CJW21" s="174"/>
      <c r="CJX21" s="174"/>
      <c r="CJY21" s="174"/>
      <c r="CJZ21" s="174"/>
      <c r="CKA21" s="174"/>
      <c r="CKB21" s="174"/>
      <c r="CKC21" s="174"/>
      <c r="CKD21" s="174"/>
      <c r="CKE21" s="174"/>
      <c r="CKF21" s="174"/>
      <c r="CKG21" s="174"/>
      <c r="CKH21" s="174"/>
      <c r="CKI21" s="174"/>
      <c r="CKJ21" s="174"/>
      <c r="CKK21" s="174"/>
      <c r="CKL21" s="174"/>
      <c r="CKM21" s="174"/>
      <c r="CKN21" s="174"/>
      <c r="CKO21" s="174"/>
      <c r="CKP21" s="174"/>
      <c r="CKQ21" s="174"/>
      <c r="CKR21" s="174"/>
      <c r="CKS21" s="174"/>
      <c r="CKT21" s="174"/>
      <c r="CKU21" s="174"/>
      <c r="CKV21" s="174"/>
      <c r="CKW21" s="174"/>
      <c r="CKX21" s="174"/>
      <c r="CKY21" s="174"/>
      <c r="CKZ21" s="174"/>
      <c r="CLA21" s="174"/>
      <c r="CLB21" s="174"/>
      <c r="CLC21" s="174"/>
      <c r="CLD21" s="174"/>
      <c r="CLE21" s="174"/>
      <c r="CLF21" s="174"/>
      <c r="CLG21" s="174"/>
      <c r="CLH21" s="174"/>
      <c r="CLI21" s="174"/>
      <c r="CLJ21" s="174"/>
      <c r="CLK21" s="174"/>
      <c r="CLL21" s="174"/>
      <c r="CLM21" s="174"/>
      <c r="CLN21" s="174"/>
      <c r="CLO21" s="174"/>
      <c r="CLP21" s="174"/>
      <c r="CLQ21" s="174"/>
      <c r="CLR21" s="174"/>
      <c r="CLS21" s="174"/>
      <c r="CLT21" s="174"/>
      <c r="CLU21" s="174"/>
      <c r="CLV21" s="174"/>
      <c r="CLW21" s="174"/>
      <c r="CLX21" s="174"/>
      <c r="CLY21" s="174"/>
      <c r="CLZ21" s="174"/>
      <c r="CMA21" s="174"/>
      <c r="CMB21" s="174"/>
      <c r="CMC21" s="174"/>
      <c r="CMD21" s="174"/>
      <c r="CME21" s="174"/>
      <c r="CMF21" s="174"/>
      <c r="CMG21" s="174"/>
      <c r="CMH21" s="174"/>
      <c r="CMI21" s="174"/>
      <c r="CMJ21" s="174"/>
      <c r="CMK21" s="174"/>
      <c r="CML21" s="174"/>
      <c r="CMM21" s="174"/>
      <c r="CMN21" s="174"/>
      <c r="CMO21" s="174"/>
      <c r="CMP21" s="174"/>
      <c r="CMQ21" s="174"/>
      <c r="CMR21" s="174"/>
      <c r="CMS21" s="174"/>
      <c r="CMT21" s="174"/>
      <c r="CMU21" s="174"/>
      <c r="CMV21" s="174"/>
      <c r="CMW21" s="174"/>
      <c r="CMX21" s="174"/>
      <c r="CMY21" s="174"/>
      <c r="CMZ21" s="174"/>
      <c r="CNA21" s="174"/>
      <c r="CNB21" s="174"/>
      <c r="CNC21" s="174"/>
      <c r="CND21" s="174"/>
      <c r="CNE21" s="174"/>
      <c r="CNF21" s="174"/>
      <c r="CNG21" s="174"/>
      <c r="CNH21" s="174"/>
      <c r="CNI21" s="174"/>
      <c r="CNJ21" s="174"/>
      <c r="CNK21" s="174"/>
      <c r="CNL21" s="174"/>
      <c r="CNM21" s="174"/>
      <c r="CNN21" s="174"/>
      <c r="CNO21" s="174"/>
      <c r="CNP21" s="174"/>
      <c r="CNQ21" s="174"/>
      <c r="CNR21" s="174"/>
      <c r="CNS21" s="174"/>
      <c r="CNT21" s="174"/>
      <c r="CNU21" s="174"/>
      <c r="CNV21" s="174"/>
      <c r="CNW21" s="174"/>
      <c r="CNX21" s="174"/>
      <c r="CNY21" s="174"/>
      <c r="CNZ21" s="174"/>
      <c r="COA21" s="174"/>
      <c r="COB21" s="174"/>
      <c r="COC21" s="174"/>
      <c r="COD21" s="174"/>
      <c r="COE21" s="174"/>
      <c r="COF21" s="174"/>
      <c r="COG21" s="174"/>
      <c r="COH21" s="174"/>
      <c r="COI21" s="174"/>
      <c r="COJ21" s="174"/>
      <c r="COK21" s="174"/>
      <c r="COL21" s="174"/>
      <c r="COM21" s="174"/>
      <c r="CON21" s="174"/>
      <c r="COO21" s="174"/>
      <c r="COP21" s="174"/>
      <c r="COQ21" s="174"/>
      <c r="COR21" s="174"/>
      <c r="COS21" s="174"/>
      <c r="COT21" s="174"/>
      <c r="COU21" s="174"/>
      <c r="COV21" s="174"/>
      <c r="COW21" s="174"/>
      <c r="COX21" s="174"/>
      <c r="COY21" s="174"/>
      <c r="COZ21" s="174"/>
      <c r="CPA21" s="174"/>
      <c r="CPB21" s="174"/>
      <c r="CPC21" s="174"/>
      <c r="CPD21" s="174"/>
      <c r="CPE21" s="174"/>
      <c r="CPF21" s="174"/>
      <c r="CPG21" s="174"/>
      <c r="CPH21" s="174"/>
      <c r="CPI21" s="174"/>
      <c r="CPJ21" s="174"/>
      <c r="CPK21" s="174"/>
      <c r="CPL21" s="174"/>
      <c r="CPM21" s="174"/>
      <c r="CPN21" s="174"/>
      <c r="CPO21" s="174"/>
      <c r="CPP21" s="174"/>
      <c r="CPQ21" s="174"/>
      <c r="CPR21" s="174"/>
      <c r="CPS21" s="174"/>
      <c r="CPT21" s="174"/>
      <c r="CPU21" s="174"/>
      <c r="CPV21" s="174"/>
      <c r="CPW21" s="174"/>
      <c r="CPX21" s="174"/>
      <c r="CPY21" s="174"/>
      <c r="CPZ21" s="174"/>
      <c r="CQA21" s="174"/>
      <c r="CQB21" s="174"/>
      <c r="CQC21" s="174"/>
      <c r="CQD21" s="174"/>
      <c r="CQE21" s="174"/>
      <c r="CQF21" s="174"/>
      <c r="CQG21" s="174"/>
      <c r="CQH21" s="174"/>
      <c r="CQI21" s="174"/>
      <c r="CQJ21" s="174"/>
      <c r="CQK21" s="174"/>
      <c r="CQL21" s="174"/>
      <c r="CQM21" s="174"/>
      <c r="CQN21" s="174"/>
      <c r="CQO21" s="174"/>
      <c r="CQP21" s="174"/>
      <c r="CQQ21" s="174"/>
      <c r="CQR21" s="174"/>
      <c r="CQS21" s="174"/>
      <c r="CQT21" s="174"/>
      <c r="CQU21" s="174"/>
      <c r="CQV21" s="174"/>
      <c r="CQW21" s="174"/>
      <c r="CQX21" s="174"/>
      <c r="CQY21" s="174"/>
      <c r="CQZ21" s="174"/>
      <c r="CRA21" s="174"/>
      <c r="CRB21" s="174"/>
      <c r="CRC21" s="174"/>
      <c r="CRD21" s="174"/>
      <c r="CRE21" s="174"/>
      <c r="CRF21" s="174"/>
      <c r="CRG21" s="174"/>
      <c r="CRH21" s="174"/>
      <c r="CRI21" s="174"/>
      <c r="CRJ21" s="174"/>
      <c r="CRK21" s="174"/>
      <c r="CRL21" s="174"/>
      <c r="CRM21" s="174"/>
      <c r="CRN21" s="174"/>
      <c r="CRO21" s="174"/>
      <c r="CRP21" s="174"/>
      <c r="CRQ21" s="174"/>
      <c r="CRR21" s="174"/>
      <c r="CRS21" s="174"/>
      <c r="CRT21" s="174"/>
      <c r="CRU21" s="174"/>
      <c r="CRV21" s="174"/>
      <c r="CRW21" s="174"/>
      <c r="CRX21" s="174"/>
      <c r="CRY21" s="174"/>
      <c r="CRZ21" s="174"/>
      <c r="CSA21" s="174"/>
      <c r="CSB21" s="174"/>
      <c r="CSC21" s="174"/>
      <c r="CSD21" s="174"/>
      <c r="CSE21" s="174"/>
      <c r="CSF21" s="174"/>
      <c r="CSG21" s="174"/>
      <c r="CSH21" s="174"/>
      <c r="CSI21" s="174"/>
      <c r="CSJ21" s="174"/>
      <c r="CSK21" s="174"/>
      <c r="CSL21" s="174"/>
      <c r="CSM21" s="174"/>
      <c r="CSN21" s="174"/>
      <c r="CSO21" s="174"/>
      <c r="CSP21" s="174"/>
      <c r="CSQ21" s="174"/>
      <c r="CSR21" s="174"/>
      <c r="CSS21" s="174"/>
      <c r="CST21" s="174"/>
      <c r="CSU21" s="174"/>
      <c r="CSV21" s="174"/>
      <c r="CSW21" s="174"/>
      <c r="CSX21" s="174"/>
      <c r="CSY21" s="174"/>
      <c r="CSZ21" s="174"/>
      <c r="CTA21" s="174"/>
      <c r="CTB21" s="174"/>
      <c r="CTC21" s="174"/>
      <c r="CTD21" s="174"/>
      <c r="CTE21" s="174"/>
      <c r="CTF21" s="174"/>
      <c r="CTG21" s="174"/>
      <c r="CTH21" s="174"/>
      <c r="CTI21" s="174"/>
      <c r="CTJ21" s="174"/>
      <c r="CTK21" s="174"/>
      <c r="CTL21" s="174"/>
      <c r="CTM21" s="174"/>
      <c r="CTN21" s="174"/>
      <c r="CTO21" s="174"/>
      <c r="CTP21" s="174"/>
      <c r="CTQ21" s="174"/>
      <c r="CTR21" s="174"/>
      <c r="CTS21" s="174"/>
      <c r="CTT21" s="174"/>
      <c r="CTU21" s="174"/>
      <c r="CTV21" s="174"/>
      <c r="CTW21" s="174"/>
      <c r="CTX21" s="174"/>
      <c r="CTY21" s="174"/>
      <c r="CTZ21" s="174"/>
      <c r="CUA21" s="174"/>
      <c r="CUB21" s="174"/>
      <c r="CUC21" s="174"/>
      <c r="CUD21" s="174"/>
      <c r="CUE21" s="174"/>
      <c r="CUF21" s="174"/>
      <c r="CUG21" s="174"/>
      <c r="CUH21" s="174"/>
      <c r="CUI21" s="174"/>
      <c r="CUJ21" s="174"/>
      <c r="CUK21" s="174"/>
      <c r="CUL21" s="174"/>
      <c r="CUM21" s="174"/>
      <c r="CUN21" s="174"/>
      <c r="CUO21" s="174"/>
      <c r="CUP21" s="174"/>
      <c r="CUQ21" s="174"/>
      <c r="CUR21" s="174"/>
      <c r="CUS21" s="174"/>
      <c r="CUT21" s="174"/>
      <c r="CUU21" s="174"/>
      <c r="CUV21" s="174"/>
      <c r="CUW21" s="174"/>
      <c r="CUX21" s="174"/>
      <c r="CUY21" s="174"/>
      <c r="CUZ21" s="174"/>
      <c r="CVA21" s="174"/>
      <c r="CVB21" s="174"/>
      <c r="CVC21" s="174"/>
      <c r="CVD21" s="174"/>
      <c r="CVE21" s="174"/>
      <c r="CVF21" s="174"/>
      <c r="CVG21" s="174"/>
      <c r="CVH21" s="174"/>
      <c r="CVI21" s="174"/>
      <c r="CVJ21" s="174"/>
      <c r="CVK21" s="174"/>
      <c r="CVL21" s="174"/>
      <c r="CVM21" s="174"/>
      <c r="CVN21" s="174"/>
      <c r="CVO21" s="174"/>
      <c r="CVP21" s="174"/>
      <c r="CVQ21" s="174"/>
      <c r="CVR21" s="174"/>
      <c r="CVS21" s="174"/>
      <c r="CVT21" s="174"/>
      <c r="CVU21" s="174"/>
      <c r="CVV21" s="174"/>
      <c r="CVW21" s="174"/>
      <c r="CVX21" s="174"/>
      <c r="CVY21" s="174"/>
      <c r="CVZ21" s="174"/>
      <c r="CWA21" s="174"/>
      <c r="CWB21" s="174"/>
      <c r="CWC21" s="174"/>
      <c r="CWD21" s="174"/>
      <c r="CWE21" s="174"/>
      <c r="CWF21" s="174"/>
      <c r="CWG21" s="174"/>
      <c r="CWH21" s="174"/>
      <c r="CWI21" s="174"/>
      <c r="CWJ21" s="174"/>
      <c r="CWK21" s="174"/>
      <c r="CWL21" s="174"/>
      <c r="CWM21" s="174"/>
      <c r="CWN21" s="174"/>
      <c r="CWO21" s="174"/>
      <c r="CWP21" s="174"/>
      <c r="CWQ21" s="174"/>
      <c r="CWR21" s="174"/>
      <c r="CWS21" s="174"/>
      <c r="CWT21" s="174"/>
      <c r="CWU21" s="174"/>
      <c r="CWV21" s="174"/>
      <c r="CWW21" s="174"/>
      <c r="CWX21" s="174"/>
      <c r="CWY21" s="174"/>
      <c r="CWZ21" s="174"/>
      <c r="CXA21" s="174"/>
      <c r="CXB21" s="174"/>
      <c r="CXC21" s="174"/>
      <c r="CXD21" s="174"/>
      <c r="CXE21" s="174"/>
      <c r="CXF21" s="174"/>
      <c r="CXG21" s="174"/>
      <c r="CXH21" s="174"/>
      <c r="CXI21" s="174"/>
      <c r="CXJ21" s="174"/>
      <c r="CXK21" s="174"/>
      <c r="CXL21" s="174"/>
      <c r="CXM21" s="174"/>
      <c r="CXN21" s="174"/>
      <c r="CXO21" s="174"/>
      <c r="CXP21" s="174"/>
      <c r="CXQ21" s="174"/>
      <c r="CXR21" s="174"/>
      <c r="CXS21" s="174"/>
      <c r="CXT21" s="174"/>
      <c r="CXU21" s="174"/>
      <c r="CXV21" s="174"/>
      <c r="CXW21" s="174"/>
      <c r="CXX21" s="174"/>
      <c r="CXY21" s="174"/>
      <c r="CXZ21" s="174"/>
      <c r="CYA21" s="174"/>
      <c r="CYB21" s="174"/>
      <c r="CYC21" s="174"/>
      <c r="CYD21" s="174"/>
      <c r="CYE21" s="174"/>
      <c r="CYF21" s="174"/>
      <c r="CYG21" s="174"/>
      <c r="CYH21" s="174"/>
      <c r="CYI21" s="174"/>
      <c r="CYJ21" s="174"/>
      <c r="CYK21" s="174"/>
      <c r="CYL21" s="174"/>
      <c r="CYM21" s="174"/>
      <c r="CYN21" s="174"/>
      <c r="CYO21" s="174"/>
      <c r="CYP21" s="174"/>
      <c r="CYQ21" s="174"/>
      <c r="CYR21" s="174"/>
      <c r="CYS21" s="174"/>
      <c r="CYT21" s="174"/>
      <c r="CYU21" s="174"/>
      <c r="CYV21" s="174"/>
      <c r="CYW21" s="174"/>
      <c r="CYX21" s="174"/>
      <c r="CYY21" s="174"/>
      <c r="CYZ21" s="174"/>
      <c r="CZA21" s="174"/>
      <c r="CZB21" s="174"/>
      <c r="CZC21" s="174"/>
      <c r="CZD21" s="174"/>
      <c r="CZE21" s="174"/>
      <c r="CZF21" s="174"/>
      <c r="CZG21" s="174"/>
      <c r="CZH21" s="174"/>
      <c r="CZI21" s="174"/>
      <c r="CZJ21" s="174"/>
      <c r="CZK21" s="174"/>
      <c r="CZL21" s="174"/>
      <c r="CZM21" s="174"/>
      <c r="CZN21" s="174"/>
      <c r="CZO21" s="174"/>
      <c r="CZP21" s="174"/>
      <c r="CZQ21" s="174"/>
      <c r="CZR21" s="174"/>
      <c r="CZS21" s="174"/>
      <c r="CZT21" s="174"/>
      <c r="CZU21" s="174"/>
      <c r="CZV21" s="174"/>
      <c r="CZW21" s="174"/>
      <c r="CZX21" s="174"/>
      <c r="CZY21" s="174"/>
      <c r="CZZ21" s="174"/>
      <c r="DAA21" s="174"/>
      <c r="DAB21" s="174"/>
      <c r="DAC21" s="174"/>
      <c r="DAD21" s="174"/>
      <c r="DAE21" s="174"/>
      <c r="DAF21" s="174"/>
      <c r="DAG21" s="174"/>
      <c r="DAH21" s="174"/>
      <c r="DAI21" s="174"/>
      <c r="DAJ21" s="174"/>
      <c r="DAK21" s="174"/>
      <c r="DAL21" s="174"/>
      <c r="DAM21" s="174"/>
      <c r="DAN21" s="174"/>
      <c r="DAO21" s="174"/>
      <c r="DAP21" s="174"/>
      <c r="DAQ21" s="174"/>
      <c r="DAR21" s="174"/>
      <c r="DAS21" s="174"/>
      <c r="DAT21" s="174"/>
      <c r="DAU21" s="174"/>
      <c r="DAV21" s="174"/>
      <c r="DAW21" s="174"/>
      <c r="DAX21" s="174"/>
      <c r="DAY21" s="174"/>
      <c r="DAZ21" s="174"/>
      <c r="DBA21" s="174"/>
      <c r="DBB21" s="174"/>
      <c r="DBC21" s="174"/>
      <c r="DBD21" s="174"/>
      <c r="DBE21" s="174"/>
      <c r="DBF21" s="174"/>
      <c r="DBG21" s="174"/>
      <c r="DBH21" s="174"/>
      <c r="DBI21" s="174"/>
      <c r="DBJ21" s="174"/>
      <c r="DBK21" s="174"/>
      <c r="DBL21" s="174"/>
      <c r="DBM21" s="174"/>
      <c r="DBN21" s="174"/>
      <c r="DBO21" s="174"/>
      <c r="DBP21" s="174"/>
      <c r="DBQ21" s="174"/>
      <c r="DBR21" s="174"/>
      <c r="DBS21" s="174"/>
      <c r="DBT21" s="174"/>
      <c r="DBU21" s="174"/>
      <c r="DBV21" s="174"/>
      <c r="DBW21" s="174"/>
      <c r="DBX21" s="174"/>
      <c r="DBY21" s="174"/>
      <c r="DBZ21" s="174"/>
      <c r="DCA21" s="174"/>
      <c r="DCB21" s="174"/>
      <c r="DCC21" s="174"/>
      <c r="DCD21" s="174"/>
      <c r="DCE21" s="174"/>
      <c r="DCF21" s="174"/>
      <c r="DCG21" s="174"/>
      <c r="DCH21" s="174"/>
      <c r="DCI21" s="174"/>
      <c r="DCJ21" s="174"/>
      <c r="DCK21" s="174"/>
      <c r="DCL21" s="174"/>
      <c r="DCM21" s="174"/>
      <c r="DCN21" s="174"/>
      <c r="DCO21" s="174"/>
      <c r="DCP21" s="174"/>
      <c r="DCQ21" s="174"/>
      <c r="DCR21" s="174"/>
      <c r="DCS21" s="174"/>
      <c r="DCT21" s="174"/>
      <c r="DCU21" s="174"/>
      <c r="DCV21" s="174"/>
      <c r="DCW21" s="174"/>
      <c r="DCX21" s="174"/>
      <c r="DCY21" s="174"/>
      <c r="DCZ21" s="174"/>
      <c r="DDA21" s="174"/>
      <c r="DDB21" s="174"/>
      <c r="DDC21" s="174"/>
      <c r="DDD21" s="174"/>
      <c r="DDE21" s="174"/>
      <c r="DDF21" s="174"/>
      <c r="DDG21" s="174"/>
      <c r="DDH21" s="174"/>
      <c r="DDI21" s="174"/>
      <c r="DDJ21" s="174"/>
      <c r="DDK21" s="174"/>
      <c r="DDL21" s="174"/>
      <c r="DDM21" s="174"/>
      <c r="DDN21" s="174"/>
      <c r="DDO21" s="174"/>
      <c r="DDP21" s="174"/>
      <c r="DDQ21" s="174"/>
      <c r="DDR21" s="174"/>
      <c r="DDS21" s="174"/>
      <c r="DDT21" s="174"/>
      <c r="DDU21" s="174"/>
      <c r="DDV21" s="174"/>
      <c r="DDW21" s="174"/>
      <c r="DDX21" s="174"/>
      <c r="DDY21" s="174"/>
      <c r="DDZ21" s="174"/>
      <c r="DEA21" s="174"/>
      <c r="DEB21" s="174"/>
      <c r="DEC21" s="174"/>
      <c r="DED21" s="174"/>
      <c r="DEE21" s="174"/>
      <c r="DEF21" s="174"/>
      <c r="DEG21" s="174"/>
      <c r="DEH21" s="174"/>
      <c r="DEI21" s="174"/>
      <c r="DEJ21" s="174"/>
      <c r="DEK21" s="174"/>
      <c r="DEL21" s="174"/>
      <c r="DEM21" s="174"/>
      <c r="DEN21" s="174"/>
      <c r="DEO21" s="174"/>
      <c r="DEP21" s="174"/>
      <c r="DEQ21" s="174"/>
      <c r="DER21" s="174"/>
      <c r="DES21" s="174"/>
      <c r="DET21" s="174"/>
      <c r="DEU21" s="174"/>
      <c r="DEV21" s="174"/>
      <c r="DEW21" s="174"/>
      <c r="DEX21" s="174"/>
      <c r="DEY21" s="174"/>
      <c r="DEZ21" s="174"/>
      <c r="DFA21" s="174"/>
      <c r="DFB21" s="174"/>
      <c r="DFC21" s="174"/>
      <c r="DFD21" s="174"/>
      <c r="DFE21" s="174"/>
      <c r="DFF21" s="174"/>
      <c r="DFG21" s="174"/>
      <c r="DFH21" s="174"/>
      <c r="DFI21" s="174"/>
      <c r="DFJ21" s="174"/>
      <c r="DFK21" s="174"/>
      <c r="DFL21" s="174"/>
      <c r="DFM21" s="174"/>
      <c r="DFN21" s="174"/>
      <c r="DFO21" s="174"/>
      <c r="DFP21" s="174"/>
      <c r="DFQ21" s="174"/>
      <c r="DFR21" s="174"/>
      <c r="DFS21" s="174"/>
      <c r="DFT21" s="174"/>
      <c r="DFU21" s="174"/>
      <c r="DFV21" s="174"/>
      <c r="DFW21" s="174"/>
      <c r="DFX21" s="174"/>
      <c r="DFY21" s="174"/>
      <c r="DFZ21" s="174"/>
      <c r="DGA21" s="174"/>
      <c r="DGB21" s="174"/>
      <c r="DGC21" s="174"/>
      <c r="DGD21" s="174"/>
      <c r="DGE21" s="174"/>
      <c r="DGF21" s="174"/>
      <c r="DGG21" s="174"/>
      <c r="DGH21" s="174"/>
      <c r="DGI21" s="174"/>
      <c r="DGJ21" s="174"/>
      <c r="DGK21" s="174"/>
      <c r="DGL21" s="174"/>
      <c r="DGM21" s="174"/>
      <c r="DGN21" s="174"/>
      <c r="DGO21" s="174"/>
      <c r="DGP21" s="174"/>
      <c r="DGQ21" s="174"/>
      <c r="DGR21" s="174"/>
      <c r="DGS21" s="174"/>
      <c r="DGT21" s="174"/>
      <c r="DGU21" s="174"/>
      <c r="DGV21" s="174"/>
      <c r="DGW21" s="174"/>
      <c r="DGX21" s="174"/>
      <c r="DGY21" s="174"/>
      <c r="DGZ21" s="174"/>
      <c r="DHA21" s="174"/>
      <c r="DHB21" s="174"/>
      <c r="DHC21" s="174"/>
      <c r="DHD21" s="174"/>
      <c r="DHE21" s="174"/>
      <c r="DHF21" s="174"/>
      <c r="DHG21" s="174"/>
      <c r="DHH21" s="174"/>
      <c r="DHI21" s="174"/>
      <c r="DHJ21" s="174"/>
      <c r="DHK21" s="174"/>
      <c r="DHL21" s="174"/>
      <c r="DHM21" s="174"/>
      <c r="DHN21" s="174"/>
      <c r="DHO21" s="174"/>
      <c r="DHP21" s="174"/>
      <c r="DHQ21" s="174"/>
      <c r="DHR21" s="174"/>
      <c r="DHS21" s="174"/>
      <c r="DHT21" s="174"/>
      <c r="DHU21" s="174"/>
      <c r="DHV21" s="174"/>
      <c r="DHW21" s="174"/>
      <c r="DHX21" s="174"/>
      <c r="DHY21" s="174"/>
      <c r="DHZ21" s="174"/>
      <c r="DIA21" s="174"/>
      <c r="DIB21" s="174"/>
      <c r="DIC21" s="174"/>
      <c r="DID21" s="174"/>
      <c r="DIE21" s="174"/>
      <c r="DIF21" s="174"/>
      <c r="DIG21" s="174"/>
      <c r="DIH21" s="174"/>
      <c r="DII21" s="174"/>
      <c r="DIJ21" s="174"/>
      <c r="DIK21" s="174"/>
      <c r="DIL21" s="174"/>
      <c r="DIM21" s="174"/>
      <c r="DIN21" s="174"/>
      <c r="DIO21" s="174"/>
      <c r="DIP21" s="174"/>
      <c r="DIQ21" s="174"/>
      <c r="DIR21" s="174"/>
      <c r="DIS21" s="174"/>
      <c r="DIT21" s="174"/>
      <c r="DIU21" s="174"/>
      <c r="DIV21" s="174"/>
      <c r="DIW21" s="174"/>
      <c r="DIX21" s="174"/>
      <c r="DIY21" s="174"/>
      <c r="DIZ21" s="174"/>
      <c r="DJA21" s="174"/>
      <c r="DJB21" s="174"/>
      <c r="DJC21" s="174"/>
      <c r="DJD21" s="174"/>
      <c r="DJE21" s="174"/>
      <c r="DJF21" s="174"/>
      <c r="DJG21" s="174"/>
      <c r="DJH21" s="174"/>
      <c r="DJI21" s="174"/>
      <c r="DJJ21" s="174"/>
      <c r="DJK21" s="174"/>
      <c r="DJL21" s="174"/>
      <c r="DJM21" s="174"/>
      <c r="DJN21" s="174"/>
      <c r="DJO21" s="174"/>
      <c r="DJP21" s="174"/>
      <c r="DJQ21" s="174"/>
      <c r="DJR21" s="174"/>
      <c r="DJS21" s="174"/>
      <c r="DJT21" s="174"/>
      <c r="DJU21" s="174"/>
      <c r="DJV21" s="174"/>
      <c r="DJW21" s="174"/>
      <c r="DJX21" s="174"/>
      <c r="DJY21" s="174"/>
      <c r="DJZ21" s="174"/>
      <c r="DKA21" s="174"/>
      <c r="DKB21" s="174"/>
      <c r="DKC21" s="174"/>
      <c r="DKD21" s="174"/>
      <c r="DKE21" s="174"/>
      <c r="DKF21" s="174"/>
      <c r="DKG21" s="174"/>
      <c r="DKH21" s="174"/>
      <c r="DKI21" s="174"/>
      <c r="DKJ21" s="174"/>
      <c r="DKK21" s="174"/>
      <c r="DKL21" s="174"/>
      <c r="DKM21" s="174"/>
      <c r="DKN21" s="174"/>
      <c r="DKO21" s="174"/>
      <c r="DKP21" s="174"/>
      <c r="DKQ21" s="174"/>
      <c r="DKR21" s="174"/>
      <c r="DKS21" s="174"/>
      <c r="DKT21" s="174"/>
      <c r="DKU21" s="174"/>
      <c r="DKV21" s="174"/>
      <c r="DKW21" s="174"/>
      <c r="DKX21" s="174"/>
      <c r="DKY21" s="174"/>
      <c r="DKZ21" s="174"/>
      <c r="DLA21" s="174"/>
      <c r="DLB21" s="174"/>
      <c r="DLC21" s="174"/>
      <c r="DLD21" s="174"/>
      <c r="DLE21" s="174"/>
      <c r="DLF21" s="174"/>
      <c r="DLG21" s="174"/>
      <c r="DLH21" s="174"/>
      <c r="DLI21" s="174"/>
      <c r="DLJ21" s="174"/>
      <c r="DLK21" s="174"/>
      <c r="DLL21" s="174"/>
      <c r="DLM21" s="174"/>
      <c r="DLN21" s="174"/>
      <c r="DLO21" s="174"/>
      <c r="DLP21" s="174"/>
      <c r="DLQ21" s="174"/>
      <c r="DLR21" s="174"/>
      <c r="DLS21" s="174"/>
      <c r="DLT21" s="174"/>
      <c r="DLU21" s="174"/>
      <c r="DLV21" s="174"/>
      <c r="DLW21" s="174"/>
      <c r="DLX21" s="174"/>
      <c r="DLY21" s="174"/>
      <c r="DLZ21" s="174"/>
      <c r="DMA21" s="174"/>
      <c r="DMB21" s="174"/>
      <c r="DMC21" s="174"/>
      <c r="DMD21" s="174"/>
      <c r="DME21" s="174"/>
      <c r="DMF21" s="174"/>
      <c r="DMG21" s="174"/>
      <c r="DMH21" s="174"/>
      <c r="DMI21" s="174"/>
      <c r="DMJ21" s="174"/>
      <c r="DMK21" s="174"/>
      <c r="DML21" s="174"/>
      <c r="DMM21" s="174"/>
      <c r="DMN21" s="174"/>
      <c r="DMO21" s="174"/>
      <c r="DMP21" s="174"/>
      <c r="DMQ21" s="174"/>
      <c r="DMR21" s="174"/>
      <c r="DMS21" s="174"/>
      <c r="DMT21" s="174"/>
      <c r="DMU21" s="174"/>
      <c r="DMV21" s="174"/>
      <c r="DMW21" s="174"/>
      <c r="DMX21" s="174"/>
      <c r="DMY21" s="174"/>
      <c r="DMZ21" s="174"/>
      <c r="DNA21" s="174"/>
      <c r="DNB21" s="174"/>
      <c r="DNC21" s="174"/>
      <c r="DND21" s="174"/>
      <c r="DNE21" s="174"/>
      <c r="DNF21" s="174"/>
      <c r="DNG21" s="174"/>
      <c r="DNH21" s="174"/>
      <c r="DNI21" s="174"/>
      <c r="DNJ21" s="174"/>
      <c r="DNK21" s="174"/>
      <c r="DNL21" s="174"/>
      <c r="DNM21" s="174"/>
      <c r="DNN21" s="174"/>
      <c r="DNO21" s="174"/>
      <c r="DNP21" s="174"/>
      <c r="DNQ21" s="174"/>
      <c r="DNR21" s="174"/>
      <c r="DNS21" s="174"/>
      <c r="DNT21" s="174"/>
      <c r="DNU21" s="174"/>
      <c r="DNV21" s="174"/>
      <c r="DNW21" s="174"/>
      <c r="DNX21" s="174"/>
      <c r="DNY21" s="174"/>
      <c r="DNZ21" s="174"/>
      <c r="DOA21" s="174"/>
      <c r="DOB21" s="174"/>
      <c r="DOC21" s="174"/>
      <c r="DOD21" s="174"/>
      <c r="DOE21" s="174"/>
      <c r="DOF21" s="174"/>
      <c r="DOG21" s="174"/>
      <c r="DOH21" s="174"/>
      <c r="DOI21" s="174"/>
      <c r="DOJ21" s="174"/>
      <c r="DOK21" s="174"/>
      <c r="DOL21" s="174"/>
      <c r="DOM21" s="174"/>
      <c r="DON21" s="174"/>
      <c r="DOO21" s="174"/>
      <c r="DOP21" s="174"/>
      <c r="DOQ21" s="174"/>
      <c r="DOR21" s="174"/>
      <c r="DOS21" s="174"/>
      <c r="DOT21" s="174"/>
      <c r="DOU21" s="174"/>
      <c r="DOV21" s="174"/>
      <c r="DOW21" s="174"/>
      <c r="DOX21" s="174"/>
      <c r="DOY21" s="174"/>
      <c r="DOZ21" s="174"/>
      <c r="DPA21" s="174"/>
      <c r="DPB21" s="174"/>
      <c r="DPC21" s="174"/>
      <c r="DPD21" s="174"/>
      <c r="DPE21" s="174"/>
      <c r="DPF21" s="174"/>
      <c r="DPG21" s="174"/>
      <c r="DPH21" s="174"/>
      <c r="DPI21" s="174"/>
      <c r="DPJ21" s="174"/>
      <c r="DPK21" s="174"/>
      <c r="DPL21" s="174"/>
      <c r="DPM21" s="174"/>
      <c r="DPN21" s="174"/>
      <c r="DPO21" s="174"/>
      <c r="DPP21" s="174"/>
      <c r="DPQ21" s="174"/>
      <c r="DPR21" s="174"/>
      <c r="DPS21" s="174"/>
      <c r="DPT21" s="174"/>
      <c r="DPU21" s="174"/>
      <c r="DPV21" s="174"/>
      <c r="DPW21" s="174"/>
      <c r="DPX21" s="174"/>
      <c r="DPY21" s="174"/>
      <c r="DPZ21" s="174"/>
      <c r="DQA21" s="174"/>
      <c r="DQB21" s="174"/>
      <c r="DQC21" s="174"/>
      <c r="DQD21" s="174"/>
      <c r="DQE21" s="174"/>
      <c r="DQF21" s="174"/>
      <c r="DQG21" s="174"/>
      <c r="DQH21" s="174"/>
      <c r="DQI21" s="174"/>
      <c r="DQJ21" s="174"/>
      <c r="DQK21" s="174"/>
      <c r="DQL21" s="174"/>
      <c r="DQM21" s="174"/>
      <c r="DQN21" s="174"/>
      <c r="DQO21" s="174"/>
      <c r="DQP21" s="174"/>
      <c r="DQQ21" s="174"/>
      <c r="DQR21" s="174"/>
      <c r="DQS21" s="174"/>
      <c r="DQT21" s="174"/>
      <c r="DQU21" s="174"/>
      <c r="DQV21" s="174"/>
      <c r="DQW21" s="174"/>
      <c r="DQX21" s="174"/>
      <c r="DQY21" s="174"/>
      <c r="DQZ21" s="174"/>
      <c r="DRA21" s="174"/>
      <c r="DRB21" s="174"/>
      <c r="DRC21" s="174"/>
      <c r="DRD21" s="174"/>
      <c r="DRE21" s="174"/>
      <c r="DRF21" s="174"/>
      <c r="DRG21" s="174"/>
      <c r="DRH21" s="174"/>
      <c r="DRI21" s="174"/>
      <c r="DRJ21" s="174"/>
      <c r="DRK21" s="174"/>
      <c r="DRL21" s="174"/>
      <c r="DRM21" s="174"/>
      <c r="DRN21" s="174"/>
      <c r="DRO21" s="174"/>
      <c r="DRP21" s="174"/>
      <c r="DRQ21" s="174"/>
      <c r="DRR21" s="174"/>
      <c r="DRS21" s="174"/>
      <c r="DRT21" s="174"/>
      <c r="DRU21" s="174"/>
      <c r="DRV21" s="174"/>
      <c r="DRW21" s="174"/>
      <c r="DRX21" s="174"/>
      <c r="DRY21" s="174"/>
      <c r="DRZ21" s="174"/>
      <c r="DSA21" s="174"/>
      <c r="DSB21" s="174"/>
      <c r="DSC21" s="174"/>
      <c r="DSD21" s="174"/>
      <c r="DSE21" s="174"/>
      <c r="DSF21" s="174"/>
      <c r="DSG21" s="174"/>
      <c r="DSH21" s="174"/>
      <c r="DSI21" s="174"/>
      <c r="DSJ21" s="174"/>
      <c r="DSK21" s="174"/>
      <c r="DSL21" s="174"/>
      <c r="DSM21" s="174"/>
      <c r="DSN21" s="174"/>
      <c r="DSO21" s="174"/>
      <c r="DSP21" s="174"/>
      <c r="DSQ21" s="174"/>
      <c r="DSR21" s="174"/>
      <c r="DSS21" s="174"/>
      <c r="DST21" s="174"/>
      <c r="DSU21" s="174"/>
      <c r="DSV21" s="174"/>
      <c r="DSW21" s="174"/>
      <c r="DSX21" s="174"/>
      <c r="DSY21" s="174"/>
      <c r="DSZ21" s="174"/>
      <c r="DTA21" s="174"/>
      <c r="DTB21" s="174"/>
      <c r="DTC21" s="174"/>
      <c r="DTD21" s="174"/>
      <c r="DTE21" s="174"/>
      <c r="DTF21" s="174"/>
      <c r="DTG21" s="174"/>
      <c r="DTH21" s="174"/>
      <c r="DTI21" s="174"/>
      <c r="DTJ21" s="174"/>
      <c r="DTK21" s="174"/>
      <c r="DTL21" s="174"/>
      <c r="DTM21" s="174"/>
      <c r="DTN21" s="174"/>
      <c r="DTO21" s="174"/>
      <c r="DTP21" s="174"/>
      <c r="DTQ21" s="174"/>
      <c r="DTR21" s="174"/>
      <c r="DTS21" s="174"/>
      <c r="DTT21" s="174"/>
      <c r="DTU21" s="174"/>
      <c r="DTV21" s="174"/>
      <c r="DTW21" s="174"/>
      <c r="DTX21" s="174"/>
      <c r="DTY21" s="174"/>
      <c r="DTZ21" s="174"/>
      <c r="DUA21" s="174"/>
      <c r="DUB21" s="174"/>
      <c r="DUC21" s="174"/>
      <c r="DUD21" s="174"/>
      <c r="DUE21" s="174"/>
      <c r="DUF21" s="174"/>
      <c r="DUG21" s="174"/>
      <c r="DUH21" s="174"/>
      <c r="DUI21" s="174"/>
      <c r="DUJ21" s="174"/>
      <c r="DUK21" s="174"/>
      <c r="DUL21" s="174"/>
      <c r="DUM21" s="174"/>
      <c r="DUN21" s="174"/>
      <c r="DUO21" s="174"/>
      <c r="DUP21" s="174"/>
      <c r="DUQ21" s="174"/>
      <c r="DUR21" s="174"/>
      <c r="DUS21" s="174"/>
      <c r="DUT21" s="174"/>
      <c r="DUU21" s="174"/>
      <c r="DUV21" s="174"/>
      <c r="DUW21" s="174"/>
      <c r="DUX21" s="174"/>
      <c r="DUY21" s="174"/>
      <c r="DUZ21" s="174"/>
      <c r="DVA21" s="174"/>
      <c r="DVB21" s="174"/>
      <c r="DVC21" s="174"/>
      <c r="DVD21" s="174"/>
      <c r="DVE21" s="174"/>
      <c r="DVF21" s="174"/>
      <c r="DVG21" s="174"/>
      <c r="DVH21" s="174"/>
      <c r="DVI21" s="174"/>
      <c r="DVJ21" s="174"/>
      <c r="DVK21" s="174"/>
      <c r="DVL21" s="174"/>
      <c r="DVM21" s="174"/>
      <c r="DVN21" s="174"/>
      <c r="DVO21" s="174"/>
      <c r="DVP21" s="174"/>
      <c r="DVQ21" s="174"/>
      <c r="DVR21" s="174"/>
      <c r="DVS21" s="174"/>
      <c r="DVT21" s="174"/>
      <c r="DVU21" s="174"/>
      <c r="DVV21" s="174"/>
      <c r="DVW21" s="174"/>
      <c r="DVX21" s="174"/>
      <c r="DVY21" s="174"/>
      <c r="DVZ21" s="174"/>
      <c r="DWA21" s="174"/>
      <c r="DWB21" s="174"/>
      <c r="DWC21" s="174"/>
      <c r="DWD21" s="174"/>
      <c r="DWE21" s="174"/>
      <c r="DWF21" s="174"/>
      <c r="DWG21" s="174"/>
      <c r="DWH21" s="174"/>
      <c r="DWI21" s="174"/>
      <c r="DWJ21" s="174"/>
      <c r="DWK21" s="174"/>
      <c r="DWL21" s="174"/>
      <c r="DWM21" s="174"/>
      <c r="DWN21" s="174"/>
      <c r="DWO21" s="174"/>
      <c r="DWP21" s="174"/>
      <c r="DWQ21" s="174"/>
      <c r="DWR21" s="174"/>
      <c r="DWS21" s="174"/>
      <c r="DWT21" s="174"/>
      <c r="DWU21" s="174"/>
      <c r="DWV21" s="174"/>
      <c r="DWW21" s="174"/>
      <c r="DWX21" s="174"/>
      <c r="DWY21" s="174"/>
      <c r="DWZ21" s="174"/>
      <c r="DXA21" s="174"/>
      <c r="DXB21" s="174"/>
      <c r="DXC21" s="174"/>
      <c r="DXD21" s="174"/>
      <c r="DXE21" s="174"/>
      <c r="DXF21" s="174"/>
      <c r="DXG21" s="174"/>
      <c r="DXH21" s="174"/>
      <c r="DXI21" s="174"/>
      <c r="DXJ21" s="174"/>
      <c r="DXK21" s="174"/>
      <c r="DXL21" s="174"/>
      <c r="DXM21" s="174"/>
      <c r="DXN21" s="174"/>
      <c r="DXO21" s="174"/>
      <c r="DXP21" s="174"/>
      <c r="DXQ21" s="174"/>
      <c r="DXR21" s="174"/>
      <c r="DXS21" s="174"/>
      <c r="DXT21" s="174"/>
      <c r="DXU21" s="174"/>
      <c r="DXV21" s="174"/>
      <c r="DXW21" s="174"/>
      <c r="DXX21" s="174"/>
      <c r="DXY21" s="174"/>
      <c r="DXZ21" s="174"/>
      <c r="DYA21" s="174"/>
      <c r="DYB21" s="174"/>
      <c r="DYC21" s="174"/>
      <c r="DYD21" s="174"/>
      <c r="DYE21" s="174"/>
      <c r="DYF21" s="174"/>
      <c r="DYG21" s="174"/>
      <c r="DYH21" s="174"/>
      <c r="DYI21" s="174"/>
      <c r="DYJ21" s="174"/>
      <c r="DYK21" s="174"/>
      <c r="DYL21" s="174"/>
      <c r="DYM21" s="174"/>
      <c r="DYN21" s="174"/>
      <c r="DYO21" s="174"/>
      <c r="DYP21" s="174"/>
      <c r="DYQ21" s="174"/>
      <c r="DYR21" s="174"/>
      <c r="DYS21" s="174"/>
      <c r="DYT21" s="174"/>
      <c r="DYU21" s="174"/>
      <c r="DYV21" s="174"/>
      <c r="DYW21" s="174"/>
      <c r="DYX21" s="174"/>
      <c r="DYY21" s="174"/>
      <c r="DYZ21" s="174"/>
      <c r="DZA21" s="174"/>
      <c r="DZB21" s="174"/>
      <c r="DZC21" s="174"/>
      <c r="DZD21" s="174"/>
      <c r="DZE21" s="174"/>
      <c r="DZF21" s="174"/>
      <c r="DZG21" s="174"/>
      <c r="DZH21" s="174"/>
      <c r="DZI21" s="174"/>
      <c r="DZJ21" s="174"/>
      <c r="DZK21" s="174"/>
      <c r="DZL21" s="174"/>
      <c r="DZM21" s="174"/>
      <c r="DZN21" s="174"/>
      <c r="DZO21" s="174"/>
      <c r="DZP21" s="174"/>
      <c r="DZQ21" s="174"/>
      <c r="DZR21" s="174"/>
      <c r="DZS21" s="174"/>
      <c r="DZT21" s="174"/>
      <c r="DZU21" s="174"/>
      <c r="DZV21" s="174"/>
      <c r="DZW21" s="174"/>
      <c r="DZX21" s="174"/>
      <c r="DZY21" s="174"/>
      <c r="DZZ21" s="174"/>
      <c r="EAA21" s="174"/>
      <c r="EAB21" s="174"/>
      <c r="EAC21" s="174"/>
      <c r="EAD21" s="174"/>
      <c r="EAE21" s="174"/>
      <c r="EAF21" s="174"/>
      <c r="EAG21" s="174"/>
      <c r="EAH21" s="174"/>
      <c r="EAI21" s="174"/>
      <c r="EAJ21" s="174"/>
      <c r="EAK21" s="174"/>
      <c r="EAL21" s="174"/>
      <c r="EAM21" s="174"/>
      <c r="EAN21" s="174"/>
      <c r="EAO21" s="174"/>
      <c r="EAP21" s="174"/>
      <c r="EAQ21" s="174"/>
      <c r="EAR21" s="174"/>
      <c r="EAS21" s="174"/>
      <c r="EAT21" s="174"/>
      <c r="EAU21" s="174"/>
      <c r="EAV21" s="174"/>
      <c r="EAW21" s="174"/>
      <c r="EAX21" s="174"/>
      <c r="EAY21" s="174"/>
      <c r="EAZ21" s="174"/>
      <c r="EBA21" s="174"/>
      <c r="EBB21" s="174"/>
      <c r="EBC21" s="174"/>
      <c r="EBD21" s="174"/>
      <c r="EBE21" s="174"/>
      <c r="EBF21" s="174"/>
      <c r="EBG21" s="174"/>
      <c r="EBH21" s="174"/>
      <c r="EBI21" s="174"/>
      <c r="EBJ21" s="174"/>
      <c r="EBK21" s="174"/>
      <c r="EBL21" s="174"/>
      <c r="EBM21" s="174"/>
      <c r="EBN21" s="174"/>
      <c r="EBO21" s="174"/>
      <c r="EBP21" s="174"/>
      <c r="EBQ21" s="174"/>
      <c r="EBR21" s="174"/>
      <c r="EBS21" s="174"/>
      <c r="EBT21" s="174"/>
      <c r="EBU21" s="174"/>
      <c r="EBV21" s="174"/>
      <c r="EBW21" s="174"/>
      <c r="EBX21" s="174"/>
      <c r="EBY21" s="174"/>
      <c r="EBZ21" s="174"/>
      <c r="ECA21" s="174"/>
      <c r="ECB21" s="174"/>
      <c r="ECC21" s="174"/>
      <c r="ECD21" s="174"/>
      <c r="ECE21" s="174"/>
      <c r="ECF21" s="174"/>
      <c r="ECG21" s="174"/>
      <c r="ECH21" s="174"/>
      <c r="ECI21" s="174"/>
      <c r="ECJ21" s="174"/>
      <c r="ECK21" s="174"/>
      <c r="ECL21" s="174"/>
      <c r="ECM21" s="174"/>
      <c r="ECN21" s="174"/>
      <c r="ECO21" s="174"/>
      <c r="ECP21" s="174"/>
      <c r="ECQ21" s="174"/>
      <c r="ECR21" s="174"/>
      <c r="ECS21" s="174"/>
      <c r="ECT21" s="174"/>
      <c r="ECU21" s="174"/>
      <c r="ECV21" s="174"/>
      <c r="ECW21" s="174"/>
      <c r="ECX21" s="174"/>
      <c r="ECY21" s="174"/>
      <c r="ECZ21" s="174"/>
      <c r="EDA21" s="174"/>
      <c r="EDB21" s="174"/>
      <c r="EDC21" s="174"/>
      <c r="EDD21" s="174"/>
      <c r="EDE21" s="174"/>
      <c r="EDF21" s="174"/>
      <c r="EDG21" s="174"/>
      <c r="EDH21" s="174"/>
      <c r="EDI21" s="174"/>
      <c r="EDJ21" s="174"/>
      <c r="EDK21" s="174"/>
      <c r="EDL21" s="174"/>
      <c r="EDM21" s="174"/>
      <c r="EDN21" s="174"/>
      <c r="EDO21" s="174"/>
      <c r="EDP21" s="174"/>
      <c r="EDQ21" s="174"/>
      <c r="EDR21" s="174"/>
      <c r="EDS21" s="174"/>
      <c r="EDT21" s="174"/>
      <c r="EDU21" s="174"/>
      <c r="EDV21" s="174"/>
      <c r="EDW21" s="174"/>
      <c r="EDX21" s="174"/>
      <c r="EDY21" s="174"/>
      <c r="EDZ21" s="174"/>
      <c r="EEA21" s="174"/>
      <c r="EEB21" s="174"/>
      <c r="EEC21" s="174"/>
      <c r="EED21" s="174"/>
      <c r="EEE21" s="174"/>
      <c r="EEF21" s="174"/>
      <c r="EEG21" s="174"/>
      <c r="EEH21" s="174"/>
      <c r="EEI21" s="174"/>
      <c r="EEJ21" s="174"/>
      <c r="EEK21" s="174"/>
      <c r="EEL21" s="174"/>
      <c r="EEM21" s="174"/>
      <c r="EEN21" s="174"/>
      <c r="EEO21" s="174"/>
      <c r="EEP21" s="174"/>
      <c r="EEQ21" s="174"/>
      <c r="EER21" s="174"/>
      <c r="EES21" s="174"/>
      <c r="EET21" s="174"/>
      <c r="EEU21" s="174"/>
      <c r="EEV21" s="174"/>
      <c r="EEW21" s="174"/>
      <c r="EEX21" s="174"/>
      <c r="EEY21" s="174"/>
      <c r="EEZ21" s="174"/>
      <c r="EFA21" s="174"/>
      <c r="EFB21" s="174"/>
      <c r="EFC21" s="174"/>
      <c r="EFD21" s="174"/>
      <c r="EFE21" s="174"/>
      <c r="EFF21" s="174"/>
      <c r="EFG21" s="174"/>
      <c r="EFH21" s="174"/>
      <c r="EFI21" s="174"/>
      <c r="EFJ21" s="174"/>
      <c r="EFK21" s="174"/>
      <c r="EFL21" s="174"/>
      <c r="EFM21" s="174"/>
      <c r="EFN21" s="174"/>
      <c r="EFO21" s="174"/>
      <c r="EFP21" s="174"/>
      <c r="EFQ21" s="174"/>
      <c r="EFR21" s="174"/>
      <c r="EFS21" s="174"/>
      <c r="EFT21" s="174"/>
      <c r="EFU21" s="174"/>
      <c r="EFV21" s="174"/>
      <c r="EFW21" s="174"/>
      <c r="EFX21" s="174"/>
      <c r="EFY21" s="174"/>
      <c r="EFZ21" s="174"/>
      <c r="EGA21" s="174"/>
      <c r="EGB21" s="174"/>
      <c r="EGC21" s="174"/>
      <c r="EGD21" s="174"/>
      <c r="EGE21" s="174"/>
      <c r="EGF21" s="174"/>
      <c r="EGG21" s="174"/>
      <c r="EGH21" s="174"/>
      <c r="EGI21" s="174"/>
      <c r="EGJ21" s="174"/>
      <c r="EGK21" s="174"/>
      <c r="EGL21" s="174"/>
      <c r="EGM21" s="174"/>
      <c r="EGN21" s="174"/>
      <c r="EGO21" s="174"/>
      <c r="EGP21" s="174"/>
      <c r="EGQ21" s="174"/>
      <c r="EGR21" s="174"/>
      <c r="EGS21" s="174"/>
      <c r="EGT21" s="174"/>
      <c r="EGU21" s="174"/>
      <c r="EGV21" s="174"/>
      <c r="EGW21" s="174"/>
      <c r="EGX21" s="174"/>
      <c r="EGY21" s="174"/>
      <c r="EGZ21" s="174"/>
      <c r="EHA21" s="174"/>
      <c r="EHB21" s="174"/>
      <c r="EHC21" s="174"/>
      <c r="EHD21" s="174"/>
      <c r="EHE21" s="174"/>
      <c r="EHF21" s="174"/>
      <c r="EHG21" s="174"/>
      <c r="EHH21" s="174"/>
      <c r="EHI21" s="174"/>
      <c r="EHJ21" s="174"/>
      <c r="EHK21" s="174"/>
      <c r="EHL21" s="174"/>
      <c r="EHM21" s="174"/>
      <c r="EHN21" s="174"/>
      <c r="EHO21" s="174"/>
      <c r="EHP21" s="174"/>
      <c r="EHQ21" s="174"/>
      <c r="EHR21" s="174"/>
      <c r="EHS21" s="174"/>
      <c r="EHT21" s="174"/>
      <c r="EHU21" s="174"/>
      <c r="EHV21" s="174"/>
      <c r="EHW21" s="174"/>
      <c r="EHX21" s="174"/>
      <c r="EHY21" s="174"/>
      <c r="EHZ21" s="174"/>
      <c r="EIA21" s="174"/>
      <c r="EIB21" s="174"/>
      <c r="EIC21" s="174"/>
      <c r="EID21" s="174"/>
      <c r="EIE21" s="174"/>
      <c r="EIF21" s="174"/>
      <c r="EIG21" s="174"/>
      <c r="EIH21" s="174"/>
      <c r="EII21" s="174"/>
      <c r="EIJ21" s="174"/>
      <c r="EIK21" s="174"/>
      <c r="EIL21" s="174"/>
      <c r="EIM21" s="174"/>
      <c r="EIN21" s="174"/>
      <c r="EIO21" s="174"/>
      <c r="EIP21" s="174"/>
      <c r="EIQ21" s="174"/>
      <c r="EIR21" s="174"/>
      <c r="EIS21" s="174"/>
      <c r="EIT21" s="174"/>
      <c r="EIU21" s="174"/>
      <c r="EIV21" s="174"/>
      <c r="EIW21" s="174"/>
      <c r="EIX21" s="174"/>
      <c r="EIY21" s="174"/>
      <c r="EIZ21" s="174"/>
      <c r="EJA21" s="174"/>
      <c r="EJB21" s="174"/>
      <c r="EJC21" s="174"/>
      <c r="EJD21" s="174"/>
      <c r="EJE21" s="174"/>
      <c r="EJF21" s="174"/>
      <c r="EJG21" s="174"/>
      <c r="EJH21" s="174"/>
      <c r="EJI21" s="174"/>
      <c r="EJJ21" s="174"/>
      <c r="EJK21" s="174"/>
      <c r="EJL21" s="174"/>
      <c r="EJM21" s="174"/>
      <c r="EJN21" s="174"/>
      <c r="EJO21" s="174"/>
      <c r="EJP21" s="174"/>
      <c r="EJQ21" s="174"/>
      <c r="EJR21" s="174"/>
      <c r="EJS21" s="174"/>
      <c r="EJT21" s="174"/>
      <c r="EJU21" s="174"/>
      <c r="EJV21" s="174"/>
      <c r="EJW21" s="174"/>
      <c r="EJX21" s="174"/>
      <c r="EJY21" s="174"/>
      <c r="EJZ21" s="174"/>
      <c r="EKA21" s="174"/>
      <c r="EKB21" s="174"/>
      <c r="EKC21" s="174"/>
      <c r="EKD21" s="174"/>
      <c r="EKE21" s="174"/>
      <c r="EKF21" s="174"/>
      <c r="EKG21" s="174"/>
      <c r="EKH21" s="174"/>
      <c r="EKI21" s="174"/>
      <c r="EKJ21" s="174"/>
      <c r="EKK21" s="174"/>
      <c r="EKL21" s="174"/>
      <c r="EKM21" s="174"/>
      <c r="EKN21" s="174"/>
      <c r="EKO21" s="174"/>
      <c r="EKP21" s="174"/>
      <c r="EKQ21" s="174"/>
      <c r="EKR21" s="174"/>
      <c r="EKS21" s="174"/>
      <c r="EKT21" s="174"/>
      <c r="EKU21" s="174"/>
      <c r="EKV21" s="174"/>
      <c r="EKW21" s="174"/>
      <c r="EKX21" s="174"/>
      <c r="EKY21" s="174"/>
      <c r="EKZ21" s="174"/>
      <c r="ELA21" s="174"/>
      <c r="ELB21" s="174"/>
      <c r="ELC21" s="174"/>
      <c r="ELD21" s="174"/>
      <c r="ELE21" s="174"/>
      <c r="ELF21" s="174"/>
      <c r="ELG21" s="174"/>
      <c r="ELH21" s="174"/>
      <c r="ELI21" s="174"/>
      <c r="ELJ21" s="174"/>
      <c r="ELK21" s="174"/>
      <c r="ELL21" s="174"/>
      <c r="ELM21" s="174"/>
      <c r="ELN21" s="174"/>
      <c r="ELO21" s="174"/>
      <c r="ELP21" s="174"/>
      <c r="ELQ21" s="174"/>
      <c r="ELR21" s="174"/>
      <c r="ELS21" s="174"/>
      <c r="ELT21" s="174"/>
      <c r="ELU21" s="174"/>
      <c r="ELV21" s="174"/>
      <c r="ELW21" s="174"/>
      <c r="ELX21" s="174"/>
      <c r="ELY21" s="174"/>
      <c r="ELZ21" s="174"/>
      <c r="EMA21" s="174"/>
      <c r="EMB21" s="174"/>
      <c r="EMC21" s="174"/>
      <c r="EMD21" s="174"/>
      <c r="EME21" s="174"/>
      <c r="EMF21" s="174"/>
      <c r="EMG21" s="174"/>
      <c r="EMH21" s="174"/>
      <c r="EMI21" s="174"/>
      <c r="EMJ21" s="174"/>
      <c r="EMK21" s="174"/>
      <c r="EML21" s="174"/>
      <c r="EMM21" s="174"/>
      <c r="EMN21" s="174"/>
      <c r="EMO21" s="174"/>
      <c r="EMP21" s="174"/>
      <c r="EMQ21" s="174"/>
      <c r="EMR21" s="174"/>
      <c r="EMS21" s="174"/>
      <c r="EMT21" s="174"/>
      <c r="EMU21" s="174"/>
      <c r="EMV21" s="174"/>
      <c r="EMW21" s="174"/>
      <c r="EMX21" s="174"/>
      <c r="EMY21" s="174"/>
      <c r="EMZ21" s="174"/>
      <c r="ENA21" s="174"/>
      <c r="ENB21" s="174"/>
      <c r="ENC21" s="174"/>
      <c r="END21" s="174"/>
      <c r="ENE21" s="174"/>
      <c r="ENF21" s="174"/>
      <c r="ENG21" s="174"/>
      <c r="ENH21" s="174"/>
      <c r="ENI21" s="174"/>
      <c r="ENJ21" s="174"/>
      <c r="ENK21" s="174"/>
      <c r="ENL21" s="174"/>
      <c r="ENM21" s="174"/>
      <c r="ENN21" s="174"/>
      <c r="ENO21" s="174"/>
      <c r="ENP21" s="174"/>
      <c r="ENQ21" s="174"/>
      <c r="ENR21" s="174"/>
      <c r="ENS21" s="174"/>
      <c r="ENT21" s="174"/>
      <c r="ENU21" s="174"/>
      <c r="ENV21" s="174"/>
      <c r="ENW21" s="174"/>
      <c r="ENX21" s="174"/>
      <c r="ENY21" s="174"/>
      <c r="ENZ21" s="174"/>
      <c r="EOA21" s="174"/>
      <c r="EOB21" s="174"/>
      <c r="EOC21" s="174"/>
      <c r="EOD21" s="174"/>
      <c r="EOE21" s="174"/>
      <c r="EOF21" s="174"/>
      <c r="EOG21" s="174"/>
      <c r="EOH21" s="174"/>
      <c r="EOI21" s="174"/>
      <c r="EOJ21" s="174"/>
      <c r="EOK21" s="174"/>
      <c r="EOL21" s="174"/>
      <c r="EOM21" s="174"/>
      <c r="EON21" s="174"/>
      <c r="EOO21" s="174"/>
      <c r="EOP21" s="174"/>
      <c r="EOQ21" s="174"/>
      <c r="EOR21" s="174"/>
      <c r="EOS21" s="174"/>
      <c r="EOT21" s="174"/>
      <c r="EOU21" s="174"/>
      <c r="EOV21" s="174"/>
      <c r="EOW21" s="174"/>
      <c r="EOX21" s="174"/>
      <c r="EOY21" s="174"/>
      <c r="EOZ21" s="174"/>
      <c r="EPA21" s="174"/>
      <c r="EPB21" s="174"/>
      <c r="EPC21" s="174"/>
      <c r="EPD21" s="174"/>
      <c r="EPE21" s="174"/>
      <c r="EPF21" s="174"/>
      <c r="EPG21" s="174"/>
      <c r="EPH21" s="174"/>
      <c r="EPI21" s="174"/>
      <c r="EPJ21" s="174"/>
      <c r="EPK21" s="174"/>
      <c r="EPL21" s="174"/>
      <c r="EPM21" s="174"/>
      <c r="EPN21" s="174"/>
      <c r="EPO21" s="174"/>
      <c r="EPP21" s="174"/>
      <c r="EPQ21" s="174"/>
      <c r="EPR21" s="174"/>
      <c r="EPS21" s="174"/>
      <c r="EPT21" s="174"/>
      <c r="EPU21" s="174"/>
      <c r="EPV21" s="174"/>
      <c r="EPW21" s="174"/>
      <c r="EPX21" s="174"/>
      <c r="EPY21" s="174"/>
      <c r="EPZ21" s="174"/>
      <c r="EQA21" s="174"/>
      <c r="EQB21" s="174"/>
      <c r="EQC21" s="174"/>
      <c r="EQD21" s="174"/>
      <c r="EQE21" s="174"/>
      <c r="EQF21" s="174"/>
      <c r="EQG21" s="174"/>
      <c r="EQH21" s="174"/>
      <c r="EQI21" s="174"/>
      <c r="EQJ21" s="174"/>
      <c r="EQK21" s="174"/>
      <c r="EQL21" s="174"/>
      <c r="EQM21" s="174"/>
      <c r="EQN21" s="174"/>
      <c r="EQO21" s="174"/>
      <c r="EQP21" s="174"/>
      <c r="EQQ21" s="174"/>
      <c r="EQR21" s="174"/>
      <c r="EQS21" s="174"/>
      <c r="EQT21" s="174"/>
      <c r="EQU21" s="174"/>
      <c r="EQV21" s="174"/>
      <c r="EQW21" s="174"/>
      <c r="EQX21" s="174"/>
      <c r="EQY21" s="174"/>
      <c r="EQZ21" s="174"/>
      <c r="ERA21" s="174"/>
      <c r="ERB21" s="174"/>
      <c r="ERC21" s="174"/>
      <c r="ERD21" s="174"/>
      <c r="ERE21" s="174"/>
      <c r="ERF21" s="174"/>
      <c r="ERG21" s="174"/>
      <c r="ERH21" s="174"/>
      <c r="ERI21" s="174"/>
      <c r="ERJ21" s="174"/>
      <c r="ERK21" s="174"/>
      <c r="ERL21" s="174"/>
      <c r="ERM21" s="174"/>
      <c r="ERN21" s="174"/>
      <c r="ERO21" s="174"/>
      <c r="ERP21" s="174"/>
      <c r="ERQ21" s="174"/>
      <c r="ERR21" s="174"/>
      <c r="ERS21" s="174"/>
      <c r="ERT21" s="174"/>
      <c r="ERU21" s="174"/>
      <c r="ERV21" s="174"/>
      <c r="ERW21" s="174"/>
      <c r="ERX21" s="174"/>
      <c r="ERY21" s="174"/>
      <c r="ERZ21" s="174"/>
      <c r="ESA21" s="174"/>
      <c r="ESB21" s="174"/>
      <c r="ESC21" s="174"/>
      <c r="ESD21" s="174"/>
      <c r="ESE21" s="174"/>
      <c r="ESF21" s="174"/>
      <c r="ESG21" s="174"/>
      <c r="ESH21" s="174"/>
      <c r="ESI21" s="174"/>
      <c r="ESJ21" s="174"/>
      <c r="ESK21" s="174"/>
      <c r="ESL21" s="174"/>
      <c r="ESM21" s="174"/>
      <c r="ESN21" s="174"/>
      <c r="ESO21" s="174"/>
      <c r="ESP21" s="174"/>
      <c r="ESQ21" s="174"/>
      <c r="ESR21" s="174"/>
      <c r="ESS21" s="174"/>
      <c r="EST21" s="174"/>
      <c r="ESU21" s="174"/>
      <c r="ESV21" s="174"/>
      <c r="ESW21" s="174"/>
      <c r="ESX21" s="174"/>
      <c r="ESY21" s="174"/>
      <c r="ESZ21" s="174"/>
      <c r="ETA21" s="174"/>
      <c r="ETB21" s="174"/>
      <c r="ETC21" s="174"/>
      <c r="ETD21" s="174"/>
      <c r="ETE21" s="174"/>
      <c r="ETF21" s="174"/>
      <c r="ETG21" s="174"/>
      <c r="ETH21" s="174"/>
      <c r="ETI21" s="174"/>
      <c r="ETJ21" s="174"/>
      <c r="ETK21" s="174"/>
      <c r="ETL21" s="174"/>
      <c r="ETM21" s="174"/>
      <c r="ETN21" s="174"/>
      <c r="ETO21" s="174"/>
      <c r="ETP21" s="174"/>
      <c r="ETQ21" s="174"/>
      <c r="ETR21" s="174"/>
      <c r="ETS21" s="174"/>
      <c r="ETT21" s="174"/>
      <c r="ETU21" s="174"/>
      <c r="ETV21" s="174"/>
      <c r="ETW21" s="174"/>
      <c r="ETX21" s="174"/>
      <c r="ETY21" s="174"/>
      <c r="ETZ21" s="174"/>
      <c r="EUA21" s="174"/>
      <c r="EUB21" s="174"/>
      <c r="EUC21" s="174"/>
      <c r="EUD21" s="174"/>
      <c r="EUE21" s="174"/>
      <c r="EUF21" s="174"/>
      <c r="EUG21" s="174"/>
      <c r="EUH21" s="174"/>
      <c r="EUI21" s="174"/>
      <c r="EUJ21" s="174"/>
      <c r="EUK21" s="174"/>
      <c r="EUL21" s="174"/>
      <c r="EUM21" s="174"/>
      <c r="EUN21" s="174"/>
      <c r="EUO21" s="174"/>
      <c r="EUP21" s="174"/>
      <c r="EUQ21" s="174"/>
      <c r="EUR21" s="174"/>
      <c r="EUS21" s="174"/>
      <c r="EUT21" s="174"/>
      <c r="EUU21" s="174"/>
      <c r="EUV21" s="174"/>
      <c r="EUW21" s="174"/>
      <c r="EUX21" s="174"/>
      <c r="EUY21" s="174"/>
      <c r="EUZ21" s="174"/>
      <c r="EVA21" s="174"/>
      <c r="EVB21" s="174"/>
      <c r="EVC21" s="174"/>
      <c r="EVD21" s="174"/>
      <c r="EVE21" s="174"/>
      <c r="EVF21" s="174"/>
      <c r="EVG21" s="174"/>
      <c r="EVH21" s="174"/>
      <c r="EVI21" s="174"/>
      <c r="EVJ21" s="174"/>
      <c r="EVK21" s="174"/>
      <c r="EVL21" s="174"/>
      <c r="EVM21" s="174"/>
      <c r="EVN21" s="174"/>
      <c r="EVO21" s="174"/>
      <c r="EVP21" s="174"/>
      <c r="EVQ21" s="174"/>
      <c r="EVR21" s="174"/>
      <c r="EVS21" s="174"/>
      <c r="EVT21" s="174"/>
      <c r="EVU21" s="174"/>
      <c r="EVV21" s="174"/>
      <c r="EVW21" s="174"/>
      <c r="EVX21" s="174"/>
      <c r="EVY21" s="174"/>
      <c r="EVZ21" s="174"/>
      <c r="EWA21" s="174"/>
      <c r="EWB21" s="174"/>
      <c r="EWC21" s="174"/>
      <c r="EWD21" s="174"/>
      <c r="EWE21" s="174"/>
      <c r="EWF21" s="174"/>
      <c r="EWG21" s="174"/>
      <c r="EWH21" s="174"/>
      <c r="EWI21" s="174"/>
      <c r="EWJ21" s="174"/>
      <c r="EWK21" s="174"/>
      <c r="EWL21" s="174"/>
      <c r="EWM21" s="174"/>
      <c r="EWN21" s="174"/>
      <c r="EWO21" s="174"/>
      <c r="EWP21" s="174"/>
      <c r="EWQ21" s="174"/>
      <c r="EWR21" s="174"/>
      <c r="EWS21" s="174"/>
      <c r="EWT21" s="174"/>
      <c r="EWU21" s="174"/>
      <c r="EWV21" s="174"/>
      <c r="EWW21" s="174"/>
      <c r="EWX21" s="174"/>
      <c r="EWY21" s="174"/>
      <c r="EWZ21" s="174"/>
      <c r="EXA21" s="174"/>
      <c r="EXB21" s="174"/>
      <c r="EXC21" s="174"/>
      <c r="EXD21" s="174"/>
      <c r="EXE21" s="174"/>
      <c r="EXF21" s="174"/>
      <c r="EXG21" s="174"/>
      <c r="EXH21" s="174"/>
      <c r="EXI21" s="174"/>
      <c r="EXJ21" s="174"/>
      <c r="EXK21" s="174"/>
      <c r="EXL21" s="174"/>
      <c r="EXM21" s="174"/>
      <c r="EXN21" s="174"/>
      <c r="EXO21" s="174"/>
      <c r="EXP21" s="174"/>
      <c r="EXQ21" s="174"/>
      <c r="EXR21" s="174"/>
      <c r="EXS21" s="174"/>
      <c r="EXT21" s="174"/>
      <c r="EXU21" s="174"/>
      <c r="EXV21" s="174"/>
      <c r="EXW21" s="174"/>
      <c r="EXX21" s="174"/>
      <c r="EXY21" s="174"/>
      <c r="EXZ21" s="174"/>
      <c r="EYA21" s="174"/>
      <c r="EYB21" s="174"/>
      <c r="EYC21" s="174"/>
      <c r="EYD21" s="174"/>
      <c r="EYE21" s="174"/>
      <c r="EYF21" s="174"/>
      <c r="EYG21" s="174"/>
      <c r="EYH21" s="174"/>
      <c r="EYI21" s="174"/>
      <c r="EYJ21" s="174"/>
      <c r="EYK21" s="174"/>
      <c r="EYL21" s="174"/>
      <c r="EYM21" s="174"/>
      <c r="EYN21" s="174"/>
      <c r="EYO21" s="174"/>
      <c r="EYP21" s="174"/>
      <c r="EYQ21" s="174"/>
      <c r="EYR21" s="174"/>
      <c r="EYS21" s="174"/>
      <c r="EYT21" s="174"/>
      <c r="EYU21" s="174"/>
      <c r="EYV21" s="174"/>
      <c r="EYW21" s="174"/>
      <c r="EYX21" s="174"/>
      <c r="EYY21" s="174"/>
      <c r="EYZ21" s="174"/>
      <c r="EZA21" s="174"/>
      <c r="EZB21" s="174"/>
      <c r="EZC21" s="174"/>
      <c r="EZD21" s="174"/>
      <c r="EZE21" s="174"/>
      <c r="EZF21" s="174"/>
      <c r="EZG21" s="174"/>
      <c r="EZH21" s="174"/>
      <c r="EZI21" s="174"/>
      <c r="EZJ21" s="174"/>
      <c r="EZK21" s="174"/>
      <c r="EZL21" s="174"/>
      <c r="EZM21" s="174"/>
      <c r="EZN21" s="174"/>
      <c r="EZO21" s="174"/>
      <c r="EZP21" s="174"/>
      <c r="EZQ21" s="174"/>
      <c r="EZR21" s="174"/>
      <c r="EZS21" s="174"/>
      <c r="EZT21" s="174"/>
      <c r="EZU21" s="174"/>
      <c r="EZV21" s="174"/>
      <c r="EZW21" s="174"/>
      <c r="EZX21" s="174"/>
      <c r="EZY21" s="174"/>
      <c r="EZZ21" s="174"/>
      <c r="FAA21" s="174"/>
      <c r="FAB21" s="174"/>
      <c r="FAC21" s="174"/>
      <c r="FAD21" s="174"/>
      <c r="FAE21" s="174"/>
      <c r="FAF21" s="174"/>
      <c r="FAG21" s="174"/>
      <c r="FAH21" s="174"/>
      <c r="FAI21" s="174"/>
      <c r="FAJ21" s="174"/>
      <c r="FAK21" s="174"/>
      <c r="FAL21" s="174"/>
      <c r="FAM21" s="174"/>
      <c r="FAN21" s="174"/>
      <c r="FAO21" s="174"/>
      <c r="FAP21" s="174"/>
      <c r="FAQ21" s="174"/>
      <c r="FAR21" s="174"/>
      <c r="FAS21" s="174"/>
      <c r="FAT21" s="174"/>
      <c r="FAU21" s="174"/>
      <c r="FAV21" s="174"/>
      <c r="FAW21" s="174"/>
      <c r="FAX21" s="174"/>
      <c r="FAY21" s="174"/>
      <c r="FAZ21" s="174"/>
      <c r="FBA21" s="174"/>
      <c r="FBB21" s="174"/>
      <c r="FBC21" s="174"/>
      <c r="FBD21" s="174"/>
      <c r="FBE21" s="174"/>
      <c r="FBF21" s="174"/>
      <c r="FBG21" s="174"/>
      <c r="FBH21" s="174"/>
      <c r="FBI21" s="174"/>
      <c r="FBJ21" s="174"/>
      <c r="FBK21" s="174"/>
      <c r="FBL21" s="174"/>
      <c r="FBM21" s="174"/>
      <c r="FBN21" s="174"/>
      <c r="FBO21" s="174"/>
      <c r="FBP21" s="174"/>
      <c r="FBQ21" s="174"/>
      <c r="FBR21" s="174"/>
      <c r="FBS21" s="174"/>
      <c r="FBT21" s="174"/>
      <c r="FBU21" s="174"/>
      <c r="FBV21" s="174"/>
      <c r="FBW21" s="174"/>
      <c r="FBX21" s="174"/>
      <c r="FBY21" s="174"/>
      <c r="FBZ21" s="174"/>
      <c r="FCA21" s="174"/>
      <c r="FCB21" s="174"/>
      <c r="FCC21" s="174"/>
      <c r="FCD21" s="174"/>
      <c r="FCE21" s="174"/>
      <c r="FCF21" s="174"/>
      <c r="FCG21" s="174"/>
      <c r="FCH21" s="174"/>
      <c r="FCI21" s="174"/>
      <c r="FCJ21" s="174"/>
      <c r="FCK21" s="174"/>
      <c r="FCL21" s="174"/>
      <c r="FCM21" s="174"/>
      <c r="FCN21" s="174"/>
      <c r="FCO21" s="174"/>
      <c r="FCP21" s="174"/>
      <c r="FCQ21" s="174"/>
      <c r="FCR21" s="174"/>
      <c r="FCS21" s="174"/>
      <c r="FCT21" s="174"/>
      <c r="FCU21" s="174"/>
      <c r="FCV21" s="174"/>
      <c r="FCW21" s="174"/>
      <c r="FCX21" s="174"/>
      <c r="FCY21" s="174"/>
      <c r="FCZ21" s="174"/>
      <c r="FDA21" s="174"/>
      <c r="FDB21" s="174"/>
      <c r="FDC21" s="174"/>
      <c r="FDD21" s="174"/>
      <c r="FDE21" s="174"/>
      <c r="FDF21" s="174"/>
      <c r="FDG21" s="174"/>
      <c r="FDH21" s="174"/>
      <c r="FDI21" s="174"/>
      <c r="FDJ21" s="174"/>
      <c r="FDK21" s="174"/>
      <c r="FDL21" s="174"/>
      <c r="FDM21" s="174"/>
      <c r="FDN21" s="174"/>
      <c r="FDO21" s="174"/>
      <c r="FDP21" s="174"/>
      <c r="FDQ21" s="174"/>
      <c r="FDR21" s="174"/>
      <c r="FDS21" s="174"/>
      <c r="FDT21" s="174"/>
      <c r="FDU21" s="174"/>
      <c r="FDV21" s="174"/>
      <c r="FDW21" s="174"/>
      <c r="FDX21" s="174"/>
      <c r="FDY21" s="174"/>
      <c r="FDZ21" s="174"/>
      <c r="FEA21" s="174"/>
      <c r="FEB21" s="174"/>
      <c r="FEC21" s="174"/>
      <c r="FED21" s="174"/>
      <c r="FEE21" s="174"/>
      <c r="FEF21" s="174"/>
      <c r="FEG21" s="174"/>
      <c r="FEH21" s="174"/>
      <c r="FEI21" s="174"/>
      <c r="FEJ21" s="174"/>
      <c r="FEK21" s="174"/>
      <c r="FEL21" s="174"/>
      <c r="FEM21" s="174"/>
      <c r="FEN21" s="174"/>
      <c r="FEO21" s="174"/>
      <c r="FEP21" s="174"/>
      <c r="FEQ21" s="174"/>
      <c r="FER21" s="174"/>
      <c r="FES21" s="174"/>
      <c r="FET21" s="174"/>
      <c r="FEU21" s="174"/>
      <c r="FEV21" s="174"/>
      <c r="FEW21" s="174"/>
      <c r="FEX21" s="174"/>
      <c r="FEY21" s="174"/>
      <c r="FEZ21" s="174"/>
      <c r="FFA21" s="174"/>
      <c r="FFB21" s="174"/>
      <c r="FFC21" s="174"/>
      <c r="FFD21" s="174"/>
      <c r="FFE21" s="174"/>
      <c r="FFF21" s="174"/>
      <c r="FFG21" s="174"/>
      <c r="FFH21" s="174"/>
      <c r="FFI21" s="174"/>
      <c r="FFJ21" s="174"/>
      <c r="FFK21" s="174"/>
      <c r="FFL21" s="174"/>
      <c r="FFM21" s="174"/>
      <c r="FFN21" s="174"/>
      <c r="FFO21" s="174"/>
      <c r="FFP21" s="174"/>
      <c r="FFQ21" s="174"/>
      <c r="FFR21" s="174"/>
      <c r="FFS21" s="174"/>
      <c r="FFT21" s="174"/>
      <c r="FFU21" s="174"/>
      <c r="FFV21" s="174"/>
      <c r="FFW21" s="174"/>
      <c r="FFX21" s="174"/>
      <c r="FFY21" s="174"/>
      <c r="FFZ21" s="174"/>
      <c r="FGA21" s="174"/>
      <c r="FGB21" s="174"/>
      <c r="FGC21" s="174"/>
      <c r="FGD21" s="174"/>
      <c r="FGE21" s="174"/>
      <c r="FGF21" s="174"/>
      <c r="FGG21" s="174"/>
      <c r="FGH21" s="174"/>
      <c r="FGI21" s="174"/>
      <c r="FGJ21" s="174"/>
      <c r="FGK21" s="174"/>
      <c r="FGL21" s="174"/>
      <c r="FGM21" s="174"/>
      <c r="FGN21" s="174"/>
      <c r="FGO21" s="174"/>
      <c r="FGP21" s="174"/>
      <c r="FGQ21" s="174"/>
      <c r="FGR21" s="174"/>
      <c r="FGS21" s="174"/>
      <c r="FGT21" s="174"/>
      <c r="FGU21" s="174"/>
      <c r="FGV21" s="174"/>
      <c r="FGW21" s="174"/>
      <c r="FGX21" s="174"/>
      <c r="FGY21" s="174"/>
      <c r="FGZ21" s="174"/>
      <c r="FHA21" s="174"/>
      <c r="FHB21" s="174"/>
      <c r="FHC21" s="174"/>
      <c r="FHD21" s="174"/>
      <c r="FHE21" s="174"/>
      <c r="FHF21" s="174"/>
      <c r="FHG21" s="174"/>
      <c r="FHH21" s="174"/>
      <c r="FHI21" s="174"/>
      <c r="FHJ21" s="174"/>
      <c r="FHK21" s="174"/>
      <c r="FHL21" s="174"/>
      <c r="FHM21" s="174"/>
      <c r="FHN21" s="174"/>
      <c r="FHO21" s="174"/>
      <c r="FHP21" s="174"/>
      <c r="FHQ21" s="174"/>
      <c r="FHR21" s="174"/>
      <c r="FHS21" s="174"/>
      <c r="FHT21" s="174"/>
      <c r="FHU21" s="174"/>
      <c r="FHV21" s="174"/>
      <c r="FHW21" s="174"/>
      <c r="FHX21" s="174"/>
      <c r="FHY21" s="174"/>
      <c r="FHZ21" s="174"/>
      <c r="FIA21" s="174"/>
      <c r="FIB21" s="174"/>
      <c r="FIC21" s="174"/>
      <c r="FID21" s="174"/>
      <c r="FIE21" s="174"/>
      <c r="FIF21" s="174"/>
      <c r="FIG21" s="174"/>
      <c r="FIH21" s="174"/>
      <c r="FII21" s="174"/>
      <c r="FIJ21" s="174"/>
      <c r="FIK21" s="174"/>
      <c r="FIL21" s="174"/>
      <c r="FIM21" s="174"/>
      <c r="FIN21" s="174"/>
      <c r="FIO21" s="174"/>
      <c r="FIP21" s="174"/>
      <c r="FIQ21" s="174"/>
      <c r="FIR21" s="174"/>
      <c r="FIS21" s="174"/>
      <c r="FIT21" s="174"/>
      <c r="FIU21" s="174"/>
      <c r="FIV21" s="174"/>
      <c r="FIW21" s="174"/>
      <c r="FIX21" s="174"/>
      <c r="FIY21" s="174"/>
      <c r="FIZ21" s="174"/>
      <c r="FJA21" s="174"/>
      <c r="FJB21" s="174"/>
      <c r="FJC21" s="174"/>
      <c r="FJD21" s="174"/>
      <c r="FJE21" s="174"/>
      <c r="FJF21" s="174"/>
      <c r="FJG21" s="174"/>
      <c r="FJH21" s="174"/>
      <c r="FJI21" s="174"/>
      <c r="FJJ21" s="174"/>
      <c r="FJK21" s="174"/>
      <c r="FJL21" s="174"/>
      <c r="FJM21" s="174"/>
      <c r="FJN21" s="174"/>
      <c r="FJO21" s="174"/>
      <c r="FJP21" s="174"/>
      <c r="FJQ21" s="174"/>
      <c r="FJR21" s="174"/>
      <c r="FJS21" s="174"/>
      <c r="FJT21" s="174"/>
      <c r="FJU21" s="174"/>
      <c r="FJV21" s="174"/>
      <c r="FJW21" s="174"/>
      <c r="FJX21" s="174"/>
      <c r="FJY21" s="174"/>
      <c r="FJZ21" s="174"/>
      <c r="FKA21" s="174"/>
      <c r="FKB21" s="174"/>
      <c r="FKC21" s="174"/>
      <c r="FKD21" s="174"/>
      <c r="FKE21" s="174"/>
      <c r="FKF21" s="174"/>
      <c r="FKG21" s="174"/>
      <c r="FKH21" s="174"/>
      <c r="FKI21" s="174"/>
      <c r="FKJ21" s="174"/>
      <c r="FKK21" s="174"/>
      <c r="FKL21" s="174"/>
      <c r="FKM21" s="174"/>
      <c r="FKN21" s="174"/>
      <c r="FKO21" s="174"/>
      <c r="FKP21" s="174"/>
      <c r="FKQ21" s="174"/>
      <c r="FKR21" s="174"/>
      <c r="FKS21" s="174"/>
      <c r="FKT21" s="174"/>
      <c r="FKU21" s="174"/>
      <c r="FKV21" s="174"/>
      <c r="FKW21" s="174"/>
      <c r="FKX21" s="174"/>
      <c r="FKY21" s="174"/>
      <c r="FKZ21" s="174"/>
      <c r="FLA21" s="174"/>
      <c r="FLB21" s="174"/>
      <c r="FLC21" s="174"/>
      <c r="FLD21" s="174"/>
      <c r="FLE21" s="174"/>
      <c r="FLF21" s="174"/>
      <c r="FLG21" s="174"/>
      <c r="FLH21" s="174"/>
      <c r="FLI21" s="174"/>
      <c r="FLJ21" s="174"/>
      <c r="FLK21" s="174"/>
      <c r="FLL21" s="174"/>
      <c r="FLM21" s="174"/>
      <c r="FLN21" s="174"/>
      <c r="FLO21" s="174"/>
      <c r="FLP21" s="174"/>
      <c r="FLQ21" s="174"/>
      <c r="FLR21" s="174"/>
      <c r="FLS21" s="174"/>
      <c r="FLT21" s="174"/>
      <c r="FLU21" s="174"/>
      <c r="FLV21" s="174"/>
      <c r="FLW21" s="174"/>
      <c r="FLX21" s="174"/>
      <c r="FLY21" s="174"/>
      <c r="FLZ21" s="174"/>
      <c r="FMA21" s="174"/>
      <c r="FMB21" s="174"/>
      <c r="FMC21" s="174"/>
      <c r="FMD21" s="174"/>
      <c r="FME21" s="174"/>
      <c r="FMF21" s="174"/>
      <c r="FMG21" s="174"/>
      <c r="FMH21" s="174"/>
      <c r="FMI21" s="174"/>
      <c r="FMJ21" s="174"/>
      <c r="FMK21" s="174"/>
      <c r="FML21" s="174"/>
      <c r="FMM21" s="174"/>
      <c r="FMN21" s="174"/>
      <c r="FMO21" s="174"/>
      <c r="FMP21" s="174"/>
      <c r="FMQ21" s="174"/>
      <c r="FMR21" s="174"/>
      <c r="FMS21" s="174"/>
      <c r="FMT21" s="174"/>
      <c r="FMU21" s="174"/>
      <c r="FMV21" s="174"/>
      <c r="FMW21" s="174"/>
      <c r="FMX21" s="174"/>
      <c r="FMY21" s="174"/>
      <c r="FMZ21" s="174"/>
      <c r="FNA21" s="174"/>
      <c r="FNB21" s="174"/>
      <c r="FNC21" s="174"/>
      <c r="FND21" s="174"/>
      <c r="FNE21" s="174"/>
      <c r="FNF21" s="174"/>
      <c r="FNG21" s="174"/>
      <c r="FNH21" s="174"/>
      <c r="FNI21" s="174"/>
      <c r="FNJ21" s="174"/>
      <c r="FNK21" s="174"/>
      <c r="FNL21" s="174"/>
      <c r="FNM21" s="174"/>
      <c r="FNN21" s="174"/>
      <c r="FNO21" s="174"/>
      <c r="FNP21" s="174"/>
      <c r="FNQ21" s="174"/>
      <c r="FNR21" s="174"/>
      <c r="FNS21" s="174"/>
      <c r="FNT21" s="174"/>
      <c r="FNU21" s="174"/>
      <c r="FNV21" s="174"/>
      <c r="FNW21" s="174"/>
      <c r="FNX21" s="174"/>
      <c r="FNY21" s="174"/>
      <c r="FNZ21" s="174"/>
      <c r="FOA21" s="174"/>
      <c r="FOB21" s="174"/>
      <c r="FOC21" s="174"/>
      <c r="FOD21" s="174"/>
      <c r="FOE21" s="174"/>
      <c r="FOF21" s="174"/>
      <c r="FOG21" s="174"/>
      <c r="FOH21" s="174"/>
      <c r="FOI21" s="174"/>
      <c r="FOJ21" s="174"/>
      <c r="FOK21" s="174"/>
      <c r="FOL21" s="174"/>
      <c r="FOM21" s="174"/>
      <c r="FON21" s="174"/>
      <c r="FOO21" s="174"/>
      <c r="FOP21" s="174"/>
      <c r="FOQ21" s="174"/>
      <c r="FOR21" s="174"/>
      <c r="FOS21" s="174"/>
      <c r="FOT21" s="174"/>
      <c r="FOU21" s="174"/>
      <c r="FOV21" s="174"/>
      <c r="FOW21" s="174"/>
      <c r="FOX21" s="174"/>
      <c r="FOY21" s="174"/>
      <c r="FOZ21" s="174"/>
      <c r="FPA21" s="174"/>
      <c r="FPB21" s="174"/>
      <c r="FPC21" s="174"/>
      <c r="FPD21" s="174"/>
      <c r="FPE21" s="174"/>
      <c r="FPF21" s="174"/>
      <c r="FPG21" s="174"/>
      <c r="FPH21" s="174"/>
      <c r="FPI21" s="174"/>
      <c r="FPJ21" s="174"/>
      <c r="FPK21" s="174"/>
      <c r="FPL21" s="174"/>
      <c r="FPM21" s="174"/>
      <c r="FPN21" s="174"/>
      <c r="FPO21" s="174"/>
      <c r="FPP21" s="174"/>
      <c r="FPQ21" s="174"/>
      <c r="FPR21" s="174"/>
      <c r="FPS21" s="174"/>
      <c r="FPT21" s="174"/>
      <c r="FPU21" s="174"/>
      <c r="FPV21" s="174"/>
      <c r="FPW21" s="174"/>
      <c r="FPX21" s="174"/>
      <c r="FPY21" s="174"/>
      <c r="FPZ21" s="174"/>
      <c r="FQA21" s="174"/>
      <c r="FQB21" s="174"/>
      <c r="FQC21" s="174"/>
      <c r="FQD21" s="174"/>
      <c r="FQE21" s="174"/>
      <c r="FQF21" s="174"/>
      <c r="FQG21" s="174"/>
      <c r="FQH21" s="174"/>
      <c r="FQI21" s="174"/>
      <c r="FQJ21" s="174"/>
      <c r="FQK21" s="174"/>
      <c r="FQL21" s="174"/>
      <c r="FQM21" s="174"/>
      <c r="FQN21" s="174"/>
      <c r="FQO21" s="174"/>
      <c r="FQP21" s="174"/>
      <c r="FQQ21" s="174"/>
      <c r="FQR21" s="174"/>
      <c r="FQS21" s="174"/>
      <c r="FQT21" s="174"/>
      <c r="FQU21" s="174"/>
      <c r="FQV21" s="174"/>
      <c r="FQW21" s="174"/>
      <c r="FQX21" s="174"/>
      <c r="FQY21" s="174"/>
      <c r="FQZ21" s="174"/>
      <c r="FRA21" s="174"/>
      <c r="FRB21" s="174"/>
      <c r="FRC21" s="174"/>
      <c r="FRD21" s="174"/>
      <c r="FRE21" s="174"/>
      <c r="FRF21" s="174"/>
      <c r="FRG21" s="174"/>
      <c r="FRH21" s="174"/>
      <c r="FRI21" s="174"/>
      <c r="FRJ21" s="174"/>
      <c r="FRK21" s="174"/>
      <c r="FRL21" s="174"/>
      <c r="FRM21" s="174"/>
      <c r="FRN21" s="174"/>
      <c r="FRO21" s="174"/>
      <c r="FRP21" s="174"/>
      <c r="FRQ21" s="174"/>
      <c r="FRR21" s="174"/>
      <c r="FRS21" s="174"/>
      <c r="FRT21" s="174"/>
      <c r="FRU21" s="174"/>
      <c r="FRV21" s="174"/>
      <c r="FRW21" s="174"/>
      <c r="FRX21" s="174"/>
      <c r="FRY21" s="174"/>
      <c r="FRZ21" s="174"/>
      <c r="FSA21" s="174"/>
      <c r="FSB21" s="174"/>
      <c r="FSC21" s="174"/>
      <c r="FSD21" s="174"/>
      <c r="FSE21" s="174"/>
      <c r="FSF21" s="174"/>
      <c r="FSG21" s="174"/>
      <c r="FSH21" s="174"/>
      <c r="FSI21" s="174"/>
      <c r="FSJ21" s="174"/>
      <c r="FSK21" s="174"/>
      <c r="FSL21" s="174"/>
      <c r="FSM21" s="174"/>
      <c r="FSN21" s="174"/>
      <c r="FSO21" s="174"/>
      <c r="FSP21" s="174"/>
      <c r="FSQ21" s="174"/>
      <c r="FSR21" s="174"/>
      <c r="FSS21" s="174"/>
      <c r="FST21" s="174"/>
      <c r="FSU21" s="174"/>
      <c r="FSV21" s="174"/>
      <c r="FSW21" s="174"/>
      <c r="FSX21" s="174"/>
      <c r="FSY21" s="174"/>
      <c r="FSZ21" s="174"/>
      <c r="FTA21" s="174"/>
      <c r="FTB21" s="174"/>
      <c r="FTC21" s="174"/>
      <c r="FTD21" s="174"/>
      <c r="FTE21" s="174"/>
      <c r="FTF21" s="174"/>
      <c r="FTG21" s="174"/>
      <c r="FTH21" s="174"/>
      <c r="FTI21" s="174"/>
      <c r="FTJ21" s="174"/>
      <c r="FTK21" s="174"/>
      <c r="FTL21" s="174"/>
      <c r="FTM21" s="174"/>
      <c r="FTN21" s="174"/>
      <c r="FTO21" s="174"/>
      <c r="FTP21" s="174"/>
      <c r="FTQ21" s="174"/>
      <c r="FTR21" s="174"/>
      <c r="FTS21" s="174"/>
      <c r="FTT21" s="174"/>
      <c r="FTU21" s="174"/>
      <c r="FTV21" s="174"/>
      <c r="FTW21" s="174"/>
      <c r="FTX21" s="174"/>
      <c r="FTY21" s="174"/>
      <c r="FTZ21" s="174"/>
      <c r="FUA21" s="174"/>
      <c r="FUB21" s="174"/>
      <c r="FUC21" s="174"/>
      <c r="FUD21" s="174"/>
      <c r="FUE21" s="174"/>
      <c r="FUF21" s="174"/>
      <c r="FUG21" s="174"/>
      <c r="FUH21" s="174"/>
      <c r="FUI21" s="174"/>
      <c r="FUJ21" s="174"/>
      <c r="FUK21" s="174"/>
      <c r="FUL21" s="174"/>
      <c r="FUM21" s="174"/>
      <c r="FUN21" s="174"/>
      <c r="FUO21" s="174"/>
      <c r="FUP21" s="174"/>
      <c r="FUQ21" s="174"/>
      <c r="FUR21" s="174"/>
      <c r="FUS21" s="174"/>
      <c r="FUT21" s="174"/>
      <c r="FUU21" s="174"/>
      <c r="FUV21" s="174"/>
      <c r="FUW21" s="174"/>
      <c r="FUX21" s="174"/>
      <c r="FUY21" s="174"/>
      <c r="FUZ21" s="174"/>
      <c r="FVA21" s="174"/>
      <c r="FVB21" s="174"/>
      <c r="FVC21" s="174"/>
      <c r="FVD21" s="174"/>
      <c r="FVE21" s="174"/>
      <c r="FVF21" s="174"/>
      <c r="FVG21" s="174"/>
      <c r="FVH21" s="174"/>
      <c r="FVI21" s="174"/>
      <c r="FVJ21" s="174"/>
      <c r="FVK21" s="174"/>
      <c r="FVL21" s="174"/>
      <c r="FVM21" s="174"/>
      <c r="FVN21" s="174"/>
      <c r="FVO21" s="174"/>
      <c r="FVP21" s="174"/>
      <c r="FVQ21" s="174"/>
      <c r="FVR21" s="174"/>
      <c r="FVS21" s="174"/>
      <c r="FVT21" s="174"/>
      <c r="FVU21" s="174"/>
      <c r="FVV21" s="174"/>
      <c r="FVW21" s="174"/>
      <c r="FVX21" s="174"/>
      <c r="FVY21" s="174"/>
      <c r="FVZ21" s="174"/>
      <c r="FWA21" s="174"/>
      <c r="FWB21" s="174"/>
      <c r="FWC21" s="174"/>
      <c r="FWD21" s="174"/>
      <c r="FWE21" s="174"/>
      <c r="FWF21" s="174"/>
      <c r="FWG21" s="174"/>
      <c r="FWH21" s="174"/>
      <c r="FWI21" s="174"/>
      <c r="FWJ21" s="174"/>
      <c r="FWK21" s="174"/>
      <c r="FWL21" s="174"/>
      <c r="FWM21" s="174"/>
      <c r="FWN21" s="174"/>
      <c r="FWO21" s="174"/>
      <c r="FWP21" s="174"/>
      <c r="FWQ21" s="174"/>
      <c r="FWR21" s="174"/>
      <c r="FWS21" s="174"/>
      <c r="FWT21" s="174"/>
      <c r="FWU21" s="174"/>
      <c r="FWV21" s="174"/>
      <c r="FWW21" s="174"/>
      <c r="FWX21" s="174"/>
      <c r="FWY21" s="174"/>
      <c r="FWZ21" s="174"/>
      <c r="FXA21" s="174"/>
      <c r="FXB21" s="174"/>
      <c r="FXC21" s="174"/>
      <c r="FXD21" s="174"/>
      <c r="FXE21" s="174"/>
      <c r="FXF21" s="174"/>
      <c r="FXG21" s="174"/>
      <c r="FXH21" s="174"/>
      <c r="FXI21" s="174"/>
      <c r="FXJ21" s="174"/>
      <c r="FXK21" s="174"/>
      <c r="FXL21" s="174"/>
      <c r="FXM21" s="174"/>
      <c r="FXN21" s="174"/>
      <c r="FXO21" s="174"/>
      <c r="FXP21" s="174"/>
      <c r="FXQ21" s="174"/>
      <c r="FXR21" s="174"/>
      <c r="FXS21" s="174"/>
      <c r="FXT21" s="174"/>
      <c r="FXU21" s="174"/>
      <c r="FXV21" s="174"/>
      <c r="FXW21" s="174"/>
      <c r="FXX21" s="174"/>
      <c r="FXY21" s="174"/>
      <c r="FXZ21" s="174"/>
      <c r="FYA21" s="174"/>
      <c r="FYB21" s="174"/>
      <c r="FYC21" s="174"/>
      <c r="FYD21" s="174"/>
      <c r="FYE21" s="174"/>
      <c r="FYF21" s="174"/>
      <c r="FYG21" s="174"/>
      <c r="FYH21" s="174"/>
      <c r="FYI21" s="174"/>
      <c r="FYJ21" s="174"/>
      <c r="FYK21" s="174"/>
      <c r="FYL21" s="174"/>
      <c r="FYM21" s="174"/>
      <c r="FYN21" s="174"/>
      <c r="FYO21" s="174"/>
      <c r="FYP21" s="174"/>
      <c r="FYQ21" s="174"/>
      <c r="FYR21" s="174"/>
      <c r="FYS21" s="174"/>
      <c r="FYT21" s="174"/>
      <c r="FYU21" s="174"/>
      <c r="FYV21" s="174"/>
      <c r="FYW21" s="174"/>
      <c r="FYX21" s="174"/>
      <c r="FYY21" s="174"/>
      <c r="FYZ21" s="174"/>
      <c r="FZA21" s="174"/>
      <c r="FZB21" s="174"/>
      <c r="FZC21" s="174"/>
      <c r="FZD21" s="174"/>
      <c r="FZE21" s="174"/>
      <c r="FZF21" s="174"/>
      <c r="FZG21" s="174"/>
      <c r="FZH21" s="174"/>
      <c r="FZI21" s="174"/>
      <c r="FZJ21" s="174"/>
      <c r="FZK21" s="174"/>
      <c r="FZL21" s="174"/>
      <c r="FZM21" s="174"/>
      <c r="FZN21" s="174"/>
      <c r="FZO21" s="174"/>
      <c r="FZP21" s="174"/>
      <c r="FZQ21" s="174"/>
      <c r="FZR21" s="174"/>
      <c r="FZS21" s="174"/>
      <c r="FZT21" s="174"/>
      <c r="FZU21" s="174"/>
      <c r="FZV21" s="174"/>
      <c r="FZW21" s="174"/>
      <c r="FZX21" s="174"/>
      <c r="FZY21" s="174"/>
      <c r="FZZ21" s="174"/>
      <c r="GAA21" s="174"/>
      <c r="GAB21" s="174"/>
      <c r="GAC21" s="174"/>
      <c r="GAD21" s="174"/>
      <c r="GAE21" s="174"/>
      <c r="GAF21" s="174"/>
      <c r="GAG21" s="174"/>
      <c r="GAH21" s="174"/>
      <c r="GAI21" s="174"/>
      <c r="GAJ21" s="174"/>
      <c r="GAK21" s="174"/>
      <c r="GAL21" s="174"/>
      <c r="GAM21" s="174"/>
      <c r="GAN21" s="174"/>
      <c r="GAO21" s="174"/>
      <c r="GAP21" s="174"/>
      <c r="GAQ21" s="174"/>
      <c r="GAR21" s="174"/>
      <c r="GAS21" s="174"/>
      <c r="GAT21" s="174"/>
      <c r="GAU21" s="174"/>
      <c r="GAV21" s="174"/>
      <c r="GAW21" s="174"/>
      <c r="GAX21" s="174"/>
      <c r="GAY21" s="174"/>
      <c r="GAZ21" s="174"/>
      <c r="GBA21" s="174"/>
      <c r="GBB21" s="174"/>
      <c r="GBC21" s="174"/>
      <c r="GBD21" s="174"/>
      <c r="GBE21" s="174"/>
      <c r="GBF21" s="174"/>
      <c r="GBG21" s="174"/>
      <c r="GBH21" s="174"/>
      <c r="GBI21" s="174"/>
      <c r="GBJ21" s="174"/>
      <c r="GBK21" s="174"/>
      <c r="GBL21" s="174"/>
      <c r="GBM21" s="174"/>
      <c r="GBN21" s="174"/>
      <c r="GBO21" s="174"/>
      <c r="GBP21" s="174"/>
      <c r="GBQ21" s="174"/>
      <c r="GBR21" s="174"/>
      <c r="GBS21" s="174"/>
      <c r="GBT21" s="174"/>
      <c r="GBU21" s="174"/>
      <c r="GBV21" s="174"/>
      <c r="GBW21" s="174"/>
      <c r="GBX21" s="174"/>
      <c r="GBY21" s="174"/>
      <c r="GBZ21" s="174"/>
      <c r="GCA21" s="174"/>
      <c r="GCB21" s="174"/>
      <c r="GCC21" s="174"/>
      <c r="GCD21" s="174"/>
      <c r="GCE21" s="174"/>
      <c r="GCF21" s="174"/>
      <c r="GCG21" s="174"/>
      <c r="GCH21" s="174"/>
      <c r="GCI21" s="174"/>
      <c r="GCJ21" s="174"/>
      <c r="GCK21" s="174"/>
      <c r="GCL21" s="174"/>
      <c r="GCM21" s="174"/>
      <c r="GCN21" s="174"/>
      <c r="GCO21" s="174"/>
      <c r="GCP21" s="174"/>
      <c r="GCQ21" s="174"/>
      <c r="GCR21" s="174"/>
      <c r="GCS21" s="174"/>
      <c r="GCT21" s="174"/>
      <c r="GCU21" s="174"/>
      <c r="GCV21" s="174"/>
      <c r="GCW21" s="174"/>
      <c r="GCX21" s="174"/>
      <c r="GCY21" s="174"/>
      <c r="GCZ21" s="174"/>
      <c r="GDA21" s="174"/>
      <c r="GDB21" s="174"/>
      <c r="GDC21" s="174"/>
      <c r="GDD21" s="174"/>
      <c r="GDE21" s="174"/>
      <c r="GDF21" s="174"/>
      <c r="GDG21" s="174"/>
      <c r="GDH21" s="174"/>
      <c r="GDI21" s="174"/>
      <c r="GDJ21" s="174"/>
      <c r="GDK21" s="174"/>
      <c r="GDL21" s="174"/>
      <c r="GDM21" s="174"/>
      <c r="GDN21" s="174"/>
      <c r="GDO21" s="174"/>
      <c r="GDP21" s="174"/>
      <c r="GDQ21" s="174"/>
      <c r="GDR21" s="174"/>
      <c r="GDS21" s="174"/>
      <c r="GDT21" s="174"/>
      <c r="GDU21" s="174"/>
      <c r="GDV21" s="174"/>
      <c r="GDW21" s="174"/>
      <c r="GDX21" s="174"/>
      <c r="GDY21" s="174"/>
      <c r="GDZ21" s="174"/>
      <c r="GEA21" s="174"/>
      <c r="GEB21" s="174"/>
      <c r="GEC21" s="174"/>
      <c r="GED21" s="174"/>
      <c r="GEE21" s="174"/>
      <c r="GEF21" s="174"/>
      <c r="GEG21" s="174"/>
      <c r="GEH21" s="174"/>
      <c r="GEI21" s="174"/>
      <c r="GEJ21" s="174"/>
      <c r="GEK21" s="174"/>
      <c r="GEL21" s="174"/>
      <c r="GEM21" s="174"/>
      <c r="GEN21" s="174"/>
      <c r="GEO21" s="174"/>
      <c r="GEP21" s="174"/>
      <c r="GEQ21" s="174"/>
      <c r="GER21" s="174"/>
      <c r="GES21" s="174"/>
      <c r="GET21" s="174"/>
      <c r="GEU21" s="174"/>
      <c r="GEV21" s="174"/>
      <c r="GEW21" s="174"/>
      <c r="GEX21" s="174"/>
      <c r="GEY21" s="174"/>
      <c r="GEZ21" s="174"/>
      <c r="GFA21" s="174"/>
      <c r="GFB21" s="174"/>
      <c r="GFC21" s="174"/>
      <c r="GFD21" s="174"/>
      <c r="GFE21" s="174"/>
      <c r="GFF21" s="174"/>
      <c r="GFG21" s="174"/>
      <c r="GFH21" s="174"/>
      <c r="GFI21" s="174"/>
      <c r="GFJ21" s="174"/>
      <c r="GFK21" s="174"/>
      <c r="GFL21" s="174"/>
      <c r="GFM21" s="174"/>
      <c r="GFN21" s="174"/>
      <c r="GFO21" s="174"/>
      <c r="GFP21" s="174"/>
      <c r="GFQ21" s="174"/>
      <c r="GFR21" s="174"/>
      <c r="GFS21" s="174"/>
      <c r="GFT21" s="174"/>
      <c r="GFU21" s="174"/>
      <c r="GFV21" s="174"/>
      <c r="GFW21" s="174"/>
      <c r="GFX21" s="174"/>
      <c r="GFY21" s="174"/>
      <c r="GFZ21" s="174"/>
      <c r="GGA21" s="174"/>
      <c r="GGB21" s="174"/>
      <c r="GGC21" s="174"/>
      <c r="GGD21" s="174"/>
      <c r="GGE21" s="174"/>
      <c r="GGF21" s="174"/>
      <c r="GGG21" s="174"/>
      <c r="GGH21" s="174"/>
      <c r="GGI21" s="174"/>
      <c r="GGJ21" s="174"/>
      <c r="GGK21" s="174"/>
      <c r="GGL21" s="174"/>
      <c r="GGM21" s="174"/>
      <c r="GGN21" s="174"/>
      <c r="GGO21" s="174"/>
      <c r="GGP21" s="174"/>
      <c r="GGQ21" s="174"/>
      <c r="GGR21" s="174"/>
      <c r="GGS21" s="174"/>
      <c r="GGT21" s="174"/>
      <c r="GGU21" s="174"/>
      <c r="GGV21" s="174"/>
      <c r="GGW21" s="174"/>
      <c r="GGX21" s="174"/>
      <c r="GGY21" s="174"/>
      <c r="GGZ21" s="174"/>
      <c r="GHA21" s="174"/>
      <c r="GHB21" s="174"/>
      <c r="GHC21" s="174"/>
      <c r="GHD21" s="174"/>
      <c r="GHE21" s="174"/>
      <c r="GHF21" s="174"/>
      <c r="GHG21" s="174"/>
      <c r="GHH21" s="174"/>
      <c r="GHI21" s="174"/>
      <c r="GHJ21" s="174"/>
      <c r="GHK21" s="174"/>
      <c r="GHL21" s="174"/>
      <c r="GHM21" s="174"/>
      <c r="GHN21" s="174"/>
      <c r="GHO21" s="174"/>
      <c r="GHP21" s="174"/>
      <c r="GHQ21" s="174"/>
      <c r="GHR21" s="174"/>
      <c r="GHS21" s="174"/>
      <c r="GHT21" s="174"/>
      <c r="GHU21" s="174"/>
      <c r="GHV21" s="174"/>
      <c r="GHW21" s="174"/>
      <c r="GHX21" s="174"/>
      <c r="GHY21" s="174"/>
      <c r="GHZ21" s="174"/>
      <c r="GIA21" s="174"/>
      <c r="GIB21" s="174"/>
      <c r="GIC21" s="174"/>
      <c r="GID21" s="174"/>
      <c r="GIE21" s="174"/>
      <c r="GIF21" s="174"/>
      <c r="GIG21" s="174"/>
      <c r="GIH21" s="174"/>
      <c r="GII21" s="174"/>
      <c r="GIJ21" s="174"/>
      <c r="GIK21" s="174"/>
      <c r="GIL21" s="174"/>
      <c r="GIM21" s="174"/>
      <c r="GIN21" s="174"/>
      <c r="GIO21" s="174"/>
      <c r="GIP21" s="174"/>
      <c r="GIQ21" s="174"/>
      <c r="GIR21" s="174"/>
      <c r="GIS21" s="174"/>
      <c r="GIT21" s="174"/>
      <c r="GIU21" s="174"/>
      <c r="GIV21" s="174"/>
      <c r="GIW21" s="174"/>
      <c r="GIX21" s="174"/>
      <c r="GIY21" s="174"/>
      <c r="GIZ21" s="174"/>
      <c r="GJA21" s="174"/>
      <c r="GJB21" s="174"/>
      <c r="GJC21" s="174"/>
      <c r="GJD21" s="174"/>
      <c r="GJE21" s="174"/>
      <c r="GJF21" s="174"/>
      <c r="GJG21" s="174"/>
      <c r="GJH21" s="174"/>
      <c r="GJI21" s="174"/>
      <c r="GJJ21" s="174"/>
      <c r="GJK21" s="174"/>
      <c r="GJL21" s="174"/>
      <c r="GJM21" s="174"/>
      <c r="GJN21" s="174"/>
      <c r="GJO21" s="174"/>
      <c r="GJP21" s="174"/>
      <c r="GJQ21" s="174"/>
      <c r="GJR21" s="174"/>
      <c r="GJS21" s="174"/>
      <c r="GJT21" s="174"/>
      <c r="GJU21" s="174"/>
      <c r="GJV21" s="174"/>
      <c r="GJW21" s="174"/>
      <c r="GJX21" s="174"/>
      <c r="GJY21" s="174"/>
      <c r="GJZ21" s="174"/>
      <c r="GKA21" s="174"/>
      <c r="GKB21" s="174"/>
      <c r="GKC21" s="174"/>
      <c r="GKD21" s="174"/>
      <c r="GKE21" s="174"/>
      <c r="GKF21" s="174"/>
      <c r="GKG21" s="174"/>
      <c r="GKH21" s="174"/>
      <c r="GKI21" s="174"/>
      <c r="GKJ21" s="174"/>
      <c r="GKK21" s="174"/>
      <c r="GKL21" s="174"/>
      <c r="GKM21" s="174"/>
      <c r="GKN21" s="174"/>
      <c r="GKO21" s="174"/>
      <c r="GKP21" s="174"/>
      <c r="GKQ21" s="174"/>
      <c r="GKR21" s="174"/>
      <c r="GKS21" s="174"/>
      <c r="GKT21" s="174"/>
      <c r="GKU21" s="174"/>
      <c r="GKV21" s="174"/>
      <c r="GKW21" s="174"/>
      <c r="GKX21" s="174"/>
      <c r="GKY21" s="174"/>
      <c r="GKZ21" s="174"/>
      <c r="GLA21" s="174"/>
      <c r="GLB21" s="174"/>
      <c r="GLC21" s="174"/>
      <c r="GLD21" s="174"/>
      <c r="GLE21" s="174"/>
      <c r="GLF21" s="174"/>
      <c r="GLG21" s="174"/>
      <c r="GLH21" s="174"/>
      <c r="GLI21" s="174"/>
      <c r="GLJ21" s="174"/>
      <c r="GLK21" s="174"/>
      <c r="GLL21" s="174"/>
      <c r="GLM21" s="174"/>
      <c r="GLN21" s="174"/>
      <c r="GLO21" s="174"/>
      <c r="GLP21" s="174"/>
      <c r="GLQ21" s="174"/>
      <c r="GLR21" s="174"/>
      <c r="GLS21" s="174"/>
      <c r="GLT21" s="174"/>
      <c r="GLU21" s="174"/>
      <c r="GLV21" s="174"/>
      <c r="GLW21" s="174"/>
      <c r="GLX21" s="174"/>
      <c r="GLY21" s="174"/>
      <c r="GLZ21" s="174"/>
      <c r="GMA21" s="174"/>
      <c r="GMB21" s="174"/>
      <c r="GMC21" s="174"/>
      <c r="GMD21" s="174"/>
      <c r="GME21" s="174"/>
      <c r="GMF21" s="174"/>
      <c r="GMG21" s="174"/>
      <c r="GMH21" s="174"/>
      <c r="GMI21" s="174"/>
      <c r="GMJ21" s="174"/>
      <c r="GMK21" s="174"/>
      <c r="GML21" s="174"/>
      <c r="GMM21" s="174"/>
      <c r="GMN21" s="174"/>
      <c r="GMO21" s="174"/>
      <c r="GMP21" s="174"/>
      <c r="GMQ21" s="174"/>
      <c r="GMR21" s="174"/>
      <c r="GMS21" s="174"/>
      <c r="GMT21" s="174"/>
      <c r="GMU21" s="174"/>
      <c r="GMV21" s="174"/>
      <c r="GMW21" s="174"/>
      <c r="GMX21" s="174"/>
      <c r="GMY21" s="174"/>
      <c r="GMZ21" s="174"/>
      <c r="GNA21" s="174"/>
      <c r="GNB21" s="174"/>
      <c r="GNC21" s="174"/>
      <c r="GND21" s="174"/>
      <c r="GNE21" s="174"/>
      <c r="GNF21" s="174"/>
      <c r="GNG21" s="174"/>
      <c r="GNH21" s="174"/>
      <c r="GNI21" s="174"/>
      <c r="GNJ21" s="174"/>
      <c r="GNK21" s="174"/>
      <c r="GNL21" s="174"/>
      <c r="GNM21" s="174"/>
      <c r="GNN21" s="174"/>
      <c r="GNO21" s="174"/>
      <c r="GNP21" s="174"/>
      <c r="GNQ21" s="174"/>
      <c r="GNR21" s="174"/>
      <c r="GNS21" s="174"/>
      <c r="GNT21" s="174"/>
      <c r="GNU21" s="174"/>
      <c r="GNV21" s="174"/>
      <c r="GNW21" s="174"/>
      <c r="GNX21" s="174"/>
      <c r="GNY21" s="174"/>
      <c r="GNZ21" s="174"/>
      <c r="GOA21" s="174"/>
      <c r="GOB21" s="174"/>
      <c r="GOC21" s="174"/>
      <c r="GOD21" s="174"/>
      <c r="GOE21" s="174"/>
      <c r="GOF21" s="174"/>
      <c r="GOG21" s="174"/>
      <c r="GOH21" s="174"/>
      <c r="GOI21" s="174"/>
      <c r="GOJ21" s="174"/>
      <c r="GOK21" s="174"/>
      <c r="GOL21" s="174"/>
      <c r="GOM21" s="174"/>
      <c r="GON21" s="174"/>
      <c r="GOO21" s="174"/>
      <c r="GOP21" s="174"/>
      <c r="GOQ21" s="174"/>
      <c r="GOR21" s="174"/>
      <c r="GOS21" s="174"/>
      <c r="GOT21" s="174"/>
      <c r="GOU21" s="174"/>
      <c r="GOV21" s="174"/>
      <c r="GOW21" s="174"/>
      <c r="GOX21" s="174"/>
      <c r="GOY21" s="174"/>
      <c r="GOZ21" s="174"/>
      <c r="GPA21" s="174"/>
      <c r="GPB21" s="174"/>
      <c r="GPC21" s="174"/>
      <c r="GPD21" s="174"/>
      <c r="GPE21" s="174"/>
      <c r="GPF21" s="174"/>
      <c r="GPG21" s="174"/>
      <c r="GPH21" s="174"/>
      <c r="GPI21" s="174"/>
      <c r="GPJ21" s="174"/>
      <c r="GPK21" s="174"/>
      <c r="GPL21" s="174"/>
      <c r="GPM21" s="174"/>
      <c r="GPN21" s="174"/>
      <c r="GPO21" s="174"/>
      <c r="GPP21" s="174"/>
      <c r="GPQ21" s="174"/>
      <c r="GPR21" s="174"/>
      <c r="GPS21" s="174"/>
      <c r="GPT21" s="174"/>
      <c r="GPU21" s="174"/>
      <c r="GPV21" s="174"/>
      <c r="GPW21" s="174"/>
      <c r="GPX21" s="174"/>
      <c r="GPY21" s="174"/>
      <c r="GPZ21" s="174"/>
      <c r="GQA21" s="174"/>
      <c r="GQB21" s="174"/>
      <c r="GQC21" s="174"/>
      <c r="GQD21" s="174"/>
      <c r="GQE21" s="174"/>
      <c r="GQF21" s="174"/>
      <c r="GQG21" s="174"/>
      <c r="GQH21" s="174"/>
      <c r="GQI21" s="174"/>
      <c r="GQJ21" s="174"/>
      <c r="GQK21" s="174"/>
      <c r="GQL21" s="174"/>
      <c r="GQM21" s="174"/>
      <c r="GQN21" s="174"/>
      <c r="GQO21" s="174"/>
      <c r="GQP21" s="174"/>
      <c r="GQQ21" s="174"/>
      <c r="GQR21" s="174"/>
      <c r="GQS21" s="174"/>
      <c r="GQT21" s="174"/>
      <c r="GQU21" s="174"/>
      <c r="GQV21" s="174"/>
      <c r="GQW21" s="174"/>
      <c r="GQX21" s="174"/>
      <c r="GQY21" s="174"/>
      <c r="GQZ21" s="174"/>
      <c r="GRA21" s="174"/>
      <c r="GRB21" s="174"/>
      <c r="GRC21" s="174"/>
      <c r="GRD21" s="174"/>
      <c r="GRE21" s="174"/>
      <c r="GRF21" s="174"/>
      <c r="GRG21" s="174"/>
      <c r="GRH21" s="174"/>
      <c r="GRI21" s="174"/>
      <c r="GRJ21" s="174"/>
      <c r="GRK21" s="174"/>
      <c r="GRL21" s="174"/>
      <c r="GRM21" s="174"/>
      <c r="GRN21" s="174"/>
      <c r="GRO21" s="174"/>
      <c r="GRP21" s="174"/>
      <c r="GRQ21" s="174"/>
      <c r="GRR21" s="174"/>
      <c r="GRS21" s="174"/>
      <c r="GRT21" s="174"/>
      <c r="GRU21" s="174"/>
      <c r="GRV21" s="174"/>
      <c r="GRW21" s="174"/>
      <c r="GRX21" s="174"/>
      <c r="GRY21" s="174"/>
      <c r="GRZ21" s="174"/>
      <c r="GSA21" s="174"/>
      <c r="GSB21" s="174"/>
      <c r="GSC21" s="174"/>
      <c r="GSD21" s="174"/>
      <c r="GSE21" s="174"/>
      <c r="GSF21" s="174"/>
      <c r="GSG21" s="174"/>
      <c r="GSH21" s="174"/>
      <c r="GSI21" s="174"/>
      <c r="GSJ21" s="174"/>
      <c r="GSK21" s="174"/>
      <c r="GSL21" s="174"/>
      <c r="GSM21" s="174"/>
      <c r="GSN21" s="174"/>
      <c r="GSO21" s="174"/>
      <c r="GSP21" s="174"/>
      <c r="GSQ21" s="174"/>
      <c r="GSR21" s="174"/>
      <c r="GSS21" s="174"/>
      <c r="GST21" s="174"/>
      <c r="GSU21" s="174"/>
      <c r="GSV21" s="174"/>
      <c r="GSW21" s="174"/>
      <c r="GSX21" s="174"/>
      <c r="GSY21" s="174"/>
      <c r="GSZ21" s="174"/>
      <c r="GTA21" s="174"/>
      <c r="GTB21" s="174"/>
      <c r="GTC21" s="174"/>
      <c r="GTD21" s="174"/>
      <c r="GTE21" s="174"/>
      <c r="GTF21" s="174"/>
      <c r="GTG21" s="174"/>
      <c r="GTH21" s="174"/>
      <c r="GTI21" s="174"/>
      <c r="GTJ21" s="174"/>
      <c r="GTK21" s="174"/>
      <c r="GTL21" s="174"/>
      <c r="GTM21" s="174"/>
      <c r="GTN21" s="174"/>
      <c r="GTO21" s="174"/>
      <c r="GTP21" s="174"/>
      <c r="GTQ21" s="174"/>
      <c r="GTR21" s="174"/>
      <c r="GTS21" s="174"/>
      <c r="GTT21" s="174"/>
      <c r="GTU21" s="174"/>
      <c r="GTV21" s="174"/>
      <c r="GTW21" s="174"/>
      <c r="GTX21" s="174"/>
      <c r="GTY21" s="174"/>
      <c r="GTZ21" s="174"/>
      <c r="GUA21" s="174"/>
      <c r="GUB21" s="174"/>
      <c r="GUC21" s="174"/>
      <c r="GUD21" s="174"/>
      <c r="GUE21" s="174"/>
      <c r="GUF21" s="174"/>
      <c r="GUG21" s="174"/>
      <c r="GUH21" s="174"/>
      <c r="GUI21" s="174"/>
      <c r="GUJ21" s="174"/>
      <c r="GUK21" s="174"/>
      <c r="GUL21" s="174"/>
      <c r="GUM21" s="174"/>
      <c r="GUN21" s="174"/>
      <c r="GUO21" s="174"/>
      <c r="GUP21" s="174"/>
      <c r="GUQ21" s="174"/>
      <c r="GUR21" s="174"/>
      <c r="GUS21" s="174"/>
      <c r="GUT21" s="174"/>
      <c r="GUU21" s="174"/>
      <c r="GUV21" s="174"/>
      <c r="GUW21" s="174"/>
      <c r="GUX21" s="174"/>
      <c r="GUY21" s="174"/>
      <c r="GUZ21" s="174"/>
      <c r="GVA21" s="174"/>
      <c r="GVB21" s="174"/>
      <c r="GVC21" s="174"/>
      <c r="GVD21" s="174"/>
      <c r="GVE21" s="174"/>
      <c r="GVF21" s="174"/>
      <c r="GVG21" s="174"/>
      <c r="GVH21" s="174"/>
      <c r="GVI21" s="174"/>
      <c r="GVJ21" s="174"/>
      <c r="GVK21" s="174"/>
      <c r="GVL21" s="174"/>
      <c r="GVM21" s="174"/>
      <c r="GVN21" s="174"/>
      <c r="GVO21" s="174"/>
      <c r="GVP21" s="174"/>
      <c r="GVQ21" s="174"/>
      <c r="GVR21" s="174"/>
      <c r="GVS21" s="174"/>
      <c r="GVT21" s="174"/>
      <c r="GVU21" s="174"/>
      <c r="GVV21" s="174"/>
      <c r="GVW21" s="174"/>
      <c r="GVX21" s="174"/>
      <c r="GVY21" s="174"/>
      <c r="GVZ21" s="174"/>
      <c r="GWA21" s="174"/>
      <c r="GWB21" s="174"/>
      <c r="GWC21" s="174"/>
      <c r="GWD21" s="174"/>
      <c r="GWE21" s="174"/>
      <c r="GWF21" s="174"/>
      <c r="GWG21" s="174"/>
      <c r="GWH21" s="174"/>
      <c r="GWI21" s="174"/>
      <c r="GWJ21" s="174"/>
      <c r="GWK21" s="174"/>
      <c r="GWL21" s="174"/>
      <c r="GWM21" s="174"/>
      <c r="GWN21" s="174"/>
      <c r="GWO21" s="174"/>
      <c r="GWP21" s="174"/>
      <c r="GWQ21" s="174"/>
      <c r="GWR21" s="174"/>
      <c r="GWS21" s="174"/>
      <c r="GWT21" s="174"/>
      <c r="GWU21" s="174"/>
      <c r="GWV21" s="174"/>
      <c r="GWW21" s="174"/>
      <c r="GWX21" s="174"/>
      <c r="GWY21" s="174"/>
      <c r="GWZ21" s="174"/>
      <c r="GXA21" s="174"/>
      <c r="GXB21" s="174"/>
      <c r="GXC21" s="174"/>
      <c r="GXD21" s="174"/>
      <c r="GXE21" s="174"/>
      <c r="GXF21" s="174"/>
      <c r="GXG21" s="174"/>
      <c r="GXH21" s="174"/>
      <c r="GXI21" s="174"/>
      <c r="GXJ21" s="174"/>
      <c r="GXK21" s="174"/>
      <c r="GXL21" s="174"/>
      <c r="GXM21" s="174"/>
      <c r="GXN21" s="174"/>
      <c r="GXO21" s="174"/>
      <c r="GXP21" s="174"/>
      <c r="GXQ21" s="174"/>
      <c r="GXR21" s="174"/>
      <c r="GXS21" s="174"/>
      <c r="GXT21" s="174"/>
      <c r="GXU21" s="174"/>
      <c r="GXV21" s="174"/>
      <c r="GXW21" s="174"/>
      <c r="GXX21" s="174"/>
      <c r="GXY21" s="174"/>
      <c r="GXZ21" s="174"/>
      <c r="GYA21" s="174"/>
      <c r="GYB21" s="174"/>
      <c r="GYC21" s="174"/>
      <c r="GYD21" s="174"/>
      <c r="GYE21" s="174"/>
      <c r="GYF21" s="174"/>
      <c r="GYG21" s="174"/>
      <c r="GYH21" s="174"/>
      <c r="GYI21" s="174"/>
      <c r="GYJ21" s="174"/>
      <c r="GYK21" s="174"/>
      <c r="GYL21" s="174"/>
      <c r="GYM21" s="174"/>
      <c r="GYN21" s="174"/>
      <c r="GYO21" s="174"/>
      <c r="GYP21" s="174"/>
      <c r="GYQ21" s="174"/>
      <c r="GYR21" s="174"/>
      <c r="GYS21" s="174"/>
      <c r="GYT21" s="174"/>
      <c r="GYU21" s="174"/>
      <c r="GYV21" s="174"/>
      <c r="GYW21" s="174"/>
      <c r="GYX21" s="174"/>
      <c r="GYY21" s="174"/>
      <c r="GYZ21" s="174"/>
      <c r="GZA21" s="174"/>
      <c r="GZB21" s="174"/>
      <c r="GZC21" s="174"/>
      <c r="GZD21" s="174"/>
      <c r="GZE21" s="174"/>
      <c r="GZF21" s="174"/>
      <c r="GZG21" s="174"/>
      <c r="GZH21" s="174"/>
      <c r="GZI21" s="174"/>
      <c r="GZJ21" s="174"/>
      <c r="GZK21" s="174"/>
      <c r="GZL21" s="174"/>
      <c r="GZM21" s="174"/>
      <c r="GZN21" s="174"/>
      <c r="GZO21" s="174"/>
      <c r="GZP21" s="174"/>
      <c r="GZQ21" s="174"/>
      <c r="GZR21" s="174"/>
      <c r="GZS21" s="174"/>
      <c r="GZT21" s="174"/>
      <c r="GZU21" s="174"/>
      <c r="GZV21" s="174"/>
      <c r="GZW21" s="174"/>
      <c r="GZX21" s="174"/>
      <c r="GZY21" s="174"/>
      <c r="GZZ21" s="174"/>
      <c r="HAA21" s="174"/>
      <c r="HAB21" s="174"/>
      <c r="HAC21" s="174"/>
      <c r="HAD21" s="174"/>
      <c r="HAE21" s="174"/>
      <c r="HAF21" s="174"/>
      <c r="HAG21" s="174"/>
      <c r="HAH21" s="174"/>
      <c r="HAI21" s="174"/>
      <c r="HAJ21" s="174"/>
      <c r="HAK21" s="174"/>
      <c r="HAL21" s="174"/>
      <c r="HAM21" s="174"/>
      <c r="HAN21" s="174"/>
      <c r="HAO21" s="174"/>
      <c r="HAP21" s="174"/>
      <c r="HAQ21" s="174"/>
      <c r="HAR21" s="174"/>
      <c r="HAS21" s="174"/>
      <c r="HAT21" s="174"/>
      <c r="HAU21" s="174"/>
      <c r="HAV21" s="174"/>
      <c r="HAW21" s="174"/>
      <c r="HAX21" s="174"/>
      <c r="HAY21" s="174"/>
      <c r="HAZ21" s="174"/>
      <c r="HBA21" s="174"/>
      <c r="HBB21" s="174"/>
      <c r="HBC21" s="174"/>
      <c r="HBD21" s="174"/>
      <c r="HBE21" s="174"/>
      <c r="HBF21" s="174"/>
      <c r="HBG21" s="174"/>
      <c r="HBH21" s="174"/>
      <c r="HBI21" s="174"/>
      <c r="HBJ21" s="174"/>
      <c r="HBK21" s="174"/>
      <c r="HBL21" s="174"/>
      <c r="HBM21" s="174"/>
      <c r="HBN21" s="174"/>
      <c r="HBO21" s="174"/>
      <c r="HBP21" s="174"/>
      <c r="HBQ21" s="174"/>
      <c r="HBR21" s="174"/>
      <c r="HBS21" s="174"/>
      <c r="HBT21" s="174"/>
      <c r="HBU21" s="174"/>
      <c r="HBV21" s="174"/>
      <c r="HBW21" s="174"/>
      <c r="HBX21" s="174"/>
      <c r="HBY21" s="174"/>
      <c r="HBZ21" s="174"/>
      <c r="HCA21" s="174"/>
      <c r="HCB21" s="174"/>
      <c r="HCC21" s="174"/>
      <c r="HCD21" s="174"/>
      <c r="HCE21" s="174"/>
      <c r="HCF21" s="174"/>
      <c r="HCG21" s="174"/>
      <c r="HCH21" s="174"/>
      <c r="HCI21" s="174"/>
      <c r="HCJ21" s="174"/>
      <c r="HCK21" s="174"/>
      <c r="HCL21" s="174"/>
      <c r="HCM21" s="174"/>
      <c r="HCN21" s="174"/>
      <c r="HCO21" s="174"/>
      <c r="HCP21" s="174"/>
      <c r="HCQ21" s="174"/>
      <c r="HCR21" s="174"/>
      <c r="HCS21" s="174"/>
      <c r="HCT21" s="174"/>
      <c r="HCU21" s="174"/>
      <c r="HCV21" s="174"/>
      <c r="HCW21" s="174"/>
      <c r="HCX21" s="174"/>
      <c r="HCY21" s="174"/>
      <c r="HCZ21" s="174"/>
      <c r="HDA21" s="174"/>
      <c r="HDB21" s="174"/>
      <c r="HDC21" s="174"/>
      <c r="HDD21" s="174"/>
      <c r="HDE21" s="174"/>
      <c r="HDF21" s="174"/>
      <c r="HDG21" s="174"/>
      <c r="HDH21" s="174"/>
      <c r="HDI21" s="174"/>
      <c r="HDJ21" s="174"/>
      <c r="HDK21" s="174"/>
      <c r="HDL21" s="174"/>
      <c r="HDM21" s="174"/>
      <c r="HDN21" s="174"/>
      <c r="HDO21" s="174"/>
      <c r="HDP21" s="174"/>
      <c r="HDQ21" s="174"/>
      <c r="HDR21" s="174"/>
      <c r="HDS21" s="174"/>
      <c r="HDT21" s="174"/>
      <c r="HDU21" s="174"/>
      <c r="HDV21" s="174"/>
      <c r="HDW21" s="174"/>
      <c r="HDX21" s="174"/>
      <c r="HDY21" s="174"/>
      <c r="HDZ21" s="174"/>
      <c r="HEA21" s="174"/>
      <c r="HEB21" s="174"/>
      <c r="HEC21" s="174"/>
      <c r="HED21" s="174"/>
      <c r="HEE21" s="174"/>
      <c r="HEF21" s="174"/>
      <c r="HEG21" s="174"/>
      <c r="HEH21" s="174"/>
      <c r="HEI21" s="174"/>
      <c r="HEJ21" s="174"/>
      <c r="HEK21" s="174"/>
      <c r="HEL21" s="174"/>
      <c r="HEM21" s="174"/>
      <c r="HEN21" s="174"/>
      <c r="HEO21" s="174"/>
      <c r="HEP21" s="174"/>
      <c r="HEQ21" s="174"/>
      <c r="HER21" s="174"/>
      <c r="HES21" s="174"/>
      <c r="HET21" s="174"/>
      <c r="HEU21" s="174"/>
      <c r="HEV21" s="174"/>
      <c r="HEW21" s="174"/>
      <c r="HEX21" s="174"/>
      <c r="HEY21" s="174"/>
      <c r="HEZ21" s="174"/>
      <c r="HFA21" s="174"/>
      <c r="HFB21" s="174"/>
      <c r="HFC21" s="174"/>
      <c r="HFD21" s="174"/>
      <c r="HFE21" s="174"/>
      <c r="HFF21" s="174"/>
      <c r="HFG21" s="174"/>
      <c r="HFH21" s="174"/>
      <c r="HFI21" s="174"/>
      <c r="HFJ21" s="174"/>
      <c r="HFK21" s="174"/>
      <c r="HFL21" s="174"/>
      <c r="HFM21" s="174"/>
      <c r="HFN21" s="174"/>
      <c r="HFO21" s="174"/>
      <c r="HFP21" s="174"/>
      <c r="HFQ21" s="174"/>
      <c r="HFR21" s="174"/>
      <c r="HFS21" s="174"/>
      <c r="HFT21" s="174"/>
      <c r="HFU21" s="174"/>
      <c r="HFV21" s="174"/>
      <c r="HFW21" s="174"/>
      <c r="HFX21" s="174"/>
      <c r="HFY21" s="174"/>
      <c r="HFZ21" s="174"/>
      <c r="HGA21" s="174"/>
      <c r="HGB21" s="174"/>
      <c r="HGC21" s="174"/>
      <c r="HGD21" s="174"/>
      <c r="HGE21" s="174"/>
      <c r="HGF21" s="174"/>
      <c r="HGG21" s="174"/>
      <c r="HGH21" s="174"/>
      <c r="HGI21" s="174"/>
      <c r="HGJ21" s="174"/>
      <c r="HGK21" s="174"/>
      <c r="HGL21" s="174"/>
      <c r="HGM21" s="174"/>
      <c r="HGN21" s="174"/>
      <c r="HGO21" s="174"/>
      <c r="HGP21" s="174"/>
      <c r="HGQ21" s="174"/>
      <c r="HGR21" s="174"/>
      <c r="HGS21" s="174"/>
      <c r="HGT21" s="174"/>
      <c r="HGU21" s="174"/>
      <c r="HGV21" s="174"/>
      <c r="HGW21" s="174"/>
      <c r="HGX21" s="174"/>
      <c r="HGY21" s="174"/>
      <c r="HGZ21" s="174"/>
      <c r="HHA21" s="174"/>
      <c r="HHB21" s="174"/>
      <c r="HHC21" s="174"/>
      <c r="HHD21" s="174"/>
      <c r="HHE21" s="174"/>
      <c r="HHF21" s="174"/>
      <c r="HHG21" s="174"/>
      <c r="HHH21" s="174"/>
      <c r="HHI21" s="174"/>
      <c r="HHJ21" s="174"/>
      <c r="HHK21" s="174"/>
      <c r="HHL21" s="174"/>
      <c r="HHM21" s="174"/>
      <c r="HHN21" s="174"/>
      <c r="HHO21" s="174"/>
      <c r="HHP21" s="174"/>
      <c r="HHQ21" s="174"/>
      <c r="HHR21" s="174"/>
      <c r="HHS21" s="174"/>
      <c r="HHT21" s="174"/>
      <c r="HHU21" s="174"/>
      <c r="HHV21" s="174"/>
      <c r="HHW21" s="174"/>
      <c r="HHX21" s="174"/>
      <c r="HHY21" s="174"/>
      <c r="HHZ21" s="174"/>
      <c r="HIA21" s="174"/>
      <c r="HIB21" s="174"/>
      <c r="HIC21" s="174"/>
      <c r="HID21" s="174"/>
      <c r="HIE21" s="174"/>
      <c r="HIF21" s="174"/>
      <c r="HIG21" s="174"/>
      <c r="HIH21" s="174"/>
      <c r="HII21" s="174"/>
      <c r="HIJ21" s="174"/>
      <c r="HIK21" s="174"/>
      <c r="HIL21" s="174"/>
      <c r="HIM21" s="174"/>
      <c r="HIN21" s="174"/>
      <c r="HIO21" s="174"/>
      <c r="HIP21" s="174"/>
      <c r="HIQ21" s="174"/>
      <c r="HIR21" s="174"/>
      <c r="HIS21" s="174"/>
      <c r="HIT21" s="174"/>
      <c r="HIU21" s="174"/>
      <c r="HIV21" s="174"/>
      <c r="HIW21" s="174"/>
      <c r="HIX21" s="174"/>
      <c r="HIY21" s="174"/>
      <c r="HIZ21" s="174"/>
      <c r="HJA21" s="174"/>
      <c r="HJB21" s="174"/>
      <c r="HJC21" s="174"/>
      <c r="HJD21" s="174"/>
      <c r="HJE21" s="174"/>
      <c r="HJF21" s="174"/>
      <c r="HJG21" s="174"/>
      <c r="HJH21" s="174"/>
      <c r="HJI21" s="174"/>
      <c r="HJJ21" s="174"/>
      <c r="HJK21" s="174"/>
      <c r="HJL21" s="174"/>
      <c r="HJM21" s="174"/>
      <c r="HJN21" s="174"/>
      <c r="HJO21" s="174"/>
      <c r="HJP21" s="174"/>
      <c r="HJQ21" s="174"/>
      <c r="HJR21" s="174"/>
      <c r="HJS21" s="174"/>
      <c r="HJT21" s="174"/>
      <c r="HJU21" s="174"/>
      <c r="HJV21" s="174"/>
      <c r="HJW21" s="174"/>
      <c r="HJX21" s="174"/>
      <c r="HJY21" s="174"/>
      <c r="HJZ21" s="174"/>
      <c r="HKA21" s="174"/>
      <c r="HKB21" s="174"/>
      <c r="HKC21" s="174"/>
      <c r="HKD21" s="174"/>
      <c r="HKE21" s="174"/>
      <c r="HKF21" s="174"/>
      <c r="HKG21" s="174"/>
      <c r="HKH21" s="174"/>
      <c r="HKI21" s="174"/>
      <c r="HKJ21" s="174"/>
      <c r="HKK21" s="174"/>
      <c r="HKL21" s="174"/>
      <c r="HKM21" s="174"/>
      <c r="HKN21" s="174"/>
      <c r="HKO21" s="174"/>
      <c r="HKP21" s="174"/>
      <c r="HKQ21" s="174"/>
      <c r="HKR21" s="174"/>
      <c r="HKS21" s="174"/>
      <c r="HKT21" s="174"/>
      <c r="HKU21" s="174"/>
      <c r="HKV21" s="174"/>
      <c r="HKW21" s="174"/>
      <c r="HKX21" s="174"/>
      <c r="HKY21" s="174"/>
      <c r="HKZ21" s="174"/>
      <c r="HLA21" s="174"/>
      <c r="HLB21" s="174"/>
      <c r="HLC21" s="174"/>
      <c r="HLD21" s="174"/>
      <c r="HLE21" s="174"/>
      <c r="HLF21" s="174"/>
      <c r="HLG21" s="174"/>
      <c r="HLH21" s="174"/>
      <c r="HLI21" s="174"/>
      <c r="HLJ21" s="174"/>
      <c r="HLK21" s="174"/>
      <c r="HLL21" s="174"/>
      <c r="HLM21" s="174"/>
      <c r="HLN21" s="174"/>
      <c r="HLO21" s="174"/>
      <c r="HLP21" s="174"/>
      <c r="HLQ21" s="174"/>
      <c r="HLR21" s="174"/>
      <c r="HLS21" s="174"/>
      <c r="HLT21" s="174"/>
      <c r="HLU21" s="174"/>
      <c r="HLV21" s="174"/>
      <c r="HLW21" s="174"/>
      <c r="HLX21" s="174"/>
      <c r="HLY21" s="174"/>
      <c r="HLZ21" s="174"/>
      <c r="HMA21" s="174"/>
      <c r="HMB21" s="174"/>
      <c r="HMC21" s="174"/>
      <c r="HMD21" s="174"/>
      <c r="HME21" s="174"/>
      <c r="HMF21" s="174"/>
      <c r="HMG21" s="174"/>
      <c r="HMH21" s="174"/>
      <c r="HMI21" s="174"/>
      <c r="HMJ21" s="174"/>
      <c r="HMK21" s="174"/>
      <c r="HML21" s="174"/>
      <c r="HMM21" s="174"/>
      <c r="HMN21" s="174"/>
      <c r="HMO21" s="174"/>
      <c r="HMP21" s="174"/>
      <c r="HMQ21" s="174"/>
      <c r="HMR21" s="174"/>
      <c r="HMS21" s="174"/>
      <c r="HMT21" s="174"/>
      <c r="HMU21" s="174"/>
      <c r="HMV21" s="174"/>
      <c r="HMW21" s="174"/>
      <c r="HMX21" s="174"/>
      <c r="HMY21" s="174"/>
      <c r="HMZ21" s="174"/>
      <c r="HNA21" s="174"/>
      <c r="HNB21" s="174"/>
      <c r="HNC21" s="174"/>
      <c r="HND21" s="174"/>
      <c r="HNE21" s="174"/>
      <c r="HNF21" s="174"/>
      <c r="HNG21" s="174"/>
      <c r="HNH21" s="174"/>
      <c r="HNI21" s="174"/>
      <c r="HNJ21" s="174"/>
      <c r="HNK21" s="174"/>
      <c r="HNL21" s="174"/>
      <c r="HNM21" s="174"/>
      <c r="HNN21" s="174"/>
      <c r="HNO21" s="174"/>
      <c r="HNP21" s="174"/>
      <c r="HNQ21" s="174"/>
      <c r="HNR21" s="174"/>
      <c r="HNS21" s="174"/>
      <c r="HNT21" s="174"/>
      <c r="HNU21" s="174"/>
      <c r="HNV21" s="174"/>
      <c r="HNW21" s="174"/>
      <c r="HNX21" s="174"/>
      <c r="HNY21" s="174"/>
      <c r="HNZ21" s="174"/>
      <c r="HOA21" s="174"/>
      <c r="HOB21" s="174"/>
      <c r="HOC21" s="174"/>
      <c r="HOD21" s="174"/>
      <c r="HOE21" s="174"/>
      <c r="HOF21" s="174"/>
      <c r="HOG21" s="174"/>
      <c r="HOH21" s="174"/>
      <c r="HOI21" s="174"/>
      <c r="HOJ21" s="174"/>
      <c r="HOK21" s="174"/>
      <c r="HOL21" s="174"/>
      <c r="HOM21" s="174"/>
      <c r="HON21" s="174"/>
      <c r="HOO21" s="174"/>
      <c r="HOP21" s="174"/>
      <c r="HOQ21" s="174"/>
      <c r="HOR21" s="174"/>
      <c r="HOS21" s="174"/>
      <c r="HOT21" s="174"/>
      <c r="HOU21" s="174"/>
      <c r="HOV21" s="174"/>
      <c r="HOW21" s="174"/>
      <c r="HOX21" s="174"/>
      <c r="HOY21" s="174"/>
      <c r="HOZ21" s="174"/>
      <c r="HPA21" s="174"/>
      <c r="HPB21" s="174"/>
      <c r="HPC21" s="174"/>
      <c r="HPD21" s="174"/>
      <c r="HPE21" s="174"/>
      <c r="HPF21" s="174"/>
      <c r="HPG21" s="174"/>
      <c r="HPH21" s="174"/>
      <c r="HPI21" s="174"/>
      <c r="HPJ21" s="174"/>
      <c r="HPK21" s="174"/>
      <c r="HPL21" s="174"/>
      <c r="HPM21" s="174"/>
      <c r="HPN21" s="174"/>
      <c r="HPO21" s="174"/>
      <c r="HPP21" s="174"/>
      <c r="HPQ21" s="174"/>
      <c r="HPR21" s="174"/>
      <c r="HPS21" s="174"/>
      <c r="HPT21" s="174"/>
      <c r="HPU21" s="174"/>
      <c r="HPV21" s="174"/>
      <c r="HPW21" s="174"/>
      <c r="HPX21" s="174"/>
      <c r="HPY21" s="174"/>
      <c r="HPZ21" s="174"/>
      <c r="HQA21" s="174"/>
      <c r="HQB21" s="174"/>
      <c r="HQC21" s="174"/>
      <c r="HQD21" s="174"/>
      <c r="HQE21" s="174"/>
      <c r="HQF21" s="174"/>
      <c r="HQG21" s="174"/>
      <c r="HQH21" s="174"/>
      <c r="HQI21" s="174"/>
      <c r="HQJ21" s="174"/>
      <c r="HQK21" s="174"/>
      <c r="HQL21" s="174"/>
      <c r="HQM21" s="174"/>
      <c r="HQN21" s="174"/>
      <c r="HQO21" s="174"/>
      <c r="HQP21" s="174"/>
      <c r="HQQ21" s="174"/>
      <c r="HQR21" s="174"/>
      <c r="HQS21" s="174"/>
      <c r="HQT21" s="174"/>
      <c r="HQU21" s="174"/>
      <c r="HQV21" s="174"/>
      <c r="HQW21" s="174"/>
      <c r="HQX21" s="174"/>
      <c r="HQY21" s="174"/>
      <c r="HQZ21" s="174"/>
      <c r="HRA21" s="174"/>
      <c r="HRB21" s="174"/>
      <c r="HRC21" s="174"/>
      <c r="HRD21" s="174"/>
      <c r="HRE21" s="174"/>
      <c r="HRF21" s="174"/>
      <c r="HRG21" s="174"/>
      <c r="HRH21" s="174"/>
      <c r="HRI21" s="174"/>
      <c r="HRJ21" s="174"/>
      <c r="HRK21" s="174"/>
      <c r="HRL21" s="174"/>
      <c r="HRM21" s="174"/>
      <c r="HRN21" s="174"/>
      <c r="HRO21" s="174"/>
      <c r="HRP21" s="174"/>
      <c r="HRQ21" s="174"/>
      <c r="HRR21" s="174"/>
      <c r="HRS21" s="174"/>
      <c r="HRT21" s="174"/>
      <c r="HRU21" s="174"/>
      <c r="HRV21" s="174"/>
      <c r="HRW21" s="174"/>
      <c r="HRX21" s="174"/>
      <c r="HRY21" s="174"/>
      <c r="HRZ21" s="174"/>
      <c r="HSA21" s="174"/>
      <c r="HSB21" s="174"/>
      <c r="HSC21" s="174"/>
      <c r="HSD21" s="174"/>
      <c r="HSE21" s="174"/>
      <c r="HSF21" s="174"/>
      <c r="HSG21" s="174"/>
      <c r="HSH21" s="174"/>
      <c r="HSI21" s="174"/>
      <c r="HSJ21" s="174"/>
      <c r="HSK21" s="174"/>
      <c r="HSL21" s="174"/>
      <c r="HSM21" s="174"/>
      <c r="HSN21" s="174"/>
      <c r="HSO21" s="174"/>
      <c r="HSP21" s="174"/>
      <c r="HSQ21" s="174"/>
      <c r="HSR21" s="174"/>
      <c r="HSS21" s="174"/>
      <c r="HST21" s="174"/>
      <c r="HSU21" s="174"/>
      <c r="HSV21" s="174"/>
      <c r="HSW21" s="174"/>
      <c r="HSX21" s="174"/>
      <c r="HSY21" s="174"/>
      <c r="HSZ21" s="174"/>
      <c r="HTA21" s="174"/>
      <c r="HTB21" s="174"/>
      <c r="HTC21" s="174"/>
      <c r="HTD21" s="174"/>
      <c r="HTE21" s="174"/>
      <c r="HTF21" s="174"/>
      <c r="HTG21" s="174"/>
      <c r="HTH21" s="174"/>
      <c r="HTI21" s="174"/>
      <c r="HTJ21" s="174"/>
      <c r="HTK21" s="174"/>
      <c r="HTL21" s="174"/>
      <c r="HTM21" s="174"/>
      <c r="HTN21" s="174"/>
      <c r="HTO21" s="174"/>
      <c r="HTP21" s="174"/>
      <c r="HTQ21" s="174"/>
      <c r="HTR21" s="174"/>
      <c r="HTS21" s="174"/>
      <c r="HTT21" s="174"/>
      <c r="HTU21" s="174"/>
      <c r="HTV21" s="174"/>
      <c r="HTW21" s="174"/>
      <c r="HTX21" s="174"/>
      <c r="HTY21" s="174"/>
      <c r="HTZ21" s="174"/>
      <c r="HUA21" s="174"/>
      <c r="HUB21" s="174"/>
      <c r="HUC21" s="174"/>
      <c r="HUD21" s="174"/>
      <c r="HUE21" s="174"/>
      <c r="HUF21" s="174"/>
      <c r="HUG21" s="174"/>
      <c r="HUH21" s="174"/>
      <c r="HUI21" s="174"/>
      <c r="HUJ21" s="174"/>
      <c r="HUK21" s="174"/>
      <c r="HUL21" s="174"/>
      <c r="HUM21" s="174"/>
      <c r="HUN21" s="174"/>
      <c r="HUO21" s="174"/>
      <c r="HUP21" s="174"/>
      <c r="HUQ21" s="174"/>
      <c r="HUR21" s="174"/>
      <c r="HUS21" s="174"/>
      <c r="HUT21" s="174"/>
      <c r="HUU21" s="174"/>
      <c r="HUV21" s="174"/>
      <c r="HUW21" s="174"/>
      <c r="HUX21" s="174"/>
      <c r="HUY21" s="174"/>
      <c r="HUZ21" s="174"/>
      <c r="HVA21" s="174"/>
      <c r="HVB21" s="174"/>
      <c r="HVC21" s="174"/>
      <c r="HVD21" s="174"/>
      <c r="HVE21" s="174"/>
      <c r="HVF21" s="174"/>
      <c r="HVG21" s="174"/>
      <c r="HVH21" s="174"/>
      <c r="HVI21" s="174"/>
      <c r="HVJ21" s="174"/>
      <c r="HVK21" s="174"/>
      <c r="HVL21" s="174"/>
      <c r="HVM21" s="174"/>
      <c r="HVN21" s="174"/>
      <c r="HVO21" s="174"/>
      <c r="HVP21" s="174"/>
      <c r="HVQ21" s="174"/>
      <c r="HVR21" s="174"/>
      <c r="HVS21" s="174"/>
      <c r="HVT21" s="174"/>
      <c r="HVU21" s="174"/>
      <c r="HVV21" s="174"/>
      <c r="HVW21" s="174"/>
      <c r="HVX21" s="174"/>
      <c r="HVY21" s="174"/>
      <c r="HVZ21" s="174"/>
      <c r="HWA21" s="174"/>
      <c r="HWB21" s="174"/>
      <c r="HWC21" s="174"/>
      <c r="HWD21" s="174"/>
      <c r="HWE21" s="174"/>
      <c r="HWF21" s="174"/>
      <c r="HWG21" s="174"/>
      <c r="HWH21" s="174"/>
      <c r="HWI21" s="174"/>
      <c r="HWJ21" s="174"/>
      <c r="HWK21" s="174"/>
      <c r="HWL21" s="174"/>
      <c r="HWM21" s="174"/>
      <c r="HWN21" s="174"/>
      <c r="HWO21" s="174"/>
      <c r="HWP21" s="174"/>
      <c r="HWQ21" s="174"/>
      <c r="HWR21" s="174"/>
      <c r="HWS21" s="174"/>
      <c r="HWT21" s="174"/>
      <c r="HWU21" s="174"/>
      <c r="HWV21" s="174"/>
      <c r="HWW21" s="174"/>
      <c r="HWX21" s="174"/>
      <c r="HWY21" s="174"/>
      <c r="HWZ21" s="174"/>
      <c r="HXA21" s="174"/>
      <c r="HXB21" s="174"/>
      <c r="HXC21" s="174"/>
      <c r="HXD21" s="174"/>
      <c r="HXE21" s="174"/>
      <c r="HXF21" s="174"/>
      <c r="HXG21" s="174"/>
      <c r="HXH21" s="174"/>
      <c r="HXI21" s="174"/>
      <c r="HXJ21" s="174"/>
      <c r="HXK21" s="174"/>
      <c r="HXL21" s="174"/>
      <c r="HXM21" s="174"/>
      <c r="HXN21" s="174"/>
      <c r="HXO21" s="174"/>
      <c r="HXP21" s="174"/>
      <c r="HXQ21" s="174"/>
      <c r="HXR21" s="174"/>
      <c r="HXS21" s="174"/>
      <c r="HXT21" s="174"/>
      <c r="HXU21" s="174"/>
      <c r="HXV21" s="174"/>
      <c r="HXW21" s="174"/>
      <c r="HXX21" s="174"/>
      <c r="HXY21" s="174"/>
      <c r="HXZ21" s="174"/>
      <c r="HYA21" s="174"/>
      <c r="HYB21" s="174"/>
      <c r="HYC21" s="174"/>
      <c r="HYD21" s="174"/>
      <c r="HYE21" s="174"/>
      <c r="HYF21" s="174"/>
      <c r="HYG21" s="174"/>
      <c r="HYH21" s="174"/>
      <c r="HYI21" s="174"/>
      <c r="HYJ21" s="174"/>
      <c r="HYK21" s="174"/>
      <c r="HYL21" s="174"/>
      <c r="HYM21" s="174"/>
      <c r="HYN21" s="174"/>
      <c r="HYO21" s="174"/>
      <c r="HYP21" s="174"/>
      <c r="HYQ21" s="174"/>
      <c r="HYR21" s="174"/>
      <c r="HYS21" s="174"/>
      <c r="HYT21" s="174"/>
      <c r="HYU21" s="174"/>
      <c r="HYV21" s="174"/>
      <c r="HYW21" s="174"/>
      <c r="HYX21" s="174"/>
      <c r="HYY21" s="174"/>
      <c r="HYZ21" s="174"/>
      <c r="HZA21" s="174"/>
      <c r="HZB21" s="174"/>
      <c r="HZC21" s="174"/>
      <c r="HZD21" s="174"/>
      <c r="HZE21" s="174"/>
      <c r="HZF21" s="174"/>
      <c r="HZG21" s="174"/>
      <c r="HZH21" s="174"/>
      <c r="HZI21" s="174"/>
      <c r="HZJ21" s="174"/>
      <c r="HZK21" s="174"/>
      <c r="HZL21" s="174"/>
      <c r="HZM21" s="174"/>
      <c r="HZN21" s="174"/>
      <c r="HZO21" s="174"/>
      <c r="HZP21" s="174"/>
      <c r="HZQ21" s="174"/>
      <c r="HZR21" s="174"/>
      <c r="HZS21" s="174"/>
      <c r="HZT21" s="174"/>
      <c r="HZU21" s="174"/>
      <c r="HZV21" s="174"/>
      <c r="HZW21" s="174"/>
      <c r="HZX21" s="174"/>
      <c r="HZY21" s="174"/>
      <c r="HZZ21" s="174"/>
      <c r="IAA21" s="174"/>
      <c r="IAB21" s="174"/>
      <c r="IAC21" s="174"/>
      <c r="IAD21" s="174"/>
      <c r="IAE21" s="174"/>
      <c r="IAF21" s="174"/>
      <c r="IAG21" s="174"/>
      <c r="IAH21" s="174"/>
      <c r="IAI21" s="174"/>
      <c r="IAJ21" s="174"/>
      <c r="IAK21" s="174"/>
      <c r="IAL21" s="174"/>
      <c r="IAM21" s="174"/>
      <c r="IAN21" s="174"/>
      <c r="IAO21" s="174"/>
      <c r="IAP21" s="174"/>
      <c r="IAQ21" s="174"/>
      <c r="IAR21" s="174"/>
      <c r="IAS21" s="174"/>
      <c r="IAT21" s="174"/>
      <c r="IAU21" s="174"/>
      <c r="IAV21" s="174"/>
      <c r="IAW21" s="174"/>
      <c r="IAX21" s="174"/>
      <c r="IAY21" s="174"/>
      <c r="IAZ21" s="174"/>
      <c r="IBA21" s="174"/>
      <c r="IBB21" s="174"/>
      <c r="IBC21" s="174"/>
      <c r="IBD21" s="174"/>
      <c r="IBE21" s="174"/>
      <c r="IBF21" s="174"/>
      <c r="IBG21" s="174"/>
      <c r="IBH21" s="174"/>
      <c r="IBI21" s="174"/>
      <c r="IBJ21" s="174"/>
      <c r="IBK21" s="174"/>
      <c r="IBL21" s="174"/>
      <c r="IBM21" s="174"/>
      <c r="IBN21" s="174"/>
      <c r="IBO21" s="174"/>
      <c r="IBP21" s="174"/>
      <c r="IBQ21" s="174"/>
      <c r="IBR21" s="174"/>
      <c r="IBS21" s="174"/>
      <c r="IBT21" s="174"/>
      <c r="IBU21" s="174"/>
      <c r="IBV21" s="174"/>
      <c r="IBW21" s="174"/>
      <c r="IBX21" s="174"/>
      <c r="IBY21" s="174"/>
      <c r="IBZ21" s="174"/>
      <c r="ICA21" s="174"/>
      <c r="ICB21" s="174"/>
      <c r="ICC21" s="174"/>
      <c r="ICD21" s="174"/>
      <c r="ICE21" s="174"/>
      <c r="ICF21" s="174"/>
      <c r="ICG21" s="174"/>
      <c r="ICH21" s="174"/>
      <c r="ICI21" s="174"/>
      <c r="ICJ21" s="174"/>
      <c r="ICK21" s="174"/>
      <c r="ICL21" s="174"/>
      <c r="ICM21" s="174"/>
      <c r="ICN21" s="174"/>
      <c r="ICO21" s="174"/>
      <c r="ICP21" s="174"/>
      <c r="ICQ21" s="174"/>
      <c r="ICR21" s="174"/>
      <c r="ICS21" s="174"/>
      <c r="ICT21" s="174"/>
      <c r="ICU21" s="174"/>
      <c r="ICV21" s="174"/>
      <c r="ICW21" s="174"/>
      <c r="ICX21" s="174"/>
      <c r="ICY21" s="174"/>
      <c r="ICZ21" s="174"/>
      <c r="IDA21" s="174"/>
      <c r="IDB21" s="174"/>
      <c r="IDC21" s="174"/>
      <c r="IDD21" s="174"/>
      <c r="IDE21" s="174"/>
      <c r="IDF21" s="174"/>
      <c r="IDG21" s="174"/>
      <c r="IDH21" s="174"/>
      <c r="IDI21" s="174"/>
      <c r="IDJ21" s="174"/>
      <c r="IDK21" s="174"/>
      <c r="IDL21" s="174"/>
      <c r="IDM21" s="174"/>
      <c r="IDN21" s="174"/>
      <c r="IDO21" s="174"/>
      <c r="IDP21" s="174"/>
      <c r="IDQ21" s="174"/>
      <c r="IDR21" s="174"/>
      <c r="IDS21" s="174"/>
      <c r="IDT21" s="174"/>
      <c r="IDU21" s="174"/>
      <c r="IDV21" s="174"/>
      <c r="IDW21" s="174"/>
      <c r="IDX21" s="174"/>
      <c r="IDY21" s="174"/>
      <c r="IDZ21" s="174"/>
      <c r="IEA21" s="174"/>
      <c r="IEB21" s="174"/>
      <c r="IEC21" s="174"/>
      <c r="IED21" s="174"/>
      <c r="IEE21" s="174"/>
      <c r="IEF21" s="174"/>
      <c r="IEG21" s="174"/>
      <c r="IEH21" s="174"/>
      <c r="IEI21" s="174"/>
      <c r="IEJ21" s="174"/>
      <c r="IEK21" s="174"/>
      <c r="IEL21" s="174"/>
      <c r="IEM21" s="174"/>
      <c r="IEN21" s="174"/>
      <c r="IEO21" s="174"/>
      <c r="IEP21" s="174"/>
      <c r="IEQ21" s="174"/>
      <c r="IER21" s="174"/>
      <c r="IES21" s="174"/>
      <c r="IET21" s="174"/>
      <c r="IEU21" s="174"/>
      <c r="IEV21" s="174"/>
      <c r="IEW21" s="174"/>
      <c r="IEX21" s="174"/>
      <c r="IEY21" s="174"/>
      <c r="IEZ21" s="174"/>
      <c r="IFA21" s="174"/>
      <c r="IFB21" s="174"/>
      <c r="IFC21" s="174"/>
      <c r="IFD21" s="174"/>
      <c r="IFE21" s="174"/>
      <c r="IFF21" s="174"/>
      <c r="IFG21" s="174"/>
      <c r="IFH21" s="174"/>
      <c r="IFI21" s="174"/>
      <c r="IFJ21" s="174"/>
      <c r="IFK21" s="174"/>
      <c r="IFL21" s="174"/>
      <c r="IFM21" s="174"/>
      <c r="IFN21" s="174"/>
      <c r="IFO21" s="174"/>
      <c r="IFP21" s="174"/>
      <c r="IFQ21" s="174"/>
      <c r="IFR21" s="174"/>
      <c r="IFS21" s="174"/>
      <c r="IFT21" s="174"/>
      <c r="IFU21" s="174"/>
      <c r="IFV21" s="174"/>
      <c r="IFW21" s="174"/>
      <c r="IFX21" s="174"/>
      <c r="IFY21" s="174"/>
      <c r="IFZ21" s="174"/>
      <c r="IGA21" s="174"/>
      <c r="IGB21" s="174"/>
      <c r="IGC21" s="174"/>
      <c r="IGD21" s="174"/>
      <c r="IGE21" s="174"/>
      <c r="IGF21" s="174"/>
      <c r="IGG21" s="174"/>
      <c r="IGH21" s="174"/>
      <c r="IGI21" s="174"/>
      <c r="IGJ21" s="174"/>
      <c r="IGK21" s="174"/>
      <c r="IGL21" s="174"/>
      <c r="IGM21" s="174"/>
      <c r="IGN21" s="174"/>
      <c r="IGO21" s="174"/>
      <c r="IGP21" s="174"/>
      <c r="IGQ21" s="174"/>
      <c r="IGR21" s="174"/>
      <c r="IGS21" s="174"/>
      <c r="IGT21" s="174"/>
      <c r="IGU21" s="174"/>
      <c r="IGV21" s="174"/>
      <c r="IGW21" s="174"/>
      <c r="IGX21" s="174"/>
      <c r="IGY21" s="174"/>
      <c r="IGZ21" s="174"/>
      <c r="IHA21" s="174"/>
      <c r="IHB21" s="174"/>
      <c r="IHC21" s="174"/>
      <c r="IHD21" s="174"/>
      <c r="IHE21" s="174"/>
      <c r="IHF21" s="174"/>
      <c r="IHG21" s="174"/>
      <c r="IHH21" s="174"/>
      <c r="IHI21" s="174"/>
      <c r="IHJ21" s="174"/>
      <c r="IHK21" s="174"/>
      <c r="IHL21" s="174"/>
      <c r="IHM21" s="174"/>
      <c r="IHN21" s="174"/>
      <c r="IHO21" s="174"/>
      <c r="IHP21" s="174"/>
      <c r="IHQ21" s="174"/>
      <c r="IHR21" s="174"/>
      <c r="IHS21" s="174"/>
      <c r="IHT21" s="174"/>
      <c r="IHU21" s="174"/>
      <c r="IHV21" s="174"/>
      <c r="IHW21" s="174"/>
      <c r="IHX21" s="174"/>
      <c r="IHY21" s="174"/>
      <c r="IHZ21" s="174"/>
      <c r="IIA21" s="174"/>
      <c r="IIB21" s="174"/>
      <c r="IIC21" s="174"/>
      <c r="IID21" s="174"/>
      <c r="IIE21" s="174"/>
      <c r="IIF21" s="174"/>
      <c r="IIG21" s="174"/>
      <c r="IIH21" s="174"/>
      <c r="III21" s="174"/>
      <c r="IIJ21" s="174"/>
      <c r="IIK21" s="174"/>
      <c r="IIL21" s="174"/>
      <c r="IIM21" s="174"/>
      <c r="IIN21" s="174"/>
      <c r="IIO21" s="174"/>
      <c r="IIP21" s="174"/>
      <c r="IIQ21" s="174"/>
      <c r="IIR21" s="174"/>
      <c r="IIS21" s="174"/>
      <c r="IIT21" s="174"/>
      <c r="IIU21" s="174"/>
      <c r="IIV21" s="174"/>
      <c r="IIW21" s="174"/>
      <c r="IIX21" s="174"/>
      <c r="IIY21" s="174"/>
      <c r="IIZ21" s="174"/>
      <c r="IJA21" s="174"/>
      <c r="IJB21" s="174"/>
      <c r="IJC21" s="174"/>
      <c r="IJD21" s="174"/>
      <c r="IJE21" s="174"/>
      <c r="IJF21" s="174"/>
      <c r="IJG21" s="174"/>
      <c r="IJH21" s="174"/>
      <c r="IJI21" s="174"/>
      <c r="IJJ21" s="174"/>
      <c r="IJK21" s="174"/>
      <c r="IJL21" s="174"/>
      <c r="IJM21" s="174"/>
      <c r="IJN21" s="174"/>
      <c r="IJO21" s="174"/>
      <c r="IJP21" s="174"/>
      <c r="IJQ21" s="174"/>
      <c r="IJR21" s="174"/>
      <c r="IJS21" s="174"/>
      <c r="IJT21" s="174"/>
      <c r="IJU21" s="174"/>
      <c r="IJV21" s="174"/>
      <c r="IJW21" s="174"/>
      <c r="IJX21" s="174"/>
      <c r="IJY21" s="174"/>
      <c r="IJZ21" s="174"/>
      <c r="IKA21" s="174"/>
      <c r="IKB21" s="174"/>
      <c r="IKC21" s="174"/>
      <c r="IKD21" s="174"/>
      <c r="IKE21" s="174"/>
      <c r="IKF21" s="174"/>
      <c r="IKG21" s="174"/>
      <c r="IKH21" s="174"/>
      <c r="IKI21" s="174"/>
      <c r="IKJ21" s="174"/>
      <c r="IKK21" s="174"/>
      <c r="IKL21" s="174"/>
      <c r="IKM21" s="174"/>
      <c r="IKN21" s="174"/>
      <c r="IKO21" s="174"/>
      <c r="IKP21" s="174"/>
      <c r="IKQ21" s="174"/>
      <c r="IKR21" s="174"/>
      <c r="IKS21" s="174"/>
      <c r="IKT21" s="174"/>
      <c r="IKU21" s="174"/>
      <c r="IKV21" s="174"/>
      <c r="IKW21" s="174"/>
      <c r="IKX21" s="174"/>
      <c r="IKY21" s="174"/>
      <c r="IKZ21" s="174"/>
      <c r="ILA21" s="174"/>
      <c r="ILB21" s="174"/>
      <c r="ILC21" s="174"/>
      <c r="ILD21" s="174"/>
      <c r="ILE21" s="174"/>
      <c r="ILF21" s="174"/>
      <c r="ILG21" s="174"/>
      <c r="ILH21" s="174"/>
      <c r="ILI21" s="174"/>
      <c r="ILJ21" s="174"/>
      <c r="ILK21" s="174"/>
      <c r="ILL21" s="174"/>
      <c r="ILM21" s="174"/>
      <c r="ILN21" s="174"/>
      <c r="ILO21" s="174"/>
      <c r="ILP21" s="174"/>
      <c r="ILQ21" s="174"/>
      <c r="ILR21" s="174"/>
      <c r="ILS21" s="174"/>
      <c r="ILT21" s="174"/>
      <c r="ILU21" s="174"/>
      <c r="ILV21" s="174"/>
      <c r="ILW21" s="174"/>
      <c r="ILX21" s="174"/>
      <c r="ILY21" s="174"/>
      <c r="ILZ21" s="174"/>
      <c r="IMA21" s="174"/>
      <c r="IMB21" s="174"/>
      <c r="IMC21" s="174"/>
      <c r="IMD21" s="174"/>
      <c r="IME21" s="174"/>
      <c r="IMF21" s="174"/>
      <c r="IMG21" s="174"/>
      <c r="IMH21" s="174"/>
      <c r="IMI21" s="174"/>
      <c r="IMJ21" s="174"/>
      <c r="IMK21" s="174"/>
      <c r="IML21" s="174"/>
      <c r="IMM21" s="174"/>
      <c r="IMN21" s="174"/>
      <c r="IMO21" s="174"/>
      <c r="IMP21" s="174"/>
      <c r="IMQ21" s="174"/>
      <c r="IMR21" s="174"/>
      <c r="IMS21" s="174"/>
      <c r="IMT21" s="174"/>
      <c r="IMU21" s="174"/>
      <c r="IMV21" s="174"/>
      <c r="IMW21" s="174"/>
      <c r="IMX21" s="174"/>
      <c r="IMY21" s="174"/>
      <c r="IMZ21" s="174"/>
      <c r="INA21" s="174"/>
      <c r="INB21" s="174"/>
      <c r="INC21" s="174"/>
      <c r="IND21" s="174"/>
      <c r="INE21" s="174"/>
      <c r="INF21" s="174"/>
      <c r="ING21" s="174"/>
      <c r="INH21" s="174"/>
      <c r="INI21" s="174"/>
      <c r="INJ21" s="174"/>
      <c r="INK21" s="174"/>
      <c r="INL21" s="174"/>
      <c r="INM21" s="174"/>
      <c r="INN21" s="174"/>
      <c r="INO21" s="174"/>
      <c r="INP21" s="174"/>
      <c r="INQ21" s="174"/>
      <c r="INR21" s="174"/>
      <c r="INS21" s="174"/>
      <c r="INT21" s="174"/>
      <c r="INU21" s="174"/>
      <c r="INV21" s="174"/>
      <c r="INW21" s="174"/>
      <c r="INX21" s="174"/>
      <c r="INY21" s="174"/>
      <c r="INZ21" s="174"/>
      <c r="IOA21" s="174"/>
      <c r="IOB21" s="174"/>
      <c r="IOC21" s="174"/>
      <c r="IOD21" s="174"/>
      <c r="IOE21" s="174"/>
      <c r="IOF21" s="174"/>
      <c r="IOG21" s="174"/>
      <c r="IOH21" s="174"/>
      <c r="IOI21" s="174"/>
      <c r="IOJ21" s="174"/>
      <c r="IOK21" s="174"/>
      <c r="IOL21" s="174"/>
      <c r="IOM21" s="174"/>
      <c r="ION21" s="174"/>
      <c r="IOO21" s="174"/>
      <c r="IOP21" s="174"/>
      <c r="IOQ21" s="174"/>
      <c r="IOR21" s="174"/>
      <c r="IOS21" s="174"/>
      <c r="IOT21" s="174"/>
      <c r="IOU21" s="174"/>
      <c r="IOV21" s="174"/>
      <c r="IOW21" s="174"/>
      <c r="IOX21" s="174"/>
      <c r="IOY21" s="174"/>
      <c r="IOZ21" s="174"/>
      <c r="IPA21" s="174"/>
      <c r="IPB21" s="174"/>
      <c r="IPC21" s="174"/>
      <c r="IPD21" s="174"/>
      <c r="IPE21" s="174"/>
      <c r="IPF21" s="174"/>
      <c r="IPG21" s="174"/>
      <c r="IPH21" s="174"/>
      <c r="IPI21" s="174"/>
      <c r="IPJ21" s="174"/>
      <c r="IPK21" s="174"/>
      <c r="IPL21" s="174"/>
      <c r="IPM21" s="174"/>
      <c r="IPN21" s="174"/>
      <c r="IPO21" s="174"/>
      <c r="IPP21" s="174"/>
      <c r="IPQ21" s="174"/>
      <c r="IPR21" s="174"/>
      <c r="IPS21" s="174"/>
      <c r="IPT21" s="174"/>
      <c r="IPU21" s="174"/>
      <c r="IPV21" s="174"/>
      <c r="IPW21" s="174"/>
      <c r="IPX21" s="174"/>
      <c r="IPY21" s="174"/>
      <c r="IPZ21" s="174"/>
      <c r="IQA21" s="174"/>
      <c r="IQB21" s="174"/>
      <c r="IQC21" s="174"/>
      <c r="IQD21" s="174"/>
      <c r="IQE21" s="174"/>
      <c r="IQF21" s="174"/>
      <c r="IQG21" s="174"/>
      <c r="IQH21" s="174"/>
      <c r="IQI21" s="174"/>
      <c r="IQJ21" s="174"/>
      <c r="IQK21" s="174"/>
      <c r="IQL21" s="174"/>
      <c r="IQM21" s="174"/>
      <c r="IQN21" s="174"/>
      <c r="IQO21" s="174"/>
      <c r="IQP21" s="174"/>
      <c r="IQQ21" s="174"/>
      <c r="IQR21" s="174"/>
      <c r="IQS21" s="174"/>
      <c r="IQT21" s="174"/>
      <c r="IQU21" s="174"/>
      <c r="IQV21" s="174"/>
      <c r="IQW21" s="174"/>
      <c r="IQX21" s="174"/>
      <c r="IQY21" s="174"/>
      <c r="IQZ21" s="174"/>
      <c r="IRA21" s="174"/>
      <c r="IRB21" s="174"/>
      <c r="IRC21" s="174"/>
      <c r="IRD21" s="174"/>
      <c r="IRE21" s="174"/>
      <c r="IRF21" s="174"/>
      <c r="IRG21" s="174"/>
      <c r="IRH21" s="174"/>
      <c r="IRI21" s="174"/>
      <c r="IRJ21" s="174"/>
      <c r="IRK21" s="174"/>
      <c r="IRL21" s="174"/>
      <c r="IRM21" s="174"/>
      <c r="IRN21" s="174"/>
      <c r="IRO21" s="174"/>
      <c r="IRP21" s="174"/>
      <c r="IRQ21" s="174"/>
      <c r="IRR21" s="174"/>
      <c r="IRS21" s="174"/>
      <c r="IRT21" s="174"/>
      <c r="IRU21" s="174"/>
      <c r="IRV21" s="174"/>
      <c r="IRW21" s="174"/>
      <c r="IRX21" s="174"/>
      <c r="IRY21" s="174"/>
      <c r="IRZ21" s="174"/>
      <c r="ISA21" s="174"/>
      <c r="ISB21" s="174"/>
      <c r="ISC21" s="174"/>
      <c r="ISD21" s="174"/>
      <c r="ISE21" s="174"/>
      <c r="ISF21" s="174"/>
      <c r="ISG21" s="174"/>
      <c r="ISH21" s="174"/>
      <c r="ISI21" s="174"/>
      <c r="ISJ21" s="174"/>
      <c r="ISK21" s="174"/>
      <c r="ISL21" s="174"/>
      <c r="ISM21" s="174"/>
      <c r="ISN21" s="174"/>
      <c r="ISO21" s="174"/>
      <c r="ISP21" s="174"/>
      <c r="ISQ21" s="174"/>
      <c r="ISR21" s="174"/>
      <c r="ISS21" s="174"/>
      <c r="IST21" s="174"/>
      <c r="ISU21" s="174"/>
      <c r="ISV21" s="174"/>
      <c r="ISW21" s="174"/>
      <c r="ISX21" s="174"/>
      <c r="ISY21" s="174"/>
      <c r="ISZ21" s="174"/>
      <c r="ITA21" s="174"/>
      <c r="ITB21" s="174"/>
      <c r="ITC21" s="174"/>
      <c r="ITD21" s="174"/>
      <c r="ITE21" s="174"/>
      <c r="ITF21" s="174"/>
      <c r="ITG21" s="174"/>
      <c r="ITH21" s="174"/>
      <c r="ITI21" s="174"/>
      <c r="ITJ21" s="174"/>
      <c r="ITK21" s="174"/>
      <c r="ITL21" s="174"/>
      <c r="ITM21" s="174"/>
      <c r="ITN21" s="174"/>
      <c r="ITO21" s="174"/>
      <c r="ITP21" s="174"/>
      <c r="ITQ21" s="174"/>
      <c r="ITR21" s="174"/>
      <c r="ITS21" s="174"/>
      <c r="ITT21" s="174"/>
      <c r="ITU21" s="174"/>
      <c r="ITV21" s="174"/>
      <c r="ITW21" s="174"/>
      <c r="ITX21" s="174"/>
      <c r="ITY21" s="174"/>
      <c r="ITZ21" s="174"/>
      <c r="IUA21" s="174"/>
      <c r="IUB21" s="174"/>
      <c r="IUC21" s="174"/>
      <c r="IUD21" s="174"/>
      <c r="IUE21" s="174"/>
      <c r="IUF21" s="174"/>
      <c r="IUG21" s="174"/>
      <c r="IUH21" s="174"/>
      <c r="IUI21" s="174"/>
      <c r="IUJ21" s="174"/>
      <c r="IUK21" s="174"/>
      <c r="IUL21" s="174"/>
      <c r="IUM21" s="174"/>
      <c r="IUN21" s="174"/>
      <c r="IUO21" s="174"/>
      <c r="IUP21" s="174"/>
      <c r="IUQ21" s="174"/>
      <c r="IUR21" s="174"/>
      <c r="IUS21" s="174"/>
      <c r="IUT21" s="174"/>
      <c r="IUU21" s="174"/>
      <c r="IUV21" s="174"/>
      <c r="IUW21" s="174"/>
      <c r="IUX21" s="174"/>
      <c r="IUY21" s="174"/>
      <c r="IUZ21" s="174"/>
      <c r="IVA21" s="174"/>
      <c r="IVB21" s="174"/>
      <c r="IVC21" s="174"/>
      <c r="IVD21" s="174"/>
      <c r="IVE21" s="174"/>
      <c r="IVF21" s="174"/>
      <c r="IVG21" s="174"/>
      <c r="IVH21" s="174"/>
      <c r="IVI21" s="174"/>
      <c r="IVJ21" s="174"/>
      <c r="IVK21" s="174"/>
      <c r="IVL21" s="174"/>
      <c r="IVM21" s="174"/>
      <c r="IVN21" s="174"/>
      <c r="IVO21" s="174"/>
      <c r="IVP21" s="174"/>
      <c r="IVQ21" s="174"/>
      <c r="IVR21" s="174"/>
      <c r="IVS21" s="174"/>
      <c r="IVT21" s="174"/>
      <c r="IVU21" s="174"/>
      <c r="IVV21" s="174"/>
      <c r="IVW21" s="174"/>
      <c r="IVX21" s="174"/>
      <c r="IVY21" s="174"/>
      <c r="IVZ21" s="174"/>
      <c r="IWA21" s="174"/>
      <c r="IWB21" s="174"/>
      <c r="IWC21" s="174"/>
      <c r="IWD21" s="174"/>
      <c r="IWE21" s="174"/>
      <c r="IWF21" s="174"/>
      <c r="IWG21" s="174"/>
      <c r="IWH21" s="174"/>
      <c r="IWI21" s="174"/>
      <c r="IWJ21" s="174"/>
      <c r="IWK21" s="174"/>
      <c r="IWL21" s="174"/>
      <c r="IWM21" s="174"/>
      <c r="IWN21" s="174"/>
      <c r="IWO21" s="174"/>
      <c r="IWP21" s="174"/>
      <c r="IWQ21" s="174"/>
      <c r="IWR21" s="174"/>
      <c r="IWS21" s="174"/>
      <c r="IWT21" s="174"/>
      <c r="IWU21" s="174"/>
      <c r="IWV21" s="174"/>
      <c r="IWW21" s="174"/>
      <c r="IWX21" s="174"/>
      <c r="IWY21" s="174"/>
      <c r="IWZ21" s="174"/>
      <c r="IXA21" s="174"/>
      <c r="IXB21" s="174"/>
      <c r="IXC21" s="174"/>
      <c r="IXD21" s="174"/>
      <c r="IXE21" s="174"/>
      <c r="IXF21" s="174"/>
      <c r="IXG21" s="174"/>
      <c r="IXH21" s="174"/>
      <c r="IXI21" s="174"/>
      <c r="IXJ21" s="174"/>
      <c r="IXK21" s="174"/>
      <c r="IXL21" s="174"/>
      <c r="IXM21" s="174"/>
      <c r="IXN21" s="174"/>
      <c r="IXO21" s="174"/>
      <c r="IXP21" s="174"/>
      <c r="IXQ21" s="174"/>
      <c r="IXR21" s="174"/>
      <c r="IXS21" s="174"/>
      <c r="IXT21" s="174"/>
      <c r="IXU21" s="174"/>
      <c r="IXV21" s="174"/>
      <c r="IXW21" s="174"/>
      <c r="IXX21" s="174"/>
      <c r="IXY21" s="174"/>
      <c r="IXZ21" s="174"/>
      <c r="IYA21" s="174"/>
      <c r="IYB21" s="174"/>
      <c r="IYC21" s="174"/>
      <c r="IYD21" s="174"/>
      <c r="IYE21" s="174"/>
      <c r="IYF21" s="174"/>
      <c r="IYG21" s="174"/>
      <c r="IYH21" s="174"/>
      <c r="IYI21" s="174"/>
      <c r="IYJ21" s="174"/>
      <c r="IYK21" s="174"/>
      <c r="IYL21" s="174"/>
      <c r="IYM21" s="174"/>
      <c r="IYN21" s="174"/>
      <c r="IYO21" s="174"/>
      <c r="IYP21" s="174"/>
      <c r="IYQ21" s="174"/>
      <c r="IYR21" s="174"/>
      <c r="IYS21" s="174"/>
      <c r="IYT21" s="174"/>
      <c r="IYU21" s="174"/>
      <c r="IYV21" s="174"/>
      <c r="IYW21" s="174"/>
      <c r="IYX21" s="174"/>
      <c r="IYY21" s="174"/>
      <c r="IYZ21" s="174"/>
      <c r="IZA21" s="174"/>
      <c r="IZB21" s="174"/>
      <c r="IZC21" s="174"/>
      <c r="IZD21" s="174"/>
      <c r="IZE21" s="174"/>
      <c r="IZF21" s="174"/>
      <c r="IZG21" s="174"/>
      <c r="IZH21" s="174"/>
      <c r="IZI21" s="174"/>
      <c r="IZJ21" s="174"/>
      <c r="IZK21" s="174"/>
      <c r="IZL21" s="174"/>
      <c r="IZM21" s="174"/>
      <c r="IZN21" s="174"/>
      <c r="IZO21" s="174"/>
      <c r="IZP21" s="174"/>
      <c r="IZQ21" s="174"/>
      <c r="IZR21" s="174"/>
      <c r="IZS21" s="174"/>
      <c r="IZT21" s="174"/>
      <c r="IZU21" s="174"/>
      <c r="IZV21" s="174"/>
      <c r="IZW21" s="174"/>
      <c r="IZX21" s="174"/>
      <c r="IZY21" s="174"/>
      <c r="IZZ21" s="174"/>
      <c r="JAA21" s="174"/>
      <c r="JAB21" s="174"/>
      <c r="JAC21" s="174"/>
      <c r="JAD21" s="174"/>
      <c r="JAE21" s="174"/>
      <c r="JAF21" s="174"/>
      <c r="JAG21" s="174"/>
      <c r="JAH21" s="174"/>
      <c r="JAI21" s="174"/>
      <c r="JAJ21" s="174"/>
      <c r="JAK21" s="174"/>
      <c r="JAL21" s="174"/>
      <c r="JAM21" s="174"/>
      <c r="JAN21" s="174"/>
      <c r="JAO21" s="174"/>
      <c r="JAP21" s="174"/>
      <c r="JAQ21" s="174"/>
      <c r="JAR21" s="174"/>
      <c r="JAS21" s="174"/>
      <c r="JAT21" s="174"/>
      <c r="JAU21" s="174"/>
      <c r="JAV21" s="174"/>
      <c r="JAW21" s="174"/>
      <c r="JAX21" s="174"/>
      <c r="JAY21" s="174"/>
      <c r="JAZ21" s="174"/>
      <c r="JBA21" s="174"/>
      <c r="JBB21" s="174"/>
      <c r="JBC21" s="174"/>
      <c r="JBD21" s="174"/>
      <c r="JBE21" s="174"/>
      <c r="JBF21" s="174"/>
      <c r="JBG21" s="174"/>
      <c r="JBH21" s="174"/>
      <c r="JBI21" s="174"/>
      <c r="JBJ21" s="174"/>
      <c r="JBK21" s="174"/>
      <c r="JBL21" s="174"/>
      <c r="JBM21" s="174"/>
      <c r="JBN21" s="174"/>
      <c r="JBO21" s="174"/>
      <c r="JBP21" s="174"/>
      <c r="JBQ21" s="174"/>
      <c r="JBR21" s="174"/>
      <c r="JBS21" s="174"/>
      <c r="JBT21" s="174"/>
      <c r="JBU21" s="174"/>
      <c r="JBV21" s="174"/>
      <c r="JBW21" s="174"/>
      <c r="JBX21" s="174"/>
      <c r="JBY21" s="174"/>
      <c r="JBZ21" s="174"/>
      <c r="JCA21" s="174"/>
      <c r="JCB21" s="174"/>
      <c r="JCC21" s="174"/>
      <c r="JCD21" s="174"/>
      <c r="JCE21" s="174"/>
      <c r="JCF21" s="174"/>
      <c r="JCG21" s="174"/>
      <c r="JCH21" s="174"/>
      <c r="JCI21" s="174"/>
      <c r="JCJ21" s="174"/>
      <c r="JCK21" s="174"/>
      <c r="JCL21" s="174"/>
      <c r="JCM21" s="174"/>
      <c r="JCN21" s="174"/>
      <c r="JCO21" s="174"/>
      <c r="JCP21" s="174"/>
      <c r="JCQ21" s="174"/>
      <c r="JCR21" s="174"/>
      <c r="JCS21" s="174"/>
      <c r="JCT21" s="174"/>
      <c r="JCU21" s="174"/>
      <c r="JCV21" s="174"/>
      <c r="JCW21" s="174"/>
      <c r="JCX21" s="174"/>
      <c r="JCY21" s="174"/>
      <c r="JCZ21" s="174"/>
      <c r="JDA21" s="174"/>
      <c r="JDB21" s="174"/>
      <c r="JDC21" s="174"/>
      <c r="JDD21" s="174"/>
      <c r="JDE21" s="174"/>
      <c r="JDF21" s="174"/>
      <c r="JDG21" s="174"/>
      <c r="JDH21" s="174"/>
      <c r="JDI21" s="174"/>
      <c r="JDJ21" s="174"/>
      <c r="JDK21" s="174"/>
      <c r="JDL21" s="174"/>
      <c r="JDM21" s="174"/>
      <c r="JDN21" s="174"/>
      <c r="JDO21" s="174"/>
      <c r="JDP21" s="174"/>
      <c r="JDQ21" s="174"/>
      <c r="JDR21" s="174"/>
      <c r="JDS21" s="174"/>
      <c r="JDT21" s="174"/>
      <c r="JDU21" s="174"/>
      <c r="JDV21" s="174"/>
      <c r="JDW21" s="174"/>
      <c r="JDX21" s="174"/>
      <c r="JDY21" s="174"/>
      <c r="JDZ21" s="174"/>
      <c r="JEA21" s="174"/>
      <c r="JEB21" s="174"/>
      <c r="JEC21" s="174"/>
      <c r="JED21" s="174"/>
      <c r="JEE21" s="174"/>
      <c r="JEF21" s="174"/>
      <c r="JEG21" s="174"/>
      <c r="JEH21" s="174"/>
      <c r="JEI21" s="174"/>
      <c r="JEJ21" s="174"/>
      <c r="JEK21" s="174"/>
      <c r="JEL21" s="174"/>
      <c r="JEM21" s="174"/>
      <c r="JEN21" s="174"/>
      <c r="JEO21" s="174"/>
      <c r="JEP21" s="174"/>
      <c r="JEQ21" s="174"/>
      <c r="JER21" s="174"/>
      <c r="JES21" s="174"/>
      <c r="JET21" s="174"/>
      <c r="JEU21" s="174"/>
      <c r="JEV21" s="174"/>
      <c r="JEW21" s="174"/>
      <c r="JEX21" s="174"/>
      <c r="JEY21" s="174"/>
      <c r="JEZ21" s="174"/>
      <c r="JFA21" s="174"/>
      <c r="JFB21" s="174"/>
      <c r="JFC21" s="174"/>
      <c r="JFD21" s="174"/>
      <c r="JFE21" s="174"/>
      <c r="JFF21" s="174"/>
      <c r="JFG21" s="174"/>
      <c r="JFH21" s="174"/>
      <c r="JFI21" s="174"/>
      <c r="JFJ21" s="174"/>
      <c r="JFK21" s="174"/>
      <c r="JFL21" s="174"/>
      <c r="JFM21" s="174"/>
      <c r="JFN21" s="174"/>
      <c r="JFO21" s="174"/>
      <c r="JFP21" s="174"/>
      <c r="JFQ21" s="174"/>
      <c r="JFR21" s="174"/>
      <c r="JFS21" s="174"/>
      <c r="JFT21" s="174"/>
      <c r="JFU21" s="174"/>
      <c r="JFV21" s="174"/>
      <c r="JFW21" s="174"/>
      <c r="JFX21" s="174"/>
      <c r="JFY21" s="174"/>
      <c r="JFZ21" s="174"/>
      <c r="JGA21" s="174"/>
      <c r="JGB21" s="174"/>
      <c r="JGC21" s="174"/>
      <c r="JGD21" s="174"/>
      <c r="JGE21" s="174"/>
      <c r="JGF21" s="174"/>
      <c r="JGG21" s="174"/>
      <c r="JGH21" s="174"/>
      <c r="JGI21" s="174"/>
      <c r="JGJ21" s="174"/>
      <c r="JGK21" s="174"/>
      <c r="JGL21" s="174"/>
      <c r="JGM21" s="174"/>
      <c r="JGN21" s="174"/>
      <c r="JGO21" s="174"/>
      <c r="JGP21" s="174"/>
      <c r="JGQ21" s="174"/>
      <c r="JGR21" s="174"/>
      <c r="JGS21" s="174"/>
      <c r="JGT21" s="174"/>
      <c r="JGU21" s="174"/>
      <c r="JGV21" s="174"/>
      <c r="JGW21" s="174"/>
      <c r="JGX21" s="174"/>
      <c r="JGY21" s="174"/>
      <c r="JGZ21" s="174"/>
      <c r="JHA21" s="174"/>
      <c r="JHB21" s="174"/>
      <c r="JHC21" s="174"/>
      <c r="JHD21" s="174"/>
      <c r="JHE21" s="174"/>
      <c r="JHF21" s="174"/>
      <c r="JHG21" s="174"/>
      <c r="JHH21" s="174"/>
      <c r="JHI21" s="174"/>
      <c r="JHJ21" s="174"/>
      <c r="JHK21" s="174"/>
      <c r="JHL21" s="174"/>
      <c r="JHM21" s="174"/>
      <c r="JHN21" s="174"/>
      <c r="JHO21" s="174"/>
      <c r="JHP21" s="174"/>
      <c r="JHQ21" s="174"/>
      <c r="JHR21" s="174"/>
      <c r="JHS21" s="174"/>
      <c r="JHT21" s="174"/>
      <c r="JHU21" s="174"/>
      <c r="JHV21" s="174"/>
      <c r="JHW21" s="174"/>
      <c r="JHX21" s="174"/>
      <c r="JHY21" s="174"/>
      <c r="JHZ21" s="174"/>
      <c r="JIA21" s="174"/>
      <c r="JIB21" s="174"/>
      <c r="JIC21" s="174"/>
      <c r="JID21" s="174"/>
      <c r="JIE21" s="174"/>
      <c r="JIF21" s="174"/>
      <c r="JIG21" s="174"/>
      <c r="JIH21" s="174"/>
      <c r="JII21" s="174"/>
      <c r="JIJ21" s="174"/>
      <c r="JIK21" s="174"/>
      <c r="JIL21" s="174"/>
      <c r="JIM21" s="174"/>
      <c r="JIN21" s="174"/>
      <c r="JIO21" s="174"/>
      <c r="JIP21" s="174"/>
      <c r="JIQ21" s="174"/>
      <c r="JIR21" s="174"/>
      <c r="JIS21" s="174"/>
      <c r="JIT21" s="174"/>
      <c r="JIU21" s="174"/>
      <c r="JIV21" s="174"/>
      <c r="JIW21" s="174"/>
      <c r="JIX21" s="174"/>
      <c r="JIY21" s="174"/>
      <c r="JIZ21" s="174"/>
      <c r="JJA21" s="174"/>
      <c r="JJB21" s="174"/>
      <c r="JJC21" s="174"/>
      <c r="JJD21" s="174"/>
      <c r="JJE21" s="174"/>
      <c r="JJF21" s="174"/>
      <c r="JJG21" s="174"/>
      <c r="JJH21" s="174"/>
      <c r="JJI21" s="174"/>
      <c r="JJJ21" s="174"/>
      <c r="JJK21" s="174"/>
      <c r="JJL21" s="174"/>
      <c r="JJM21" s="174"/>
      <c r="JJN21" s="174"/>
      <c r="JJO21" s="174"/>
      <c r="JJP21" s="174"/>
      <c r="JJQ21" s="174"/>
      <c r="JJR21" s="174"/>
      <c r="JJS21" s="174"/>
      <c r="JJT21" s="174"/>
      <c r="JJU21" s="174"/>
      <c r="JJV21" s="174"/>
      <c r="JJW21" s="174"/>
      <c r="JJX21" s="174"/>
      <c r="JJY21" s="174"/>
      <c r="JJZ21" s="174"/>
      <c r="JKA21" s="174"/>
      <c r="JKB21" s="174"/>
      <c r="JKC21" s="174"/>
      <c r="JKD21" s="174"/>
      <c r="JKE21" s="174"/>
      <c r="JKF21" s="174"/>
      <c r="JKG21" s="174"/>
      <c r="JKH21" s="174"/>
      <c r="JKI21" s="174"/>
      <c r="JKJ21" s="174"/>
      <c r="JKK21" s="174"/>
      <c r="JKL21" s="174"/>
      <c r="JKM21" s="174"/>
      <c r="JKN21" s="174"/>
      <c r="JKO21" s="174"/>
      <c r="JKP21" s="174"/>
      <c r="JKQ21" s="174"/>
      <c r="JKR21" s="174"/>
      <c r="JKS21" s="174"/>
      <c r="JKT21" s="174"/>
      <c r="JKU21" s="174"/>
      <c r="JKV21" s="174"/>
      <c r="JKW21" s="174"/>
      <c r="JKX21" s="174"/>
      <c r="JKY21" s="174"/>
      <c r="JKZ21" s="174"/>
      <c r="JLA21" s="174"/>
      <c r="JLB21" s="174"/>
      <c r="JLC21" s="174"/>
      <c r="JLD21" s="174"/>
      <c r="JLE21" s="174"/>
      <c r="JLF21" s="174"/>
      <c r="JLG21" s="174"/>
      <c r="JLH21" s="174"/>
      <c r="JLI21" s="174"/>
      <c r="JLJ21" s="174"/>
      <c r="JLK21" s="174"/>
      <c r="JLL21" s="174"/>
      <c r="JLM21" s="174"/>
      <c r="JLN21" s="174"/>
      <c r="JLO21" s="174"/>
      <c r="JLP21" s="174"/>
      <c r="JLQ21" s="174"/>
      <c r="JLR21" s="174"/>
      <c r="JLS21" s="174"/>
      <c r="JLT21" s="174"/>
      <c r="JLU21" s="174"/>
      <c r="JLV21" s="174"/>
      <c r="JLW21" s="174"/>
      <c r="JLX21" s="174"/>
      <c r="JLY21" s="174"/>
      <c r="JLZ21" s="174"/>
      <c r="JMA21" s="174"/>
      <c r="JMB21" s="174"/>
      <c r="JMC21" s="174"/>
      <c r="JMD21" s="174"/>
      <c r="JME21" s="174"/>
      <c r="JMF21" s="174"/>
      <c r="JMG21" s="174"/>
      <c r="JMH21" s="174"/>
      <c r="JMI21" s="174"/>
      <c r="JMJ21" s="174"/>
      <c r="JMK21" s="174"/>
      <c r="JML21" s="174"/>
      <c r="JMM21" s="174"/>
      <c r="JMN21" s="174"/>
      <c r="JMO21" s="174"/>
      <c r="JMP21" s="174"/>
      <c r="JMQ21" s="174"/>
      <c r="JMR21" s="174"/>
      <c r="JMS21" s="174"/>
      <c r="JMT21" s="174"/>
      <c r="JMU21" s="174"/>
      <c r="JMV21" s="174"/>
      <c r="JMW21" s="174"/>
      <c r="JMX21" s="174"/>
      <c r="JMY21" s="174"/>
      <c r="JMZ21" s="174"/>
      <c r="JNA21" s="174"/>
      <c r="JNB21" s="174"/>
      <c r="JNC21" s="174"/>
      <c r="JND21" s="174"/>
      <c r="JNE21" s="174"/>
      <c r="JNF21" s="174"/>
      <c r="JNG21" s="174"/>
      <c r="JNH21" s="174"/>
      <c r="JNI21" s="174"/>
      <c r="JNJ21" s="174"/>
      <c r="JNK21" s="174"/>
      <c r="JNL21" s="174"/>
      <c r="JNM21" s="174"/>
      <c r="JNN21" s="174"/>
      <c r="JNO21" s="174"/>
      <c r="JNP21" s="174"/>
      <c r="JNQ21" s="174"/>
      <c r="JNR21" s="174"/>
      <c r="JNS21" s="174"/>
      <c r="JNT21" s="174"/>
      <c r="JNU21" s="174"/>
      <c r="JNV21" s="174"/>
      <c r="JNW21" s="174"/>
      <c r="JNX21" s="174"/>
      <c r="JNY21" s="174"/>
      <c r="JNZ21" s="174"/>
      <c r="JOA21" s="174"/>
      <c r="JOB21" s="174"/>
      <c r="JOC21" s="174"/>
      <c r="JOD21" s="174"/>
      <c r="JOE21" s="174"/>
      <c r="JOF21" s="174"/>
      <c r="JOG21" s="174"/>
      <c r="JOH21" s="174"/>
      <c r="JOI21" s="174"/>
      <c r="JOJ21" s="174"/>
      <c r="JOK21" s="174"/>
      <c r="JOL21" s="174"/>
      <c r="JOM21" s="174"/>
      <c r="JON21" s="174"/>
      <c r="JOO21" s="174"/>
      <c r="JOP21" s="174"/>
      <c r="JOQ21" s="174"/>
      <c r="JOR21" s="174"/>
      <c r="JOS21" s="174"/>
      <c r="JOT21" s="174"/>
      <c r="JOU21" s="174"/>
      <c r="JOV21" s="174"/>
      <c r="JOW21" s="174"/>
      <c r="JOX21" s="174"/>
      <c r="JOY21" s="174"/>
      <c r="JOZ21" s="174"/>
      <c r="JPA21" s="174"/>
      <c r="JPB21" s="174"/>
      <c r="JPC21" s="174"/>
      <c r="JPD21" s="174"/>
      <c r="JPE21" s="174"/>
      <c r="JPF21" s="174"/>
      <c r="JPG21" s="174"/>
      <c r="JPH21" s="174"/>
      <c r="JPI21" s="174"/>
      <c r="JPJ21" s="174"/>
      <c r="JPK21" s="174"/>
      <c r="JPL21" s="174"/>
      <c r="JPM21" s="174"/>
      <c r="JPN21" s="174"/>
      <c r="JPO21" s="174"/>
      <c r="JPP21" s="174"/>
      <c r="JPQ21" s="174"/>
      <c r="JPR21" s="174"/>
      <c r="JPS21" s="174"/>
      <c r="JPT21" s="174"/>
      <c r="JPU21" s="174"/>
      <c r="JPV21" s="174"/>
      <c r="JPW21" s="174"/>
      <c r="JPX21" s="174"/>
      <c r="JPY21" s="174"/>
      <c r="JPZ21" s="174"/>
      <c r="JQA21" s="174"/>
      <c r="JQB21" s="174"/>
      <c r="JQC21" s="174"/>
      <c r="JQD21" s="174"/>
      <c r="JQE21" s="174"/>
      <c r="JQF21" s="174"/>
      <c r="JQG21" s="174"/>
      <c r="JQH21" s="174"/>
      <c r="JQI21" s="174"/>
      <c r="JQJ21" s="174"/>
      <c r="JQK21" s="174"/>
      <c r="JQL21" s="174"/>
      <c r="JQM21" s="174"/>
      <c r="JQN21" s="174"/>
      <c r="JQO21" s="174"/>
      <c r="JQP21" s="174"/>
      <c r="JQQ21" s="174"/>
      <c r="JQR21" s="174"/>
      <c r="JQS21" s="174"/>
      <c r="JQT21" s="174"/>
      <c r="JQU21" s="174"/>
      <c r="JQV21" s="174"/>
      <c r="JQW21" s="174"/>
      <c r="JQX21" s="174"/>
      <c r="JQY21" s="174"/>
      <c r="JQZ21" s="174"/>
      <c r="JRA21" s="174"/>
      <c r="JRB21" s="174"/>
      <c r="JRC21" s="174"/>
      <c r="JRD21" s="174"/>
      <c r="JRE21" s="174"/>
      <c r="JRF21" s="174"/>
      <c r="JRG21" s="174"/>
      <c r="JRH21" s="174"/>
      <c r="JRI21" s="174"/>
      <c r="JRJ21" s="174"/>
      <c r="JRK21" s="174"/>
      <c r="JRL21" s="174"/>
      <c r="JRM21" s="174"/>
      <c r="JRN21" s="174"/>
      <c r="JRO21" s="174"/>
      <c r="JRP21" s="174"/>
      <c r="JRQ21" s="174"/>
      <c r="JRR21" s="174"/>
      <c r="JRS21" s="174"/>
      <c r="JRT21" s="174"/>
      <c r="JRU21" s="174"/>
      <c r="JRV21" s="174"/>
      <c r="JRW21" s="174"/>
      <c r="JRX21" s="174"/>
      <c r="JRY21" s="174"/>
      <c r="JRZ21" s="174"/>
      <c r="JSA21" s="174"/>
      <c r="JSB21" s="174"/>
      <c r="JSC21" s="174"/>
      <c r="JSD21" s="174"/>
      <c r="JSE21" s="174"/>
      <c r="JSF21" s="174"/>
      <c r="JSG21" s="174"/>
      <c r="JSH21" s="174"/>
      <c r="JSI21" s="174"/>
      <c r="JSJ21" s="174"/>
      <c r="JSK21" s="174"/>
      <c r="JSL21" s="174"/>
      <c r="JSM21" s="174"/>
      <c r="JSN21" s="174"/>
      <c r="JSO21" s="174"/>
      <c r="JSP21" s="174"/>
      <c r="JSQ21" s="174"/>
      <c r="JSR21" s="174"/>
      <c r="JSS21" s="174"/>
      <c r="JST21" s="174"/>
      <c r="JSU21" s="174"/>
      <c r="JSV21" s="174"/>
      <c r="JSW21" s="174"/>
      <c r="JSX21" s="174"/>
      <c r="JSY21" s="174"/>
      <c r="JSZ21" s="174"/>
      <c r="JTA21" s="174"/>
      <c r="JTB21" s="174"/>
      <c r="JTC21" s="174"/>
      <c r="JTD21" s="174"/>
      <c r="JTE21" s="174"/>
      <c r="JTF21" s="174"/>
      <c r="JTG21" s="174"/>
      <c r="JTH21" s="174"/>
      <c r="JTI21" s="174"/>
      <c r="JTJ21" s="174"/>
      <c r="JTK21" s="174"/>
      <c r="JTL21" s="174"/>
      <c r="JTM21" s="174"/>
      <c r="JTN21" s="174"/>
      <c r="JTO21" s="174"/>
      <c r="JTP21" s="174"/>
      <c r="JTQ21" s="174"/>
      <c r="JTR21" s="174"/>
      <c r="JTS21" s="174"/>
      <c r="JTT21" s="174"/>
      <c r="JTU21" s="174"/>
      <c r="JTV21" s="174"/>
      <c r="JTW21" s="174"/>
      <c r="JTX21" s="174"/>
      <c r="JTY21" s="174"/>
      <c r="JTZ21" s="174"/>
      <c r="JUA21" s="174"/>
      <c r="JUB21" s="174"/>
      <c r="JUC21" s="174"/>
      <c r="JUD21" s="174"/>
      <c r="JUE21" s="174"/>
      <c r="JUF21" s="174"/>
      <c r="JUG21" s="174"/>
      <c r="JUH21" s="174"/>
      <c r="JUI21" s="174"/>
      <c r="JUJ21" s="174"/>
      <c r="JUK21" s="174"/>
      <c r="JUL21" s="174"/>
      <c r="JUM21" s="174"/>
      <c r="JUN21" s="174"/>
      <c r="JUO21" s="174"/>
      <c r="JUP21" s="174"/>
      <c r="JUQ21" s="174"/>
      <c r="JUR21" s="174"/>
      <c r="JUS21" s="174"/>
      <c r="JUT21" s="174"/>
      <c r="JUU21" s="174"/>
      <c r="JUV21" s="174"/>
      <c r="JUW21" s="174"/>
      <c r="JUX21" s="174"/>
      <c r="JUY21" s="174"/>
      <c r="JUZ21" s="174"/>
      <c r="JVA21" s="174"/>
      <c r="JVB21" s="174"/>
      <c r="JVC21" s="174"/>
      <c r="JVD21" s="174"/>
      <c r="JVE21" s="174"/>
      <c r="JVF21" s="174"/>
      <c r="JVG21" s="174"/>
      <c r="JVH21" s="174"/>
      <c r="JVI21" s="174"/>
      <c r="JVJ21" s="174"/>
      <c r="JVK21" s="174"/>
      <c r="JVL21" s="174"/>
      <c r="JVM21" s="174"/>
      <c r="JVN21" s="174"/>
      <c r="JVO21" s="174"/>
      <c r="JVP21" s="174"/>
      <c r="JVQ21" s="174"/>
      <c r="JVR21" s="174"/>
      <c r="JVS21" s="174"/>
      <c r="JVT21" s="174"/>
      <c r="JVU21" s="174"/>
      <c r="JVV21" s="174"/>
      <c r="JVW21" s="174"/>
      <c r="JVX21" s="174"/>
      <c r="JVY21" s="174"/>
      <c r="JVZ21" s="174"/>
      <c r="JWA21" s="174"/>
      <c r="JWB21" s="174"/>
      <c r="JWC21" s="174"/>
      <c r="JWD21" s="174"/>
      <c r="JWE21" s="174"/>
      <c r="JWF21" s="174"/>
      <c r="JWG21" s="174"/>
      <c r="JWH21" s="174"/>
      <c r="JWI21" s="174"/>
      <c r="JWJ21" s="174"/>
      <c r="JWK21" s="174"/>
      <c r="JWL21" s="174"/>
      <c r="JWM21" s="174"/>
      <c r="JWN21" s="174"/>
      <c r="JWO21" s="174"/>
      <c r="JWP21" s="174"/>
      <c r="JWQ21" s="174"/>
      <c r="JWR21" s="174"/>
      <c r="JWS21" s="174"/>
      <c r="JWT21" s="174"/>
      <c r="JWU21" s="174"/>
      <c r="JWV21" s="174"/>
      <c r="JWW21" s="174"/>
      <c r="JWX21" s="174"/>
      <c r="JWY21" s="174"/>
      <c r="JWZ21" s="174"/>
      <c r="JXA21" s="174"/>
      <c r="JXB21" s="174"/>
      <c r="JXC21" s="174"/>
      <c r="JXD21" s="174"/>
      <c r="JXE21" s="174"/>
      <c r="JXF21" s="174"/>
      <c r="JXG21" s="174"/>
      <c r="JXH21" s="174"/>
      <c r="JXI21" s="174"/>
      <c r="JXJ21" s="174"/>
      <c r="JXK21" s="174"/>
      <c r="JXL21" s="174"/>
      <c r="JXM21" s="174"/>
      <c r="JXN21" s="174"/>
      <c r="JXO21" s="174"/>
      <c r="JXP21" s="174"/>
      <c r="JXQ21" s="174"/>
      <c r="JXR21" s="174"/>
      <c r="JXS21" s="174"/>
      <c r="JXT21" s="174"/>
      <c r="JXU21" s="174"/>
      <c r="JXV21" s="174"/>
      <c r="JXW21" s="174"/>
      <c r="JXX21" s="174"/>
      <c r="JXY21" s="174"/>
      <c r="JXZ21" s="174"/>
      <c r="JYA21" s="174"/>
      <c r="JYB21" s="174"/>
      <c r="JYC21" s="174"/>
      <c r="JYD21" s="174"/>
      <c r="JYE21" s="174"/>
      <c r="JYF21" s="174"/>
      <c r="JYG21" s="174"/>
      <c r="JYH21" s="174"/>
      <c r="JYI21" s="174"/>
      <c r="JYJ21" s="174"/>
      <c r="JYK21" s="174"/>
      <c r="JYL21" s="174"/>
      <c r="JYM21" s="174"/>
      <c r="JYN21" s="174"/>
      <c r="JYO21" s="174"/>
      <c r="JYP21" s="174"/>
      <c r="JYQ21" s="174"/>
      <c r="JYR21" s="174"/>
      <c r="JYS21" s="174"/>
      <c r="JYT21" s="174"/>
      <c r="JYU21" s="174"/>
      <c r="JYV21" s="174"/>
      <c r="JYW21" s="174"/>
      <c r="JYX21" s="174"/>
      <c r="JYY21" s="174"/>
      <c r="JYZ21" s="174"/>
      <c r="JZA21" s="174"/>
      <c r="JZB21" s="174"/>
      <c r="JZC21" s="174"/>
      <c r="JZD21" s="174"/>
      <c r="JZE21" s="174"/>
      <c r="JZF21" s="174"/>
      <c r="JZG21" s="174"/>
      <c r="JZH21" s="174"/>
      <c r="JZI21" s="174"/>
      <c r="JZJ21" s="174"/>
      <c r="JZK21" s="174"/>
      <c r="JZL21" s="174"/>
      <c r="JZM21" s="174"/>
      <c r="JZN21" s="174"/>
      <c r="JZO21" s="174"/>
      <c r="JZP21" s="174"/>
      <c r="JZQ21" s="174"/>
      <c r="JZR21" s="174"/>
      <c r="JZS21" s="174"/>
      <c r="JZT21" s="174"/>
      <c r="JZU21" s="174"/>
      <c r="JZV21" s="174"/>
      <c r="JZW21" s="174"/>
      <c r="JZX21" s="174"/>
      <c r="JZY21" s="174"/>
      <c r="JZZ21" s="174"/>
      <c r="KAA21" s="174"/>
      <c r="KAB21" s="174"/>
      <c r="KAC21" s="174"/>
      <c r="KAD21" s="174"/>
      <c r="KAE21" s="174"/>
      <c r="KAF21" s="174"/>
      <c r="KAG21" s="174"/>
      <c r="KAH21" s="174"/>
      <c r="KAI21" s="174"/>
      <c r="KAJ21" s="174"/>
      <c r="KAK21" s="174"/>
      <c r="KAL21" s="174"/>
      <c r="KAM21" s="174"/>
      <c r="KAN21" s="174"/>
      <c r="KAO21" s="174"/>
      <c r="KAP21" s="174"/>
      <c r="KAQ21" s="174"/>
      <c r="KAR21" s="174"/>
      <c r="KAS21" s="174"/>
      <c r="KAT21" s="174"/>
      <c r="KAU21" s="174"/>
      <c r="KAV21" s="174"/>
      <c r="KAW21" s="174"/>
      <c r="KAX21" s="174"/>
      <c r="KAY21" s="174"/>
      <c r="KAZ21" s="174"/>
      <c r="KBA21" s="174"/>
      <c r="KBB21" s="174"/>
      <c r="KBC21" s="174"/>
      <c r="KBD21" s="174"/>
      <c r="KBE21" s="174"/>
      <c r="KBF21" s="174"/>
      <c r="KBG21" s="174"/>
      <c r="KBH21" s="174"/>
      <c r="KBI21" s="174"/>
      <c r="KBJ21" s="174"/>
      <c r="KBK21" s="174"/>
      <c r="KBL21" s="174"/>
      <c r="KBM21" s="174"/>
      <c r="KBN21" s="174"/>
      <c r="KBO21" s="174"/>
      <c r="KBP21" s="174"/>
      <c r="KBQ21" s="174"/>
      <c r="KBR21" s="174"/>
      <c r="KBS21" s="174"/>
      <c r="KBT21" s="174"/>
      <c r="KBU21" s="174"/>
      <c r="KBV21" s="174"/>
      <c r="KBW21" s="174"/>
      <c r="KBX21" s="174"/>
      <c r="KBY21" s="174"/>
      <c r="KBZ21" s="174"/>
      <c r="KCA21" s="174"/>
      <c r="KCB21" s="174"/>
      <c r="KCC21" s="174"/>
      <c r="KCD21" s="174"/>
      <c r="KCE21" s="174"/>
      <c r="KCF21" s="174"/>
      <c r="KCG21" s="174"/>
      <c r="KCH21" s="174"/>
      <c r="KCI21" s="174"/>
      <c r="KCJ21" s="174"/>
      <c r="KCK21" s="174"/>
      <c r="KCL21" s="174"/>
      <c r="KCM21" s="174"/>
      <c r="KCN21" s="174"/>
      <c r="KCO21" s="174"/>
      <c r="KCP21" s="174"/>
      <c r="KCQ21" s="174"/>
      <c r="KCR21" s="174"/>
      <c r="KCS21" s="174"/>
      <c r="KCT21" s="174"/>
      <c r="KCU21" s="174"/>
      <c r="KCV21" s="174"/>
      <c r="KCW21" s="174"/>
      <c r="KCX21" s="174"/>
      <c r="KCY21" s="174"/>
      <c r="KCZ21" s="174"/>
      <c r="KDA21" s="174"/>
      <c r="KDB21" s="174"/>
      <c r="KDC21" s="174"/>
      <c r="KDD21" s="174"/>
      <c r="KDE21" s="174"/>
      <c r="KDF21" s="174"/>
      <c r="KDG21" s="174"/>
      <c r="KDH21" s="174"/>
      <c r="KDI21" s="174"/>
      <c r="KDJ21" s="174"/>
      <c r="KDK21" s="174"/>
      <c r="KDL21" s="174"/>
      <c r="KDM21" s="174"/>
      <c r="KDN21" s="174"/>
      <c r="KDO21" s="174"/>
      <c r="KDP21" s="174"/>
      <c r="KDQ21" s="174"/>
      <c r="KDR21" s="174"/>
      <c r="KDS21" s="174"/>
      <c r="KDT21" s="174"/>
      <c r="KDU21" s="174"/>
      <c r="KDV21" s="174"/>
      <c r="KDW21" s="174"/>
      <c r="KDX21" s="174"/>
      <c r="KDY21" s="174"/>
      <c r="KDZ21" s="174"/>
      <c r="KEA21" s="174"/>
      <c r="KEB21" s="174"/>
      <c r="KEC21" s="174"/>
      <c r="KED21" s="174"/>
      <c r="KEE21" s="174"/>
      <c r="KEF21" s="174"/>
      <c r="KEG21" s="174"/>
      <c r="KEH21" s="174"/>
      <c r="KEI21" s="174"/>
      <c r="KEJ21" s="174"/>
      <c r="KEK21" s="174"/>
      <c r="KEL21" s="174"/>
      <c r="KEM21" s="174"/>
      <c r="KEN21" s="174"/>
      <c r="KEO21" s="174"/>
      <c r="KEP21" s="174"/>
      <c r="KEQ21" s="174"/>
      <c r="KER21" s="174"/>
      <c r="KES21" s="174"/>
      <c r="KET21" s="174"/>
      <c r="KEU21" s="174"/>
      <c r="KEV21" s="174"/>
      <c r="KEW21" s="174"/>
      <c r="KEX21" s="174"/>
      <c r="KEY21" s="174"/>
      <c r="KEZ21" s="174"/>
      <c r="KFA21" s="174"/>
      <c r="KFB21" s="174"/>
      <c r="KFC21" s="174"/>
      <c r="KFD21" s="174"/>
      <c r="KFE21" s="174"/>
      <c r="KFF21" s="174"/>
      <c r="KFG21" s="174"/>
      <c r="KFH21" s="174"/>
      <c r="KFI21" s="174"/>
      <c r="KFJ21" s="174"/>
      <c r="KFK21" s="174"/>
      <c r="KFL21" s="174"/>
      <c r="KFM21" s="174"/>
      <c r="KFN21" s="174"/>
      <c r="KFO21" s="174"/>
      <c r="KFP21" s="174"/>
      <c r="KFQ21" s="174"/>
      <c r="KFR21" s="174"/>
      <c r="KFS21" s="174"/>
      <c r="KFT21" s="174"/>
      <c r="KFU21" s="174"/>
      <c r="KFV21" s="174"/>
      <c r="KFW21" s="174"/>
      <c r="KFX21" s="174"/>
      <c r="KFY21" s="174"/>
      <c r="KFZ21" s="174"/>
      <c r="KGA21" s="174"/>
      <c r="KGB21" s="174"/>
      <c r="KGC21" s="174"/>
      <c r="KGD21" s="174"/>
      <c r="KGE21" s="174"/>
      <c r="KGF21" s="174"/>
      <c r="KGG21" s="174"/>
      <c r="KGH21" s="174"/>
      <c r="KGI21" s="174"/>
      <c r="KGJ21" s="174"/>
      <c r="KGK21" s="174"/>
      <c r="KGL21" s="174"/>
      <c r="KGM21" s="174"/>
      <c r="KGN21" s="174"/>
      <c r="KGO21" s="174"/>
      <c r="KGP21" s="174"/>
      <c r="KGQ21" s="174"/>
      <c r="KGR21" s="174"/>
      <c r="KGS21" s="174"/>
      <c r="KGT21" s="174"/>
      <c r="KGU21" s="174"/>
      <c r="KGV21" s="174"/>
      <c r="KGW21" s="174"/>
      <c r="KGX21" s="174"/>
      <c r="KGY21" s="174"/>
      <c r="KGZ21" s="174"/>
      <c r="KHA21" s="174"/>
      <c r="KHB21" s="174"/>
      <c r="KHC21" s="174"/>
      <c r="KHD21" s="174"/>
      <c r="KHE21" s="174"/>
      <c r="KHF21" s="174"/>
      <c r="KHG21" s="174"/>
      <c r="KHH21" s="174"/>
      <c r="KHI21" s="174"/>
      <c r="KHJ21" s="174"/>
      <c r="KHK21" s="174"/>
      <c r="KHL21" s="174"/>
      <c r="KHM21" s="174"/>
      <c r="KHN21" s="174"/>
      <c r="KHO21" s="174"/>
      <c r="KHP21" s="174"/>
      <c r="KHQ21" s="174"/>
      <c r="KHR21" s="174"/>
      <c r="KHS21" s="174"/>
      <c r="KHT21" s="174"/>
      <c r="KHU21" s="174"/>
      <c r="KHV21" s="174"/>
      <c r="KHW21" s="174"/>
      <c r="KHX21" s="174"/>
      <c r="KHY21" s="174"/>
      <c r="KHZ21" s="174"/>
      <c r="KIA21" s="174"/>
      <c r="KIB21" s="174"/>
      <c r="KIC21" s="174"/>
      <c r="KID21" s="174"/>
      <c r="KIE21" s="174"/>
      <c r="KIF21" s="174"/>
      <c r="KIG21" s="174"/>
      <c r="KIH21" s="174"/>
      <c r="KII21" s="174"/>
      <c r="KIJ21" s="174"/>
      <c r="KIK21" s="174"/>
      <c r="KIL21" s="174"/>
      <c r="KIM21" s="174"/>
      <c r="KIN21" s="174"/>
      <c r="KIO21" s="174"/>
      <c r="KIP21" s="174"/>
      <c r="KIQ21" s="174"/>
      <c r="KIR21" s="174"/>
      <c r="KIS21" s="174"/>
      <c r="KIT21" s="174"/>
      <c r="KIU21" s="174"/>
      <c r="KIV21" s="174"/>
      <c r="KIW21" s="174"/>
      <c r="KIX21" s="174"/>
      <c r="KIY21" s="174"/>
      <c r="KIZ21" s="174"/>
      <c r="KJA21" s="174"/>
      <c r="KJB21" s="174"/>
      <c r="KJC21" s="174"/>
      <c r="KJD21" s="174"/>
      <c r="KJE21" s="174"/>
      <c r="KJF21" s="174"/>
      <c r="KJG21" s="174"/>
      <c r="KJH21" s="174"/>
      <c r="KJI21" s="174"/>
      <c r="KJJ21" s="174"/>
      <c r="KJK21" s="174"/>
      <c r="KJL21" s="174"/>
      <c r="KJM21" s="174"/>
      <c r="KJN21" s="174"/>
      <c r="KJO21" s="174"/>
      <c r="KJP21" s="174"/>
      <c r="KJQ21" s="174"/>
      <c r="KJR21" s="174"/>
      <c r="KJS21" s="174"/>
      <c r="KJT21" s="174"/>
      <c r="KJU21" s="174"/>
      <c r="KJV21" s="174"/>
      <c r="KJW21" s="174"/>
      <c r="KJX21" s="174"/>
      <c r="KJY21" s="174"/>
      <c r="KJZ21" s="174"/>
      <c r="KKA21" s="174"/>
      <c r="KKB21" s="174"/>
      <c r="KKC21" s="174"/>
      <c r="KKD21" s="174"/>
      <c r="KKE21" s="174"/>
      <c r="KKF21" s="174"/>
      <c r="KKG21" s="174"/>
      <c r="KKH21" s="174"/>
      <c r="KKI21" s="174"/>
      <c r="KKJ21" s="174"/>
      <c r="KKK21" s="174"/>
      <c r="KKL21" s="174"/>
      <c r="KKM21" s="174"/>
      <c r="KKN21" s="174"/>
      <c r="KKO21" s="174"/>
      <c r="KKP21" s="174"/>
      <c r="KKQ21" s="174"/>
      <c r="KKR21" s="174"/>
      <c r="KKS21" s="174"/>
      <c r="KKT21" s="174"/>
      <c r="KKU21" s="174"/>
      <c r="KKV21" s="174"/>
      <c r="KKW21" s="174"/>
      <c r="KKX21" s="174"/>
      <c r="KKY21" s="174"/>
      <c r="KKZ21" s="174"/>
      <c r="KLA21" s="174"/>
      <c r="KLB21" s="174"/>
      <c r="KLC21" s="174"/>
      <c r="KLD21" s="174"/>
      <c r="KLE21" s="174"/>
      <c r="KLF21" s="174"/>
      <c r="KLG21" s="174"/>
      <c r="KLH21" s="174"/>
      <c r="KLI21" s="174"/>
      <c r="KLJ21" s="174"/>
      <c r="KLK21" s="174"/>
      <c r="KLL21" s="174"/>
      <c r="KLM21" s="174"/>
      <c r="KLN21" s="174"/>
      <c r="KLO21" s="174"/>
      <c r="KLP21" s="174"/>
      <c r="KLQ21" s="174"/>
      <c r="KLR21" s="174"/>
      <c r="KLS21" s="174"/>
      <c r="KLT21" s="174"/>
      <c r="KLU21" s="174"/>
      <c r="KLV21" s="174"/>
      <c r="KLW21" s="174"/>
      <c r="KLX21" s="174"/>
      <c r="KLY21" s="174"/>
      <c r="KLZ21" s="174"/>
      <c r="KMA21" s="174"/>
      <c r="KMB21" s="174"/>
      <c r="KMC21" s="174"/>
      <c r="KMD21" s="174"/>
      <c r="KME21" s="174"/>
      <c r="KMF21" s="174"/>
      <c r="KMG21" s="174"/>
      <c r="KMH21" s="174"/>
      <c r="KMI21" s="174"/>
      <c r="KMJ21" s="174"/>
      <c r="KMK21" s="174"/>
      <c r="KML21" s="174"/>
      <c r="KMM21" s="174"/>
      <c r="KMN21" s="174"/>
      <c r="KMO21" s="174"/>
      <c r="KMP21" s="174"/>
      <c r="KMQ21" s="174"/>
      <c r="KMR21" s="174"/>
      <c r="KMS21" s="174"/>
      <c r="KMT21" s="174"/>
      <c r="KMU21" s="174"/>
      <c r="KMV21" s="174"/>
      <c r="KMW21" s="174"/>
      <c r="KMX21" s="174"/>
      <c r="KMY21" s="174"/>
      <c r="KMZ21" s="174"/>
      <c r="KNA21" s="174"/>
      <c r="KNB21" s="174"/>
      <c r="KNC21" s="174"/>
      <c r="KND21" s="174"/>
      <c r="KNE21" s="174"/>
      <c r="KNF21" s="174"/>
      <c r="KNG21" s="174"/>
      <c r="KNH21" s="174"/>
      <c r="KNI21" s="174"/>
      <c r="KNJ21" s="174"/>
      <c r="KNK21" s="174"/>
      <c r="KNL21" s="174"/>
      <c r="KNM21" s="174"/>
      <c r="KNN21" s="174"/>
      <c r="KNO21" s="174"/>
      <c r="KNP21" s="174"/>
      <c r="KNQ21" s="174"/>
      <c r="KNR21" s="174"/>
      <c r="KNS21" s="174"/>
      <c r="KNT21" s="174"/>
      <c r="KNU21" s="174"/>
      <c r="KNV21" s="174"/>
      <c r="KNW21" s="174"/>
      <c r="KNX21" s="174"/>
      <c r="KNY21" s="174"/>
      <c r="KNZ21" s="174"/>
      <c r="KOA21" s="174"/>
      <c r="KOB21" s="174"/>
      <c r="KOC21" s="174"/>
      <c r="KOD21" s="174"/>
      <c r="KOE21" s="174"/>
      <c r="KOF21" s="174"/>
      <c r="KOG21" s="174"/>
      <c r="KOH21" s="174"/>
      <c r="KOI21" s="174"/>
      <c r="KOJ21" s="174"/>
      <c r="KOK21" s="174"/>
      <c r="KOL21" s="174"/>
      <c r="KOM21" s="174"/>
      <c r="KON21" s="174"/>
      <c r="KOO21" s="174"/>
      <c r="KOP21" s="174"/>
      <c r="KOQ21" s="174"/>
      <c r="KOR21" s="174"/>
      <c r="KOS21" s="174"/>
      <c r="KOT21" s="174"/>
      <c r="KOU21" s="174"/>
      <c r="KOV21" s="174"/>
      <c r="KOW21" s="174"/>
      <c r="KOX21" s="174"/>
      <c r="KOY21" s="174"/>
      <c r="KOZ21" s="174"/>
      <c r="KPA21" s="174"/>
      <c r="KPB21" s="174"/>
      <c r="KPC21" s="174"/>
      <c r="KPD21" s="174"/>
      <c r="KPE21" s="174"/>
      <c r="KPF21" s="174"/>
      <c r="KPG21" s="174"/>
      <c r="KPH21" s="174"/>
      <c r="KPI21" s="174"/>
      <c r="KPJ21" s="174"/>
      <c r="KPK21" s="174"/>
      <c r="KPL21" s="174"/>
      <c r="KPM21" s="174"/>
      <c r="KPN21" s="174"/>
      <c r="KPO21" s="174"/>
      <c r="KPP21" s="174"/>
      <c r="KPQ21" s="174"/>
      <c r="KPR21" s="174"/>
      <c r="KPS21" s="174"/>
      <c r="KPT21" s="174"/>
      <c r="KPU21" s="174"/>
      <c r="KPV21" s="174"/>
      <c r="KPW21" s="174"/>
      <c r="KPX21" s="174"/>
      <c r="KPY21" s="174"/>
      <c r="KPZ21" s="174"/>
      <c r="KQA21" s="174"/>
      <c r="KQB21" s="174"/>
      <c r="KQC21" s="174"/>
      <c r="KQD21" s="174"/>
      <c r="KQE21" s="174"/>
      <c r="KQF21" s="174"/>
      <c r="KQG21" s="174"/>
      <c r="KQH21" s="174"/>
      <c r="KQI21" s="174"/>
      <c r="KQJ21" s="174"/>
      <c r="KQK21" s="174"/>
      <c r="KQL21" s="174"/>
      <c r="KQM21" s="174"/>
      <c r="KQN21" s="174"/>
      <c r="KQO21" s="174"/>
      <c r="KQP21" s="174"/>
      <c r="KQQ21" s="174"/>
      <c r="KQR21" s="174"/>
      <c r="KQS21" s="174"/>
      <c r="KQT21" s="174"/>
      <c r="KQU21" s="174"/>
      <c r="KQV21" s="174"/>
      <c r="KQW21" s="174"/>
      <c r="KQX21" s="174"/>
      <c r="KQY21" s="174"/>
      <c r="KQZ21" s="174"/>
      <c r="KRA21" s="174"/>
      <c r="KRB21" s="174"/>
      <c r="KRC21" s="174"/>
      <c r="KRD21" s="174"/>
      <c r="KRE21" s="174"/>
      <c r="KRF21" s="174"/>
      <c r="KRG21" s="174"/>
      <c r="KRH21" s="174"/>
      <c r="KRI21" s="174"/>
      <c r="KRJ21" s="174"/>
      <c r="KRK21" s="174"/>
      <c r="KRL21" s="174"/>
      <c r="KRM21" s="174"/>
      <c r="KRN21" s="174"/>
      <c r="KRO21" s="174"/>
      <c r="KRP21" s="174"/>
      <c r="KRQ21" s="174"/>
      <c r="KRR21" s="174"/>
      <c r="KRS21" s="174"/>
      <c r="KRT21" s="174"/>
      <c r="KRU21" s="174"/>
      <c r="KRV21" s="174"/>
      <c r="KRW21" s="174"/>
      <c r="KRX21" s="174"/>
      <c r="KRY21" s="174"/>
      <c r="KRZ21" s="174"/>
      <c r="KSA21" s="174"/>
      <c r="KSB21" s="174"/>
      <c r="KSC21" s="174"/>
      <c r="KSD21" s="174"/>
      <c r="KSE21" s="174"/>
      <c r="KSF21" s="174"/>
      <c r="KSG21" s="174"/>
      <c r="KSH21" s="174"/>
      <c r="KSI21" s="174"/>
      <c r="KSJ21" s="174"/>
      <c r="KSK21" s="174"/>
      <c r="KSL21" s="174"/>
      <c r="KSM21" s="174"/>
      <c r="KSN21" s="174"/>
      <c r="KSO21" s="174"/>
      <c r="KSP21" s="174"/>
      <c r="KSQ21" s="174"/>
      <c r="KSR21" s="174"/>
      <c r="KSS21" s="174"/>
      <c r="KST21" s="174"/>
      <c r="KSU21" s="174"/>
      <c r="KSV21" s="174"/>
      <c r="KSW21" s="174"/>
      <c r="KSX21" s="174"/>
      <c r="KSY21" s="174"/>
      <c r="KSZ21" s="174"/>
      <c r="KTA21" s="174"/>
      <c r="KTB21" s="174"/>
      <c r="KTC21" s="174"/>
      <c r="KTD21" s="174"/>
      <c r="KTE21" s="174"/>
      <c r="KTF21" s="174"/>
      <c r="KTG21" s="174"/>
      <c r="KTH21" s="174"/>
      <c r="KTI21" s="174"/>
      <c r="KTJ21" s="174"/>
      <c r="KTK21" s="174"/>
      <c r="KTL21" s="174"/>
      <c r="KTM21" s="174"/>
      <c r="KTN21" s="174"/>
      <c r="KTO21" s="174"/>
      <c r="KTP21" s="174"/>
      <c r="KTQ21" s="174"/>
      <c r="KTR21" s="174"/>
      <c r="KTS21" s="174"/>
      <c r="KTT21" s="174"/>
      <c r="KTU21" s="174"/>
      <c r="KTV21" s="174"/>
      <c r="KTW21" s="174"/>
      <c r="KTX21" s="174"/>
      <c r="KTY21" s="174"/>
      <c r="KTZ21" s="174"/>
      <c r="KUA21" s="174"/>
      <c r="KUB21" s="174"/>
      <c r="KUC21" s="174"/>
      <c r="KUD21" s="174"/>
      <c r="KUE21" s="174"/>
      <c r="KUF21" s="174"/>
      <c r="KUG21" s="174"/>
      <c r="KUH21" s="174"/>
      <c r="KUI21" s="174"/>
      <c r="KUJ21" s="174"/>
      <c r="KUK21" s="174"/>
      <c r="KUL21" s="174"/>
      <c r="KUM21" s="174"/>
      <c r="KUN21" s="174"/>
      <c r="KUO21" s="174"/>
      <c r="KUP21" s="174"/>
      <c r="KUQ21" s="174"/>
      <c r="KUR21" s="174"/>
      <c r="KUS21" s="174"/>
      <c r="KUT21" s="174"/>
      <c r="KUU21" s="174"/>
      <c r="KUV21" s="174"/>
      <c r="KUW21" s="174"/>
      <c r="KUX21" s="174"/>
      <c r="KUY21" s="174"/>
      <c r="KUZ21" s="174"/>
      <c r="KVA21" s="174"/>
      <c r="KVB21" s="174"/>
      <c r="KVC21" s="174"/>
      <c r="KVD21" s="174"/>
      <c r="KVE21" s="174"/>
      <c r="KVF21" s="174"/>
      <c r="KVG21" s="174"/>
      <c r="KVH21" s="174"/>
      <c r="KVI21" s="174"/>
      <c r="KVJ21" s="174"/>
      <c r="KVK21" s="174"/>
      <c r="KVL21" s="174"/>
      <c r="KVM21" s="174"/>
      <c r="KVN21" s="174"/>
      <c r="KVO21" s="174"/>
      <c r="KVP21" s="174"/>
      <c r="KVQ21" s="174"/>
      <c r="KVR21" s="174"/>
      <c r="KVS21" s="174"/>
      <c r="KVT21" s="174"/>
      <c r="KVU21" s="174"/>
      <c r="KVV21" s="174"/>
      <c r="KVW21" s="174"/>
      <c r="KVX21" s="174"/>
      <c r="KVY21" s="174"/>
      <c r="KVZ21" s="174"/>
      <c r="KWA21" s="174"/>
      <c r="KWB21" s="174"/>
      <c r="KWC21" s="174"/>
      <c r="KWD21" s="174"/>
      <c r="KWE21" s="174"/>
      <c r="KWF21" s="174"/>
      <c r="KWG21" s="174"/>
      <c r="KWH21" s="174"/>
      <c r="KWI21" s="174"/>
      <c r="KWJ21" s="174"/>
      <c r="KWK21" s="174"/>
      <c r="KWL21" s="174"/>
      <c r="KWM21" s="174"/>
      <c r="KWN21" s="174"/>
      <c r="KWO21" s="174"/>
      <c r="KWP21" s="174"/>
      <c r="KWQ21" s="174"/>
      <c r="KWR21" s="174"/>
      <c r="KWS21" s="174"/>
      <c r="KWT21" s="174"/>
      <c r="KWU21" s="174"/>
      <c r="KWV21" s="174"/>
      <c r="KWW21" s="174"/>
      <c r="KWX21" s="174"/>
      <c r="KWY21" s="174"/>
      <c r="KWZ21" s="174"/>
      <c r="KXA21" s="174"/>
      <c r="KXB21" s="174"/>
      <c r="KXC21" s="174"/>
      <c r="KXD21" s="174"/>
      <c r="KXE21" s="174"/>
      <c r="KXF21" s="174"/>
      <c r="KXG21" s="174"/>
      <c r="KXH21" s="174"/>
      <c r="KXI21" s="174"/>
      <c r="KXJ21" s="174"/>
      <c r="KXK21" s="174"/>
      <c r="KXL21" s="174"/>
      <c r="KXM21" s="174"/>
      <c r="KXN21" s="174"/>
      <c r="KXO21" s="174"/>
      <c r="KXP21" s="174"/>
      <c r="KXQ21" s="174"/>
      <c r="KXR21" s="174"/>
      <c r="KXS21" s="174"/>
      <c r="KXT21" s="174"/>
      <c r="KXU21" s="174"/>
      <c r="KXV21" s="174"/>
      <c r="KXW21" s="174"/>
      <c r="KXX21" s="174"/>
      <c r="KXY21" s="174"/>
      <c r="KXZ21" s="174"/>
      <c r="KYA21" s="174"/>
      <c r="KYB21" s="174"/>
      <c r="KYC21" s="174"/>
      <c r="KYD21" s="174"/>
      <c r="KYE21" s="174"/>
      <c r="KYF21" s="174"/>
      <c r="KYG21" s="174"/>
      <c r="KYH21" s="174"/>
      <c r="KYI21" s="174"/>
      <c r="KYJ21" s="174"/>
      <c r="KYK21" s="174"/>
      <c r="KYL21" s="174"/>
      <c r="KYM21" s="174"/>
      <c r="KYN21" s="174"/>
      <c r="KYO21" s="174"/>
      <c r="KYP21" s="174"/>
      <c r="KYQ21" s="174"/>
      <c r="KYR21" s="174"/>
      <c r="KYS21" s="174"/>
      <c r="KYT21" s="174"/>
      <c r="KYU21" s="174"/>
      <c r="KYV21" s="174"/>
      <c r="KYW21" s="174"/>
      <c r="KYX21" s="174"/>
      <c r="KYY21" s="174"/>
      <c r="KYZ21" s="174"/>
      <c r="KZA21" s="174"/>
      <c r="KZB21" s="174"/>
      <c r="KZC21" s="174"/>
      <c r="KZD21" s="174"/>
      <c r="KZE21" s="174"/>
      <c r="KZF21" s="174"/>
      <c r="KZG21" s="174"/>
      <c r="KZH21" s="174"/>
      <c r="KZI21" s="174"/>
      <c r="KZJ21" s="174"/>
      <c r="KZK21" s="174"/>
      <c r="KZL21" s="174"/>
      <c r="KZM21" s="174"/>
      <c r="KZN21" s="174"/>
      <c r="KZO21" s="174"/>
      <c r="KZP21" s="174"/>
      <c r="KZQ21" s="174"/>
      <c r="KZR21" s="174"/>
      <c r="KZS21" s="174"/>
      <c r="KZT21" s="174"/>
      <c r="KZU21" s="174"/>
      <c r="KZV21" s="174"/>
      <c r="KZW21" s="174"/>
      <c r="KZX21" s="174"/>
      <c r="KZY21" s="174"/>
      <c r="KZZ21" s="174"/>
      <c r="LAA21" s="174"/>
      <c r="LAB21" s="174"/>
      <c r="LAC21" s="174"/>
      <c r="LAD21" s="174"/>
      <c r="LAE21" s="174"/>
      <c r="LAF21" s="174"/>
      <c r="LAG21" s="174"/>
      <c r="LAH21" s="174"/>
      <c r="LAI21" s="174"/>
      <c r="LAJ21" s="174"/>
      <c r="LAK21" s="174"/>
      <c r="LAL21" s="174"/>
      <c r="LAM21" s="174"/>
      <c r="LAN21" s="174"/>
      <c r="LAO21" s="174"/>
      <c r="LAP21" s="174"/>
      <c r="LAQ21" s="174"/>
      <c r="LAR21" s="174"/>
      <c r="LAS21" s="174"/>
      <c r="LAT21" s="174"/>
      <c r="LAU21" s="174"/>
      <c r="LAV21" s="174"/>
      <c r="LAW21" s="174"/>
      <c r="LAX21" s="174"/>
      <c r="LAY21" s="174"/>
      <c r="LAZ21" s="174"/>
      <c r="LBA21" s="174"/>
      <c r="LBB21" s="174"/>
      <c r="LBC21" s="174"/>
      <c r="LBD21" s="174"/>
      <c r="LBE21" s="174"/>
      <c r="LBF21" s="174"/>
      <c r="LBG21" s="174"/>
      <c r="LBH21" s="174"/>
      <c r="LBI21" s="174"/>
      <c r="LBJ21" s="174"/>
      <c r="LBK21" s="174"/>
      <c r="LBL21" s="174"/>
      <c r="LBM21" s="174"/>
      <c r="LBN21" s="174"/>
      <c r="LBO21" s="174"/>
      <c r="LBP21" s="174"/>
      <c r="LBQ21" s="174"/>
      <c r="LBR21" s="174"/>
      <c r="LBS21" s="174"/>
      <c r="LBT21" s="174"/>
      <c r="LBU21" s="174"/>
      <c r="LBV21" s="174"/>
      <c r="LBW21" s="174"/>
      <c r="LBX21" s="174"/>
      <c r="LBY21" s="174"/>
      <c r="LBZ21" s="174"/>
      <c r="LCA21" s="174"/>
      <c r="LCB21" s="174"/>
      <c r="LCC21" s="174"/>
      <c r="LCD21" s="174"/>
      <c r="LCE21" s="174"/>
      <c r="LCF21" s="174"/>
      <c r="LCG21" s="174"/>
      <c r="LCH21" s="174"/>
      <c r="LCI21" s="174"/>
      <c r="LCJ21" s="174"/>
      <c r="LCK21" s="174"/>
      <c r="LCL21" s="174"/>
      <c r="LCM21" s="174"/>
      <c r="LCN21" s="174"/>
      <c r="LCO21" s="174"/>
      <c r="LCP21" s="174"/>
      <c r="LCQ21" s="174"/>
      <c r="LCR21" s="174"/>
      <c r="LCS21" s="174"/>
      <c r="LCT21" s="174"/>
      <c r="LCU21" s="174"/>
      <c r="LCV21" s="174"/>
      <c r="LCW21" s="174"/>
      <c r="LCX21" s="174"/>
      <c r="LCY21" s="174"/>
      <c r="LCZ21" s="174"/>
      <c r="LDA21" s="174"/>
      <c r="LDB21" s="174"/>
      <c r="LDC21" s="174"/>
      <c r="LDD21" s="174"/>
      <c r="LDE21" s="174"/>
      <c r="LDF21" s="174"/>
      <c r="LDG21" s="174"/>
      <c r="LDH21" s="174"/>
      <c r="LDI21" s="174"/>
      <c r="LDJ21" s="174"/>
      <c r="LDK21" s="174"/>
      <c r="LDL21" s="174"/>
      <c r="LDM21" s="174"/>
      <c r="LDN21" s="174"/>
      <c r="LDO21" s="174"/>
      <c r="LDP21" s="174"/>
      <c r="LDQ21" s="174"/>
      <c r="LDR21" s="174"/>
      <c r="LDS21" s="174"/>
      <c r="LDT21" s="174"/>
      <c r="LDU21" s="174"/>
      <c r="LDV21" s="174"/>
      <c r="LDW21" s="174"/>
      <c r="LDX21" s="174"/>
      <c r="LDY21" s="174"/>
      <c r="LDZ21" s="174"/>
      <c r="LEA21" s="174"/>
      <c r="LEB21" s="174"/>
      <c r="LEC21" s="174"/>
      <c r="LED21" s="174"/>
      <c r="LEE21" s="174"/>
      <c r="LEF21" s="174"/>
      <c r="LEG21" s="174"/>
      <c r="LEH21" s="174"/>
      <c r="LEI21" s="174"/>
      <c r="LEJ21" s="174"/>
      <c r="LEK21" s="174"/>
      <c r="LEL21" s="174"/>
      <c r="LEM21" s="174"/>
      <c r="LEN21" s="174"/>
      <c r="LEO21" s="174"/>
      <c r="LEP21" s="174"/>
      <c r="LEQ21" s="174"/>
      <c r="LER21" s="174"/>
      <c r="LES21" s="174"/>
      <c r="LET21" s="174"/>
      <c r="LEU21" s="174"/>
      <c r="LEV21" s="174"/>
      <c r="LEW21" s="174"/>
      <c r="LEX21" s="174"/>
      <c r="LEY21" s="174"/>
      <c r="LEZ21" s="174"/>
      <c r="LFA21" s="174"/>
      <c r="LFB21" s="174"/>
      <c r="LFC21" s="174"/>
      <c r="LFD21" s="174"/>
      <c r="LFE21" s="174"/>
      <c r="LFF21" s="174"/>
      <c r="LFG21" s="174"/>
      <c r="LFH21" s="174"/>
      <c r="LFI21" s="174"/>
      <c r="LFJ21" s="174"/>
      <c r="LFK21" s="174"/>
      <c r="LFL21" s="174"/>
      <c r="LFM21" s="174"/>
      <c r="LFN21" s="174"/>
      <c r="LFO21" s="174"/>
      <c r="LFP21" s="174"/>
      <c r="LFQ21" s="174"/>
      <c r="LFR21" s="174"/>
      <c r="LFS21" s="174"/>
      <c r="LFT21" s="174"/>
      <c r="LFU21" s="174"/>
      <c r="LFV21" s="174"/>
      <c r="LFW21" s="174"/>
      <c r="LFX21" s="174"/>
      <c r="LFY21" s="174"/>
      <c r="LFZ21" s="174"/>
      <c r="LGA21" s="174"/>
      <c r="LGB21" s="174"/>
      <c r="LGC21" s="174"/>
      <c r="LGD21" s="174"/>
      <c r="LGE21" s="174"/>
      <c r="LGF21" s="174"/>
      <c r="LGG21" s="174"/>
      <c r="LGH21" s="174"/>
      <c r="LGI21" s="174"/>
      <c r="LGJ21" s="174"/>
      <c r="LGK21" s="174"/>
      <c r="LGL21" s="174"/>
      <c r="LGM21" s="174"/>
      <c r="LGN21" s="174"/>
      <c r="LGO21" s="174"/>
      <c r="LGP21" s="174"/>
      <c r="LGQ21" s="174"/>
      <c r="LGR21" s="174"/>
      <c r="LGS21" s="174"/>
      <c r="LGT21" s="174"/>
      <c r="LGU21" s="174"/>
      <c r="LGV21" s="174"/>
      <c r="LGW21" s="174"/>
      <c r="LGX21" s="174"/>
      <c r="LGY21" s="174"/>
      <c r="LGZ21" s="174"/>
      <c r="LHA21" s="174"/>
      <c r="LHB21" s="174"/>
      <c r="LHC21" s="174"/>
      <c r="LHD21" s="174"/>
      <c r="LHE21" s="174"/>
      <c r="LHF21" s="174"/>
      <c r="LHG21" s="174"/>
      <c r="LHH21" s="174"/>
      <c r="LHI21" s="174"/>
      <c r="LHJ21" s="174"/>
      <c r="LHK21" s="174"/>
      <c r="LHL21" s="174"/>
      <c r="LHM21" s="174"/>
      <c r="LHN21" s="174"/>
      <c r="LHO21" s="174"/>
      <c r="LHP21" s="174"/>
      <c r="LHQ21" s="174"/>
      <c r="LHR21" s="174"/>
      <c r="LHS21" s="174"/>
      <c r="LHT21" s="174"/>
      <c r="LHU21" s="174"/>
      <c r="LHV21" s="174"/>
      <c r="LHW21" s="174"/>
      <c r="LHX21" s="174"/>
      <c r="LHY21" s="174"/>
      <c r="LHZ21" s="174"/>
      <c r="LIA21" s="174"/>
      <c r="LIB21" s="174"/>
      <c r="LIC21" s="174"/>
      <c r="LID21" s="174"/>
      <c r="LIE21" s="174"/>
      <c r="LIF21" s="174"/>
      <c r="LIG21" s="174"/>
      <c r="LIH21" s="174"/>
      <c r="LII21" s="174"/>
      <c r="LIJ21" s="174"/>
      <c r="LIK21" s="174"/>
      <c r="LIL21" s="174"/>
      <c r="LIM21" s="174"/>
      <c r="LIN21" s="174"/>
      <c r="LIO21" s="174"/>
      <c r="LIP21" s="174"/>
      <c r="LIQ21" s="174"/>
      <c r="LIR21" s="174"/>
      <c r="LIS21" s="174"/>
      <c r="LIT21" s="174"/>
      <c r="LIU21" s="174"/>
      <c r="LIV21" s="174"/>
      <c r="LIW21" s="174"/>
      <c r="LIX21" s="174"/>
      <c r="LIY21" s="174"/>
      <c r="LIZ21" s="174"/>
      <c r="LJA21" s="174"/>
      <c r="LJB21" s="174"/>
      <c r="LJC21" s="174"/>
      <c r="LJD21" s="174"/>
      <c r="LJE21" s="174"/>
      <c r="LJF21" s="174"/>
      <c r="LJG21" s="174"/>
      <c r="LJH21" s="174"/>
      <c r="LJI21" s="174"/>
      <c r="LJJ21" s="174"/>
      <c r="LJK21" s="174"/>
      <c r="LJL21" s="174"/>
      <c r="LJM21" s="174"/>
      <c r="LJN21" s="174"/>
      <c r="LJO21" s="174"/>
      <c r="LJP21" s="174"/>
      <c r="LJQ21" s="174"/>
      <c r="LJR21" s="174"/>
      <c r="LJS21" s="174"/>
      <c r="LJT21" s="174"/>
      <c r="LJU21" s="174"/>
      <c r="LJV21" s="174"/>
      <c r="LJW21" s="174"/>
      <c r="LJX21" s="174"/>
      <c r="LJY21" s="174"/>
      <c r="LJZ21" s="174"/>
      <c r="LKA21" s="174"/>
      <c r="LKB21" s="174"/>
      <c r="LKC21" s="174"/>
      <c r="LKD21" s="174"/>
      <c r="LKE21" s="174"/>
      <c r="LKF21" s="174"/>
      <c r="LKG21" s="174"/>
      <c r="LKH21" s="174"/>
      <c r="LKI21" s="174"/>
      <c r="LKJ21" s="174"/>
      <c r="LKK21" s="174"/>
      <c r="LKL21" s="174"/>
      <c r="LKM21" s="174"/>
      <c r="LKN21" s="174"/>
      <c r="LKO21" s="174"/>
      <c r="LKP21" s="174"/>
      <c r="LKQ21" s="174"/>
      <c r="LKR21" s="174"/>
      <c r="LKS21" s="174"/>
      <c r="LKT21" s="174"/>
      <c r="LKU21" s="174"/>
      <c r="LKV21" s="174"/>
      <c r="LKW21" s="174"/>
      <c r="LKX21" s="174"/>
      <c r="LKY21" s="174"/>
      <c r="LKZ21" s="174"/>
      <c r="LLA21" s="174"/>
      <c r="LLB21" s="174"/>
      <c r="LLC21" s="174"/>
      <c r="LLD21" s="174"/>
      <c r="LLE21" s="174"/>
      <c r="LLF21" s="174"/>
      <c r="LLG21" s="174"/>
      <c r="LLH21" s="174"/>
      <c r="LLI21" s="174"/>
      <c r="LLJ21" s="174"/>
      <c r="LLK21" s="174"/>
      <c r="LLL21" s="174"/>
      <c r="LLM21" s="174"/>
      <c r="LLN21" s="174"/>
      <c r="LLO21" s="174"/>
      <c r="LLP21" s="174"/>
      <c r="LLQ21" s="174"/>
      <c r="LLR21" s="174"/>
      <c r="LLS21" s="174"/>
      <c r="LLT21" s="174"/>
      <c r="LLU21" s="174"/>
      <c r="LLV21" s="174"/>
      <c r="LLW21" s="174"/>
      <c r="LLX21" s="174"/>
      <c r="LLY21" s="174"/>
      <c r="LLZ21" s="174"/>
      <c r="LMA21" s="174"/>
      <c r="LMB21" s="174"/>
      <c r="LMC21" s="174"/>
      <c r="LMD21" s="174"/>
      <c r="LME21" s="174"/>
      <c r="LMF21" s="174"/>
      <c r="LMG21" s="174"/>
      <c r="LMH21" s="174"/>
      <c r="LMI21" s="174"/>
      <c r="LMJ21" s="174"/>
      <c r="LMK21" s="174"/>
      <c r="LML21" s="174"/>
      <c r="LMM21" s="174"/>
      <c r="LMN21" s="174"/>
      <c r="LMO21" s="174"/>
      <c r="LMP21" s="174"/>
      <c r="LMQ21" s="174"/>
      <c r="LMR21" s="174"/>
      <c r="LMS21" s="174"/>
      <c r="LMT21" s="174"/>
      <c r="LMU21" s="174"/>
      <c r="LMV21" s="174"/>
      <c r="LMW21" s="174"/>
      <c r="LMX21" s="174"/>
      <c r="LMY21" s="174"/>
      <c r="LMZ21" s="174"/>
      <c r="LNA21" s="174"/>
      <c r="LNB21" s="174"/>
      <c r="LNC21" s="174"/>
      <c r="LND21" s="174"/>
      <c r="LNE21" s="174"/>
      <c r="LNF21" s="174"/>
      <c r="LNG21" s="174"/>
      <c r="LNH21" s="174"/>
      <c r="LNI21" s="174"/>
      <c r="LNJ21" s="174"/>
      <c r="LNK21" s="174"/>
      <c r="LNL21" s="174"/>
      <c r="LNM21" s="174"/>
      <c r="LNN21" s="174"/>
      <c r="LNO21" s="174"/>
      <c r="LNP21" s="174"/>
      <c r="LNQ21" s="174"/>
      <c r="LNR21" s="174"/>
      <c r="LNS21" s="174"/>
      <c r="LNT21" s="174"/>
      <c r="LNU21" s="174"/>
      <c r="LNV21" s="174"/>
      <c r="LNW21" s="174"/>
      <c r="LNX21" s="174"/>
      <c r="LNY21" s="174"/>
      <c r="LNZ21" s="174"/>
      <c r="LOA21" s="174"/>
      <c r="LOB21" s="174"/>
      <c r="LOC21" s="174"/>
      <c r="LOD21" s="174"/>
      <c r="LOE21" s="174"/>
      <c r="LOF21" s="174"/>
      <c r="LOG21" s="174"/>
      <c r="LOH21" s="174"/>
      <c r="LOI21" s="174"/>
      <c r="LOJ21" s="174"/>
      <c r="LOK21" s="174"/>
      <c r="LOL21" s="174"/>
      <c r="LOM21" s="174"/>
      <c r="LON21" s="174"/>
      <c r="LOO21" s="174"/>
      <c r="LOP21" s="174"/>
      <c r="LOQ21" s="174"/>
      <c r="LOR21" s="174"/>
      <c r="LOS21" s="174"/>
      <c r="LOT21" s="174"/>
      <c r="LOU21" s="174"/>
      <c r="LOV21" s="174"/>
      <c r="LOW21" s="174"/>
      <c r="LOX21" s="174"/>
      <c r="LOY21" s="174"/>
      <c r="LOZ21" s="174"/>
      <c r="LPA21" s="174"/>
      <c r="LPB21" s="174"/>
      <c r="LPC21" s="174"/>
      <c r="LPD21" s="174"/>
      <c r="LPE21" s="174"/>
      <c r="LPF21" s="174"/>
      <c r="LPG21" s="174"/>
      <c r="LPH21" s="174"/>
      <c r="LPI21" s="174"/>
      <c r="LPJ21" s="174"/>
      <c r="LPK21" s="174"/>
      <c r="LPL21" s="174"/>
      <c r="LPM21" s="174"/>
      <c r="LPN21" s="174"/>
      <c r="LPO21" s="174"/>
      <c r="LPP21" s="174"/>
      <c r="LPQ21" s="174"/>
      <c r="LPR21" s="174"/>
      <c r="LPS21" s="174"/>
      <c r="LPT21" s="174"/>
      <c r="LPU21" s="174"/>
      <c r="LPV21" s="174"/>
      <c r="LPW21" s="174"/>
      <c r="LPX21" s="174"/>
      <c r="LPY21" s="174"/>
      <c r="LPZ21" s="174"/>
      <c r="LQA21" s="174"/>
      <c r="LQB21" s="174"/>
      <c r="LQC21" s="174"/>
      <c r="LQD21" s="174"/>
      <c r="LQE21" s="174"/>
      <c r="LQF21" s="174"/>
      <c r="LQG21" s="174"/>
      <c r="LQH21" s="174"/>
      <c r="LQI21" s="174"/>
      <c r="LQJ21" s="174"/>
      <c r="LQK21" s="174"/>
      <c r="LQL21" s="174"/>
      <c r="LQM21" s="174"/>
      <c r="LQN21" s="174"/>
      <c r="LQO21" s="174"/>
      <c r="LQP21" s="174"/>
      <c r="LQQ21" s="174"/>
      <c r="LQR21" s="174"/>
      <c r="LQS21" s="174"/>
      <c r="LQT21" s="174"/>
      <c r="LQU21" s="174"/>
      <c r="LQV21" s="174"/>
      <c r="LQW21" s="174"/>
      <c r="LQX21" s="174"/>
      <c r="LQY21" s="174"/>
      <c r="LQZ21" s="174"/>
      <c r="LRA21" s="174"/>
      <c r="LRB21" s="174"/>
      <c r="LRC21" s="174"/>
      <c r="LRD21" s="174"/>
      <c r="LRE21" s="174"/>
      <c r="LRF21" s="174"/>
      <c r="LRG21" s="174"/>
      <c r="LRH21" s="174"/>
      <c r="LRI21" s="174"/>
      <c r="LRJ21" s="174"/>
      <c r="LRK21" s="174"/>
      <c r="LRL21" s="174"/>
      <c r="LRM21" s="174"/>
      <c r="LRN21" s="174"/>
      <c r="LRO21" s="174"/>
      <c r="LRP21" s="174"/>
      <c r="LRQ21" s="174"/>
      <c r="LRR21" s="174"/>
      <c r="LRS21" s="174"/>
      <c r="LRT21" s="174"/>
      <c r="LRU21" s="174"/>
      <c r="LRV21" s="174"/>
      <c r="LRW21" s="174"/>
      <c r="LRX21" s="174"/>
      <c r="LRY21" s="174"/>
      <c r="LRZ21" s="174"/>
      <c r="LSA21" s="174"/>
      <c r="LSB21" s="174"/>
      <c r="LSC21" s="174"/>
      <c r="LSD21" s="174"/>
      <c r="LSE21" s="174"/>
      <c r="LSF21" s="174"/>
      <c r="LSG21" s="174"/>
      <c r="LSH21" s="174"/>
      <c r="LSI21" s="174"/>
      <c r="LSJ21" s="174"/>
      <c r="LSK21" s="174"/>
      <c r="LSL21" s="174"/>
      <c r="LSM21" s="174"/>
      <c r="LSN21" s="174"/>
      <c r="LSO21" s="174"/>
      <c r="LSP21" s="174"/>
      <c r="LSQ21" s="174"/>
      <c r="LSR21" s="174"/>
      <c r="LSS21" s="174"/>
      <c r="LST21" s="174"/>
      <c r="LSU21" s="174"/>
      <c r="LSV21" s="174"/>
      <c r="LSW21" s="174"/>
      <c r="LSX21" s="174"/>
      <c r="LSY21" s="174"/>
      <c r="LSZ21" s="174"/>
      <c r="LTA21" s="174"/>
      <c r="LTB21" s="174"/>
      <c r="LTC21" s="174"/>
      <c r="LTD21" s="174"/>
      <c r="LTE21" s="174"/>
      <c r="LTF21" s="174"/>
      <c r="LTG21" s="174"/>
      <c r="LTH21" s="174"/>
      <c r="LTI21" s="174"/>
      <c r="LTJ21" s="174"/>
      <c r="LTK21" s="174"/>
      <c r="LTL21" s="174"/>
      <c r="LTM21" s="174"/>
      <c r="LTN21" s="174"/>
      <c r="LTO21" s="174"/>
      <c r="LTP21" s="174"/>
      <c r="LTQ21" s="174"/>
      <c r="LTR21" s="174"/>
      <c r="LTS21" s="174"/>
      <c r="LTT21" s="174"/>
      <c r="LTU21" s="174"/>
      <c r="LTV21" s="174"/>
      <c r="LTW21" s="174"/>
      <c r="LTX21" s="174"/>
      <c r="LTY21" s="174"/>
      <c r="LTZ21" s="174"/>
      <c r="LUA21" s="174"/>
      <c r="LUB21" s="174"/>
      <c r="LUC21" s="174"/>
      <c r="LUD21" s="174"/>
      <c r="LUE21" s="174"/>
      <c r="LUF21" s="174"/>
      <c r="LUG21" s="174"/>
      <c r="LUH21" s="174"/>
      <c r="LUI21" s="174"/>
      <c r="LUJ21" s="174"/>
      <c r="LUK21" s="174"/>
      <c r="LUL21" s="174"/>
      <c r="LUM21" s="174"/>
      <c r="LUN21" s="174"/>
      <c r="LUO21" s="174"/>
      <c r="LUP21" s="174"/>
      <c r="LUQ21" s="174"/>
      <c r="LUR21" s="174"/>
      <c r="LUS21" s="174"/>
      <c r="LUT21" s="174"/>
      <c r="LUU21" s="174"/>
      <c r="LUV21" s="174"/>
      <c r="LUW21" s="174"/>
      <c r="LUX21" s="174"/>
      <c r="LUY21" s="174"/>
      <c r="LUZ21" s="174"/>
      <c r="LVA21" s="174"/>
      <c r="LVB21" s="174"/>
      <c r="LVC21" s="174"/>
      <c r="LVD21" s="174"/>
      <c r="LVE21" s="174"/>
      <c r="LVF21" s="174"/>
      <c r="LVG21" s="174"/>
      <c r="LVH21" s="174"/>
      <c r="LVI21" s="174"/>
      <c r="LVJ21" s="174"/>
      <c r="LVK21" s="174"/>
      <c r="LVL21" s="174"/>
      <c r="LVM21" s="174"/>
      <c r="LVN21" s="174"/>
      <c r="LVO21" s="174"/>
      <c r="LVP21" s="174"/>
      <c r="LVQ21" s="174"/>
      <c r="LVR21" s="174"/>
      <c r="LVS21" s="174"/>
      <c r="LVT21" s="174"/>
      <c r="LVU21" s="174"/>
      <c r="LVV21" s="174"/>
      <c r="LVW21" s="174"/>
      <c r="LVX21" s="174"/>
      <c r="LVY21" s="174"/>
      <c r="LVZ21" s="174"/>
      <c r="LWA21" s="174"/>
      <c r="LWB21" s="174"/>
      <c r="LWC21" s="174"/>
      <c r="LWD21" s="174"/>
      <c r="LWE21" s="174"/>
      <c r="LWF21" s="174"/>
      <c r="LWG21" s="174"/>
      <c r="LWH21" s="174"/>
      <c r="LWI21" s="174"/>
      <c r="LWJ21" s="174"/>
      <c r="LWK21" s="174"/>
      <c r="LWL21" s="174"/>
      <c r="LWM21" s="174"/>
      <c r="LWN21" s="174"/>
      <c r="LWO21" s="174"/>
      <c r="LWP21" s="174"/>
      <c r="LWQ21" s="174"/>
      <c r="LWR21" s="174"/>
      <c r="LWS21" s="174"/>
      <c r="LWT21" s="174"/>
      <c r="LWU21" s="174"/>
      <c r="LWV21" s="174"/>
      <c r="LWW21" s="174"/>
      <c r="LWX21" s="174"/>
      <c r="LWY21" s="174"/>
      <c r="LWZ21" s="174"/>
      <c r="LXA21" s="174"/>
      <c r="LXB21" s="174"/>
      <c r="LXC21" s="174"/>
      <c r="LXD21" s="174"/>
      <c r="LXE21" s="174"/>
      <c r="LXF21" s="174"/>
      <c r="LXG21" s="174"/>
      <c r="LXH21" s="174"/>
      <c r="LXI21" s="174"/>
      <c r="LXJ21" s="174"/>
      <c r="LXK21" s="174"/>
      <c r="LXL21" s="174"/>
      <c r="LXM21" s="174"/>
      <c r="LXN21" s="174"/>
      <c r="LXO21" s="174"/>
      <c r="LXP21" s="174"/>
      <c r="LXQ21" s="174"/>
      <c r="LXR21" s="174"/>
      <c r="LXS21" s="174"/>
      <c r="LXT21" s="174"/>
      <c r="LXU21" s="174"/>
      <c r="LXV21" s="174"/>
      <c r="LXW21" s="174"/>
      <c r="LXX21" s="174"/>
      <c r="LXY21" s="174"/>
      <c r="LXZ21" s="174"/>
      <c r="LYA21" s="174"/>
      <c r="LYB21" s="174"/>
      <c r="LYC21" s="174"/>
      <c r="LYD21" s="174"/>
      <c r="LYE21" s="174"/>
      <c r="LYF21" s="174"/>
      <c r="LYG21" s="174"/>
      <c r="LYH21" s="174"/>
      <c r="LYI21" s="174"/>
      <c r="LYJ21" s="174"/>
      <c r="LYK21" s="174"/>
      <c r="LYL21" s="174"/>
      <c r="LYM21" s="174"/>
      <c r="LYN21" s="174"/>
      <c r="LYO21" s="174"/>
      <c r="LYP21" s="174"/>
      <c r="LYQ21" s="174"/>
      <c r="LYR21" s="174"/>
      <c r="LYS21" s="174"/>
      <c r="LYT21" s="174"/>
      <c r="LYU21" s="174"/>
      <c r="LYV21" s="174"/>
      <c r="LYW21" s="174"/>
      <c r="LYX21" s="174"/>
      <c r="LYY21" s="174"/>
      <c r="LYZ21" s="174"/>
      <c r="LZA21" s="174"/>
      <c r="LZB21" s="174"/>
      <c r="LZC21" s="174"/>
      <c r="LZD21" s="174"/>
      <c r="LZE21" s="174"/>
      <c r="LZF21" s="174"/>
      <c r="LZG21" s="174"/>
      <c r="LZH21" s="174"/>
      <c r="LZI21" s="174"/>
      <c r="LZJ21" s="174"/>
      <c r="LZK21" s="174"/>
      <c r="LZL21" s="174"/>
      <c r="LZM21" s="174"/>
      <c r="LZN21" s="174"/>
      <c r="LZO21" s="174"/>
      <c r="LZP21" s="174"/>
      <c r="LZQ21" s="174"/>
      <c r="LZR21" s="174"/>
      <c r="LZS21" s="174"/>
      <c r="LZT21" s="174"/>
      <c r="LZU21" s="174"/>
      <c r="LZV21" s="174"/>
      <c r="LZW21" s="174"/>
      <c r="LZX21" s="174"/>
      <c r="LZY21" s="174"/>
      <c r="LZZ21" s="174"/>
      <c r="MAA21" s="174"/>
      <c r="MAB21" s="174"/>
      <c r="MAC21" s="174"/>
      <c r="MAD21" s="174"/>
      <c r="MAE21" s="174"/>
      <c r="MAF21" s="174"/>
      <c r="MAG21" s="174"/>
      <c r="MAH21" s="174"/>
      <c r="MAI21" s="174"/>
      <c r="MAJ21" s="174"/>
      <c r="MAK21" s="174"/>
      <c r="MAL21" s="174"/>
      <c r="MAM21" s="174"/>
      <c r="MAN21" s="174"/>
      <c r="MAO21" s="174"/>
      <c r="MAP21" s="174"/>
      <c r="MAQ21" s="174"/>
      <c r="MAR21" s="174"/>
      <c r="MAS21" s="174"/>
      <c r="MAT21" s="174"/>
      <c r="MAU21" s="174"/>
      <c r="MAV21" s="174"/>
      <c r="MAW21" s="174"/>
      <c r="MAX21" s="174"/>
      <c r="MAY21" s="174"/>
      <c r="MAZ21" s="174"/>
      <c r="MBA21" s="174"/>
      <c r="MBB21" s="174"/>
      <c r="MBC21" s="174"/>
      <c r="MBD21" s="174"/>
      <c r="MBE21" s="174"/>
      <c r="MBF21" s="174"/>
      <c r="MBG21" s="174"/>
      <c r="MBH21" s="174"/>
      <c r="MBI21" s="174"/>
      <c r="MBJ21" s="174"/>
      <c r="MBK21" s="174"/>
      <c r="MBL21" s="174"/>
      <c r="MBM21" s="174"/>
      <c r="MBN21" s="174"/>
      <c r="MBO21" s="174"/>
      <c r="MBP21" s="174"/>
      <c r="MBQ21" s="174"/>
      <c r="MBR21" s="174"/>
      <c r="MBS21" s="174"/>
      <c r="MBT21" s="174"/>
      <c r="MBU21" s="174"/>
      <c r="MBV21" s="174"/>
      <c r="MBW21" s="174"/>
      <c r="MBX21" s="174"/>
      <c r="MBY21" s="174"/>
      <c r="MBZ21" s="174"/>
      <c r="MCA21" s="174"/>
      <c r="MCB21" s="174"/>
      <c r="MCC21" s="174"/>
      <c r="MCD21" s="174"/>
      <c r="MCE21" s="174"/>
      <c r="MCF21" s="174"/>
      <c r="MCG21" s="174"/>
      <c r="MCH21" s="174"/>
      <c r="MCI21" s="174"/>
      <c r="MCJ21" s="174"/>
      <c r="MCK21" s="174"/>
      <c r="MCL21" s="174"/>
      <c r="MCM21" s="174"/>
      <c r="MCN21" s="174"/>
      <c r="MCO21" s="174"/>
      <c r="MCP21" s="174"/>
      <c r="MCQ21" s="174"/>
      <c r="MCR21" s="174"/>
      <c r="MCS21" s="174"/>
      <c r="MCT21" s="174"/>
      <c r="MCU21" s="174"/>
      <c r="MCV21" s="174"/>
      <c r="MCW21" s="174"/>
      <c r="MCX21" s="174"/>
      <c r="MCY21" s="174"/>
      <c r="MCZ21" s="174"/>
      <c r="MDA21" s="174"/>
      <c r="MDB21" s="174"/>
      <c r="MDC21" s="174"/>
      <c r="MDD21" s="174"/>
      <c r="MDE21" s="174"/>
      <c r="MDF21" s="174"/>
      <c r="MDG21" s="174"/>
      <c r="MDH21" s="174"/>
      <c r="MDI21" s="174"/>
      <c r="MDJ21" s="174"/>
      <c r="MDK21" s="174"/>
      <c r="MDL21" s="174"/>
      <c r="MDM21" s="174"/>
      <c r="MDN21" s="174"/>
      <c r="MDO21" s="174"/>
      <c r="MDP21" s="174"/>
      <c r="MDQ21" s="174"/>
      <c r="MDR21" s="174"/>
      <c r="MDS21" s="174"/>
      <c r="MDT21" s="174"/>
      <c r="MDU21" s="174"/>
      <c r="MDV21" s="174"/>
      <c r="MDW21" s="174"/>
      <c r="MDX21" s="174"/>
      <c r="MDY21" s="174"/>
      <c r="MDZ21" s="174"/>
      <c r="MEA21" s="174"/>
      <c r="MEB21" s="174"/>
      <c r="MEC21" s="174"/>
      <c r="MED21" s="174"/>
      <c r="MEE21" s="174"/>
      <c r="MEF21" s="174"/>
      <c r="MEG21" s="174"/>
      <c r="MEH21" s="174"/>
      <c r="MEI21" s="174"/>
      <c r="MEJ21" s="174"/>
      <c r="MEK21" s="174"/>
      <c r="MEL21" s="174"/>
      <c r="MEM21" s="174"/>
      <c r="MEN21" s="174"/>
      <c r="MEO21" s="174"/>
      <c r="MEP21" s="174"/>
      <c r="MEQ21" s="174"/>
      <c r="MER21" s="174"/>
      <c r="MES21" s="174"/>
      <c r="MET21" s="174"/>
      <c r="MEU21" s="174"/>
      <c r="MEV21" s="174"/>
      <c r="MEW21" s="174"/>
      <c r="MEX21" s="174"/>
      <c r="MEY21" s="174"/>
      <c r="MEZ21" s="174"/>
      <c r="MFA21" s="174"/>
      <c r="MFB21" s="174"/>
      <c r="MFC21" s="174"/>
      <c r="MFD21" s="174"/>
      <c r="MFE21" s="174"/>
      <c r="MFF21" s="174"/>
      <c r="MFG21" s="174"/>
      <c r="MFH21" s="174"/>
      <c r="MFI21" s="174"/>
      <c r="MFJ21" s="174"/>
      <c r="MFK21" s="174"/>
      <c r="MFL21" s="174"/>
      <c r="MFM21" s="174"/>
      <c r="MFN21" s="174"/>
      <c r="MFO21" s="174"/>
      <c r="MFP21" s="174"/>
      <c r="MFQ21" s="174"/>
      <c r="MFR21" s="174"/>
      <c r="MFS21" s="174"/>
      <c r="MFT21" s="174"/>
      <c r="MFU21" s="174"/>
      <c r="MFV21" s="174"/>
      <c r="MFW21" s="174"/>
      <c r="MFX21" s="174"/>
      <c r="MFY21" s="174"/>
      <c r="MFZ21" s="174"/>
      <c r="MGA21" s="174"/>
      <c r="MGB21" s="174"/>
      <c r="MGC21" s="174"/>
      <c r="MGD21" s="174"/>
      <c r="MGE21" s="174"/>
      <c r="MGF21" s="174"/>
      <c r="MGG21" s="174"/>
      <c r="MGH21" s="174"/>
      <c r="MGI21" s="174"/>
      <c r="MGJ21" s="174"/>
      <c r="MGK21" s="174"/>
      <c r="MGL21" s="174"/>
      <c r="MGM21" s="174"/>
      <c r="MGN21" s="174"/>
      <c r="MGO21" s="174"/>
      <c r="MGP21" s="174"/>
      <c r="MGQ21" s="174"/>
      <c r="MGR21" s="174"/>
      <c r="MGS21" s="174"/>
      <c r="MGT21" s="174"/>
      <c r="MGU21" s="174"/>
      <c r="MGV21" s="174"/>
      <c r="MGW21" s="174"/>
      <c r="MGX21" s="174"/>
      <c r="MGY21" s="174"/>
      <c r="MGZ21" s="174"/>
      <c r="MHA21" s="174"/>
      <c r="MHB21" s="174"/>
      <c r="MHC21" s="174"/>
      <c r="MHD21" s="174"/>
      <c r="MHE21" s="174"/>
      <c r="MHF21" s="174"/>
      <c r="MHG21" s="174"/>
      <c r="MHH21" s="174"/>
      <c r="MHI21" s="174"/>
      <c r="MHJ21" s="174"/>
      <c r="MHK21" s="174"/>
      <c r="MHL21" s="174"/>
      <c r="MHM21" s="174"/>
      <c r="MHN21" s="174"/>
      <c r="MHO21" s="174"/>
      <c r="MHP21" s="174"/>
      <c r="MHQ21" s="174"/>
      <c r="MHR21" s="174"/>
      <c r="MHS21" s="174"/>
      <c r="MHT21" s="174"/>
      <c r="MHU21" s="174"/>
      <c r="MHV21" s="174"/>
      <c r="MHW21" s="174"/>
      <c r="MHX21" s="174"/>
      <c r="MHY21" s="174"/>
      <c r="MHZ21" s="174"/>
      <c r="MIA21" s="174"/>
      <c r="MIB21" s="174"/>
      <c r="MIC21" s="174"/>
      <c r="MID21" s="174"/>
      <c r="MIE21" s="174"/>
      <c r="MIF21" s="174"/>
      <c r="MIG21" s="174"/>
      <c r="MIH21" s="174"/>
      <c r="MII21" s="174"/>
      <c r="MIJ21" s="174"/>
      <c r="MIK21" s="174"/>
      <c r="MIL21" s="174"/>
      <c r="MIM21" s="174"/>
      <c r="MIN21" s="174"/>
      <c r="MIO21" s="174"/>
      <c r="MIP21" s="174"/>
      <c r="MIQ21" s="174"/>
      <c r="MIR21" s="174"/>
      <c r="MIS21" s="174"/>
      <c r="MIT21" s="174"/>
      <c r="MIU21" s="174"/>
      <c r="MIV21" s="174"/>
      <c r="MIW21" s="174"/>
      <c r="MIX21" s="174"/>
      <c r="MIY21" s="174"/>
      <c r="MIZ21" s="174"/>
      <c r="MJA21" s="174"/>
      <c r="MJB21" s="174"/>
      <c r="MJC21" s="174"/>
      <c r="MJD21" s="174"/>
      <c r="MJE21" s="174"/>
      <c r="MJF21" s="174"/>
      <c r="MJG21" s="174"/>
      <c r="MJH21" s="174"/>
      <c r="MJI21" s="174"/>
      <c r="MJJ21" s="174"/>
      <c r="MJK21" s="174"/>
      <c r="MJL21" s="174"/>
      <c r="MJM21" s="174"/>
      <c r="MJN21" s="174"/>
      <c r="MJO21" s="174"/>
      <c r="MJP21" s="174"/>
      <c r="MJQ21" s="174"/>
      <c r="MJR21" s="174"/>
      <c r="MJS21" s="174"/>
      <c r="MJT21" s="174"/>
      <c r="MJU21" s="174"/>
      <c r="MJV21" s="174"/>
      <c r="MJW21" s="174"/>
      <c r="MJX21" s="174"/>
      <c r="MJY21" s="174"/>
      <c r="MJZ21" s="174"/>
      <c r="MKA21" s="174"/>
      <c r="MKB21" s="174"/>
      <c r="MKC21" s="174"/>
      <c r="MKD21" s="174"/>
      <c r="MKE21" s="174"/>
      <c r="MKF21" s="174"/>
      <c r="MKG21" s="174"/>
      <c r="MKH21" s="174"/>
      <c r="MKI21" s="174"/>
      <c r="MKJ21" s="174"/>
      <c r="MKK21" s="174"/>
      <c r="MKL21" s="174"/>
      <c r="MKM21" s="174"/>
      <c r="MKN21" s="174"/>
      <c r="MKO21" s="174"/>
      <c r="MKP21" s="174"/>
      <c r="MKQ21" s="174"/>
      <c r="MKR21" s="174"/>
      <c r="MKS21" s="174"/>
      <c r="MKT21" s="174"/>
      <c r="MKU21" s="174"/>
      <c r="MKV21" s="174"/>
      <c r="MKW21" s="174"/>
      <c r="MKX21" s="174"/>
      <c r="MKY21" s="174"/>
      <c r="MKZ21" s="174"/>
      <c r="MLA21" s="174"/>
      <c r="MLB21" s="174"/>
      <c r="MLC21" s="174"/>
      <c r="MLD21" s="174"/>
      <c r="MLE21" s="174"/>
      <c r="MLF21" s="174"/>
      <c r="MLG21" s="174"/>
      <c r="MLH21" s="174"/>
      <c r="MLI21" s="174"/>
      <c r="MLJ21" s="174"/>
      <c r="MLK21" s="174"/>
      <c r="MLL21" s="174"/>
      <c r="MLM21" s="174"/>
      <c r="MLN21" s="174"/>
      <c r="MLO21" s="174"/>
      <c r="MLP21" s="174"/>
      <c r="MLQ21" s="174"/>
      <c r="MLR21" s="174"/>
      <c r="MLS21" s="174"/>
      <c r="MLT21" s="174"/>
      <c r="MLU21" s="174"/>
      <c r="MLV21" s="174"/>
      <c r="MLW21" s="174"/>
      <c r="MLX21" s="174"/>
      <c r="MLY21" s="174"/>
      <c r="MLZ21" s="174"/>
      <c r="MMA21" s="174"/>
      <c r="MMB21" s="174"/>
      <c r="MMC21" s="174"/>
      <c r="MMD21" s="174"/>
      <c r="MME21" s="174"/>
      <c r="MMF21" s="174"/>
      <c r="MMG21" s="174"/>
      <c r="MMH21" s="174"/>
      <c r="MMI21" s="174"/>
      <c r="MMJ21" s="174"/>
      <c r="MMK21" s="174"/>
      <c r="MML21" s="174"/>
      <c r="MMM21" s="174"/>
      <c r="MMN21" s="174"/>
      <c r="MMO21" s="174"/>
      <c r="MMP21" s="174"/>
      <c r="MMQ21" s="174"/>
      <c r="MMR21" s="174"/>
      <c r="MMS21" s="174"/>
      <c r="MMT21" s="174"/>
      <c r="MMU21" s="174"/>
      <c r="MMV21" s="174"/>
      <c r="MMW21" s="174"/>
      <c r="MMX21" s="174"/>
      <c r="MMY21" s="174"/>
      <c r="MMZ21" s="174"/>
      <c r="MNA21" s="174"/>
      <c r="MNB21" s="174"/>
      <c r="MNC21" s="174"/>
      <c r="MND21" s="174"/>
      <c r="MNE21" s="174"/>
      <c r="MNF21" s="174"/>
      <c r="MNG21" s="174"/>
      <c r="MNH21" s="174"/>
      <c r="MNI21" s="174"/>
      <c r="MNJ21" s="174"/>
      <c r="MNK21" s="174"/>
      <c r="MNL21" s="174"/>
      <c r="MNM21" s="174"/>
      <c r="MNN21" s="174"/>
      <c r="MNO21" s="174"/>
      <c r="MNP21" s="174"/>
      <c r="MNQ21" s="174"/>
      <c r="MNR21" s="174"/>
      <c r="MNS21" s="174"/>
      <c r="MNT21" s="174"/>
      <c r="MNU21" s="174"/>
      <c r="MNV21" s="174"/>
      <c r="MNW21" s="174"/>
      <c r="MNX21" s="174"/>
      <c r="MNY21" s="174"/>
      <c r="MNZ21" s="174"/>
      <c r="MOA21" s="174"/>
      <c r="MOB21" s="174"/>
      <c r="MOC21" s="174"/>
      <c r="MOD21" s="174"/>
      <c r="MOE21" s="174"/>
      <c r="MOF21" s="174"/>
      <c r="MOG21" s="174"/>
      <c r="MOH21" s="174"/>
      <c r="MOI21" s="174"/>
      <c r="MOJ21" s="174"/>
      <c r="MOK21" s="174"/>
      <c r="MOL21" s="174"/>
      <c r="MOM21" s="174"/>
      <c r="MON21" s="174"/>
      <c r="MOO21" s="174"/>
      <c r="MOP21" s="174"/>
      <c r="MOQ21" s="174"/>
      <c r="MOR21" s="174"/>
      <c r="MOS21" s="174"/>
      <c r="MOT21" s="174"/>
      <c r="MOU21" s="174"/>
      <c r="MOV21" s="174"/>
      <c r="MOW21" s="174"/>
      <c r="MOX21" s="174"/>
      <c r="MOY21" s="174"/>
      <c r="MOZ21" s="174"/>
      <c r="MPA21" s="174"/>
      <c r="MPB21" s="174"/>
      <c r="MPC21" s="174"/>
      <c r="MPD21" s="174"/>
      <c r="MPE21" s="174"/>
      <c r="MPF21" s="174"/>
      <c r="MPG21" s="174"/>
      <c r="MPH21" s="174"/>
      <c r="MPI21" s="174"/>
      <c r="MPJ21" s="174"/>
      <c r="MPK21" s="174"/>
      <c r="MPL21" s="174"/>
      <c r="MPM21" s="174"/>
      <c r="MPN21" s="174"/>
      <c r="MPO21" s="174"/>
      <c r="MPP21" s="174"/>
      <c r="MPQ21" s="174"/>
      <c r="MPR21" s="174"/>
      <c r="MPS21" s="174"/>
      <c r="MPT21" s="174"/>
      <c r="MPU21" s="174"/>
      <c r="MPV21" s="174"/>
      <c r="MPW21" s="174"/>
      <c r="MPX21" s="174"/>
      <c r="MPY21" s="174"/>
      <c r="MPZ21" s="174"/>
      <c r="MQA21" s="174"/>
      <c r="MQB21" s="174"/>
      <c r="MQC21" s="174"/>
      <c r="MQD21" s="174"/>
      <c r="MQE21" s="174"/>
      <c r="MQF21" s="174"/>
      <c r="MQG21" s="174"/>
      <c r="MQH21" s="174"/>
      <c r="MQI21" s="174"/>
      <c r="MQJ21" s="174"/>
      <c r="MQK21" s="174"/>
      <c r="MQL21" s="174"/>
      <c r="MQM21" s="174"/>
      <c r="MQN21" s="174"/>
      <c r="MQO21" s="174"/>
      <c r="MQP21" s="174"/>
      <c r="MQQ21" s="174"/>
      <c r="MQR21" s="174"/>
      <c r="MQS21" s="174"/>
      <c r="MQT21" s="174"/>
      <c r="MQU21" s="174"/>
      <c r="MQV21" s="174"/>
      <c r="MQW21" s="174"/>
      <c r="MQX21" s="174"/>
      <c r="MQY21" s="174"/>
      <c r="MQZ21" s="174"/>
      <c r="MRA21" s="174"/>
      <c r="MRB21" s="174"/>
      <c r="MRC21" s="174"/>
      <c r="MRD21" s="174"/>
      <c r="MRE21" s="174"/>
      <c r="MRF21" s="174"/>
      <c r="MRG21" s="174"/>
      <c r="MRH21" s="174"/>
      <c r="MRI21" s="174"/>
      <c r="MRJ21" s="174"/>
      <c r="MRK21" s="174"/>
      <c r="MRL21" s="174"/>
      <c r="MRM21" s="174"/>
      <c r="MRN21" s="174"/>
      <c r="MRO21" s="174"/>
      <c r="MRP21" s="174"/>
      <c r="MRQ21" s="174"/>
      <c r="MRR21" s="174"/>
      <c r="MRS21" s="174"/>
      <c r="MRT21" s="174"/>
      <c r="MRU21" s="174"/>
      <c r="MRV21" s="174"/>
      <c r="MRW21" s="174"/>
      <c r="MRX21" s="174"/>
      <c r="MRY21" s="174"/>
      <c r="MRZ21" s="174"/>
      <c r="MSA21" s="174"/>
      <c r="MSB21" s="174"/>
      <c r="MSC21" s="174"/>
      <c r="MSD21" s="174"/>
      <c r="MSE21" s="174"/>
      <c r="MSF21" s="174"/>
      <c r="MSG21" s="174"/>
      <c r="MSH21" s="174"/>
      <c r="MSI21" s="174"/>
      <c r="MSJ21" s="174"/>
      <c r="MSK21" s="174"/>
      <c r="MSL21" s="174"/>
      <c r="MSM21" s="174"/>
      <c r="MSN21" s="174"/>
      <c r="MSO21" s="174"/>
      <c r="MSP21" s="174"/>
      <c r="MSQ21" s="174"/>
      <c r="MSR21" s="174"/>
      <c r="MSS21" s="174"/>
      <c r="MST21" s="174"/>
      <c r="MSU21" s="174"/>
      <c r="MSV21" s="174"/>
      <c r="MSW21" s="174"/>
      <c r="MSX21" s="174"/>
      <c r="MSY21" s="174"/>
      <c r="MSZ21" s="174"/>
      <c r="MTA21" s="174"/>
      <c r="MTB21" s="174"/>
      <c r="MTC21" s="174"/>
      <c r="MTD21" s="174"/>
      <c r="MTE21" s="174"/>
      <c r="MTF21" s="174"/>
      <c r="MTG21" s="174"/>
      <c r="MTH21" s="174"/>
      <c r="MTI21" s="174"/>
      <c r="MTJ21" s="174"/>
      <c r="MTK21" s="174"/>
      <c r="MTL21" s="174"/>
      <c r="MTM21" s="174"/>
      <c r="MTN21" s="174"/>
      <c r="MTO21" s="174"/>
      <c r="MTP21" s="174"/>
      <c r="MTQ21" s="174"/>
      <c r="MTR21" s="174"/>
      <c r="MTS21" s="174"/>
      <c r="MTT21" s="174"/>
      <c r="MTU21" s="174"/>
      <c r="MTV21" s="174"/>
      <c r="MTW21" s="174"/>
      <c r="MTX21" s="174"/>
      <c r="MTY21" s="174"/>
      <c r="MTZ21" s="174"/>
      <c r="MUA21" s="174"/>
      <c r="MUB21" s="174"/>
      <c r="MUC21" s="174"/>
      <c r="MUD21" s="174"/>
      <c r="MUE21" s="174"/>
      <c r="MUF21" s="174"/>
      <c r="MUG21" s="174"/>
      <c r="MUH21" s="174"/>
      <c r="MUI21" s="174"/>
      <c r="MUJ21" s="174"/>
      <c r="MUK21" s="174"/>
      <c r="MUL21" s="174"/>
      <c r="MUM21" s="174"/>
      <c r="MUN21" s="174"/>
      <c r="MUO21" s="174"/>
      <c r="MUP21" s="174"/>
      <c r="MUQ21" s="174"/>
      <c r="MUR21" s="174"/>
      <c r="MUS21" s="174"/>
      <c r="MUT21" s="174"/>
      <c r="MUU21" s="174"/>
      <c r="MUV21" s="174"/>
      <c r="MUW21" s="174"/>
      <c r="MUX21" s="174"/>
      <c r="MUY21" s="174"/>
      <c r="MUZ21" s="174"/>
      <c r="MVA21" s="174"/>
      <c r="MVB21" s="174"/>
      <c r="MVC21" s="174"/>
      <c r="MVD21" s="174"/>
      <c r="MVE21" s="174"/>
      <c r="MVF21" s="174"/>
      <c r="MVG21" s="174"/>
      <c r="MVH21" s="174"/>
      <c r="MVI21" s="174"/>
      <c r="MVJ21" s="174"/>
      <c r="MVK21" s="174"/>
      <c r="MVL21" s="174"/>
      <c r="MVM21" s="174"/>
      <c r="MVN21" s="174"/>
      <c r="MVO21" s="174"/>
      <c r="MVP21" s="174"/>
      <c r="MVQ21" s="174"/>
      <c r="MVR21" s="174"/>
      <c r="MVS21" s="174"/>
      <c r="MVT21" s="174"/>
      <c r="MVU21" s="174"/>
      <c r="MVV21" s="174"/>
      <c r="MVW21" s="174"/>
      <c r="MVX21" s="174"/>
      <c r="MVY21" s="174"/>
      <c r="MVZ21" s="174"/>
      <c r="MWA21" s="174"/>
      <c r="MWB21" s="174"/>
      <c r="MWC21" s="174"/>
      <c r="MWD21" s="174"/>
      <c r="MWE21" s="174"/>
      <c r="MWF21" s="174"/>
      <c r="MWG21" s="174"/>
      <c r="MWH21" s="174"/>
      <c r="MWI21" s="174"/>
      <c r="MWJ21" s="174"/>
      <c r="MWK21" s="174"/>
      <c r="MWL21" s="174"/>
      <c r="MWM21" s="174"/>
      <c r="MWN21" s="174"/>
      <c r="MWO21" s="174"/>
      <c r="MWP21" s="174"/>
      <c r="MWQ21" s="174"/>
      <c r="MWR21" s="174"/>
      <c r="MWS21" s="174"/>
      <c r="MWT21" s="174"/>
      <c r="MWU21" s="174"/>
      <c r="MWV21" s="174"/>
      <c r="MWW21" s="174"/>
      <c r="MWX21" s="174"/>
      <c r="MWY21" s="174"/>
      <c r="MWZ21" s="174"/>
      <c r="MXA21" s="174"/>
      <c r="MXB21" s="174"/>
      <c r="MXC21" s="174"/>
      <c r="MXD21" s="174"/>
      <c r="MXE21" s="174"/>
      <c r="MXF21" s="174"/>
      <c r="MXG21" s="174"/>
      <c r="MXH21" s="174"/>
      <c r="MXI21" s="174"/>
      <c r="MXJ21" s="174"/>
      <c r="MXK21" s="174"/>
      <c r="MXL21" s="174"/>
      <c r="MXM21" s="174"/>
      <c r="MXN21" s="174"/>
      <c r="MXO21" s="174"/>
      <c r="MXP21" s="174"/>
      <c r="MXQ21" s="174"/>
      <c r="MXR21" s="174"/>
      <c r="MXS21" s="174"/>
      <c r="MXT21" s="174"/>
      <c r="MXU21" s="174"/>
      <c r="MXV21" s="174"/>
      <c r="MXW21" s="174"/>
      <c r="MXX21" s="174"/>
      <c r="MXY21" s="174"/>
      <c r="MXZ21" s="174"/>
      <c r="MYA21" s="174"/>
      <c r="MYB21" s="174"/>
      <c r="MYC21" s="174"/>
      <c r="MYD21" s="174"/>
      <c r="MYE21" s="174"/>
      <c r="MYF21" s="174"/>
      <c r="MYG21" s="174"/>
      <c r="MYH21" s="174"/>
      <c r="MYI21" s="174"/>
      <c r="MYJ21" s="174"/>
      <c r="MYK21" s="174"/>
      <c r="MYL21" s="174"/>
      <c r="MYM21" s="174"/>
      <c r="MYN21" s="174"/>
      <c r="MYO21" s="174"/>
      <c r="MYP21" s="174"/>
      <c r="MYQ21" s="174"/>
      <c r="MYR21" s="174"/>
      <c r="MYS21" s="174"/>
      <c r="MYT21" s="174"/>
      <c r="MYU21" s="174"/>
      <c r="MYV21" s="174"/>
      <c r="MYW21" s="174"/>
      <c r="MYX21" s="174"/>
      <c r="MYY21" s="174"/>
      <c r="MYZ21" s="174"/>
      <c r="MZA21" s="174"/>
      <c r="MZB21" s="174"/>
      <c r="MZC21" s="174"/>
      <c r="MZD21" s="174"/>
      <c r="MZE21" s="174"/>
      <c r="MZF21" s="174"/>
      <c r="MZG21" s="174"/>
      <c r="MZH21" s="174"/>
      <c r="MZI21" s="174"/>
      <c r="MZJ21" s="174"/>
      <c r="MZK21" s="174"/>
      <c r="MZL21" s="174"/>
      <c r="MZM21" s="174"/>
      <c r="MZN21" s="174"/>
      <c r="MZO21" s="174"/>
      <c r="MZP21" s="174"/>
      <c r="MZQ21" s="174"/>
      <c r="MZR21" s="174"/>
      <c r="MZS21" s="174"/>
      <c r="MZT21" s="174"/>
      <c r="MZU21" s="174"/>
      <c r="MZV21" s="174"/>
      <c r="MZW21" s="174"/>
      <c r="MZX21" s="174"/>
      <c r="MZY21" s="174"/>
      <c r="MZZ21" s="174"/>
      <c r="NAA21" s="174"/>
      <c r="NAB21" s="174"/>
      <c r="NAC21" s="174"/>
      <c r="NAD21" s="174"/>
      <c r="NAE21" s="174"/>
      <c r="NAF21" s="174"/>
      <c r="NAG21" s="174"/>
      <c r="NAH21" s="174"/>
      <c r="NAI21" s="174"/>
      <c r="NAJ21" s="174"/>
      <c r="NAK21" s="174"/>
      <c r="NAL21" s="174"/>
      <c r="NAM21" s="174"/>
      <c r="NAN21" s="174"/>
      <c r="NAO21" s="174"/>
      <c r="NAP21" s="174"/>
      <c r="NAQ21" s="174"/>
      <c r="NAR21" s="174"/>
      <c r="NAS21" s="174"/>
      <c r="NAT21" s="174"/>
      <c r="NAU21" s="174"/>
      <c r="NAV21" s="174"/>
      <c r="NAW21" s="174"/>
      <c r="NAX21" s="174"/>
      <c r="NAY21" s="174"/>
      <c r="NAZ21" s="174"/>
      <c r="NBA21" s="174"/>
      <c r="NBB21" s="174"/>
      <c r="NBC21" s="174"/>
      <c r="NBD21" s="174"/>
      <c r="NBE21" s="174"/>
      <c r="NBF21" s="174"/>
      <c r="NBG21" s="174"/>
      <c r="NBH21" s="174"/>
      <c r="NBI21" s="174"/>
      <c r="NBJ21" s="174"/>
      <c r="NBK21" s="174"/>
      <c r="NBL21" s="174"/>
      <c r="NBM21" s="174"/>
      <c r="NBN21" s="174"/>
      <c r="NBO21" s="174"/>
      <c r="NBP21" s="174"/>
      <c r="NBQ21" s="174"/>
      <c r="NBR21" s="174"/>
      <c r="NBS21" s="174"/>
      <c r="NBT21" s="174"/>
      <c r="NBU21" s="174"/>
      <c r="NBV21" s="174"/>
      <c r="NBW21" s="174"/>
      <c r="NBX21" s="174"/>
      <c r="NBY21" s="174"/>
      <c r="NBZ21" s="174"/>
      <c r="NCA21" s="174"/>
      <c r="NCB21" s="174"/>
      <c r="NCC21" s="174"/>
      <c r="NCD21" s="174"/>
      <c r="NCE21" s="174"/>
      <c r="NCF21" s="174"/>
      <c r="NCG21" s="174"/>
      <c r="NCH21" s="174"/>
      <c r="NCI21" s="174"/>
      <c r="NCJ21" s="174"/>
      <c r="NCK21" s="174"/>
      <c r="NCL21" s="174"/>
      <c r="NCM21" s="174"/>
      <c r="NCN21" s="174"/>
      <c r="NCO21" s="174"/>
      <c r="NCP21" s="174"/>
      <c r="NCQ21" s="174"/>
      <c r="NCR21" s="174"/>
      <c r="NCS21" s="174"/>
      <c r="NCT21" s="174"/>
      <c r="NCU21" s="174"/>
      <c r="NCV21" s="174"/>
      <c r="NCW21" s="174"/>
      <c r="NCX21" s="174"/>
      <c r="NCY21" s="174"/>
      <c r="NCZ21" s="174"/>
      <c r="NDA21" s="174"/>
      <c r="NDB21" s="174"/>
      <c r="NDC21" s="174"/>
      <c r="NDD21" s="174"/>
      <c r="NDE21" s="174"/>
      <c r="NDF21" s="174"/>
      <c r="NDG21" s="174"/>
      <c r="NDH21" s="174"/>
      <c r="NDI21" s="174"/>
      <c r="NDJ21" s="174"/>
      <c r="NDK21" s="174"/>
      <c r="NDL21" s="174"/>
      <c r="NDM21" s="174"/>
      <c r="NDN21" s="174"/>
      <c r="NDO21" s="174"/>
      <c r="NDP21" s="174"/>
      <c r="NDQ21" s="174"/>
      <c r="NDR21" s="174"/>
      <c r="NDS21" s="174"/>
      <c r="NDT21" s="174"/>
      <c r="NDU21" s="174"/>
      <c r="NDV21" s="174"/>
      <c r="NDW21" s="174"/>
      <c r="NDX21" s="174"/>
      <c r="NDY21" s="174"/>
      <c r="NDZ21" s="174"/>
      <c r="NEA21" s="174"/>
      <c r="NEB21" s="174"/>
      <c r="NEC21" s="174"/>
      <c r="NED21" s="174"/>
      <c r="NEE21" s="174"/>
      <c r="NEF21" s="174"/>
      <c r="NEG21" s="174"/>
      <c r="NEH21" s="174"/>
      <c r="NEI21" s="174"/>
      <c r="NEJ21" s="174"/>
      <c r="NEK21" s="174"/>
      <c r="NEL21" s="174"/>
      <c r="NEM21" s="174"/>
      <c r="NEN21" s="174"/>
      <c r="NEO21" s="174"/>
      <c r="NEP21" s="174"/>
      <c r="NEQ21" s="174"/>
      <c r="NER21" s="174"/>
      <c r="NES21" s="174"/>
      <c r="NET21" s="174"/>
      <c r="NEU21" s="174"/>
      <c r="NEV21" s="174"/>
      <c r="NEW21" s="174"/>
      <c r="NEX21" s="174"/>
      <c r="NEY21" s="174"/>
      <c r="NEZ21" s="174"/>
      <c r="NFA21" s="174"/>
      <c r="NFB21" s="174"/>
      <c r="NFC21" s="174"/>
      <c r="NFD21" s="174"/>
      <c r="NFE21" s="174"/>
      <c r="NFF21" s="174"/>
      <c r="NFG21" s="174"/>
      <c r="NFH21" s="174"/>
      <c r="NFI21" s="174"/>
      <c r="NFJ21" s="174"/>
      <c r="NFK21" s="174"/>
      <c r="NFL21" s="174"/>
      <c r="NFM21" s="174"/>
      <c r="NFN21" s="174"/>
      <c r="NFO21" s="174"/>
      <c r="NFP21" s="174"/>
      <c r="NFQ21" s="174"/>
      <c r="NFR21" s="174"/>
      <c r="NFS21" s="174"/>
      <c r="NFT21" s="174"/>
      <c r="NFU21" s="174"/>
      <c r="NFV21" s="174"/>
      <c r="NFW21" s="174"/>
      <c r="NFX21" s="174"/>
      <c r="NFY21" s="174"/>
      <c r="NFZ21" s="174"/>
      <c r="NGA21" s="174"/>
      <c r="NGB21" s="174"/>
      <c r="NGC21" s="174"/>
      <c r="NGD21" s="174"/>
      <c r="NGE21" s="174"/>
      <c r="NGF21" s="174"/>
      <c r="NGG21" s="174"/>
      <c r="NGH21" s="174"/>
      <c r="NGI21" s="174"/>
      <c r="NGJ21" s="174"/>
      <c r="NGK21" s="174"/>
      <c r="NGL21" s="174"/>
      <c r="NGM21" s="174"/>
      <c r="NGN21" s="174"/>
      <c r="NGO21" s="174"/>
      <c r="NGP21" s="174"/>
      <c r="NGQ21" s="174"/>
      <c r="NGR21" s="174"/>
      <c r="NGS21" s="174"/>
      <c r="NGT21" s="174"/>
      <c r="NGU21" s="174"/>
      <c r="NGV21" s="174"/>
      <c r="NGW21" s="174"/>
      <c r="NGX21" s="174"/>
      <c r="NGY21" s="174"/>
      <c r="NGZ21" s="174"/>
      <c r="NHA21" s="174"/>
      <c r="NHB21" s="174"/>
      <c r="NHC21" s="174"/>
      <c r="NHD21" s="174"/>
      <c r="NHE21" s="174"/>
      <c r="NHF21" s="174"/>
      <c r="NHG21" s="174"/>
      <c r="NHH21" s="174"/>
      <c r="NHI21" s="174"/>
      <c r="NHJ21" s="174"/>
      <c r="NHK21" s="174"/>
      <c r="NHL21" s="174"/>
      <c r="NHM21" s="174"/>
      <c r="NHN21" s="174"/>
      <c r="NHO21" s="174"/>
      <c r="NHP21" s="174"/>
      <c r="NHQ21" s="174"/>
      <c r="NHR21" s="174"/>
      <c r="NHS21" s="174"/>
      <c r="NHT21" s="174"/>
      <c r="NHU21" s="174"/>
      <c r="NHV21" s="174"/>
      <c r="NHW21" s="174"/>
      <c r="NHX21" s="174"/>
      <c r="NHY21" s="174"/>
      <c r="NHZ21" s="174"/>
      <c r="NIA21" s="174"/>
      <c r="NIB21" s="174"/>
      <c r="NIC21" s="174"/>
      <c r="NID21" s="174"/>
      <c r="NIE21" s="174"/>
      <c r="NIF21" s="174"/>
      <c r="NIG21" s="174"/>
      <c r="NIH21" s="174"/>
      <c r="NII21" s="174"/>
      <c r="NIJ21" s="174"/>
      <c r="NIK21" s="174"/>
      <c r="NIL21" s="174"/>
      <c r="NIM21" s="174"/>
      <c r="NIN21" s="174"/>
      <c r="NIO21" s="174"/>
      <c r="NIP21" s="174"/>
      <c r="NIQ21" s="174"/>
      <c r="NIR21" s="174"/>
      <c r="NIS21" s="174"/>
      <c r="NIT21" s="174"/>
      <c r="NIU21" s="174"/>
      <c r="NIV21" s="174"/>
      <c r="NIW21" s="174"/>
      <c r="NIX21" s="174"/>
      <c r="NIY21" s="174"/>
      <c r="NIZ21" s="174"/>
      <c r="NJA21" s="174"/>
      <c r="NJB21" s="174"/>
      <c r="NJC21" s="174"/>
      <c r="NJD21" s="174"/>
      <c r="NJE21" s="174"/>
      <c r="NJF21" s="174"/>
      <c r="NJG21" s="174"/>
      <c r="NJH21" s="174"/>
      <c r="NJI21" s="174"/>
      <c r="NJJ21" s="174"/>
      <c r="NJK21" s="174"/>
      <c r="NJL21" s="174"/>
      <c r="NJM21" s="174"/>
      <c r="NJN21" s="174"/>
      <c r="NJO21" s="174"/>
      <c r="NJP21" s="174"/>
      <c r="NJQ21" s="174"/>
      <c r="NJR21" s="174"/>
      <c r="NJS21" s="174"/>
      <c r="NJT21" s="174"/>
      <c r="NJU21" s="174"/>
      <c r="NJV21" s="174"/>
      <c r="NJW21" s="174"/>
      <c r="NJX21" s="174"/>
      <c r="NJY21" s="174"/>
      <c r="NJZ21" s="174"/>
      <c r="NKA21" s="174"/>
      <c r="NKB21" s="174"/>
      <c r="NKC21" s="174"/>
      <c r="NKD21" s="174"/>
      <c r="NKE21" s="174"/>
      <c r="NKF21" s="174"/>
      <c r="NKG21" s="174"/>
      <c r="NKH21" s="174"/>
      <c r="NKI21" s="174"/>
      <c r="NKJ21" s="174"/>
      <c r="NKK21" s="174"/>
      <c r="NKL21" s="174"/>
      <c r="NKM21" s="174"/>
      <c r="NKN21" s="174"/>
      <c r="NKO21" s="174"/>
      <c r="NKP21" s="174"/>
      <c r="NKQ21" s="174"/>
      <c r="NKR21" s="174"/>
      <c r="NKS21" s="174"/>
      <c r="NKT21" s="174"/>
      <c r="NKU21" s="174"/>
      <c r="NKV21" s="174"/>
      <c r="NKW21" s="174"/>
      <c r="NKX21" s="174"/>
      <c r="NKY21" s="174"/>
      <c r="NKZ21" s="174"/>
      <c r="NLA21" s="174"/>
      <c r="NLB21" s="174"/>
      <c r="NLC21" s="174"/>
      <c r="NLD21" s="174"/>
      <c r="NLE21" s="174"/>
      <c r="NLF21" s="174"/>
      <c r="NLG21" s="174"/>
      <c r="NLH21" s="174"/>
      <c r="NLI21" s="174"/>
      <c r="NLJ21" s="174"/>
      <c r="NLK21" s="174"/>
      <c r="NLL21" s="174"/>
      <c r="NLM21" s="174"/>
      <c r="NLN21" s="174"/>
      <c r="NLO21" s="174"/>
      <c r="NLP21" s="174"/>
      <c r="NLQ21" s="174"/>
      <c r="NLR21" s="174"/>
      <c r="NLS21" s="174"/>
      <c r="NLT21" s="174"/>
      <c r="NLU21" s="174"/>
      <c r="NLV21" s="174"/>
      <c r="NLW21" s="174"/>
      <c r="NLX21" s="174"/>
      <c r="NLY21" s="174"/>
      <c r="NLZ21" s="174"/>
      <c r="NMA21" s="174"/>
      <c r="NMB21" s="174"/>
      <c r="NMC21" s="174"/>
      <c r="NMD21" s="174"/>
      <c r="NME21" s="174"/>
      <c r="NMF21" s="174"/>
      <c r="NMG21" s="174"/>
      <c r="NMH21" s="174"/>
      <c r="NMI21" s="174"/>
      <c r="NMJ21" s="174"/>
      <c r="NMK21" s="174"/>
      <c r="NML21" s="174"/>
      <c r="NMM21" s="174"/>
      <c r="NMN21" s="174"/>
      <c r="NMO21" s="174"/>
      <c r="NMP21" s="174"/>
      <c r="NMQ21" s="174"/>
      <c r="NMR21" s="174"/>
      <c r="NMS21" s="174"/>
      <c r="NMT21" s="174"/>
      <c r="NMU21" s="174"/>
      <c r="NMV21" s="174"/>
      <c r="NMW21" s="174"/>
      <c r="NMX21" s="174"/>
      <c r="NMY21" s="174"/>
      <c r="NMZ21" s="174"/>
      <c r="NNA21" s="174"/>
      <c r="NNB21" s="174"/>
      <c r="NNC21" s="174"/>
      <c r="NND21" s="174"/>
      <c r="NNE21" s="174"/>
      <c r="NNF21" s="174"/>
      <c r="NNG21" s="174"/>
      <c r="NNH21" s="174"/>
      <c r="NNI21" s="174"/>
      <c r="NNJ21" s="174"/>
      <c r="NNK21" s="174"/>
      <c r="NNL21" s="174"/>
      <c r="NNM21" s="174"/>
      <c r="NNN21" s="174"/>
      <c r="NNO21" s="174"/>
      <c r="NNP21" s="174"/>
      <c r="NNQ21" s="174"/>
      <c r="NNR21" s="174"/>
      <c r="NNS21" s="174"/>
      <c r="NNT21" s="174"/>
      <c r="NNU21" s="174"/>
      <c r="NNV21" s="174"/>
      <c r="NNW21" s="174"/>
      <c r="NNX21" s="174"/>
      <c r="NNY21" s="174"/>
      <c r="NNZ21" s="174"/>
      <c r="NOA21" s="174"/>
      <c r="NOB21" s="174"/>
      <c r="NOC21" s="174"/>
      <c r="NOD21" s="174"/>
      <c r="NOE21" s="174"/>
      <c r="NOF21" s="174"/>
      <c r="NOG21" s="174"/>
      <c r="NOH21" s="174"/>
      <c r="NOI21" s="174"/>
      <c r="NOJ21" s="174"/>
      <c r="NOK21" s="174"/>
      <c r="NOL21" s="174"/>
      <c r="NOM21" s="174"/>
      <c r="NON21" s="174"/>
      <c r="NOO21" s="174"/>
      <c r="NOP21" s="174"/>
      <c r="NOQ21" s="174"/>
      <c r="NOR21" s="174"/>
      <c r="NOS21" s="174"/>
      <c r="NOT21" s="174"/>
      <c r="NOU21" s="174"/>
      <c r="NOV21" s="174"/>
      <c r="NOW21" s="174"/>
      <c r="NOX21" s="174"/>
      <c r="NOY21" s="174"/>
      <c r="NOZ21" s="174"/>
      <c r="NPA21" s="174"/>
      <c r="NPB21" s="174"/>
      <c r="NPC21" s="174"/>
      <c r="NPD21" s="174"/>
      <c r="NPE21" s="174"/>
      <c r="NPF21" s="174"/>
      <c r="NPG21" s="174"/>
      <c r="NPH21" s="174"/>
      <c r="NPI21" s="174"/>
      <c r="NPJ21" s="174"/>
      <c r="NPK21" s="174"/>
      <c r="NPL21" s="174"/>
      <c r="NPM21" s="174"/>
      <c r="NPN21" s="174"/>
      <c r="NPO21" s="174"/>
      <c r="NPP21" s="174"/>
      <c r="NPQ21" s="174"/>
      <c r="NPR21" s="174"/>
      <c r="NPS21" s="174"/>
      <c r="NPT21" s="174"/>
      <c r="NPU21" s="174"/>
      <c r="NPV21" s="174"/>
      <c r="NPW21" s="174"/>
      <c r="NPX21" s="174"/>
      <c r="NPY21" s="174"/>
      <c r="NPZ21" s="174"/>
      <c r="NQA21" s="174"/>
      <c r="NQB21" s="174"/>
      <c r="NQC21" s="174"/>
      <c r="NQD21" s="174"/>
      <c r="NQE21" s="174"/>
      <c r="NQF21" s="174"/>
      <c r="NQG21" s="174"/>
      <c r="NQH21" s="174"/>
      <c r="NQI21" s="174"/>
      <c r="NQJ21" s="174"/>
      <c r="NQK21" s="174"/>
      <c r="NQL21" s="174"/>
      <c r="NQM21" s="174"/>
      <c r="NQN21" s="174"/>
      <c r="NQO21" s="174"/>
      <c r="NQP21" s="174"/>
      <c r="NQQ21" s="174"/>
      <c r="NQR21" s="174"/>
      <c r="NQS21" s="174"/>
      <c r="NQT21" s="174"/>
      <c r="NQU21" s="174"/>
      <c r="NQV21" s="174"/>
      <c r="NQW21" s="174"/>
      <c r="NQX21" s="174"/>
      <c r="NQY21" s="174"/>
      <c r="NQZ21" s="174"/>
      <c r="NRA21" s="174"/>
      <c r="NRB21" s="174"/>
      <c r="NRC21" s="174"/>
      <c r="NRD21" s="174"/>
      <c r="NRE21" s="174"/>
      <c r="NRF21" s="174"/>
      <c r="NRG21" s="174"/>
      <c r="NRH21" s="174"/>
      <c r="NRI21" s="174"/>
      <c r="NRJ21" s="174"/>
      <c r="NRK21" s="174"/>
      <c r="NRL21" s="174"/>
      <c r="NRM21" s="174"/>
      <c r="NRN21" s="174"/>
      <c r="NRO21" s="174"/>
      <c r="NRP21" s="174"/>
      <c r="NRQ21" s="174"/>
      <c r="NRR21" s="174"/>
      <c r="NRS21" s="174"/>
      <c r="NRT21" s="174"/>
      <c r="NRU21" s="174"/>
      <c r="NRV21" s="174"/>
      <c r="NRW21" s="174"/>
      <c r="NRX21" s="174"/>
      <c r="NRY21" s="174"/>
      <c r="NRZ21" s="174"/>
      <c r="NSA21" s="174"/>
      <c r="NSB21" s="174"/>
      <c r="NSC21" s="174"/>
      <c r="NSD21" s="174"/>
      <c r="NSE21" s="174"/>
      <c r="NSF21" s="174"/>
      <c r="NSG21" s="174"/>
      <c r="NSH21" s="174"/>
      <c r="NSI21" s="174"/>
      <c r="NSJ21" s="174"/>
      <c r="NSK21" s="174"/>
      <c r="NSL21" s="174"/>
      <c r="NSM21" s="174"/>
      <c r="NSN21" s="174"/>
      <c r="NSO21" s="174"/>
      <c r="NSP21" s="174"/>
      <c r="NSQ21" s="174"/>
      <c r="NSR21" s="174"/>
      <c r="NSS21" s="174"/>
      <c r="NST21" s="174"/>
      <c r="NSU21" s="174"/>
      <c r="NSV21" s="174"/>
      <c r="NSW21" s="174"/>
      <c r="NSX21" s="174"/>
      <c r="NSY21" s="174"/>
      <c r="NSZ21" s="174"/>
      <c r="NTA21" s="174"/>
      <c r="NTB21" s="174"/>
      <c r="NTC21" s="174"/>
      <c r="NTD21" s="174"/>
      <c r="NTE21" s="174"/>
      <c r="NTF21" s="174"/>
      <c r="NTG21" s="174"/>
      <c r="NTH21" s="174"/>
      <c r="NTI21" s="174"/>
      <c r="NTJ21" s="174"/>
      <c r="NTK21" s="174"/>
      <c r="NTL21" s="174"/>
      <c r="NTM21" s="174"/>
      <c r="NTN21" s="174"/>
      <c r="NTO21" s="174"/>
      <c r="NTP21" s="174"/>
      <c r="NTQ21" s="174"/>
      <c r="NTR21" s="174"/>
      <c r="NTS21" s="174"/>
      <c r="NTT21" s="174"/>
      <c r="NTU21" s="174"/>
      <c r="NTV21" s="174"/>
      <c r="NTW21" s="174"/>
      <c r="NTX21" s="174"/>
      <c r="NTY21" s="174"/>
      <c r="NTZ21" s="174"/>
      <c r="NUA21" s="174"/>
      <c r="NUB21" s="174"/>
      <c r="NUC21" s="174"/>
      <c r="NUD21" s="174"/>
      <c r="NUE21" s="174"/>
      <c r="NUF21" s="174"/>
      <c r="NUG21" s="174"/>
      <c r="NUH21" s="174"/>
      <c r="NUI21" s="174"/>
      <c r="NUJ21" s="174"/>
      <c r="NUK21" s="174"/>
      <c r="NUL21" s="174"/>
      <c r="NUM21" s="174"/>
      <c r="NUN21" s="174"/>
      <c r="NUO21" s="174"/>
      <c r="NUP21" s="174"/>
      <c r="NUQ21" s="174"/>
      <c r="NUR21" s="174"/>
      <c r="NUS21" s="174"/>
      <c r="NUT21" s="174"/>
      <c r="NUU21" s="174"/>
      <c r="NUV21" s="174"/>
      <c r="NUW21" s="174"/>
      <c r="NUX21" s="174"/>
      <c r="NUY21" s="174"/>
      <c r="NUZ21" s="174"/>
      <c r="NVA21" s="174"/>
      <c r="NVB21" s="174"/>
      <c r="NVC21" s="174"/>
      <c r="NVD21" s="174"/>
      <c r="NVE21" s="174"/>
      <c r="NVF21" s="174"/>
      <c r="NVG21" s="174"/>
      <c r="NVH21" s="174"/>
      <c r="NVI21" s="174"/>
      <c r="NVJ21" s="174"/>
      <c r="NVK21" s="174"/>
      <c r="NVL21" s="174"/>
      <c r="NVM21" s="174"/>
      <c r="NVN21" s="174"/>
      <c r="NVO21" s="174"/>
      <c r="NVP21" s="174"/>
      <c r="NVQ21" s="174"/>
      <c r="NVR21" s="174"/>
      <c r="NVS21" s="174"/>
      <c r="NVT21" s="174"/>
      <c r="NVU21" s="174"/>
      <c r="NVV21" s="174"/>
      <c r="NVW21" s="174"/>
      <c r="NVX21" s="174"/>
      <c r="NVY21" s="174"/>
      <c r="NVZ21" s="174"/>
      <c r="NWA21" s="174"/>
      <c r="NWB21" s="174"/>
      <c r="NWC21" s="174"/>
      <c r="NWD21" s="174"/>
      <c r="NWE21" s="174"/>
      <c r="NWF21" s="174"/>
      <c r="NWG21" s="174"/>
      <c r="NWH21" s="174"/>
      <c r="NWI21" s="174"/>
      <c r="NWJ21" s="174"/>
      <c r="NWK21" s="174"/>
      <c r="NWL21" s="174"/>
      <c r="NWM21" s="174"/>
      <c r="NWN21" s="174"/>
      <c r="NWO21" s="174"/>
      <c r="NWP21" s="174"/>
      <c r="NWQ21" s="174"/>
      <c r="NWR21" s="174"/>
      <c r="NWS21" s="174"/>
      <c r="NWT21" s="174"/>
      <c r="NWU21" s="174"/>
      <c r="NWV21" s="174"/>
      <c r="NWW21" s="174"/>
      <c r="NWX21" s="174"/>
      <c r="NWY21" s="174"/>
      <c r="NWZ21" s="174"/>
      <c r="NXA21" s="174"/>
      <c r="NXB21" s="174"/>
      <c r="NXC21" s="174"/>
      <c r="NXD21" s="174"/>
      <c r="NXE21" s="174"/>
      <c r="NXF21" s="174"/>
      <c r="NXG21" s="174"/>
      <c r="NXH21" s="174"/>
      <c r="NXI21" s="174"/>
      <c r="NXJ21" s="174"/>
      <c r="NXK21" s="174"/>
      <c r="NXL21" s="174"/>
      <c r="NXM21" s="174"/>
      <c r="NXN21" s="174"/>
      <c r="NXO21" s="174"/>
      <c r="NXP21" s="174"/>
      <c r="NXQ21" s="174"/>
      <c r="NXR21" s="174"/>
      <c r="NXS21" s="174"/>
      <c r="NXT21" s="174"/>
      <c r="NXU21" s="174"/>
      <c r="NXV21" s="174"/>
      <c r="NXW21" s="174"/>
      <c r="NXX21" s="174"/>
      <c r="NXY21" s="174"/>
      <c r="NXZ21" s="174"/>
      <c r="NYA21" s="174"/>
      <c r="NYB21" s="174"/>
      <c r="NYC21" s="174"/>
      <c r="NYD21" s="174"/>
      <c r="NYE21" s="174"/>
      <c r="NYF21" s="174"/>
      <c r="NYG21" s="174"/>
      <c r="NYH21" s="174"/>
      <c r="NYI21" s="174"/>
      <c r="NYJ21" s="174"/>
      <c r="NYK21" s="174"/>
      <c r="NYL21" s="174"/>
      <c r="NYM21" s="174"/>
      <c r="NYN21" s="174"/>
      <c r="NYO21" s="174"/>
      <c r="NYP21" s="174"/>
      <c r="NYQ21" s="174"/>
      <c r="NYR21" s="174"/>
      <c r="NYS21" s="174"/>
      <c r="NYT21" s="174"/>
      <c r="NYU21" s="174"/>
      <c r="NYV21" s="174"/>
      <c r="NYW21" s="174"/>
      <c r="NYX21" s="174"/>
      <c r="NYY21" s="174"/>
      <c r="NYZ21" s="174"/>
      <c r="NZA21" s="174"/>
      <c r="NZB21" s="174"/>
      <c r="NZC21" s="174"/>
      <c r="NZD21" s="174"/>
      <c r="NZE21" s="174"/>
      <c r="NZF21" s="174"/>
      <c r="NZG21" s="174"/>
      <c r="NZH21" s="174"/>
      <c r="NZI21" s="174"/>
      <c r="NZJ21" s="174"/>
      <c r="NZK21" s="174"/>
      <c r="NZL21" s="174"/>
      <c r="NZM21" s="174"/>
      <c r="NZN21" s="174"/>
      <c r="NZO21" s="174"/>
      <c r="NZP21" s="174"/>
      <c r="NZQ21" s="174"/>
      <c r="NZR21" s="174"/>
      <c r="NZS21" s="174"/>
      <c r="NZT21" s="174"/>
      <c r="NZU21" s="174"/>
      <c r="NZV21" s="174"/>
      <c r="NZW21" s="174"/>
      <c r="NZX21" s="174"/>
      <c r="NZY21" s="174"/>
      <c r="NZZ21" s="174"/>
      <c r="OAA21" s="174"/>
      <c r="OAB21" s="174"/>
      <c r="OAC21" s="174"/>
      <c r="OAD21" s="174"/>
      <c r="OAE21" s="174"/>
      <c r="OAF21" s="174"/>
      <c r="OAG21" s="174"/>
      <c r="OAH21" s="174"/>
      <c r="OAI21" s="174"/>
      <c r="OAJ21" s="174"/>
      <c r="OAK21" s="174"/>
      <c r="OAL21" s="174"/>
      <c r="OAM21" s="174"/>
      <c r="OAN21" s="174"/>
      <c r="OAO21" s="174"/>
      <c r="OAP21" s="174"/>
      <c r="OAQ21" s="174"/>
      <c r="OAR21" s="174"/>
      <c r="OAS21" s="174"/>
      <c r="OAT21" s="174"/>
      <c r="OAU21" s="174"/>
      <c r="OAV21" s="174"/>
      <c r="OAW21" s="174"/>
      <c r="OAX21" s="174"/>
      <c r="OAY21" s="174"/>
      <c r="OAZ21" s="174"/>
      <c r="OBA21" s="174"/>
      <c r="OBB21" s="174"/>
      <c r="OBC21" s="174"/>
      <c r="OBD21" s="174"/>
      <c r="OBE21" s="174"/>
      <c r="OBF21" s="174"/>
      <c r="OBG21" s="174"/>
      <c r="OBH21" s="174"/>
      <c r="OBI21" s="174"/>
      <c r="OBJ21" s="174"/>
      <c r="OBK21" s="174"/>
      <c r="OBL21" s="174"/>
      <c r="OBM21" s="174"/>
      <c r="OBN21" s="174"/>
      <c r="OBO21" s="174"/>
      <c r="OBP21" s="174"/>
      <c r="OBQ21" s="174"/>
      <c r="OBR21" s="174"/>
      <c r="OBS21" s="174"/>
      <c r="OBT21" s="174"/>
      <c r="OBU21" s="174"/>
      <c r="OBV21" s="174"/>
      <c r="OBW21" s="174"/>
      <c r="OBX21" s="174"/>
      <c r="OBY21" s="174"/>
      <c r="OBZ21" s="174"/>
      <c r="OCA21" s="174"/>
      <c r="OCB21" s="174"/>
      <c r="OCC21" s="174"/>
      <c r="OCD21" s="174"/>
      <c r="OCE21" s="174"/>
      <c r="OCF21" s="174"/>
      <c r="OCG21" s="174"/>
      <c r="OCH21" s="174"/>
      <c r="OCI21" s="174"/>
      <c r="OCJ21" s="174"/>
      <c r="OCK21" s="174"/>
      <c r="OCL21" s="174"/>
      <c r="OCM21" s="174"/>
      <c r="OCN21" s="174"/>
      <c r="OCO21" s="174"/>
      <c r="OCP21" s="174"/>
      <c r="OCQ21" s="174"/>
      <c r="OCR21" s="174"/>
      <c r="OCS21" s="174"/>
      <c r="OCT21" s="174"/>
      <c r="OCU21" s="174"/>
      <c r="OCV21" s="174"/>
      <c r="OCW21" s="174"/>
      <c r="OCX21" s="174"/>
      <c r="OCY21" s="174"/>
      <c r="OCZ21" s="174"/>
      <c r="ODA21" s="174"/>
      <c r="ODB21" s="174"/>
      <c r="ODC21" s="174"/>
      <c r="ODD21" s="174"/>
      <c r="ODE21" s="174"/>
      <c r="ODF21" s="174"/>
      <c r="ODG21" s="174"/>
      <c r="ODH21" s="174"/>
      <c r="ODI21" s="174"/>
      <c r="ODJ21" s="174"/>
      <c r="ODK21" s="174"/>
      <c r="ODL21" s="174"/>
      <c r="ODM21" s="174"/>
      <c r="ODN21" s="174"/>
      <c r="ODO21" s="174"/>
      <c r="ODP21" s="174"/>
      <c r="ODQ21" s="174"/>
      <c r="ODR21" s="174"/>
      <c r="ODS21" s="174"/>
      <c r="ODT21" s="174"/>
      <c r="ODU21" s="174"/>
      <c r="ODV21" s="174"/>
      <c r="ODW21" s="174"/>
      <c r="ODX21" s="174"/>
      <c r="ODY21" s="174"/>
      <c r="ODZ21" s="174"/>
      <c r="OEA21" s="174"/>
      <c r="OEB21" s="174"/>
      <c r="OEC21" s="174"/>
      <c r="OED21" s="174"/>
      <c r="OEE21" s="174"/>
      <c r="OEF21" s="174"/>
      <c r="OEG21" s="174"/>
      <c r="OEH21" s="174"/>
      <c r="OEI21" s="174"/>
      <c r="OEJ21" s="174"/>
      <c r="OEK21" s="174"/>
      <c r="OEL21" s="174"/>
      <c r="OEM21" s="174"/>
      <c r="OEN21" s="174"/>
      <c r="OEO21" s="174"/>
      <c r="OEP21" s="174"/>
      <c r="OEQ21" s="174"/>
      <c r="OER21" s="174"/>
      <c r="OES21" s="174"/>
      <c r="OET21" s="174"/>
      <c r="OEU21" s="174"/>
      <c r="OEV21" s="174"/>
      <c r="OEW21" s="174"/>
      <c r="OEX21" s="174"/>
      <c r="OEY21" s="174"/>
      <c r="OEZ21" s="174"/>
      <c r="OFA21" s="174"/>
      <c r="OFB21" s="174"/>
      <c r="OFC21" s="174"/>
      <c r="OFD21" s="174"/>
      <c r="OFE21" s="174"/>
      <c r="OFF21" s="174"/>
      <c r="OFG21" s="174"/>
      <c r="OFH21" s="174"/>
      <c r="OFI21" s="174"/>
      <c r="OFJ21" s="174"/>
      <c r="OFK21" s="174"/>
      <c r="OFL21" s="174"/>
      <c r="OFM21" s="174"/>
      <c r="OFN21" s="174"/>
      <c r="OFO21" s="174"/>
      <c r="OFP21" s="174"/>
      <c r="OFQ21" s="174"/>
      <c r="OFR21" s="174"/>
      <c r="OFS21" s="174"/>
      <c r="OFT21" s="174"/>
      <c r="OFU21" s="174"/>
      <c r="OFV21" s="174"/>
      <c r="OFW21" s="174"/>
      <c r="OFX21" s="174"/>
      <c r="OFY21" s="174"/>
      <c r="OFZ21" s="174"/>
      <c r="OGA21" s="174"/>
      <c r="OGB21" s="174"/>
      <c r="OGC21" s="174"/>
      <c r="OGD21" s="174"/>
      <c r="OGE21" s="174"/>
      <c r="OGF21" s="174"/>
      <c r="OGG21" s="174"/>
      <c r="OGH21" s="174"/>
      <c r="OGI21" s="174"/>
      <c r="OGJ21" s="174"/>
      <c r="OGK21" s="174"/>
      <c r="OGL21" s="174"/>
      <c r="OGM21" s="174"/>
      <c r="OGN21" s="174"/>
      <c r="OGO21" s="174"/>
      <c r="OGP21" s="174"/>
      <c r="OGQ21" s="174"/>
      <c r="OGR21" s="174"/>
      <c r="OGS21" s="174"/>
      <c r="OGT21" s="174"/>
      <c r="OGU21" s="174"/>
      <c r="OGV21" s="174"/>
      <c r="OGW21" s="174"/>
      <c r="OGX21" s="174"/>
      <c r="OGY21" s="174"/>
      <c r="OGZ21" s="174"/>
      <c r="OHA21" s="174"/>
      <c r="OHB21" s="174"/>
      <c r="OHC21" s="174"/>
      <c r="OHD21" s="174"/>
      <c r="OHE21" s="174"/>
      <c r="OHF21" s="174"/>
      <c r="OHG21" s="174"/>
      <c r="OHH21" s="174"/>
      <c r="OHI21" s="174"/>
      <c r="OHJ21" s="174"/>
      <c r="OHK21" s="174"/>
      <c r="OHL21" s="174"/>
      <c r="OHM21" s="174"/>
      <c r="OHN21" s="174"/>
      <c r="OHO21" s="174"/>
      <c r="OHP21" s="174"/>
      <c r="OHQ21" s="174"/>
      <c r="OHR21" s="174"/>
      <c r="OHS21" s="174"/>
      <c r="OHT21" s="174"/>
      <c r="OHU21" s="174"/>
      <c r="OHV21" s="174"/>
      <c r="OHW21" s="174"/>
      <c r="OHX21" s="174"/>
      <c r="OHY21" s="174"/>
      <c r="OHZ21" s="174"/>
      <c r="OIA21" s="174"/>
      <c r="OIB21" s="174"/>
      <c r="OIC21" s="174"/>
      <c r="OID21" s="174"/>
      <c r="OIE21" s="174"/>
      <c r="OIF21" s="174"/>
      <c r="OIG21" s="174"/>
      <c r="OIH21" s="174"/>
      <c r="OII21" s="174"/>
      <c r="OIJ21" s="174"/>
      <c r="OIK21" s="174"/>
      <c r="OIL21" s="174"/>
      <c r="OIM21" s="174"/>
      <c r="OIN21" s="174"/>
      <c r="OIO21" s="174"/>
      <c r="OIP21" s="174"/>
      <c r="OIQ21" s="174"/>
      <c r="OIR21" s="174"/>
      <c r="OIS21" s="174"/>
      <c r="OIT21" s="174"/>
      <c r="OIU21" s="174"/>
      <c r="OIV21" s="174"/>
      <c r="OIW21" s="174"/>
      <c r="OIX21" s="174"/>
      <c r="OIY21" s="174"/>
      <c r="OIZ21" s="174"/>
      <c r="OJA21" s="174"/>
      <c r="OJB21" s="174"/>
      <c r="OJC21" s="174"/>
      <c r="OJD21" s="174"/>
      <c r="OJE21" s="174"/>
      <c r="OJF21" s="174"/>
      <c r="OJG21" s="174"/>
      <c r="OJH21" s="174"/>
      <c r="OJI21" s="174"/>
      <c r="OJJ21" s="174"/>
      <c r="OJK21" s="174"/>
      <c r="OJL21" s="174"/>
      <c r="OJM21" s="174"/>
      <c r="OJN21" s="174"/>
      <c r="OJO21" s="174"/>
      <c r="OJP21" s="174"/>
      <c r="OJQ21" s="174"/>
      <c r="OJR21" s="174"/>
      <c r="OJS21" s="174"/>
      <c r="OJT21" s="174"/>
      <c r="OJU21" s="174"/>
      <c r="OJV21" s="174"/>
      <c r="OJW21" s="174"/>
      <c r="OJX21" s="174"/>
      <c r="OJY21" s="174"/>
      <c r="OJZ21" s="174"/>
      <c r="OKA21" s="174"/>
      <c r="OKB21" s="174"/>
      <c r="OKC21" s="174"/>
      <c r="OKD21" s="174"/>
      <c r="OKE21" s="174"/>
      <c r="OKF21" s="174"/>
      <c r="OKG21" s="174"/>
      <c r="OKH21" s="174"/>
      <c r="OKI21" s="174"/>
      <c r="OKJ21" s="174"/>
      <c r="OKK21" s="174"/>
      <c r="OKL21" s="174"/>
      <c r="OKM21" s="174"/>
      <c r="OKN21" s="174"/>
      <c r="OKO21" s="174"/>
      <c r="OKP21" s="174"/>
      <c r="OKQ21" s="174"/>
      <c r="OKR21" s="174"/>
      <c r="OKS21" s="174"/>
      <c r="OKT21" s="174"/>
      <c r="OKU21" s="174"/>
      <c r="OKV21" s="174"/>
      <c r="OKW21" s="174"/>
      <c r="OKX21" s="174"/>
      <c r="OKY21" s="174"/>
      <c r="OKZ21" s="174"/>
      <c r="OLA21" s="174"/>
      <c r="OLB21" s="174"/>
      <c r="OLC21" s="174"/>
      <c r="OLD21" s="174"/>
      <c r="OLE21" s="174"/>
      <c r="OLF21" s="174"/>
      <c r="OLG21" s="174"/>
      <c r="OLH21" s="174"/>
      <c r="OLI21" s="174"/>
      <c r="OLJ21" s="174"/>
      <c r="OLK21" s="174"/>
      <c r="OLL21" s="174"/>
      <c r="OLM21" s="174"/>
      <c r="OLN21" s="174"/>
      <c r="OLO21" s="174"/>
      <c r="OLP21" s="174"/>
      <c r="OLQ21" s="174"/>
      <c r="OLR21" s="174"/>
      <c r="OLS21" s="174"/>
      <c r="OLT21" s="174"/>
      <c r="OLU21" s="174"/>
      <c r="OLV21" s="174"/>
      <c r="OLW21" s="174"/>
      <c r="OLX21" s="174"/>
      <c r="OLY21" s="174"/>
      <c r="OLZ21" s="174"/>
      <c r="OMA21" s="174"/>
      <c r="OMB21" s="174"/>
      <c r="OMC21" s="174"/>
      <c r="OMD21" s="174"/>
      <c r="OME21" s="174"/>
      <c r="OMF21" s="174"/>
      <c r="OMG21" s="174"/>
      <c r="OMH21" s="174"/>
      <c r="OMI21" s="174"/>
      <c r="OMJ21" s="174"/>
      <c r="OMK21" s="174"/>
      <c r="OML21" s="174"/>
      <c r="OMM21" s="174"/>
      <c r="OMN21" s="174"/>
      <c r="OMO21" s="174"/>
      <c r="OMP21" s="174"/>
      <c r="OMQ21" s="174"/>
      <c r="OMR21" s="174"/>
      <c r="OMS21" s="174"/>
      <c r="OMT21" s="174"/>
      <c r="OMU21" s="174"/>
      <c r="OMV21" s="174"/>
      <c r="OMW21" s="174"/>
      <c r="OMX21" s="174"/>
      <c r="OMY21" s="174"/>
      <c r="OMZ21" s="174"/>
      <c r="ONA21" s="174"/>
      <c r="ONB21" s="174"/>
      <c r="ONC21" s="174"/>
      <c r="OND21" s="174"/>
      <c r="ONE21" s="174"/>
      <c r="ONF21" s="174"/>
      <c r="ONG21" s="174"/>
      <c r="ONH21" s="174"/>
      <c r="ONI21" s="174"/>
      <c r="ONJ21" s="174"/>
      <c r="ONK21" s="174"/>
      <c r="ONL21" s="174"/>
      <c r="ONM21" s="174"/>
      <c r="ONN21" s="174"/>
      <c r="ONO21" s="174"/>
      <c r="ONP21" s="174"/>
      <c r="ONQ21" s="174"/>
      <c r="ONR21" s="174"/>
      <c r="ONS21" s="174"/>
      <c r="ONT21" s="174"/>
      <c r="ONU21" s="174"/>
      <c r="ONV21" s="174"/>
      <c r="ONW21" s="174"/>
      <c r="ONX21" s="174"/>
      <c r="ONY21" s="174"/>
      <c r="ONZ21" s="174"/>
      <c r="OOA21" s="174"/>
      <c r="OOB21" s="174"/>
      <c r="OOC21" s="174"/>
      <c r="OOD21" s="174"/>
      <c r="OOE21" s="174"/>
      <c r="OOF21" s="174"/>
      <c r="OOG21" s="174"/>
      <c r="OOH21" s="174"/>
      <c r="OOI21" s="174"/>
      <c r="OOJ21" s="174"/>
      <c r="OOK21" s="174"/>
      <c r="OOL21" s="174"/>
      <c r="OOM21" s="174"/>
      <c r="OON21" s="174"/>
      <c r="OOO21" s="174"/>
      <c r="OOP21" s="174"/>
      <c r="OOQ21" s="174"/>
      <c r="OOR21" s="174"/>
      <c r="OOS21" s="174"/>
      <c r="OOT21" s="174"/>
      <c r="OOU21" s="174"/>
      <c r="OOV21" s="174"/>
      <c r="OOW21" s="174"/>
      <c r="OOX21" s="174"/>
      <c r="OOY21" s="174"/>
      <c r="OOZ21" s="174"/>
      <c r="OPA21" s="174"/>
      <c r="OPB21" s="174"/>
      <c r="OPC21" s="174"/>
      <c r="OPD21" s="174"/>
      <c r="OPE21" s="174"/>
      <c r="OPF21" s="174"/>
      <c r="OPG21" s="174"/>
      <c r="OPH21" s="174"/>
      <c r="OPI21" s="174"/>
      <c r="OPJ21" s="174"/>
      <c r="OPK21" s="174"/>
      <c r="OPL21" s="174"/>
      <c r="OPM21" s="174"/>
      <c r="OPN21" s="174"/>
      <c r="OPO21" s="174"/>
      <c r="OPP21" s="174"/>
      <c r="OPQ21" s="174"/>
      <c r="OPR21" s="174"/>
      <c r="OPS21" s="174"/>
      <c r="OPT21" s="174"/>
      <c r="OPU21" s="174"/>
      <c r="OPV21" s="174"/>
      <c r="OPW21" s="174"/>
      <c r="OPX21" s="174"/>
      <c r="OPY21" s="174"/>
      <c r="OPZ21" s="174"/>
      <c r="OQA21" s="174"/>
      <c r="OQB21" s="174"/>
      <c r="OQC21" s="174"/>
      <c r="OQD21" s="174"/>
      <c r="OQE21" s="174"/>
      <c r="OQF21" s="174"/>
      <c r="OQG21" s="174"/>
      <c r="OQH21" s="174"/>
      <c r="OQI21" s="174"/>
      <c r="OQJ21" s="174"/>
      <c r="OQK21" s="174"/>
      <c r="OQL21" s="174"/>
      <c r="OQM21" s="174"/>
      <c r="OQN21" s="174"/>
      <c r="OQO21" s="174"/>
      <c r="OQP21" s="174"/>
      <c r="OQQ21" s="174"/>
      <c r="OQR21" s="174"/>
      <c r="OQS21" s="174"/>
      <c r="OQT21" s="174"/>
      <c r="OQU21" s="174"/>
      <c r="OQV21" s="174"/>
      <c r="OQW21" s="174"/>
      <c r="OQX21" s="174"/>
      <c r="OQY21" s="174"/>
      <c r="OQZ21" s="174"/>
      <c r="ORA21" s="174"/>
      <c r="ORB21" s="174"/>
      <c r="ORC21" s="174"/>
      <c r="ORD21" s="174"/>
      <c r="ORE21" s="174"/>
      <c r="ORF21" s="174"/>
      <c r="ORG21" s="174"/>
      <c r="ORH21" s="174"/>
      <c r="ORI21" s="174"/>
      <c r="ORJ21" s="174"/>
      <c r="ORK21" s="174"/>
      <c r="ORL21" s="174"/>
      <c r="ORM21" s="174"/>
      <c r="ORN21" s="174"/>
      <c r="ORO21" s="174"/>
      <c r="ORP21" s="174"/>
      <c r="ORQ21" s="174"/>
      <c r="ORR21" s="174"/>
      <c r="ORS21" s="174"/>
      <c r="ORT21" s="174"/>
      <c r="ORU21" s="174"/>
      <c r="ORV21" s="174"/>
      <c r="ORW21" s="174"/>
      <c r="ORX21" s="174"/>
      <c r="ORY21" s="174"/>
      <c r="ORZ21" s="174"/>
      <c r="OSA21" s="174"/>
      <c r="OSB21" s="174"/>
      <c r="OSC21" s="174"/>
      <c r="OSD21" s="174"/>
      <c r="OSE21" s="174"/>
      <c r="OSF21" s="174"/>
      <c r="OSG21" s="174"/>
      <c r="OSH21" s="174"/>
      <c r="OSI21" s="174"/>
      <c r="OSJ21" s="174"/>
      <c r="OSK21" s="174"/>
      <c r="OSL21" s="174"/>
      <c r="OSM21" s="174"/>
      <c r="OSN21" s="174"/>
      <c r="OSO21" s="174"/>
      <c r="OSP21" s="174"/>
      <c r="OSQ21" s="174"/>
      <c r="OSR21" s="174"/>
      <c r="OSS21" s="174"/>
      <c r="OST21" s="174"/>
      <c r="OSU21" s="174"/>
      <c r="OSV21" s="174"/>
      <c r="OSW21" s="174"/>
      <c r="OSX21" s="174"/>
      <c r="OSY21" s="174"/>
      <c r="OSZ21" s="174"/>
      <c r="OTA21" s="174"/>
      <c r="OTB21" s="174"/>
      <c r="OTC21" s="174"/>
      <c r="OTD21" s="174"/>
      <c r="OTE21" s="174"/>
      <c r="OTF21" s="174"/>
      <c r="OTG21" s="174"/>
      <c r="OTH21" s="174"/>
      <c r="OTI21" s="174"/>
      <c r="OTJ21" s="174"/>
      <c r="OTK21" s="174"/>
      <c r="OTL21" s="174"/>
      <c r="OTM21" s="174"/>
      <c r="OTN21" s="174"/>
      <c r="OTO21" s="174"/>
      <c r="OTP21" s="174"/>
      <c r="OTQ21" s="174"/>
      <c r="OTR21" s="174"/>
      <c r="OTS21" s="174"/>
      <c r="OTT21" s="174"/>
      <c r="OTU21" s="174"/>
      <c r="OTV21" s="174"/>
      <c r="OTW21" s="174"/>
      <c r="OTX21" s="174"/>
      <c r="OTY21" s="174"/>
      <c r="OTZ21" s="174"/>
      <c r="OUA21" s="174"/>
      <c r="OUB21" s="174"/>
      <c r="OUC21" s="174"/>
      <c r="OUD21" s="174"/>
      <c r="OUE21" s="174"/>
      <c r="OUF21" s="174"/>
      <c r="OUG21" s="174"/>
      <c r="OUH21" s="174"/>
      <c r="OUI21" s="174"/>
      <c r="OUJ21" s="174"/>
      <c r="OUK21" s="174"/>
      <c r="OUL21" s="174"/>
      <c r="OUM21" s="174"/>
      <c r="OUN21" s="174"/>
      <c r="OUO21" s="174"/>
      <c r="OUP21" s="174"/>
      <c r="OUQ21" s="174"/>
      <c r="OUR21" s="174"/>
      <c r="OUS21" s="174"/>
      <c r="OUT21" s="174"/>
      <c r="OUU21" s="174"/>
      <c r="OUV21" s="174"/>
      <c r="OUW21" s="174"/>
      <c r="OUX21" s="174"/>
      <c r="OUY21" s="174"/>
      <c r="OUZ21" s="174"/>
      <c r="OVA21" s="174"/>
      <c r="OVB21" s="174"/>
      <c r="OVC21" s="174"/>
      <c r="OVD21" s="174"/>
      <c r="OVE21" s="174"/>
      <c r="OVF21" s="174"/>
      <c r="OVG21" s="174"/>
      <c r="OVH21" s="174"/>
      <c r="OVI21" s="174"/>
      <c r="OVJ21" s="174"/>
      <c r="OVK21" s="174"/>
      <c r="OVL21" s="174"/>
      <c r="OVM21" s="174"/>
      <c r="OVN21" s="174"/>
      <c r="OVO21" s="174"/>
      <c r="OVP21" s="174"/>
      <c r="OVQ21" s="174"/>
      <c r="OVR21" s="174"/>
      <c r="OVS21" s="174"/>
      <c r="OVT21" s="174"/>
      <c r="OVU21" s="174"/>
      <c r="OVV21" s="174"/>
      <c r="OVW21" s="174"/>
      <c r="OVX21" s="174"/>
      <c r="OVY21" s="174"/>
      <c r="OVZ21" s="174"/>
      <c r="OWA21" s="174"/>
      <c r="OWB21" s="174"/>
      <c r="OWC21" s="174"/>
      <c r="OWD21" s="174"/>
      <c r="OWE21" s="174"/>
      <c r="OWF21" s="174"/>
      <c r="OWG21" s="174"/>
      <c r="OWH21" s="174"/>
      <c r="OWI21" s="174"/>
      <c r="OWJ21" s="174"/>
      <c r="OWK21" s="174"/>
      <c r="OWL21" s="174"/>
      <c r="OWM21" s="174"/>
      <c r="OWN21" s="174"/>
      <c r="OWO21" s="174"/>
      <c r="OWP21" s="174"/>
      <c r="OWQ21" s="174"/>
      <c r="OWR21" s="174"/>
      <c r="OWS21" s="174"/>
      <c r="OWT21" s="174"/>
      <c r="OWU21" s="174"/>
      <c r="OWV21" s="174"/>
      <c r="OWW21" s="174"/>
      <c r="OWX21" s="174"/>
      <c r="OWY21" s="174"/>
      <c r="OWZ21" s="174"/>
      <c r="OXA21" s="174"/>
      <c r="OXB21" s="174"/>
      <c r="OXC21" s="174"/>
      <c r="OXD21" s="174"/>
      <c r="OXE21" s="174"/>
      <c r="OXF21" s="174"/>
      <c r="OXG21" s="174"/>
      <c r="OXH21" s="174"/>
      <c r="OXI21" s="174"/>
      <c r="OXJ21" s="174"/>
      <c r="OXK21" s="174"/>
      <c r="OXL21" s="174"/>
      <c r="OXM21" s="174"/>
      <c r="OXN21" s="174"/>
      <c r="OXO21" s="174"/>
      <c r="OXP21" s="174"/>
      <c r="OXQ21" s="174"/>
      <c r="OXR21" s="174"/>
      <c r="OXS21" s="174"/>
      <c r="OXT21" s="174"/>
      <c r="OXU21" s="174"/>
      <c r="OXV21" s="174"/>
      <c r="OXW21" s="174"/>
      <c r="OXX21" s="174"/>
      <c r="OXY21" s="174"/>
      <c r="OXZ21" s="174"/>
      <c r="OYA21" s="174"/>
      <c r="OYB21" s="174"/>
      <c r="OYC21" s="174"/>
      <c r="OYD21" s="174"/>
      <c r="OYE21" s="174"/>
      <c r="OYF21" s="174"/>
      <c r="OYG21" s="174"/>
      <c r="OYH21" s="174"/>
      <c r="OYI21" s="174"/>
      <c r="OYJ21" s="174"/>
      <c r="OYK21" s="174"/>
      <c r="OYL21" s="174"/>
      <c r="OYM21" s="174"/>
      <c r="OYN21" s="174"/>
      <c r="OYO21" s="174"/>
      <c r="OYP21" s="174"/>
      <c r="OYQ21" s="174"/>
      <c r="OYR21" s="174"/>
      <c r="OYS21" s="174"/>
      <c r="OYT21" s="174"/>
      <c r="OYU21" s="174"/>
      <c r="OYV21" s="174"/>
      <c r="OYW21" s="174"/>
      <c r="OYX21" s="174"/>
      <c r="OYY21" s="174"/>
      <c r="OYZ21" s="174"/>
      <c r="OZA21" s="174"/>
      <c r="OZB21" s="174"/>
      <c r="OZC21" s="174"/>
      <c r="OZD21" s="174"/>
      <c r="OZE21" s="174"/>
      <c r="OZF21" s="174"/>
      <c r="OZG21" s="174"/>
      <c r="OZH21" s="174"/>
      <c r="OZI21" s="174"/>
      <c r="OZJ21" s="174"/>
      <c r="OZK21" s="174"/>
      <c r="OZL21" s="174"/>
      <c r="OZM21" s="174"/>
      <c r="OZN21" s="174"/>
      <c r="OZO21" s="174"/>
      <c r="OZP21" s="174"/>
      <c r="OZQ21" s="174"/>
      <c r="OZR21" s="174"/>
      <c r="OZS21" s="174"/>
      <c r="OZT21" s="174"/>
      <c r="OZU21" s="174"/>
      <c r="OZV21" s="174"/>
      <c r="OZW21" s="174"/>
      <c r="OZX21" s="174"/>
      <c r="OZY21" s="174"/>
      <c r="OZZ21" s="174"/>
      <c r="PAA21" s="174"/>
      <c r="PAB21" s="174"/>
      <c r="PAC21" s="174"/>
      <c r="PAD21" s="174"/>
      <c r="PAE21" s="174"/>
      <c r="PAF21" s="174"/>
      <c r="PAG21" s="174"/>
      <c r="PAH21" s="174"/>
      <c r="PAI21" s="174"/>
      <c r="PAJ21" s="174"/>
      <c r="PAK21" s="174"/>
      <c r="PAL21" s="174"/>
      <c r="PAM21" s="174"/>
      <c r="PAN21" s="174"/>
      <c r="PAO21" s="174"/>
      <c r="PAP21" s="174"/>
      <c r="PAQ21" s="174"/>
      <c r="PAR21" s="174"/>
      <c r="PAS21" s="174"/>
      <c r="PAT21" s="174"/>
      <c r="PAU21" s="174"/>
      <c r="PAV21" s="174"/>
      <c r="PAW21" s="174"/>
      <c r="PAX21" s="174"/>
      <c r="PAY21" s="174"/>
      <c r="PAZ21" s="174"/>
      <c r="PBA21" s="174"/>
      <c r="PBB21" s="174"/>
      <c r="PBC21" s="174"/>
      <c r="PBD21" s="174"/>
      <c r="PBE21" s="174"/>
      <c r="PBF21" s="174"/>
      <c r="PBG21" s="174"/>
      <c r="PBH21" s="174"/>
      <c r="PBI21" s="174"/>
      <c r="PBJ21" s="174"/>
      <c r="PBK21" s="174"/>
      <c r="PBL21" s="174"/>
      <c r="PBM21" s="174"/>
      <c r="PBN21" s="174"/>
      <c r="PBO21" s="174"/>
      <c r="PBP21" s="174"/>
      <c r="PBQ21" s="174"/>
      <c r="PBR21" s="174"/>
      <c r="PBS21" s="174"/>
      <c r="PBT21" s="174"/>
      <c r="PBU21" s="174"/>
      <c r="PBV21" s="174"/>
      <c r="PBW21" s="174"/>
      <c r="PBX21" s="174"/>
      <c r="PBY21" s="174"/>
      <c r="PBZ21" s="174"/>
      <c r="PCA21" s="174"/>
      <c r="PCB21" s="174"/>
      <c r="PCC21" s="174"/>
      <c r="PCD21" s="174"/>
      <c r="PCE21" s="174"/>
      <c r="PCF21" s="174"/>
      <c r="PCG21" s="174"/>
      <c r="PCH21" s="174"/>
      <c r="PCI21" s="174"/>
      <c r="PCJ21" s="174"/>
      <c r="PCK21" s="174"/>
      <c r="PCL21" s="174"/>
      <c r="PCM21" s="174"/>
      <c r="PCN21" s="174"/>
      <c r="PCO21" s="174"/>
      <c r="PCP21" s="174"/>
      <c r="PCQ21" s="174"/>
      <c r="PCR21" s="174"/>
      <c r="PCS21" s="174"/>
      <c r="PCT21" s="174"/>
      <c r="PCU21" s="174"/>
      <c r="PCV21" s="174"/>
      <c r="PCW21" s="174"/>
      <c r="PCX21" s="174"/>
      <c r="PCY21" s="174"/>
      <c r="PCZ21" s="174"/>
      <c r="PDA21" s="174"/>
      <c r="PDB21" s="174"/>
      <c r="PDC21" s="174"/>
      <c r="PDD21" s="174"/>
      <c r="PDE21" s="174"/>
      <c r="PDF21" s="174"/>
      <c r="PDG21" s="174"/>
      <c r="PDH21" s="174"/>
      <c r="PDI21" s="174"/>
      <c r="PDJ21" s="174"/>
      <c r="PDK21" s="174"/>
      <c r="PDL21" s="174"/>
      <c r="PDM21" s="174"/>
      <c r="PDN21" s="174"/>
      <c r="PDO21" s="174"/>
      <c r="PDP21" s="174"/>
      <c r="PDQ21" s="174"/>
      <c r="PDR21" s="174"/>
      <c r="PDS21" s="174"/>
      <c r="PDT21" s="174"/>
      <c r="PDU21" s="174"/>
      <c r="PDV21" s="174"/>
      <c r="PDW21" s="174"/>
      <c r="PDX21" s="174"/>
      <c r="PDY21" s="174"/>
      <c r="PDZ21" s="174"/>
      <c r="PEA21" s="174"/>
      <c r="PEB21" s="174"/>
      <c r="PEC21" s="174"/>
      <c r="PED21" s="174"/>
      <c r="PEE21" s="174"/>
      <c r="PEF21" s="174"/>
      <c r="PEG21" s="174"/>
      <c r="PEH21" s="174"/>
      <c r="PEI21" s="174"/>
      <c r="PEJ21" s="174"/>
      <c r="PEK21" s="174"/>
      <c r="PEL21" s="174"/>
      <c r="PEM21" s="174"/>
      <c r="PEN21" s="174"/>
      <c r="PEO21" s="174"/>
      <c r="PEP21" s="174"/>
      <c r="PEQ21" s="174"/>
      <c r="PER21" s="174"/>
      <c r="PES21" s="174"/>
      <c r="PET21" s="174"/>
      <c r="PEU21" s="174"/>
      <c r="PEV21" s="174"/>
      <c r="PEW21" s="174"/>
      <c r="PEX21" s="174"/>
      <c r="PEY21" s="174"/>
      <c r="PEZ21" s="174"/>
      <c r="PFA21" s="174"/>
      <c r="PFB21" s="174"/>
      <c r="PFC21" s="174"/>
      <c r="PFD21" s="174"/>
      <c r="PFE21" s="174"/>
      <c r="PFF21" s="174"/>
      <c r="PFG21" s="174"/>
      <c r="PFH21" s="174"/>
      <c r="PFI21" s="174"/>
      <c r="PFJ21" s="174"/>
      <c r="PFK21" s="174"/>
      <c r="PFL21" s="174"/>
      <c r="PFM21" s="174"/>
      <c r="PFN21" s="174"/>
      <c r="PFO21" s="174"/>
      <c r="PFP21" s="174"/>
      <c r="PFQ21" s="174"/>
      <c r="PFR21" s="174"/>
      <c r="PFS21" s="174"/>
      <c r="PFT21" s="174"/>
      <c r="PFU21" s="174"/>
      <c r="PFV21" s="174"/>
      <c r="PFW21" s="174"/>
      <c r="PFX21" s="174"/>
      <c r="PFY21" s="174"/>
      <c r="PFZ21" s="174"/>
      <c r="PGA21" s="174"/>
      <c r="PGB21" s="174"/>
      <c r="PGC21" s="174"/>
      <c r="PGD21" s="174"/>
      <c r="PGE21" s="174"/>
      <c r="PGF21" s="174"/>
      <c r="PGG21" s="174"/>
      <c r="PGH21" s="174"/>
      <c r="PGI21" s="174"/>
      <c r="PGJ21" s="174"/>
      <c r="PGK21" s="174"/>
      <c r="PGL21" s="174"/>
      <c r="PGM21" s="174"/>
      <c r="PGN21" s="174"/>
      <c r="PGO21" s="174"/>
      <c r="PGP21" s="174"/>
      <c r="PGQ21" s="174"/>
      <c r="PGR21" s="174"/>
      <c r="PGS21" s="174"/>
      <c r="PGT21" s="174"/>
      <c r="PGU21" s="174"/>
      <c r="PGV21" s="174"/>
      <c r="PGW21" s="174"/>
      <c r="PGX21" s="174"/>
      <c r="PGY21" s="174"/>
      <c r="PGZ21" s="174"/>
      <c r="PHA21" s="174"/>
      <c r="PHB21" s="174"/>
      <c r="PHC21" s="174"/>
      <c r="PHD21" s="174"/>
      <c r="PHE21" s="174"/>
      <c r="PHF21" s="174"/>
      <c r="PHG21" s="174"/>
      <c r="PHH21" s="174"/>
      <c r="PHI21" s="174"/>
      <c r="PHJ21" s="174"/>
      <c r="PHK21" s="174"/>
      <c r="PHL21" s="174"/>
      <c r="PHM21" s="174"/>
      <c r="PHN21" s="174"/>
      <c r="PHO21" s="174"/>
      <c r="PHP21" s="174"/>
      <c r="PHQ21" s="174"/>
      <c r="PHR21" s="174"/>
      <c r="PHS21" s="174"/>
      <c r="PHT21" s="174"/>
      <c r="PHU21" s="174"/>
      <c r="PHV21" s="174"/>
      <c r="PHW21" s="174"/>
      <c r="PHX21" s="174"/>
      <c r="PHY21" s="174"/>
      <c r="PHZ21" s="174"/>
      <c r="PIA21" s="174"/>
      <c r="PIB21" s="174"/>
      <c r="PIC21" s="174"/>
      <c r="PID21" s="174"/>
      <c r="PIE21" s="174"/>
      <c r="PIF21" s="174"/>
      <c r="PIG21" s="174"/>
      <c r="PIH21" s="174"/>
      <c r="PII21" s="174"/>
      <c r="PIJ21" s="174"/>
      <c r="PIK21" s="174"/>
      <c r="PIL21" s="174"/>
      <c r="PIM21" s="174"/>
      <c r="PIN21" s="174"/>
      <c r="PIO21" s="174"/>
      <c r="PIP21" s="174"/>
      <c r="PIQ21" s="174"/>
      <c r="PIR21" s="174"/>
      <c r="PIS21" s="174"/>
      <c r="PIT21" s="174"/>
      <c r="PIU21" s="174"/>
      <c r="PIV21" s="174"/>
      <c r="PIW21" s="174"/>
      <c r="PIX21" s="174"/>
      <c r="PIY21" s="174"/>
      <c r="PIZ21" s="174"/>
      <c r="PJA21" s="174"/>
      <c r="PJB21" s="174"/>
      <c r="PJC21" s="174"/>
      <c r="PJD21" s="174"/>
      <c r="PJE21" s="174"/>
      <c r="PJF21" s="174"/>
      <c r="PJG21" s="174"/>
      <c r="PJH21" s="174"/>
      <c r="PJI21" s="174"/>
      <c r="PJJ21" s="174"/>
      <c r="PJK21" s="174"/>
      <c r="PJL21" s="174"/>
      <c r="PJM21" s="174"/>
      <c r="PJN21" s="174"/>
      <c r="PJO21" s="174"/>
      <c r="PJP21" s="174"/>
      <c r="PJQ21" s="174"/>
      <c r="PJR21" s="174"/>
      <c r="PJS21" s="174"/>
      <c r="PJT21" s="174"/>
      <c r="PJU21" s="174"/>
      <c r="PJV21" s="174"/>
      <c r="PJW21" s="174"/>
      <c r="PJX21" s="174"/>
      <c r="PJY21" s="174"/>
      <c r="PJZ21" s="174"/>
      <c r="PKA21" s="174"/>
      <c r="PKB21" s="174"/>
      <c r="PKC21" s="174"/>
      <c r="PKD21" s="174"/>
      <c r="PKE21" s="174"/>
      <c r="PKF21" s="174"/>
      <c r="PKG21" s="174"/>
      <c r="PKH21" s="174"/>
      <c r="PKI21" s="174"/>
      <c r="PKJ21" s="174"/>
      <c r="PKK21" s="174"/>
      <c r="PKL21" s="174"/>
      <c r="PKM21" s="174"/>
      <c r="PKN21" s="174"/>
      <c r="PKO21" s="174"/>
      <c r="PKP21" s="174"/>
      <c r="PKQ21" s="174"/>
      <c r="PKR21" s="174"/>
      <c r="PKS21" s="174"/>
      <c r="PKT21" s="174"/>
      <c r="PKU21" s="174"/>
      <c r="PKV21" s="174"/>
      <c r="PKW21" s="174"/>
      <c r="PKX21" s="174"/>
      <c r="PKY21" s="174"/>
      <c r="PKZ21" s="174"/>
      <c r="PLA21" s="174"/>
      <c r="PLB21" s="174"/>
      <c r="PLC21" s="174"/>
      <c r="PLD21" s="174"/>
      <c r="PLE21" s="174"/>
      <c r="PLF21" s="174"/>
      <c r="PLG21" s="174"/>
      <c r="PLH21" s="174"/>
      <c r="PLI21" s="174"/>
      <c r="PLJ21" s="174"/>
      <c r="PLK21" s="174"/>
      <c r="PLL21" s="174"/>
      <c r="PLM21" s="174"/>
      <c r="PLN21" s="174"/>
      <c r="PLO21" s="174"/>
      <c r="PLP21" s="174"/>
      <c r="PLQ21" s="174"/>
      <c r="PLR21" s="174"/>
      <c r="PLS21" s="174"/>
      <c r="PLT21" s="174"/>
      <c r="PLU21" s="174"/>
      <c r="PLV21" s="174"/>
      <c r="PLW21" s="174"/>
      <c r="PLX21" s="174"/>
      <c r="PLY21" s="174"/>
      <c r="PLZ21" s="174"/>
      <c r="PMA21" s="174"/>
      <c r="PMB21" s="174"/>
      <c r="PMC21" s="174"/>
      <c r="PMD21" s="174"/>
      <c r="PME21" s="174"/>
      <c r="PMF21" s="174"/>
      <c r="PMG21" s="174"/>
      <c r="PMH21" s="174"/>
      <c r="PMI21" s="174"/>
      <c r="PMJ21" s="174"/>
      <c r="PMK21" s="174"/>
      <c r="PML21" s="174"/>
      <c r="PMM21" s="174"/>
      <c r="PMN21" s="174"/>
      <c r="PMO21" s="174"/>
      <c r="PMP21" s="174"/>
      <c r="PMQ21" s="174"/>
      <c r="PMR21" s="174"/>
      <c r="PMS21" s="174"/>
      <c r="PMT21" s="174"/>
      <c r="PMU21" s="174"/>
      <c r="PMV21" s="174"/>
      <c r="PMW21" s="174"/>
      <c r="PMX21" s="174"/>
      <c r="PMY21" s="174"/>
      <c r="PMZ21" s="174"/>
      <c r="PNA21" s="174"/>
      <c r="PNB21" s="174"/>
      <c r="PNC21" s="174"/>
      <c r="PND21" s="174"/>
      <c r="PNE21" s="174"/>
      <c r="PNF21" s="174"/>
      <c r="PNG21" s="174"/>
      <c r="PNH21" s="174"/>
      <c r="PNI21" s="174"/>
      <c r="PNJ21" s="174"/>
      <c r="PNK21" s="174"/>
      <c r="PNL21" s="174"/>
      <c r="PNM21" s="174"/>
      <c r="PNN21" s="174"/>
      <c r="PNO21" s="174"/>
      <c r="PNP21" s="174"/>
      <c r="PNQ21" s="174"/>
      <c r="PNR21" s="174"/>
      <c r="PNS21" s="174"/>
      <c r="PNT21" s="174"/>
      <c r="PNU21" s="174"/>
      <c r="PNV21" s="174"/>
      <c r="PNW21" s="174"/>
      <c r="PNX21" s="174"/>
      <c r="PNY21" s="174"/>
      <c r="PNZ21" s="174"/>
      <c r="POA21" s="174"/>
      <c r="POB21" s="174"/>
      <c r="POC21" s="174"/>
      <c r="POD21" s="174"/>
      <c r="POE21" s="174"/>
      <c r="POF21" s="174"/>
      <c r="POG21" s="174"/>
      <c r="POH21" s="174"/>
      <c r="POI21" s="174"/>
      <c r="POJ21" s="174"/>
      <c r="POK21" s="174"/>
      <c r="POL21" s="174"/>
      <c r="POM21" s="174"/>
      <c r="PON21" s="174"/>
      <c r="POO21" s="174"/>
      <c r="POP21" s="174"/>
      <c r="POQ21" s="174"/>
      <c r="POR21" s="174"/>
      <c r="POS21" s="174"/>
      <c r="POT21" s="174"/>
      <c r="POU21" s="174"/>
      <c r="POV21" s="174"/>
      <c r="POW21" s="174"/>
      <c r="POX21" s="174"/>
      <c r="POY21" s="174"/>
      <c r="POZ21" s="174"/>
      <c r="PPA21" s="174"/>
      <c r="PPB21" s="174"/>
      <c r="PPC21" s="174"/>
      <c r="PPD21" s="174"/>
      <c r="PPE21" s="174"/>
      <c r="PPF21" s="174"/>
      <c r="PPG21" s="174"/>
      <c r="PPH21" s="174"/>
      <c r="PPI21" s="174"/>
      <c r="PPJ21" s="174"/>
      <c r="PPK21" s="174"/>
      <c r="PPL21" s="174"/>
      <c r="PPM21" s="174"/>
      <c r="PPN21" s="174"/>
      <c r="PPO21" s="174"/>
      <c r="PPP21" s="174"/>
      <c r="PPQ21" s="174"/>
      <c r="PPR21" s="174"/>
      <c r="PPS21" s="174"/>
      <c r="PPT21" s="174"/>
      <c r="PPU21" s="174"/>
      <c r="PPV21" s="174"/>
      <c r="PPW21" s="174"/>
      <c r="PPX21" s="174"/>
      <c r="PPY21" s="174"/>
      <c r="PPZ21" s="174"/>
      <c r="PQA21" s="174"/>
      <c r="PQB21" s="174"/>
      <c r="PQC21" s="174"/>
      <c r="PQD21" s="174"/>
      <c r="PQE21" s="174"/>
      <c r="PQF21" s="174"/>
      <c r="PQG21" s="174"/>
      <c r="PQH21" s="174"/>
      <c r="PQI21" s="174"/>
      <c r="PQJ21" s="174"/>
      <c r="PQK21" s="174"/>
      <c r="PQL21" s="174"/>
      <c r="PQM21" s="174"/>
      <c r="PQN21" s="174"/>
      <c r="PQO21" s="174"/>
      <c r="PQP21" s="174"/>
      <c r="PQQ21" s="174"/>
      <c r="PQR21" s="174"/>
      <c r="PQS21" s="174"/>
      <c r="PQT21" s="174"/>
      <c r="PQU21" s="174"/>
      <c r="PQV21" s="174"/>
      <c r="PQW21" s="174"/>
      <c r="PQX21" s="174"/>
      <c r="PQY21" s="174"/>
      <c r="PQZ21" s="174"/>
      <c r="PRA21" s="174"/>
      <c r="PRB21" s="174"/>
      <c r="PRC21" s="174"/>
      <c r="PRD21" s="174"/>
      <c r="PRE21" s="174"/>
      <c r="PRF21" s="174"/>
      <c r="PRG21" s="174"/>
      <c r="PRH21" s="174"/>
      <c r="PRI21" s="174"/>
      <c r="PRJ21" s="174"/>
      <c r="PRK21" s="174"/>
      <c r="PRL21" s="174"/>
      <c r="PRM21" s="174"/>
      <c r="PRN21" s="174"/>
      <c r="PRO21" s="174"/>
      <c r="PRP21" s="174"/>
      <c r="PRQ21" s="174"/>
      <c r="PRR21" s="174"/>
      <c r="PRS21" s="174"/>
      <c r="PRT21" s="174"/>
      <c r="PRU21" s="174"/>
      <c r="PRV21" s="174"/>
      <c r="PRW21" s="174"/>
      <c r="PRX21" s="174"/>
      <c r="PRY21" s="174"/>
      <c r="PRZ21" s="174"/>
      <c r="PSA21" s="174"/>
      <c r="PSB21" s="174"/>
      <c r="PSC21" s="174"/>
      <c r="PSD21" s="174"/>
      <c r="PSE21" s="174"/>
      <c r="PSF21" s="174"/>
      <c r="PSG21" s="174"/>
      <c r="PSH21" s="174"/>
      <c r="PSI21" s="174"/>
      <c r="PSJ21" s="174"/>
      <c r="PSK21" s="174"/>
      <c r="PSL21" s="174"/>
      <c r="PSM21" s="174"/>
      <c r="PSN21" s="174"/>
      <c r="PSO21" s="174"/>
      <c r="PSP21" s="174"/>
      <c r="PSQ21" s="174"/>
      <c r="PSR21" s="174"/>
      <c r="PSS21" s="174"/>
      <c r="PST21" s="174"/>
      <c r="PSU21" s="174"/>
      <c r="PSV21" s="174"/>
      <c r="PSW21" s="174"/>
      <c r="PSX21" s="174"/>
      <c r="PSY21" s="174"/>
      <c r="PSZ21" s="174"/>
      <c r="PTA21" s="174"/>
      <c r="PTB21" s="174"/>
      <c r="PTC21" s="174"/>
      <c r="PTD21" s="174"/>
      <c r="PTE21" s="174"/>
      <c r="PTF21" s="174"/>
      <c r="PTG21" s="174"/>
      <c r="PTH21" s="174"/>
      <c r="PTI21" s="174"/>
      <c r="PTJ21" s="174"/>
      <c r="PTK21" s="174"/>
      <c r="PTL21" s="174"/>
      <c r="PTM21" s="174"/>
      <c r="PTN21" s="174"/>
      <c r="PTO21" s="174"/>
      <c r="PTP21" s="174"/>
      <c r="PTQ21" s="174"/>
      <c r="PTR21" s="174"/>
      <c r="PTS21" s="174"/>
      <c r="PTT21" s="174"/>
      <c r="PTU21" s="174"/>
      <c r="PTV21" s="174"/>
      <c r="PTW21" s="174"/>
      <c r="PTX21" s="174"/>
      <c r="PTY21" s="174"/>
      <c r="PTZ21" s="174"/>
      <c r="PUA21" s="174"/>
      <c r="PUB21" s="174"/>
      <c r="PUC21" s="174"/>
      <c r="PUD21" s="174"/>
      <c r="PUE21" s="174"/>
      <c r="PUF21" s="174"/>
      <c r="PUG21" s="174"/>
      <c r="PUH21" s="174"/>
      <c r="PUI21" s="174"/>
      <c r="PUJ21" s="174"/>
      <c r="PUK21" s="174"/>
      <c r="PUL21" s="174"/>
      <c r="PUM21" s="174"/>
      <c r="PUN21" s="174"/>
      <c r="PUO21" s="174"/>
      <c r="PUP21" s="174"/>
      <c r="PUQ21" s="174"/>
      <c r="PUR21" s="174"/>
      <c r="PUS21" s="174"/>
      <c r="PUT21" s="174"/>
      <c r="PUU21" s="174"/>
      <c r="PUV21" s="174"/>
      <c r="PUW21" s="174"/>
      <c r="PUX21" s="174"/>
      <c r="PUY21" s="174"/>
      <c r="PUZ21" s="174"/>
      <c r="PVA21" s="174"/>
      <c r="PVB21" s="174"/>
      <c r="PVC21" s="174"/>
      <c r="PVD21" s="174"/>
      <c r="PVE21" s="174"/>
      <c r="PVF21" s="174"/>
      <c r="PVG21" s="174"/>
      <c r="PVH21" s="174"/>
      <c r="PVI21" s="174"/>
      <c r="PVJ21" s="174"/>
      <c r="PVK21" s="174"/>
      <c r="PVL21" s="174"/>
      <c r="PVM21" s="174"/>
      <c r="PVN21" s="174"/>
      <c r="PVO21" s="174"/>
      <c r="PVP21" s="174"/>
      <c r="PVQ21" s="174"/>
      <c r="PVR21" s="174"/>
      <c r="PVS21" s="174"/>
      <c r="PVT21" s="174"/>
      <c r="PVU21" s="174"/>
      <c r="PVV21" s="174"/>
      <c r="PVW21" s="174"/>
      <c r="PVX21" s="174"/>
      <c r="PVY21" s="174"/>
      <c r="PVZ21" s="174"/>
      <c r="PWA21" s="174"/>
      <c r="PWB21" s="174"/>
      <c r="PWC21" s="174"/>
      <c r="PWD21" s="174"/>
      <c r="PWE21" s="174"/>
      <c r="PWF21" s="174"/>
      <c r="PWG21" s="174"/>
      <c r="PWH21" s="174"/>
      <c r="PWI21" s="174"/>
      <c r="PWJ21" s="174"/>
      <c r="PWK21" s="174"/>
      <c r="PWL21" s="174"/>
      <c r="PWM21" s="174"/>
      <c r="PWN21" s="174"/>
      <c r="PWO21" s="174"/>
      <c r="PWP21" s="174"/>
      <c r="PWQ21" s="174"/>
      <c r="PWR21" s="174"/>
      <c r="PWS21" s="174"/>
      <c r="PWT21" s="174"/>
      <c r="PWU21" s="174"/>
      <c r="PWV21" s="174"/>
      <c r="PWW21" s="174"/>
      <c r="PWX21" s="174"/>
      <c r="PWY21" s="174"/>
      <c r="PWZ21" s="174"/>
      <c r="PXA21" s="174"/>
      <c r="PXB21" s="174"/>
      <c r="PXC21" s="174"/>
      <c r="PXD21" s="174"/>
      <c r="PXE21" s="174"/>
      <c r="PXF21" s="174"/>
      <c r="PXG21" s="174"/>
      <c r="PXH21" s="174"/>
      <c r="PXI21" s="174"/>
      <c r="PXJ21" s="174"/>
      <c r="PXK21" s="174"/>
      <c r="PXL21" s="174"/>
      <c r="PXM21" s="174"/>
      <c r="PXN21" s="174"/>
      <c r="PXO21" s="174"/>
      <c r="PXP21" s="174"/>
      <c r="PXQ21" s="174"/>
      <c r="PXR21" s="174"/>
      <c r="PXS21" s="174"/>
      <c r="PXT21" s="174"/>
      <c r="PXU21" s="174"/>
      <c r="PXV21" s="174"/>
      <c r="PXW21" s="174"/>
      <c r="PXX21" s="174"/>
      <c r="PXY21" s="174"/>
      <c r="PXZ21" s="174"/>
      <c r="PYA21" s="174"/>
      <c r="PYB21" s="174"/>
      <c r="PYC21" s="174"/>
      <c r="PYD21" s="174"/>
      <c r="PYE21" s="174"/>
      <c r="PYF21" s="174"/>
      <c r="PYG21" s="174"/>
      <c r="PYH21" s="174"/>
      <c r="PYI21" s="174"/>
      <c r="PYJ21" s="174"/>
      <c r="PYK21" s="174"/>
      <c r="PYL21" s="174"/>
      <c r="PYM21" s="174"/>
      <c r="PYN21" s="174"/>
      <c r="PYO21" s="174"/>
      <c r="PYP21" s="174"/>
      <c r="PYQ21" s="174"/>
      <c r="PYR21" s="174"/>
      <c r="PYS21" s="174"/>
      <c r="PYT21" s="174"/>
      <c r="PYU21" s="174"/>
      <c r="PYV21" s="174"/>
      <c r="PYW21" s="174"/>
      <c r="PYX21" s="174"/>
      <c r="PYY21" s="174"/>
      <c r="PYZ21" s="174"/>
      <c r="PZA21" s="174"/>
      <c r="PZB21" s="174"/>
      <c r="PZC21" s="174"/>
      <c r="PZD21" s="174"/>
      <c r="PZE21" s="174"/>
      <c r="PZF21" s="174"/>
      <c r="PZG21" s="174"/>
      <c r="PZH21" s="174"/>
      <c r="PZI21" s="174"/>
      <c r="PZJ21" s="174"/>
      <c r="PZK21" s="174"/>
      <c r="PZL21" s="174"/>
      <c r="PZM21" s="174"/>
      <c r="PZN21" s="174"/>
      <c r="PZO21" s="174"/>
      <c r="PZP21" s="174"/>
      <c r="PZQ21" s="174"/>
      <c r="PZR21" s="174"/>
      <c r="PZS21" s="174"/>
      <c r="PZT21" s="174"/>
      <c r="PZU21" s="174"/>
      <c r="PZV21" s="174"/>
      <c r="PZW21" s="174"/>
      <c r="PZX21" s="174"/>
      <c r="PZY21" s="174"/>
      <c r="PZZ21" s="174"/>
      <c r="QAA21" s="174"/>
      <c r="QAB21" s="174"/>
      <c r="QAC21" s="174"/>
      <c r="QAD21" s="174"/>
      <c r="QAE21" s="174"/>
      <c r="QAF21" s="174"/>
      <c r="QAG21" s="174"/>
      <c r="QAH21" s="174"/>
      <c r="QAI21" s="174"/>
      <c r="QAJ21" s="174"/>
      <c r="QAK21" s="174"/>
      <c r="QAL21" s="174"/>
      <c r="QAM21" s="174"/>
      <c r="QAN21" s="174"/>
      <c r="QAO21" s="174"/>
      <c r="QAP21" s="174"/>
      <c r="QAQ21" s="174"/>
      <c r="QAR21" s="174"/>
      <c r="QAS21" s="174"/>
      <c r="QAT21" s="174"/>
      <c r="QAU21" s="174"/>
      <c r="QAV21" s="174"/>
      <c r="QAW21" s="174"/>
      <c r="QAX21" s="174"/>
      <c r="QAY21" s="174"/>
      <c r="QAZ21" s="174"/>
      <c r="QBA21" s="174"/>
      <c r="QBB21" s="174"/>
      <c r="QBC21" s="174"/>
      <c r="QBD21" s="174"/>
      <c r="QBE21" s="174"/>
      <c r="QBF21" s="174"/>
      <c r="QBG21" s="174"/>
      <c r="QBH21" s="174"/>
      <c r="QBI21" s="174"/>
      <c r="QBJ21" s="174"/>
      <c r="QBK21" s="174"/>
      <c r="QBL21" s="174"/>
      <c r="QBM21" s="174"/>
      <c r="QBN21" s="174"/>
      <c r="QBO21" s="174"/>
      <c r="QBP21" s="174"/>
      <c r="QBQ21" s="174"/>
      <c r="QBR21" s="174"/>
      <c r="QBS21" s="174"/>
      <c r="QBT21" s="174"/>
      <c r="QBU21" s="174"/>
      <c r="QBV21" s="174"/>
      <c r="QBW21" s="174"/>
      <c r="QBX21" s="174"/>
      <c r="QBY21" s="174"/>
      <c r="QBZ21" s="174"/>
      <c r="QCA21" s="174"/>
      <c r="QCB21" s="174"/>
      <c r="QCC21" s="174"/>
      <c r="QCD21" s="174"/>
      <c r="QCE21" s="174"/>
      <c r="QCF21" s="174"/>
      <c r="QCG21" s="174"/>
      <c r="QCH21" s="174"/>
      <c r="QCI21" s="174"/>
      <c r="QCJ21" s="174"/>
      <c r="QCK21" s="174"/>
      <c r="QCL21" s="174"/>
      <c r="QCM21" s="174"/>
      <c r="QCN21" s="174"/>
      <c r="QCO21" s="174"/>
      <c r="QCP21" s="174"/>
      <c r="QCQ21" s="174"/>
      <c r="QCR21" s="174"/>
      <c r="QCS21" s="174"/>
      <c r="QCT21" s="174"/>
      <c r="QCU21" s="174"/>
      <c r="QCV21" s="174"/>
      <c r="QCW21" s="174"/>
      <c r="QCX21" s="174"/>
      <c r="QCY21" s="174"/>
      <c r="QCZ21" s="174"/>
      <c r="QDA21" s="174"/>
      <c r="QDB21" s="174"/>
      <c r="QDC21" s="174"/>
      <c r="QDD21" s="174"/>
      <c r="QDE21" s="174"/>
      <c r="QDF21" s="174"/>
      <c r="QDG21" s="174"/>
      <c r="QDH21" s="174"/>
      <c r="QDI21" s="174"/>
      <c r="QDJ21" s="174"/>
      <c r="QDK21" s="174"/>
      <c r="QDL21" s="174"/>
      <c r="QDM21" s="174"/>
      <c r="QDN21" s="174"/>
      <c r="QDO21" s="174"/>
      <c r="QDP21" s="174"/>
      <c r="QDQ21" s="174"/>
      <c r="QDR21" s="174"/>
      <c r="QDS21" s="174"/>
      <c r="QDT21" s="174"/>
      <c r="QDU21" s="174"/>
      <c r="QDV21" s="174"/>
      <c r="QDW21" s="174"/>
      <c r="QDX21" s="174"/>
      <c r="QDY21" s="174"/>
      <c r="QDZ21" s="174"/>
      <c r="QEA21" s="174"/>
      <c r="QEB21" s="174"/>
      <c r="QEC21" s="174"/>
      <c r="QED21" s="174"/>
      <c r="QEE21" s="174"/>
      <c r="QEF21" s="174"/>
      <c r="QEG21" s="174"/>
      <c r="QEH21" s="174"/>
      <c r="QEI21" s="174"/>
      <c r="QEJ21" s="174"/>
      <c r="QEK21" s="174"/>
      <c r="QEL21" s="174"/>
      <c r="QEM21" s="174"/>
      <c r="QEN21" s="174"/>
      <c r="QEO21" s="174"/>
      <c r="QEP21" s="174"/>
      <c r="QEQ21" s="174"/>
      <c r="QER21" s="174"/>
      <c r="QES21" s="174"/>
      <c r="QET21" s="174"/>
      <c r="QEU21" s="174"/>
      <c r="QEV21" s="174"/>
      <c r="QEW21" s="174"/>
      <c r="QEX21" s="174"/>
      <c r="QEY21" s="174"/>
      <c r="QEZ21" s="174"/>
      <c r="QFA21" s="174"/>
      <c r="QFB21" s="174"/>
      <c r="QFC21" s="174"/>
      <c r="QFD21" s="174"/>
      <c r="QFE21" s="174"/>
      <c r="QFF21" s="174"/>
      <c r="QFG21" s="174"/>
      <c r="QFH21" s="174"/>
      <c r="QFI21" s="174"/>
      <c r="QFJ21" s="174"/>
      <c r="QFK21" s="174"/>
      <c r="QFL21" s="174"/>
      <c r="QFM21" s="174"/>
      <c r="QFN21" s="174"/>
      <c r="QFO21" s="174"/>
      <c r="QFP21" s="174"/>
      <c r="QFQ21" s="174"/>
      <c r="QFR21" s="174"/>
      <c r="QFS21" s="174"/>
      <c r="QFT21" s="174"/>
      <c r="QFU21" s="174"/>
      <c r="QFV21" s="174"/>
      <c r="QFW21" s="174"/>
      <c r="QFX21" s="174"/>
      <c r="QFY21" s="174"/>
      <c r="QFZ21" s="174"/>
      <c r="QGA21" s="174"/>
      <c r="QGB21" s="174"/>
      <c r="QGC21" s="174"/>
      <c r="QGD21" s="174"/>
      <c r="QGE21" s="174"/>
      <c r="QGF21" s="174"/>
      <c r="QGG21" s="174"/>
      <c r="QGH21" s="174"/>
      <c r="QGI21" s="174"/>
      <c r="QGJ21" s="174"/>
      <c r="QGK21" s="174"/>
      <c r="QGL21" s="174"/>
      <c r="QGM21" s="174"/>
      <c r="QGN21" s="174"/>
      <c r="QGO21" s="174"/>
      <c r="QGP21" s="174"/>
      <c r="QGQ21" s="174"/>
      <c r="QGR21" s="174"/>
      <c r="QGS21" s="174"/>
      <c r="QGT21" s="174"/>
      <c r="QGU21" s="174"/>
      <c r="QGV21" s="174"/>
      <c r="QGW21" s="174"/>
      <c r="QGX21" s="174"/>
      <c r="QGY21" s="174"/>
      <c r="QGZ21" s="174"/>
      <c r="QHA21" s="174"/>
      <c r="QHB21" s="174"/>
      <c r="QHC21" s="174"/>
      <c r="QHD21" s="174"/>
      <c r="QHE21" s="174"/>
      <c r="QHF21" s="174"/>
      <c r="QHG21" s="174"/>
      <c r="QHH21" s="174"/>
      <c r="QHI21" s="174"/>
      <c r="QHJ21" s="174"/>
      <c r="QHK21" s="174"/>
      <c r="QHL21" s="174"/>
      <c r="QHM21" s="174"/>
      <c r="QHN21" s="174"/>
      <c r="QHO21" s="174"/>
      <c r="QHP21" s="174"/>
      <c r="QHQ21" s="174"/>
      <c r="QHR21" s="174"/>
      <c r="QHS21" s="174"/>
      <c r="QHT21" s="174"/>
      <c r="QHU21" s="174"/>
      <c r="QHV21" s="174"/>
      <c r="QHW21" s="174"/>
      <c r="QHX21" s="174"/>
      <c r="QHY21" s="174"/>
      <c r="QHZ21" s="174"/>
      <c r="QIA21" s="174"/>
      <c r="QIB21" s="174"/>
      <c r="QIC21" s="174"/>
      <c r="QID21" s="174"/>
      <c r="QIE21" s="174"/>
      <c r="QIF21" s="174"/>
      <c r="QIG21" s="174"/>
      <c r="QIH21" s="174"/>
      <c r="QII21" s="174"/>
      <c r="QIJ21" s="174"/>
      <c r="QIK21" s="174"/>
      <c r="QIL21" s="174"/>
      <c r="QIM21" s="174"/>
      <c r="QIN21" s="174"/>
      <c r="QIO21" s="174"/>
      <c r="QIP21" s="174"/>
      <c r="QIQ21" s="174"/>
      <c r="QIR21" s="174"/>
      <c r="QIS21" s="174"/>
      <c r="QIT21" s="174"/>
      <c r="QIU21" s="174"/>
      <c r="QIV21" s="174"/>
      <c r="QIW21" s="174"/>
      <c r="QIX21" s="174"/>
      <c r="QIY21" s="174"/>
      <c r="QIZ21" s="174"/>
      <c r="QJA21" s="174"/>
      <c r="QJB21" s="174"/>
      <c r="QJC21" s="174"/>
      <c r="QJD21" s="174"/>
      <c r="QJE21" s="174"/>
      <c r="QJF21" s="174"/>
      <c r="QJG21" s="174"/>
      <c r="QJH21" s="174"/>
      <c r="QJI21" s="174"/>
      <c r="QJJ21" s="174"/>
      <c r="QJK21" s="174"/>
      <c r="QJL21" s="174"/>
      <c r="QJM21" s="174"/>
      <c r="QJN21" s="174"/>
      <c r="QJO21" s="174"/>
      <c r="QJP21" s="174"/>
      <c r="QJQ21" s="174"/>
      <c r="QJR21" s="174"/>
      <c r="QJS21" s="174"/>
      <c r="QJT21" s="174"/>
      <c r="QJU21" s="174"/>
      <c r="QJV21" s="174"/>
      <c r="QJW21" s="174"/>
      <c r="QJX21" s="174"/>
      <c r="QJY21" s="174"/>
      <c r="QJZ21" s="174"/>
      <c r="QKA21" s="174"/>
      <c r="QKB21" s="174"/>
      <c r="QKC21" s="174"/>
      <c r="QKD21" s="174"/>
      <c r="QKE21" s="174"/>
      <c r="QKF21" s="174"/>
      <c r="QKG21" s="174"/>
      <c r="QKH21" s="174"/>
      <c r="QKI21" s="174"/>
      <c r="QKJ21" s="174"/>
      <c r="QKK21" s="174"/>
      <c r="QKL21" s="174"/>
      <c r="QKM21" s="174"/>
      <c r="QKN21" s="174"/>
      <c r="QKO21" s="174"/>
      <c r="QKP21" s="174"/>
      <c r="QKQ21" s="174"/>
      <c r="QKR21" s="174"/>
      <c r="QKS21" s="174"/>
      <c r="QKT21" s="174"/>
      <c r="QKU21" s="174"/>
      <c r="QKV21" s="174"/>
      <c r="QKW21" s="174"/>
      <c r="QKX21" s="174"/>
      <c r="QKY21" s="174"/>
      <c r="QKZ21" s="174"/>
      <c r="QLA21" s="174"/>
      <c r="QLB21" s="174"/>
      <c r="QLC21" s="174"/>
      <c r="QLD21" s="174"/>
      <c r="QLE21" s="174"/>
      <c r="QLF21" s="174"/>
      <c r="QLG21" s="174"/>
      <c r="QLH21" s="174"/>
      <c r="QLI21" s="174"/>
      <c r="QLJ21" s="174"/>
      <c r="QLK21" s="174"/>
      <c r="QLL21" s="174"/>
      <c r="QLM21" s="174"/>
      <c r="QLN21" s="174"/>
      <c r="QLO21" s="174"/>
      <c r="QLP21" s="174"/>
      <c r="QLQ21" s="174"/>
      <c r="QLR21" s="174"/>
      <c r="QLS21" s="174"/>
      <c r="QLT21" s="174"/>
      <c r="QLU21" s="174"/>
      <c r="QLV21" s="174"/>
      <c r="QLW21" s="174"/>
      <c r="QLX21" s="174"/>
      <c r="QLY21" s="174"/>
      <c r="QLZ21" s="174"/>
      <c r="QMA21" s="174"/>
      <c r="QMB21" s="174"/>
      <c r="QMC21" s="174"/>
      <c r="QMD21" s="174"/>
      <c r="QME21" s="174"/>
      <c r="QMF21" s="174"/>
      <c r="QMG21" s="174"/>
      <c r="QMH21" s="174"/>
      <c r="QMI21" s="174"/>
      <c r="QMJ21" s="174"/>
      <c r="QMK21" s="174"/>
      <c r="QML21" s="174"/>
      <c r="QMM21" s="174"/>
      <c r="QMN21" s="174"/>
      <c r="QMO21" s="174"/>
      <c r="QMP21" s="174"/>
      <c r="QMQ21" s="174"/>
      <c r="QMR21" s="174"/>
      <c r="QMS21" s="174"/>
      <c r="QMT21" s="174"/>
      <c r="QMU21" s="174"/>
      <c r="QMV21" s="174"/>
      <c r="QMW21" s="174"/>
      <c r="QMX21" s="174"/>
      <c r="QMY21" s="174"/>
      <c r="QMZ21" s="174"/>
      <c r="QNA21" s="174"/>
      <c r="QNB21" s="174"/>
      <c r="QNC21" s="174"/>
      <c r="QND21" s="174"/>
      <c r="QNE21" s="174"/>
      <c r="QNF21" s="174"/>
      <c r="QNG21" s="174"/>
      <c r="QNH21" s="174"/>
      <c r="QNI21" s="174"/>
      <c r="QNJ21" s="174"/>
      <c r="QNK21" s="174"/>
      <c r="QNL21" s="174"/>
      <c r="QNM21" s="174"/>
      <c r="QNN21" s="174"/>
      <c r="QNO21" s="174"/>
      <c r="QNP21" s="174"/>
      <c r="QNQ21" s="174"/>
      <c r="QNR21" s="174"/>
      <c r="QNS21" s="174"/>
      <c r="QNT21" s="174"/>
      <c r="QNU21" s="174"/>
      <c r="QNV21" s="174"/>
      <c r="QNW21" s="174"/>
      <c r="QNX21" s="174"/>
      <c r="QNY21" s="174"/>
      <c r="QNZ21" s="174"/>
      <c r="QOA21" s="174"/>
      <c r="QOB21" s="174"/>
      <c r="QOC21" s="174"/>
      <c r="QOD21" s="174"/>
      <c r="QOE21" s="174"/>
      <c r="QOF21" s="174"/>
      <c r="QOG21" s="174"/>
      <c r="QOH21" s="174"/>
      <c r="QOI21" s="174"/>
      <c r="QOJ21" s="174"/>
      <c r="QOK21" s="174"/>
      <c r="QOL21" s="174"/>
      <c r="QOM21" s="174"/>
      <c r="QON21" s="174"/>
      <c r="QOO21" s="174"/>
      <c r="QOP21" s="174"/>
      <c r="QOQ21" s="174"/>
      <c r="QOR21" s="174"/>
      <c r="QOS21" s="174"/>
      <c r="QOT21" s="174"/>
      <c r="QOU21" s="174"/>
      <c r="QOV21" s="174"/>
      <c r="QOW21" s="174"/>
      <c r="QOX21" s="174"/>
      <c r="QOY21" s="174"/>
      <c r="QOZ21" s="174"/>
      <c r="QPA21" s="174"/>
      <c r="QPB21" s="174"/>
      <c r="QPC21" s="174"/>
      <c r="QPD21" s="174"/>
      <c r="QPE21" s="174"/>
      <c r="QPF21" s="174"/>
      <c r="QPG21" s="174"/>
      <c r="QPH21" s="174"/>
      <c r="QPI21" s="174"/>
      <c r="QPJ21" s="174"/>
      <c r="QPK21" s="174"/>
      <c r="QPL21" s="174"/>
      <c r="QPM21" s="174"/>
      <c r="QPN21" s="174"/>
      <c r="QPO21" s="174"/>
      <c r="QPP21" s="174"/>
      <c r="QPQ21" s="174"/>
      <c r="QPR21" s="174"/>
      <c r="QPS21" s="174"/>
      <c r="QPT21" s="174"/>
      <c r="QPU21" s="174"/>
      <c r="QPV21" s="174"/>
      <c r="QPW21" s="174"/>
      <c r="QPX21" s="174"/>
      <c r="QPY21" s="174"/>
      <c r="QPZ21" s="174"/>
      <c r="QQA21" s="174"/>
      <c r="QQB21" s="174"/>
      <c r="QQC21" s="174"/>
      <c r="QQD21" s="174"/>
      <c r="QQE21" s="174"/>
      <c r="QQF21" s="174"/>
      <c r="QQG21" s="174"/>
      <c r="QQH21" s="174"/>
      <c r="QQI21" s="174"/>
      <c r="QQJ21" s="174"/>
      <c r="QQK21" s="174"/>
      <c r="QQL21" s="174"/>
      <c r="QQM21" s="174"/>
      <c r="QQN21" s="174"/>
      <c r="QQO21" s="174"/>
      <c r="QQP21" s="174"/>
      <c r="QQQ21" s="174"/>
      <c r="QQR21" s="174"/>
      <c r="QQS21" s="174"/>
      <c r="QQT21" s="174"/>
      <c r="QQU21" s="174"/>
      <c r="QQV21" s="174"/>
      <c r="QQW21" s="174"/>
      <c r="QQX21" s="174"/>
      <c r="QQY21" s="174"/>
      <c r="QQZ21" s="174"/>
      <c r="QRA21" s="174"/>
      <c r="QRB21" s="174"/>
      <c r="QRC21" s="174"/>
      <c r="QRD21" s="174"/>
      <c r="QRE21" s="174"/>
      <c r="QRF21" s="174"/>
      <c r="QRG21" s="174"/>
      <c r="QRH21" s="174"/>
      <c r="QRI21" s="174"/>
      <c r="QRJ21" s="174"/>
      <c r="QRK21" s="174"/>
      <c r="QRL21" s="174"/>
      <c r="QRM21" s="174"/>
      <c r="QRN21" s="174"/>
      <c r="QRO21" s="174"/>
      <c r="QRP21" s="174"/>
      <c r="QRQ21" s="174"/>
      <c r="QRR21" s="174"/>
      <c r="QRS21" s="174"/>
      <c r="QRT21" s="174"/>
      <c r="QRU21" s="174"/>
      <c r="QRV21" s="174"/>
      <c r="QRW21" s="174"/>
      <c r="QRX21" s="174"/>
      <c r="QRY21" s="174"/>
      <c r="QRZ21" s="174"/>
      <c r="QSA21" s="174"/>
      <c r="QSB21" s="174"/>
      <c r="QSC21" s="174"/>
      <c r="QSD21" s="174"/>
      <c r="QSE21" s="174"/>
      <c r="QSF21" s="174"/>
      <c r="QSG21" s="174"/>
      <c r="QSH21" s="174"/>
      <c r="QSI21" s="174"/>
      <c r="QSJ21" s="174"/>
      <c r="QSK21" s="174"/>
      <c r="QSL21" s="174"/>
      <c r="QSM21" s="174"/>
      <c r="QSN21" s="174"/>
      <c r="QSO21" s="174"/>
      <c r="QSP21" s="174"/>
      <c r="QSQ21" s="174"/>
      <c r="QSR21" s="174"/>
      <c r="QSS21" s="174"/>
      <c r="QST21" s="174"/>
      <c r="QSU21" s="174"/>
      <c r="QSV21" s="174"/>
      <c r="QSW21" s="174"/>
      <c r="QSX21" s="174"/>
      <c r="QSY21" s="174"/>
      <c r="QSZ21" s="174"/>
      <c r="QTA21" s="174"/>
      <c r="QTB21" s="174"/>
      <c r="QTC21" s="174"/>
      <c r="QTD21" s="174"/>
      <c r="QTE21" s="174"/>
      <c r="QTF21" s="174"/>
      <c r="QTG21" s="174"/>
      <c r="QTH21" s="174"/>
      <c r="QTI21" s="174"/>
      <c r="QTJ21" s="174"/>
      <c r="QTK21" s="174"/>
      <c r="QTL21" s="174"/>
      <c r="QTM21" s="174"/>
      <c r="QTN21" s="174"/>
      <c r="QTO21" s="174"/>
      <c r="QTP21" s="174"/>
      <c r="QTQ21" s="174"/>
      <c r="QTR21" s="174"/>
      <c r="QTS21" s="174"/>
      <c r="QTT21" s="174"/>
      <c r="QTU21" s="174"/>
      <c r="QTV21" s="174"/>
      <c r="QTW21" s="174"/>
      <c r="QTX21" s="174"/>
      <c r="QTY21" s="174"/>
      <c r="QTZ21" s="174"/>
      <c r="QUA21" s="174"/>
      <c r="QUB21" s="174"/>
      <c r="QUC21" s="174"/>
      <c r="QUD21" s="174"/>
      <c r="QUE21" s="174"/>
      <c r="QUF21" s="174"/>
      <c r="QUG21" s="174"/>
      <c r="QUH21" s="174"/>
      <c r="QUI21" s="174"/>
      <c r="QUJ21" s="174"/>
      <c r="QUK21" s="174"/>
      <c r="QUL21" s="174"/>
      <c r="QUM21" s="174"/>
      <c r="QUN21" s="174"/>
      <c r="QUO21" s="174"/>
      <c r="QUP21" s="174"/>
      <c r="QUQ21" s="174"/>
      <c r="QUR21" s="174"/>
      <c r="QUS21" s="174"/>
      <c r="QUT21" s="174"/>
      <c r="QUU21" s="174"/>
      <c r="QUV21" s="174"/>
      <c r="QUW21" s="174"/>
      <c r="QUX21" s="174"/>
      <c r="QUY21" s="174"/>
      <c r="QUZ21" s="174"/>
      <c r="QVA21" s="174"/>
      <c r="QVB21" s="174"/>
      <c r="QVC21" s="174"/>
      <c r="QVD21" s="174"/>
      <c r="QVE21" s="174"/>
      <c r="QVF21" s="174"/>
      <c r="QVG21" s="174"/>
      <c r="QVH21" s="174"/>
      <c r="QVI21" s="174"/>
      <c r="QVJ21" s="174"/>
      <c r="QVK21" s="174"/>
      <c r="QVL21" s="174"/>
      <c r="QVM21" s="174"/>
      <c r="QVN21" s="174"/>
      <c r="QVO21" s="174"/>
      <c r="QVP21" s="174"/>
      <c r="QVQ21" s="174"/>
      <c r="QVR21" s="174"/>
      <c r="QVS21" s="174"/>
      <c r="QVT21" s="174"/>
      <c r="QVU21" s="174"/>
      <c r="QVV21" s="174"/>
      <c r="QVW21" s="174"/>
      <c r="QVX21" s="174"/>
      <c r="QVY21" s="174"/>
      <c r="QVZ21" s="174"/>
      <c r="QWA21" s="174"/>
      <c r="QWB21" s="174"/>
      <c r="QWC21" s="174"/>
      <c r="QWD21" s="174"/>
      <c r="QWE21" s="174"/>
      <c r="QWF21" s="174"/>
      <c r="QWG21" s="174"/>
      <c r="QWH21" s="174"/>
      <c r="QWI21" s="174"/>
      <c r="QWJ21" s="174"/>
      <c r="QWK21" s="174"/>
      <c r="QWL21" s="174"/>
      <c r="QWM21" s="174"/>
      <c r="QWN21" s="174"/>
      <c r="QWO21" s="174"/>
      <c r="QWP21" s="174"/>
      <c r="QWQ21" s="174"/>
      <c r="QWR21" s="174"/>
      <c r="QWS21" s="174"/>
      <c r="QWT21" s="174"/>
      <c r="QWU21" s="174"/>
      <c r="QWV21" s="174"/>
      <c r="QWW21" s="174"/>
      <c r="QWX21" s="174"/>
      <c r="QWY21" s="174"/>
      <c r="QWZ21" s="174"/>
      <c r="QXA21" s="174"/>
      <c r="QXB21" s="174"/>
      <c r="QXC21" s="174"/>
      <c r="QXD21" s="174"/>
      <c r="QXE21" s="174"/>
      <c r="QXF21" s="174"/>
      <c r="QXG21" s="174"/>
      <c r="QXH21" s="174"/>
      <c r="QXI21" s="174"/>
      <c r="QXJ21" s="174"/>
      <c r="QXK21" s="174"/>
      <c r="QXL21" s="174"/>
      <c r="QXM21" s="174"/>
      <c r="QXN21" s="174"/>
      <c r="QXO21" s="174"/>
      <c r="QXP21" s="174"/>
      <c r="QXQ21" s="174"/>
      <c r="QXR21" s="174"/>
      <c r="QXS21" s="174"/>
      <c r="QXT21" s="174"/>
      <c r="QXU21" s="174"/>
      <c r="QXV21" s="174"/>
      <c r="QXW21" s="174"/>
      <c r="QXX21" s="174"/>
      <c r="QXY21" s="174"/>
      <c r="QXZ21" s="174"/>
      <c r="QYA21" s="174"/>
      <c r="QYB21" s="174"/>
      <c r="QYC21" s="174"/>
      <c r="QYD21" s="174"/>
      <c r="QYE21" s="174"/>
      <c r="QYF21" s="174"/>
      <c r="QYG21" s="174"/>
      <c r="QYH21" s="174"/>
      <c r="QYI21" s="174"/>
      <c r="QYJ21" s="174"/>
      <c r="QYK21" s="174"/>
      <c r="QYL21" s="174"/>
      <c r="QYM21" s="174"/>
      <c r="QYN21" s="174"/>
      <c r="QYO21" s="174"/>
      <c r="QYP21" s="174"/>
      <c r="QYQ21" s="174"/>
      <c r="QYR21" s="174"/>
      <c r="QYS21" s="174"/>
      <c r="QYT21" s="174"/>
      <c r="QYU21" s="174"/>
      <c r="QYV21" s="174"/>
      <c r="QYW21" s="174"/>
      <c r="QYX21" s="174"/>
      <c r="QYY21" s="174"/>
      <c r="QYZ21" s="174"/>
      <c r="QZA21" s="174"/>
      <c r="QZB21" s="174"/>
      <c r="QZC21" s="174"/>
      <c r="QZD21" s="174"/>
      <c r="QZE21" s="174"/>
      <c r="QZF21" s="174"/>
      <c r="QZG21" s="174"/>
      <c r="QZH21" s="174"/>
      <c r="QZI21" s="174"/>
      <c r="QZJ21" s="174"/>
      <c r="QZK21" s="174"/>
      <c r="QZL21" s="174"/>
      <c r="QZM21" s="174"/>
      <c r="QZN21" s="174"/>
      <c r="QZO21" s="174"/>
      <c r="QZP21" s="174"/>
      <c r="QZQ21" s="174"/>
      <c r="QZR21" s="174"/>
      <c r="QZS21" s="174"/>
      <c r="QZT21" s="174"/>
      <c r="QZU21" s="174"/>
      <c r="QZV21" s="174"/>
      <c r="QZW21" s="174"/>
      <c r="QZX21" s="174"/>
      <c r="QZY21" s="174"/>
      <c r="QZZ21" s="174"/>
      <c r="RAA21" s="174"/>
      <c r="RAB21" s="174"/>
      <c r="RAC21" s="174"/>
      <c r="RAD21" s="174"/>
      <c r="RAE21" s="174"/>
      <c r="RAF21" s="174"/>
      <c r="RAG21" s="174"/>
      <c r="RAH21" s="174"/>
      <c r="RAI21" s="174"/>
      <c r="RAJ21" s="174"/>
      <c r="RAK21" s="174"/>
      <c r="RAL21" s="174"/>
      <c r="RAM21" s="174"/>
      <c r="RAN21" s="174"/>
      <c r="RAO21" s="174"/>
      <c r="RAP21" s="174"/>
      <c r="RAQ21" s="174"/>
      <c r="RAR21" s="174"/>
      <c r="RAS21" s="174"/>
      <c r="RAT21" s="174"/>
      <c r="RAU21" s="174"/>
      <c r="RAV21" s="174"/>
      <c r="RAW21" s="174"/>
      <c r="RAX21" s="174"/>
      <c r="RAY21" s="174"/>
      <c r="RAZ21" s="174"/>
      <c r="RBA21" s="174"/>
      <c r="RBB21" s="174"/>
      <c r="RBC21" s="174"/>
      <c r="RBD21" s="174"/>
      <c r="RBE21" s="174"/>
      <c r="RBF21" s="174"/>
      <c r="RBG21" s="174"/>
      <c r="RBH21" s="174"/>
      <c r="RBI21" s="174"/>
      <c r="RBJ21" s="174"/>
      <c r="RBK21" s="174"/>
      <c r="RBL21" s="174"/>
      <c r="RBM21" s="174"/>
      <c r="RBN21" s="174"/>
      <c r="RBO21" s="174"/>
      <c r="RBP21" s="174"/>
      <c r="RBQ21" s="174"/>
      <c r="RBR21" s="174"/>
      <c r="RBS21" s="174"/>
      <c r="RBT21" s="174"/>
      <c r="RBU21" s="174"/>
      <c r="RBV21" s="174"/>
      <c r="RBW21" s="174"/>
      <c r="RBX21" s="174"/>
      <c r="RBY21" s="174"/>
      <c r="RBZ21" s="174"/>
      <c r="RCA21" s="174"/>
      <c r="RCB21" s="174"/>
      <c r="RCC21" s="174"/>
      <c r="RCD21" s="174"/>
      <c r="RCE21" s="174"/>
      <c r="RCF21" s="174"/>
      <c r="RCG21" s="174"/>
      <c r="RCH21" s="174"/>
      <c r="RCI21" s="174"/>
      <c r="RCJ21" s="174"/>
      <c r="RCK21" s="174"/>
      <c r="RCL21" s="174"/>
      <c r="RCM21" s="174"/>
      <c r="RCN21" s="174"/>
      <c r="RCO21" s="174"/>
      <c r="RCP21" s="174"/>
      <c r="RCQ21" s="174"/>
      <c r="RCR21" s="174"/>
      <c r="RCS21" s="174"/>
      <c r="RCT21" s="174"/>
      <c r="RCU21" s="174"/>
      <c r="RCV21" s="174"/>
      <c r="RCW21" s="174"/>
      <c r="RCX21" s="174"/>
      <c r="RCY21" s="174"/>
      <c r="RCZ21" s="174"/>
      <c r="RDA21" s="174"/>
      <c r="RDB21" s="174"/>
      <c r="RDC21" s="174"/>
      <c r="RDD21" s="174"/>
      <c r="RDE21" s="174"/>
      <c r="RDF21" s="174"/>
      <c r="RDG21" s="174"/>
      <c r="RDH21" s="174"/>
      <c r="RDI21" s="174"/>
      <c r="RDJ21" s="174"/>
      <c r="RDK21" s="174"/>
      <c r="RDL21" s="174"/>
      <c r="RDM21" s="174"/>
      <c r="RDN21" s="174"/>
      <c r="RDO21" s="174"/>
      <c r="RDP21" s="174"/>
      <c r="RDQ21" s="174"/>
      <c r="RDR21" s="174"/>
      <c r="RDS21" s="174"/>
      <c r="RDT21" s="174"/>
      <c r="RDU21" s="174"/>
      <c r="RDV21" s="174"/>
      <c r="RDW21" s="174"/>
      <c r="RDX21" s="174"/>
      <c r="RDY21" s="174"/>
      <c r="RDZ21" s="174"/>
      <c r="REA21" s="174"/>
      <c r="REB21" s="174"/>
      <c r="REC21" s="174"/>
      <c r="RED21" s="174"/>
      <c r="REE21" s="174"/>
      <c r="REF21" s="174"/>
      <c r="REG21" s="174"/>
      <c r="REH21" s="174"/>
      <c r="REI21" s="174"/>
      <c r="REJ21" s="174"/>
      <c r="REK21" s="174"/>
      <c r="REL21" s="174"/>
      <c r="REM21" s="174"/>
      <c r="REN21" s="174"/>
      <c r="REO21" s="174"/>
      <c r="REP21" s="174"/>
      <c r="REQ21" s="174"/>
      <c r="RER21" s="174"/>
      <c r="RES21" s="174"/>
      <c r="RET21" s="174"/>
      <c r="REU21" s="174"/>
      <c r="REV21" s="174"/>
      <c r="REW21" s="174"/>
      <c r="REX21" s="174"/>
      <c r="REY21" s="174"/>
      <c r="REZ21" s="174"/>
      <c r="RFA21" s="174"/>
      <c r="RFB21" s="174"/>
      <c r="RFC21" s="174"/>
      <c r="RFD21" s="174"/>
      <c r="RFE21" s="174"/>
      <c r="RFF21" s="174"/>
      <c r="RFG21" s="174"/>
      <c r="RFH21" s="174"/>
      <c r="RFI21" s="174"/>
      <c r="RFJ21" s="174"/>
      <c r="RFK21" s="174"/>
      <c r="RFL21" s="174"/>
      <c r="RFM21" s="174"/>
      <c r="RFN21" s="174"/>
      <c r="RFO21" s="174"/>
      <c r="RFP21" s="174"/>
      <c r="RFQ21" s="174"/>
      <c r="RFR21" s="174"/>
      <c r="RFS21" s="174"/>
      <c r="RFT21" s="174"/>
      <c r="RFU21" s="174"/>
      <c r="RFV21" s="174"/>
      <c r="RFW21" s="174"/>
      <c r="RFX21" s="174"/>
      <c r="RFY21" s="174"/>
      <c r="RFZ21" s="174"/>
      <c r="RGA21" s="174"/>
      <c r="RGB21" s="174"/>
      <c r="RGC21" s="174"/>
      <c r="RGD21" s="174"/>
      <c r="RGE21" s="174"/>
      <c r="RGF21" s="174"/>
      <c r="RGG21" s="174"/>
      <c r="RGH21" s="174"/>
      <c r="RGI21" s="174"/>
      <c r="RGJ21" s="174"/>
      <c r="RGK21" s="174"/>
      <c r="RGL21" s="174"/>
      <c r="RGM21" s="174"/>
      <c r="RGN21" s="174"/>
      <c r="RGO21" s="174"/>
      <c r="RGP21" s="174"/>
      <c r="RGQ21" s="174"/>
      <c r="RGR21" s="174"/>
      <c r="RGS21" s="174"/>
      <c r="RGT21" s="174"/>
      <c r="RGU21" s="174"/>
      <c r="RGV21" s="174"/>
      <c r="RGW21" s="174"/>
      <c r="RGX21" s="174"/>
      <c r="RGY21" s="174"/>
      <c r="RGZ21" s="174"/>
      <c r="RHA21" s="174"/>
      <c r="RHB21" s="174"/>
      <c r="RHC21" s="174"/>
      <c r="RHD21" s="174"/>
      <c r="RHE21" s="174"/>
      <c r="RHF21" s="174"/>
      <c r="RHG21" s="174"/>
      <c r="RHH21" s="174"/>
      <c r="RHI21" s="174"/>
      <c r="RHJ21" s="174"/>
      <c r="RHK21" s="174"/>
      <c r="RHL21" s="174"/>
      <c r="RHM21" s="174"/>
      <c r="RHN21" s="174"/>
      <c r="RHO21" s="174"/>
      <c r="RHP21" s="174"/>
      <c r="RHQ21" s="174"/>
      <c r="RHR21" s="174"/>
      <c r="RHS21" s="174"/>
      <c r="RHT21" s="174"/>
      <c r="RHU21" s="174"/>
      <c r="RHV21" s="174"/>
      <c r="RHW21" s="174"/>
      <c r="RHX21" s="174"/>
      <c r="RHY21" s="174"/>
      <c r="RHZ21" s="174"/>
      <c r="RIA21" s="174"/>
      <c r="RIB21" s="174"/>
      <c r="RIC21" s="174"/>
      <c r="RID21" s="174"/>
      <c r="RIE21" s="174"/>
      <c r="RIF21" s="174"/>
      <c r="RIG21" s="174"/>
      <c r="RIH21" s="174"/>
      <c r="RII21" s="174"/>
      <c r="RIJ21" s="174"/>
      <c r="RIK21" s="174"/>
      <c r="RIL21" s="174"/>
      <c r="RIM21" s="174"/>
      <c r="RIN21" s="174"/>
      <c r="RIO21" s="174"/>
      <c r="RIP21" s="174"/>
      <c r="RIQ21" s="174"/>
      <c r="RIR21" s="174"/>
      <c r="RIS21" s="174"/>
      <c r="RIT21" s="174"/>
      <c r="RIU21" s="174"/>
      <c r="RIV21" s="174"/>
      <c r="RIW21" s="174"/>
      <c r="RIX21" s="174"/>
      <c r="RIY21" s="174"/>
      <c r="RIZ21" s="174"/>
      <c r="RJA21" s="174"/>
      <c r="RJB21" s="174"/>
      <c r="RJC21" s="174"/>
      <c r="RJD21" s="174"/>
      <c r="RJE21" s="174"/>
      <c r="RJF21" s="174"/>
      <c r="RJG21" s="174"/>
      <c r="RJH21" s="174"/>
      <c r="RJI21" s="174"/>
      <c r="RJJ21" s="174"/>
      <c r="RJK21" s="174"/>
      <c r="RJL21" s="174"/>
      <c r="RJM21" s="174"/>
      <c r="RJN21" s="174"/>
      <c r="RJO21" s="174"/>
      <c r="RJP21" s="174"/>
      <c r="RJQ21" s="174"/>
      <c r="RJR21" s="174"/>
      <c r="RJS21" s="174"/>
      <c r="RJT21" s="174"/>
      <c r="RJU21" s="174"/>
      <c r="RJV21" s="174"/>
      <c r="RJW21" s="174"/>
      <c r="RJX21" s="174"/>
      <c r="RJY21" s="174"/>
      <c r="RJZ21" s="174"/>
      <c r="RKA21" s="174"/>
      <c r="RKB21" s="174"/>
      <c r="RKC21" s="174"/>
      <c r="RKD21" s="174"/>
      <c r="RKE21" s="174"/>
      <c r="RKF21" s="174"/>
      <c r="RKG21" s="174"/>
      <c r="RKH21" s="174"/>
      <c r="RKI21" s="174"/>
      <c r="RKJ21" s="174"/>
      <c r="RKK21" s="174"/>
      <c r="RKL21" s="174"/>
      <c r="RKM21" s="174"/>
      <c r="RKN21" s="174"/>
      <c r="RKO21" s="174"/>
      <c r="RKP21" s="174"/>
      <c r="RKQ21" s="174"/>
      <c r="RKR21" s="174"/>
      <c r="RKS21" s="174"/>
      <c r="RKT21" s="174"/>
      <c r="RKU21" s="174"/>
      <c r="RKV21" s="174"/>
      <c r="RKW21" s="174"/>
      <c r="RKX21" s="174"/>
      <c r="RKY21" s="174"/>
      <c r="RKZ21" s="174"/>
      <c r="RLA21" s="174"/>
      <c r="RLB21" s="174"/>
      <c r="RLC21" s="174"/>
      <c r="RLD21" s="174"/>
      <c r="RLE21" s="174"/>
      <c r="RLF21" s="174"/>
      <c r="RLG21" s="174"/>
      <c r="RLH21" s="174"/>
      <c r="RLI21" s="174"/>
      <c r="RLJ21" s="174"/>
      <c r="RLK21" s="174"/>
      <c r="RLL21" s="174"/>
      <c r="RLM21" s="174"/>
      <c r="RLN21" s="174"/>
      <c r="RLO21" s="174"/>
      <c r="RLP21" s="174"/>
      <c r="RLQ21" s="174"/>
      <c r="RLR21" s="174"/>
      <c r="RLS21" s="174"/>
      <c r="RLT21" s="174"/>
      <c r="RLU21" s="174"/>
      <c r="RLV21" s="174"/>
      <c r="RLW21" s="174"/>
      <c r="RLX21" s="174"/>
      <c r="RLY21" s="174"/>
      <c r="RLZ21" s="174"/>
      <c r="RMA21" s="174"/>
      <c r="RMB21" s="174"/>
      <c r="RMC21" s="174"/>
      <c r="RMD21" s="174"/>
      <c r="RME21" s="174"/>
      <c r="RMF21" s="174"/>
      <c r="RMG21" s="174"/>
      <c r="RMH21" s="174"/>
      <c r="RMI21" s="174"/>
      <c r="RMJ21" s="174"/>
      <c r="RMK21" s="174"/>
      <c r="RML21" s="174"/>
      <c r="RMM21" s="174"/>
      <c r="RMN21" s="174"/>
      <c r="RMO21" s="174"/>
      <c r="RMP21" s="174"/>
      <c r="RMQ21" s="174"/>
      <c r="RMR21" s="174"/>
      <c r="RMS21" s="174"/>
      <c r="RMT21" s="174"/>
      <c r="RMU21" s="174"/>
      <c r="RMV21" s="174"/>
      <c r="RMW21" s="174"/>
      <c r="RMX21" s="174"/>
      <c r="RMY21" s="174"/>
      <c r="RMZ21" s="174"/>
      <c r="RNA21" s="174"/>
      <c r="RNB21" s="174"/>
      <c r="RNC21" s="174"/>
      <c r="RND21" s="174"/>
      <c r="RNE21" s="174"/>
      <c r="RNF21" s="174"/>
      <c r="RNG21" s="174"/>
      <c r="RNH21" s="174"/>
      <c r="RNI21" s="174"/>
      <c r="RNJ21" s="174"/>
      <c r="RNK21" s="174"/>
      <c r="RNL21" s="174"/>
      <c r="RNM21" s="174"/>
      <c r="RNN21" s="174"/>
      <c r="RNO21" s="174"/>
      <c r="RNP21" s="174"/>
      <c r="RNQ21" s="174"/>
      <c r="RNR21" s="174"/>
      <c r="RNS21" s="174"/>
      <c r="RNT21" s="174"/>
      <c r="RNU21" s="174"/>
      <c r="RNV21" s="174"/>
      <c r="RNW21" s="174"/>
      <c r="RNX21" s="174"/>
      <c r="RNY21" s="174"/>
      <c r="RNZ21" s="174"/>
      <c r="ROA21" s="174"/>
      <c r="ROB21" s="174"/>
      <c r="ROC21" s="174"/>
      <c r="ROD21" s="174"/>
      <c r="ROE21" s="174"/>
      <c r="ROF21" s="174"/>
      <c r="ROG21" s="174"/>
      <c r="ROH21" s="174"/>
      <c r="ROI21" s="174"/>
      <c r="ROJ21" s="174"/>
      <c r="ROK21" s="174"/>
      <c r="ROL21" s="174"/>
      <c r="ROM21" s="174"/>
      <c r="RON21" s="174"/>
      <c r="ROO21" s="174"/>
      <c r="ROP21" s="174"/>
      <c r="ROQ21" s="174"/>
      <c r="ROR21" s="174"/>
      <c r="ROS21" s="174"/>
      <c r="ROT21" s="174"/>
      <c r="ROU21" s="174"/>
      <c r="ROV21" s="174"/>
      <c r="ROW21" s="174"/>
      <c r="ROX21" s="174"/>
      <c r="ROY21" s="174"/>
      <c r="ROZ21" s="174"/>
      <c r="RPA21" s="174"/>
      <c r="RPB21" s="174"/>
      <c r="RPC21" s="174"/>
      <c r="RPD21" s="174"/>
      <c r="RPE21" s="174"/>
      <c r="RPF21" s="174"/>
      <c r="RPG21" s="174"/>
      <c r="RPH21" s="174"/>
      <c r="RPI21" s="174"/>
      <c r="RPJ21" s="174"/>
      <c r="RPK21" s="174"/>
      <c r="RPL21" s="174"/>
      <c r="RPM21" s="174"/>
      <c r="RPN21" s="174"/>
      <c r="RPO21" s="174"/>
      <c r="RPP21" s="174"/>
      <c r="RPQ21" s="174"/>
      <c r="RPR21" s="174"/>
      <c r="RPS21" s="174"/>
      <c r="RPT21" s="174"/>
      <c r="RPU21" s="174"/>
      <c r="RPV21" s="174"/>
      <c r="RPW21" s="174"/>
      <c r="RPX21" s="174"/>
      <c r="RPY21" s="174"/>
      <c r="RPZ21" s="174"/>
      <c r="RQA21" s="174"/>
      <c r="RQB21" s="174"/>
      <c r="RQC21" s="174"/>
      <c r="RQD21" s="174"/>
      <c r="RQE21" s="174"/>
      <c r="RQF21" s="174"/>
      <c r="RQG21" s="174"/>
      <c r="RQH21" s="174"/>
      <c r="RQI21" s="174"/>
      <c r="RQJ21" s="174"/>
      <c r="RQK21" s="174"/>
      <c r="RQL21" s="174"/>
      <c r="RQM21" s="174"/>
      <c r="RQN21" s="174"/>
      <c r="RQO21" s="174"/>
      <c r="RQP21" s="174"/>
      <c r="RQQ21" s="174"/>
      <c r="RQR21" s="174"/>
      <c r="RQS21" s="174"/>
      <c r="RQT21" s="174"/>
      <c r="RQU21" s="174"/>
      <c r="RQV21" s="174"/>
      <c r="RQW21" s="174"/>
      <c r="RQX21" s="174"/>
      <c r="RQY21" s="174"/>
      <c r="RQZ21" s="174"/>
      <c r="RRA21" s="174"/>
      <c r="RRB21" s="174"/>
      <c r="RRC21" s="174"/>
      <c r="RRD21" s="174"/>
      <c r="RRE21" s="174"/>
      <c r="RRF21" s="174"/>
      <c r="RRG21" s="174"/>
      <c r="RRH21" s="174"/>
      <c r="RRI21" s="174"/>
      <c r="RRJ21" s="174"/>
      <c r="RRK21" s="174"/>
      <c r="RRL21" s="174"/>
      <c r="RRM21" s="174"/>
      <c r="RRN21" s="174"/>
      <c r="RRO21" s="174"/>
      <c r="RRP21" s="174"/>
      <c r="RRQ21" s="174"/>
      <c r="RRR21" s="174"/>
      <c r="RRS21" s="174"/>
      <c r="RRT21" s="174"/>
      <c r="RRU21" s="174"/>
      <c r="RRV21" s="174"/>
      <c r="RRW21" s="174"/>
      <c r="RRX21" s="174"/>
      <c r="RRY21" s="174"/>
      <c r="RRZ21" s="174"/>
      <c r="RSA21" s="174"/>
      <c r="RSB21" s="174"/>
      <c r="RSC21" s="174"/>
      <c r="RSD21" s="174"/>
      <c r="RSE21" s="174"/>
      <c r="RSF21" s="174"/>
      <c r="RSG21" s="174"/>
      <c r="RSH21" s="174"/>
      <c r="RSI21" s="174"/>
      <c r="RSJ21" s="174"/>
      <c r="RSK21" s="174"/>
      <c r="RSL21" s="174"/>
      <c r="RSM21" s="174"/>
      <c r="RSN21" s="174"/>
      <c r="RSO21" s="174"/>
      <c r="RSP21" s="174"/>
      <c r="RSQ21" s="174"/>
      <c r="RSR21" s="174"/>
      <c r="RSS21" s="174"/>
      <c r="RST21" s="174"/>
      <c r="RSU21" s="174"/>
      <c r="RSV21" s="174"/>
      <c r="RSW21" s="174"/>
      <c r="RSX21" s="174"/>
      <c r="RSY21" s="174"/>
      <c r="RSZ21" s="174"/>
      <c r="RTA21" s="174"/>
      <c r="RTB21" s="174"/>
      <c r="RTC21" s="174"/>
      <c r="RTD21" s="174"/>
      <c r="RTE21" s="174"/>
      <c r="RTF21" s="174"/>
      <c r="RTG21" s="174"/>
      <c r="RTH21" s="174"/>
      <c r="RTI21" s="174"/>
      <c r="RTJ21" s="174"/>
      <c r="RTK21" s="174"/>
      <c r="RTL21" s="174"/>
      <c r="RTM21" s="174"/>
      <c r="RTN21" s="174"/>
      <c r="RTO21" s="174"/>
      <c r="RTP21" s="174"/>
      <c r="RTQ21" s="174"/>
      <c r="RTR21" s="174"/>
      <c r="RTS21" s="174"/>
      <c r="RTT21" s="174"/>
      <c r="RTU21" s="174"/>
      <c r="RTV21" s="174"/>
      <c r="RTW21" s="174"/>
      <c r="RTX21" s="174"/>
      <c r="RTY21" s="174"/>
      <c r="RTZ21" s="174"/>
      <c r="RUA21" s="174"/>
      <c r="RUB21" s="174"/>
      <c r="RUC21" s="174"/>
      <c r="RUD21" s="174"/>
      <c r="RUE21" s="174"/>
      <c r="RUF21" s="174"/>
      <c r="RUG21" s="174"/>
      <c r="RUH21" s="174"/>
      <c r="RUI21" s="174"/>
      <c r="RUJ21" s="174"/>
      <c r="RUK21" s="174"/>
      <c r="RUL21" s="174"/>
      <c r="RUM21" s="174"/>
      <c r="RUN21" s="174"/>
      <c r="RUO21" s="174"/>
      <c r="RUP21" s="174"/>
      <c r="RUQ21" s="174"/>
      <c r="RUR21" s="174"/>
      <c r="RUS21" s="174"/>
      <c r="RUT21" s="174"/>
      <c r="RUU21" s="174"/>
      <c r="RUV21" s="174"/>
      <c r="RUW21" s="174"/>
      <c r="RUX21" s="174"/>
      <c r="RUY21" s="174"/>
      <c r="RUZ21" s="174"/>
      <c r="RVA21" s="174"/>
      <c r="RVB21" s="174"/>
      <c r="RVC21" s="174"/>
      <c r="RVD21" s="174"/>
      <c r="RVE21" s="174"/>
      <c r="RVF21" s="174"/>
      <c r="RVG21" s="174"/>
      <c r="RVH21" s="174"/>
      <c r="RVI21" s="174"/>
      <c r="RVJ21" s="174"/>
      <c r="RVK21" s="174"/>
      <c r="RVL21" s="174"/>
      <c r="RVM21" s="174"/>
      <c r="RVN21" s="174"/>
      <c r="RVO21" s="174"/>
      <c r="RVP21" s="174"/>
      <c r="RVQ21" s="174"/>
      <c r="RVR21" s="174"/>
      <c r="RVS21" s="174"/>
      <c r="RVT21" s="174"/>
      <c r="RVU21" s="174"/>
      <c r="RVV21" s="174"/>
      <c r="RVW21" s="174"/>
      <c r="RVX21" s="174"/>
      <c r="RVY21" s="174"/>
      <c r="RVZ21" s="174"/>
      <c r="RWA21" s="174"/>
      <c r="RWB21" s="174"/>
      <c r="RWC21" s="174"/>
      <c r="RWD21" s="174"/>
      <c r="RWE21" s="174"/>
      <c r="RWF21" s="174"/>
      <c r="RWG21" s="174"/>
      <c r="RWH21" s="174"/>
      <c r="RWI21" s="174"/>
      <c r="RWJ21" s="174"/>
      <c r="RWK21" s="174"/>
      <c r="RWL21" s="174"/>
      <c r="RWM21" s="174"/>
      <c r="RWN21" s="174"/>
      <c r="RWO21" s="174"/>
      <c r="RWP21" s="174"/>
      <c r="RWQ21" s="174"/>
      <c r="RWR21" s="174"/>
      <c r="RWS21" s="174"/>
      <c r="RWT21" s="174"/>
      <c r="RWU21" s="174"/>
      <c r="RWV21" s="174"/>
      <c r="RWW21" s="174"/>
      <c r="RWX21" s="174"/>
      <c r="RWY21" s="174"/>
      <c r="RWZ21" s="174"/>
      <c r="RXA21" s="174"/>
      <c r="RXB21" s="174"/>
      <c r="RXC21" s="174"/>
      <c r="RXD21" s="174"/>
      <c r="RXE21" s="174"/>
      <c r="RXF21" s="174"/>
      <c r="RXG21" s="174"/>
      <c r="RXH21" s="174"/>
      <c r="RXI21" s="174"/>
      <c r="RXJ21" s="174"/>
      <c r="RXK21" s="174"/>
      <c r="RXL21" s="174"/>
      <c r="RXM21" s="174"/>
      <c r="RXN21" s="174"/>
      <c r="RXO21" s="174"/>
      <c r="RXP21" s="174"/>
      <c r="RXQ21" s="174"/>
      <c r="RXR21" s="174"/>
      <c r="RXS21" s="174"/>
      <c r="RXT21" s="174"/>
      <c r="RXU21" s="174"/>
      <c r="RXV21" s="174"/>
      <c r="RXW21" s="174"/>
      <c r="RXX21" s="174"/>
      <c r="RXY21" s="174"/>
      <c r="RXZ21" s="174"/>
      <c r="RYA21" s="174"/>
      <c r="RYB21" s="174"/>
      <c r="RYC21" s="174"/>
      <c r="RYD21" s="174"/>
      <c r="RYE21" s="174"/>
      <c r="RYF21" s="174"/>
      <c r="RYG21" s="174"/>
      <c r="RYH21" s="174"/>
      <c r="RYI21" s="174"/>
      <c r="RYJ21" s="174"/>
      <c r="RYK21" s="174"/>
      <c r="RYL21" s="174"/>
      <c r="RYM21" s="174"/>
      <c r="RYN21" s="174"/>
      <c r="RYO21" s="174"/>
      <c r="RYP21" s="174"/>
      <c r="RYQ21" s="174"/>
      <c r="RYR21" s="174"/>
      <c r="RYS21" s="174"/>
      <c r="RYT21" s="174"/>
      <c r="RYU21" s="174"/>
      <c r="RYV21" s="174"/>
      <c r="RYW21" s="174"/>
      <c r="RYX21" s="174"/>
      <c r="RYY21" s="174"/>
      <c r="RYZ21" s="174"/>
      <c r="RZA21" s="174"/>
      <c r="RZB21" s="174"/>
      <c r="RZC21" s="174"/>
      <c r="RZD21" s="174"/>
      <c r="RZE21" s="174"/>
      <c r="RZF21" s="174"/>
      <c r="RZG21" s="174"/>
      <c r="RZH21" s="174"/>
      <c r="RZI21" s="174"/>
      <c r="RZJ21" s="174"/>
      <c r="RZK21" s="174"/>
      <c r="RZL21" s="174"/>
      <c r="RZM21" s="174"/>
      <c r="RZN21" s="174"/>
      <c r="RZO21" s="174"/>
      <c r="RZP21" s="174"/>
      <c r="RZQ21" s="174"/>
      <c r="RZR21" s="174"/>
      <c r="RZS21" s="174"/>
      <c r="RZT21" s="174"/>
      <c r="RZU21" s="174"/>
      <c r="RZV21" s="174"/>
      <c r="RZW21" s="174"/>
      <c r="RZX21" s="174"/>
      <c r="RZY21" s="174"/>
      <c r="RZZ21" s="174"/>
      <c r="SAA21" s="174"/>
      <c r="SAB21" s="174"/>
      <c r="SAC21" s="174"/>
      <c r="SAD21" s="174"/>
      <c r="SAE21" s="174"/>
      <c r="SAF21" s="174"/>
      <c r="SAG21" s="174"/>
      <c r="SAH21" s="174"/>
      <c r="SAI21" s="174"/>
      <c r="SAJ21" s="174"/>
      <c r="SAK21" s="174"/>
      <c r="SAL21" s="174"/>
      <c r="SAM21" s="174"/>
      <c r="SAN21" s="174"/>
      <c r="SAO21" s="174"/>
      <c r="SAP21" s="174"/>
      <c r="SAQ21" s="174"/>
      <c r="SAR21" s="174"/>
      <c r="SAS21" s="174"/>
      <c r="SAT21" s="174"/>
      <c r="SAU21" s="174"/>
      <c r="SAV21" s="174"/>
      <c r="SAW21" s="174"/>
      <c r="SAX21" s="174"/>
      <c r="SAY21" s="174"/>
      <c r="SAZ21" s="174"/>
      <c r="SBA21" s="174"/>
      <c r="SBB21" s="174"/>
      <c r="SBC21" s="174"/>
      <c r="SBD21" s="174"/>
      <c r="SBE21" s="174"/>
      <c r="SBF21" s="174"/>
      <c r="SBG21" s="174"/>
      <c r="SBH21" s="174"/>
      <c r="SBI21" s="174"/>
      <c r="SBJ21" s="174"/>
      <c r="SBK21" s="174"/>
      <c r="SBL21" s="174"/>
      <c r="SBM21" s="174"/>
      <c r="SBN21" s="174"/>
      <c r="SBO21" s="174"/>
      <c r="SBP21" s="174"/>
      <c r="SBQ21" s="174"/>
      <c r="SBR21" s="174"/>
      <c r="SBS21" s="174"/>
      <c r="SBT21" s="174"/>
      <c r="SBU21" s="174"/>
      <c r="SBV21" s="174"/>
      <c r="SBW21" s="174"/>
      <c r="SBX21" s="174"/>
      <c r="SBY21" s="174"/>
      <c r="SBZ21" s="174"/>
      <c r="SCA21" s="174"/>
      <c r="SCB21" s="174"/>
      <c r="SCC21" s="174"/>
      <c r="SCD21" s="174"/>
      <c r="SCE21" s="174"/>
      <c r="SCF21" s="174"/>
      <c r="SCG21" s="174"/>
      <c r="SCH21" s="174"/>
      <c r="SCI21" s="174"/>
      <c r="SCJ21" s="174"/>
      <c r="SCK21" s="174"/>
      <c r="SCL21" s="174"/>
      <c r="SCM21" s="174"/>
      <c r="SCN21" s="174"/>
      <c r="SCO21" s="174"/>
      <c r="SCP21" s="174"/>
      <c r="SCQ21" s="174"/>
      <c r="SCR21" s="174"/>
      <c r="SCS21" s="174"/>
      <c r="SCT21" s="174"/>
      <c r="SCU21" s="174"/>
      <c r="SCV21" s="174"/>
      <c r="SCW21" s="174"/>
      <c r="SCX21" s="174"/>
      <c r="SCY21" s="174"/>
      <c r="SCZ21" s="174"/>
      <c r="SDA21" s="174"/>
      <c r="SDB21" s="174"/>
      <c r="SDC21" s="174"/>
      <c r="SDD21" s="174"/>
      <c r="SDE21" s="174"/>
      <c r="SDF21" s="174"/>
      <c r="SDG21" s="174"/>
      <c r="SDH21" s="174"/>
      <c r="SDI21" s="174"/>
      <c r="SDJ21" s="174"/>
      <c r="SDK21" s="174"/>
      <c r="SDL21" s="174"/>
      <c r="SDM21" s="174"/>
      <c r="SDN21" s="174"/>
      <c r="SDO21" s="174"/>
      <c r="SDP21" s="174"/>
      <c r="SDQ21" s="174"/>
      <c r="SDR21" s="174"/>
      <c r="SDS21" s="174"/>
      <c r="SDT21" s="174"/>
      <c r="SDU21" s="174"/>
      <c r="SDV21" s="174"/>
      <c r="SDW21" s="174"/>
      <c r="SDX21" s="174"/>
      <c r="SDY21" s="174"/>
      <c r="SDZ21" s="174"/>
      <c r="SEA21" s="174"/>
      <c r="SEB21" s="174"/>
      <c r="SEC21" s="174"/>
      <c r="SED21" s="174"/>
      <c r="SEE21" s="174"/>
      <c r="SEF21" s="174"/>
      <c r="SEG21" s="174"/>
      <c r="SEH21" s="174"/>
      <c r="SEI21" s="174"/>
      <c r="SEJ21" s="174"/>
      <c r="SEK21" s="174"/>
      <c r="SEL21" s="174"/>
      <c r="SEM21" s="174"/>
      <c r="SEN21" s="174"/>
      <c r="SEO21" s="174"/>
      <c r="SEP21" s="174"/>
      <c r="SEQ21" s="174"/>
      <c r="SER21" s="174"/>
      <c r="SES21" s="174"/>
      <c r="SET21" s="174"/>
      <c r="SEU21" s="174"/>
      <c r="SEV21" s="174"/>
      <c r="SEW21" s="174"/>
      <c r="SEX21" s="174"/>
      <c r="SEY21" s="174"/>
      <c r="SEZ21" s="174"/>
      <c r="SFA21" s="174"/>
      <c r="SFB21" s="174"/>
      <c r="SFC21" s="174"/>
      <c r="SFD21" s="174"/>
      <c r="SFE21" s="174"/>
      <c r="SFF21" s="174"/>
      <c r="SFG21" s="174"/>
      <c r="SFH21" s="174"/>
      <c r="SFI21" s="174"/>
      <c r="SFJ21" s="174"/>
      <c r="SFK21" s="174"/>
      <c r="SFL21" s="174"/>
      <c r="SFM21" s="174"/>
      <c r="SFN21" s="174"/>
      <c r="SFO21" s="174"/>
      <c r="SFP21" s="174"/>
      <c r="SFQ21" s="174"/>
      <c r="SFR21" s="174"/>
      <c r="SFS21" s="174"/>
      <c r="SFT21" s="174"/>
      <c r="SFU21" s="174"/>
      <c r="SFV21" s="174"/>
      <c r="SFW21" s="174"/>
      <c r="SFX21" s="174"/>
      <c r="SFY21" s="174"/>
      <c r="SFZ21" s="174"/>
      <c r="SGA21" s="174"/>
      <c r="SGB21" s="174"/>
      <c r="SGC21" s="174"/>
      <c r="SGD21" s="174"/>
      <c r="SGE21" s="174"/>
      <c r="SGF21" s="174"/>
      <c r="SGG21" s="174"/>
      <c r="SGH21" s="174"/>
      <c r="SGI21" s="174"/>
      <c r="SGJ21" s="174"/>
      <c r="SGK21" s="174"/>
      <c r="SGL21" s="174"/>
      <c r="SGM21" s="174"/>
      <c r="SGN21" s="174"/>
      <c r="SGO21" s="174"/>
      <c r="SGP21" s="174"/>
      <c r="SGQ21" s="174"/>
      <c r="SGR21" s="174"/>
      <c r="SGS21" s="174"/>
      <c r="SGT21" s="174"/>
      <c r="SGU21" s="174"/>
      <c r="SGV21" s="174"/>
      <c r="SGW21" s="174"/>
      <c r="SGX21" s="174"/>
      <c r="SGY21" s="174"/>
      <c r="SGZ21" s="174"/>
      <c r="SHA21" s="174"/>
      <c r="SHB21" s="174"/>
      <c r="SHC21" s="174"/>
      <c r="SHD21" s="174"/>
      <c r="SHE21" s="174"/>
      <c r="SHF21" s="174"/>
      <c r="SHG21" s="174"/>
      <c r="SHH21" s="174"/>
      <c r="SHI21" s="174"/>
      <c r="SHJ21" s="174"/>
      <c r="SHK21" s="174"/>
      <c r="SHL21" s="174"/>
      <c r="SHM21" s="174"/>
      <c r="SHN21" s="174"/>
      <c r="SHO21" s="174"/>
      <c r="SHP21" s="174"/>
      <c r="SHQ21" s="174"/>
      <c r="SHR21" s="174"/>
      <c r="SHS21" s="174"/>
      <c r="SHT21" s="174"/>
      <c r="SHU21" s="174"/>
      <c r="SHV21" s="174"/>
      <c r="SHW21" s="174"/>
      <c r="SHX21" s="174"/>
      <c r="SHY21" s="174"/>
      <c r="SHZ21" s="174"/>
      <c r="SIA21" s="174"/>
      <c r="SIB21" s="174"/>
      <c r="SIC21" s="174"/>
      <c r="SID21" s="174"/>
      <c r="SIE21" s="174"/>
      <c r="SIF21" s="174"/>
      <c r="SIG21" s="174"/>
      <c r="SIH21" s="174"/>
      <c r="SII21" s="174"/>
      <c r="SIJ21" s="174"/>
      <c r="SIK21" s="174"/>
      <c r="SIL21" s="174"/>
      <c r="SIM21" s="174"/>
      <c r="SIN21" s="174"/>
      <c r="SIO21" s="174"/>
      <c r="SIP21" s="174"/>
      <c r="SIQ21" s="174"/>
      <c r="SIR21" s="174"/>
      <c r="SIS21" s="174"/>
      <c r="SIT21" s="174"/>
      <c r="SIU21" s="174"/>
      <c r="SIV21" s="174"/>
      <c r="SIW21" s="174"/>
      <c r="SIX21" s="174"/>
      <c r="SIY21" s="174"/>
      <c r="SIZ21" s="174"/>
      <c r="SJA21" s="174"/>
      <c r="SJB21" s="174"/>
      <c r="SJC21" s="174"/>
      <c r="SJD21" s="174"/>
      <c r="SJE21" s="174"/>
      <c r="SJF21" s="174"/>
      <c r="SJG21" s="174"/>
      <c r="SJH21" s="174"/>
      <c r="SJI21" s="174"/>
      <c r="SJJ21" s="174"/>
      <c r="SJK21" s="174"/>
      <c r="SJL21" s="174"/>
      <c r="SJM21" s="174"/>
      <c r="SJN21" s="174"/>
      <c r="SJO21" s="174"/>
      <c r="SJP21" s="174"/>
      <c r="SJQ21" s="174"/>
      <c r="SJR21" s="174"/>
      <c r="SJS21" s="174"/>
      <c r="SJT21" s="174"/>
      <c r="SJU21" s="174"/>
      <c r="SJV21" s="174"/>
      <c r="SJW21" s="174"/>
      <c r="SJX21" s="174"/>
      <c r="SJY21" s="174"/>
      <c r="SJZ21" s="174"/>
      <c r="SKA21" s="174"/>
      <c r="SKB21" s="174"/>
      <c r="SKC21" s="174"/>
      <c r="SKD21" s="174"/>
      <c r="SKE21" s="174"/>
      <c r="SKF21" s="174"/>
      <c r="SKG21" s="174"/>
      <c r="SKH21" s="174"/>
      <c r="SKI21" s="174"/>
      <c r="SKJ21" s="174"/>
      <c r="SKK21" s="174"/>
      <c r="SKL21" s="174"/>
      <c r="SKM21" s="174"/>
      <c r="SKN21" s="174"/>
      <c r="SKO21" s="174"/>
      <c r="SKP21" s="174"/>
      <c r="SKQ21" s="174"/>
      <c r="SKR21" s="174"/>
      <c r="SKS21" s="174"/>
      <c r="SKT21" s="174"/>
      <c r="SKU21" s="174"/>
      <c r="SKV21" s="174"/>
      <c r="SKW21" s="174"/>
      <c r="SKX21" s="174"/>
      <c r="SKY21" s="174"/>
      <c r="SKZ21" s="174"/>
      <c r="SLA21" s="174"/>
      <c r="SLB21" s="174"/>
      <c r="SLC21" s="174"/>
      <c r="SLD21" s="174"/>
      <c r="SLE21" s="174"/>
      <c r="SLF21" s="174"/>
      <c r="SLG21" s="174"/>
      <c r="SLH21" s="174"/>
      <c r="SLI21" s="174"/>
      <c r="SLJ21" s="174"/>
      <c r="SLK21" s="174"/>
      <c r="SLL21" s="174"/>
      <c r="SLM21" s="174"/>
      <c r="SLN21" s="174"/>
      <c r="SLO21" s="174"/>
      <c r="SLP21" s="174"/>
      <c r="SLQ21" s="174"/>
      <c r="SLR21" s="174"/>
      <c r="SLS21" s="174"/>
      <c r="SLT21" s="174"/>
      <c r="SLU21" s="174"/>
      <c r="SLV21" s="174"/>
      <c r="SLW21" s="174"/>
      <c r="SLX21" s="174"/>
      <c r="SLY21" s="174"/>
      <c r="SLZ21" s="174"/>
      <c r="SMA21" s="174"/>
      <c r="SMB21" s="174"/>
      <c r="SMC21" s="174"/>
      <c r="SMD21" s="174"/>
      <c r="SME21" s="174"/>
      <c r="SMF21" s="174"/>
      <c r="SMG21" s="174"/>
      <c r="SMH21" s="174"/>
      <c r="SMI21" s="174"/>
      <c r="SMJ21" s="174"/>
      <c r="SMK21" s="174"/>
      <c r="SML21" s="174"/>
      <c r="SMM21" s="174"/>
      <c r="SMN21" s="174"/>
      <c r="SMO21" s="174"/>
      <c r="SMP21" s="174"/>
      <c r="SMQ21" s="174"/>
      <c r="SMR21" s="174"/>
      <c r="SMS21" s="174"/>
      <c r="SMT21" s="174"/>
      <c r="SMU21" s="174"/>
      <c r="SMV21" s="174"/>
      <c r="SMW21" s="174"/>
      <c r="SMX21" s="174"/>
      <c r="SMY21" s="174"/>
      <c r="SMZ21" s="174"/>
      <c r="SNA21" s="174"/>
      <c r="SNB21" s="174"/>
      <c r="SNC21" s="174"/>
      <c r="SND21" s="174"/>
      <c r="SNE21" s="174"/>
      <c r="SNF21" s="174"/>
      <c r="SNG21" s="174"/>
      <c r="SNH21" s="174"/>
      <c r="SNI21" s="174"/>
      <c r="SNJ21" s="174"/>
      <c r="SNK21" s="174"/>
      <c r="SNL21" s="174"/>
      <c r="SNM21" s="174"/>
      <c r="SNN21" s="174"/>
      <c r="SNO21" s="174"/>
      <c r="SNP21" s="174"/>
      <c r="SNQ21" s="174"/>
      <c r="SNR21" s="174"/>
      <c r="SNS21" s="174"/>
      <c r="SNT21" s="174"/>
      <c r="SNU21" s="174"/>
      <c r="SNV21" s="174"/>
      <c r="SNW21" s="174"/>
      <c r="SNX21" s="174"/>
      <c r="SNY21" s="174"/>
      <c r="SNZ21" s="174"/>
      <c r="SOA21" s="174"/>
      <c r="SOB21" s="174"/>
      <c r="SOC21" s="174"/>
      <c r="SOD21" s="174"/>
      <c r="SOE21" s="174"/>
      <c r="SOF21" s="174"/>
      <c r="SOG21" s="174"/>
      <c r="SOH21" s="174"/>
      <c r="SOI21" s="174"/>
      <c r="SOJ21" s="174"/>
      <c r="SOK21" s="174"/>
      <c r="SOL21" s="174"/>
      <c r="SOM21" s="174"/>
      <c r="SON21" s="174"/>
      <c r="SOO21" s="174"/>
      <c r="SOP21" s="174"/>
      <c r="SOQ21" s="174"/>
      <c r="SOR21" s="174"/>
      <c r="SOS21" s="174"/>
      <c r="SOT21" s="174"/>
      <c r="SOU21" s="174"/>
      <c r="SOV21" s="174"/>
      <c r="SOW21" s="174"/>
      <c r="SOX21" s="174"/>
      <c r="SOY21" s="174"/>
      <c r="SOZ21" s="174"/>
      <c r="SPA21" s="174"/>
      <c r="SPB21" s="174"/>
      <c r="SPC21" s="174"/>
      <c r="SPD21" s="174"/>
      <c r="SPE21" s="174"/>
      <c r="SPF21" s="174"/>
      <c r="SPG21" s="174"/>
      <c r="SPH21" s="174"/>
      <c r="SPI21" s="174"/>
      <c r="SPJ21" s="174"/>
      <c r="SPK21" s="174"/>
      <c r="SPL21" s="174"/>
      <c r="SPM21" s="174"/>
      <c r="SPN21" s="174"/>
      <c r="SPO21" s="174"/>
      <c r="SPP21" s="174"/>
      <c r="SPQ21" s="174"/>
      <c r="SPR21" s="174"/>
      <c r="SPS21" s="174"/>
      <c r="SPT21" s="174"/>
      <c r="SPU21" s="174"/>
      <c r="SPV21" s="174"/>
      <c r="SPW21" s="174"/>
      <c r="SPX21" s="174"/>
      <c r="SPY21" s="174"/>
      <c r="SPZ21" s="174"/>
      <c r="SQA21" s="174"/>
      <c r="SQB21" s="174"/>
      <c r="SQC21" s="174"/>
      <c r="SQD21" s="174"/>
      <c r="SQE21" s="174"/>
      <c r="SQF21" s="174"/>
      <c r="SQG21" s="174"/>
      <c r="SQH21" s="174"/>
      <c r="SQI21" s="174"/>
      <c r="SQJ21" s="174"/>
      <c r="SQK21" s="174"/>
      <c r="SQL21" s="174"/>
      <c r="SQM21" s="174"/>
      <c r="SQN21" s="174"/>
      <c r="SQO21" s="174"/>
      <c r="SQP21" s="174"/>
      <c r="SQQ21" s="174"/>
      <c r="SQR21" s="174"/>
      <c r="SQS21" s="174"/>
      <c r="SQT21" s="174"/>
      <c r="SQU21" s="174"/>
      <c r="SQV21" s="174"/>
      <c r="SQW21" s="174"/>
      <c r="SQX21" s="174"/>
      <c r="SQY21" s="174"/>
      <c r="SQZ21" s="174"/>
      <c r="SRA21" s="174"/>
      <c r="SRB21" s="174"/>
      <c r="SRC21" s="174"/>
      <c r="SRD21" s="174"/>
      <c r="SRE21" s="174"/>
      <c r="SRF21" s="174"/>
      <c r="SRG21" s="174"/>
      <c r="SRH21" s="174"/>
      <c r="SRI21" s="174"/>
      <c r="SRJ21" s="174"/>
      <c r="SRK21" s="174"/>
      <c r="SRL21" s="174"/>
      <c r="SRM21" s="174"/>
      <c r="SRN21" s="174"/>
      <c r="SRO21" s="174"/>
      <c r="SRP21" s="174"/>
      <c r="SRQ21" s="174"/>
      <c r="SRR21" s="174"/>
      <c r="SRS21" s="174"/>
      <c r="SRT21" s="174"/>
      <c r="SRU21" s="174"/>
      <c r="SRV21" s="174"/>
      <c r="SRW21" s="174"/>
      <c r="SRX21" s="174"/>
      <c r="SRY21" s="174"/>
      <c r="SRZ21" s="174"/>
      <c r="SSA21" s="174"/>
      <c r="SSB21" s="174"/>
      <c r="SSC21" s="174"/>
      <c r="SSD21" s="174"/>
      <c r="SSE21" s="174"/>
      <c r="SSF21" s="174"/>
      <c r="SSG21" s="174"/>
      <c r="SSH21" s="174"/>
      <c r="SSI21" s="174"/>
      <c r="SSJ21" s="174"/>
      <c r="SSK21" s="174"/>
      <c r="SSL21" s="174"/>
      <c r="SSM21" s="174"/>
      <c r="SSN21" s="174"/>
      <c r="SSO21" s="174"/>
      <c r="SSP21" s="174"/>
      <c r="SSQ21" s="174"/>
      <c r="SSR21" s="174"/>
      <c r="SSS21" s="174"/>
      <c r="SST21" s="174"/>
      <c r="SSU21" s="174"/>
      <c r="SSV21" s="174"/>
      <c r="SSW21" s="174"/>
      <c r="SSX21" s="174"/>
      <c r="SSY21" s="174"/>
      <c r="SSZ21" s="174"/>
      <c r="STA21" s="174"/>
      <c r="STB21" s="174"/>
      <c r="STC21" s="174"/>
      <c r="STD21" s="174"/>
      <c r="STE21" s="174"/>
      <c r="STF21" s="174"/>
      <c r="STG21" s="174"/>
      <c r="STH21" s="174"/>
      <c r="STI21" s="174"/>
      <c r="STJ21" s="174"/>
      <c r="STK21" s="174"/>
      <c r="STL21" s="174"/>
      <c r="STM21" s="174"/>
      <c r="STN21" s="174"/>
      <c r="STO21" s="174"/>
      <c r="STP21" s="174"/>
      <c r="STQ21" s="174"/>
      <c r="STR21" s="174"/>
      <c r="STS21" s="174"/>
      <c r="STT21" s="174"/>
      <c r="STU21" s="174"/>
      <c r="STV21" s="174"/>
      <c r="STW21" s="174"/>
      <c r="STX21" s="174"/>
      <c r="STY21" s="174"/>
      <c r="STZ21" s="174"/>
      <c r="SUA21" s="174"/>
      <c r="SUB21" s="174"/>
      <c r="SUC21" s="174"/>
      <c r="SUD21" s="174"/>
      <c r="SUE21" s="174"/>
      <c r="SUF21" s="174"/>
      <c r="SUG21" s="174"/>
      <c r="SUH21" s="174"/>
      <c r="SUI21" s="174"/>
      <c r="SUJ21" s="174"/>
      <c r="SUK21" s="174"/>
      <c r="SUL21" s="174"/>
      <c r="SUM21" s="174"/>
      <c r="SUN21" s="174"/>
      <c r="SUO21" s="174"/>
      <c r="SUP21" s="174"/>
      <c r="SUQ21" s="174"/>
      <c r="SUR21" s="174"/>
      <c r="SUS21" s="174"/>
      <c r="SUT21" s="174"/>
      <c r="SUU21" s="174"/>
      <c r="SUV21" s="174"/>
      <c r="SUW21" s="174"/>
      <c r="SUX21" s="174"/>
      <c r="SUY21" s="174"/>
      <c r="SUZ21" s="174"/>
      <c r="SVA21" s="174"/>
      <c r="SVB21" s="174"/>
      <c r="SVC21" s="174"/>
      <c r="SVD21" s="174"/>
      <c r="SVE21" s="174"/>
      <c r="SVF21" s="174"/>
      <c r="SVG21" s="174"/>
      <c r="SVH21" s="174"/>
      <c r="SVI21" s="174"/>
      <c r="SVJ21" s="174"/>
      <c r="SVK21" s="174"/>
      <c r="SVL21" s="174"/>
      <c r="SVM21" s="174"/>
      <c r="SVN21" s="174"/>
      <c r="SVO21" s="174"/>
      <c r="SVP21" s="174"/>
      <c r="SVQ21" s="174"/>
      <c r="SVR21" s="174"/>
      <c r="SVS21" s="174"/>
      <c r="SVT21" s="174"/>
      <c r="SVU21" s="174"/>
      <c r="SVV21" s="174"/>
      <c r="SVW21" s="174"/>
      <c r="SVX21" s="174"/>
      <c r="SVY21" s="174"/>
      <c r="SVZ21" s="174"/>
      <c r="SWA21" s="174"/>
      <c r="SWB21" s="174"/>
      <c r="SWC21" s="174"/>
      <c r="SWD21" s="174"/>
      <c r="SWE21" s="174"/>
      <c r="SWF21" s="174"/>
      <c r="SWG21" s="174"/>
      <c r="SWH21" s="174"/>
      <c r="SWI21" s="174"/>
      <c r="SWJ21" s="174"/>
      <c r="SWK21" s="174"/>
      <c r="SWL21" s="174"/>
      <c r="SWM21" s="174"/>
      <c r="SWN21" s="174"/>
      <c r="SWO21" s="174"/>
      <c r="SWP21" s="174"/>
      <c r="SWQ21" s="174"/>
      <c r="SWR21" s="174"/>
      <c r="SWS21" s="174"/>
      <c r="SWT21" s="174"/>
      <c r="SWU21" s="174"/>
      <c r="SWV21" s="174"/>
      <c r="SWW21" s="174"/>
      <c r="SWX21" s="174"/>
      <c r="SWY21" s="174"/>
      <c r="SWZ21" s="174"/>
      <c r="SXA21" s="174"/>
      <c r="SXB21" s="174"/>
      <c r="SXC21" s="174"/>
      <c r="SXD21" s="174"/>
      <c r="SXE21" s="174"/>
      <c r="SXF21" s="174"/>
      <c r="SXG21" s="174"/>
      <c r="SXH21" s="174"/>
      <c r="SXI21" s="174"/>
      <c r="SXJ21" s="174"/>
      <c r="SXK21" s="174"/>
      <c r="SXL21" s="174"/>
      <c r="SXM21" s="174"/>
      <c r="SXN21" s="174"/>
      <c r="SXO21" s="174"/>
      <c r="SXP21" s="174"/>
      <c r="SXQ21" s="174"/>
      <c r="SXR21" s="174"/>
      <c r="SXS21" s="174"/>
      <c r="SXT21" s="174"/>
      <c r="SXU21" s="174"/>
      <c r="SXV21" s="174"/>
      <c r="SXW21" s="174"/>
      <c r="SXX21" s="174"/>
      <c r="SXY21" s="174"/>
      <c r="SXZ21" s="174"/>
      <c r="SYA21" s="174"/>
      <c r="SYB21" s="174"/>
      <c r="SYC21" s="174"/>
      <c r="SYD21" s="174"/>
      <c r="SYE21" s="174"/>
      <c r="SYF21" s="174"/>
      <c r="SYG21" s="174"/>
      <c r="SYH21" s="174"/>
      <c r="SYI21" s="174"/>
      <c r="SYJ21" s="174"/>
      <c r="SYK21" s="174"/>
      <c r="SYL21" s="174"/>
      <c r="SYM21" s="174"/>
      <c r="SYN21" s="174"/>
      <c r="SYO21" s="174"/>
      <c r="SYP21" s="174"/>
      <c r="SYQ21" s="174"/>
      <c r="SYR21" s="174"/>
      <c r="SYS21" s="174"/>
      <c r="SYT21" s="174"/>
      <c r="SYU21" s="174"/>
      <c r="SYV21" s="174"/>
      <c r="SYW21" s="174"/>
      <c r="SYX21" s="174"/>
      <c r="SYY21" s="174"/>
      <c r="SYZ21" s="174"/>
      <c r="SZA21" s="174"/>
      <c r="SZB21" s="174"/>
      <c r="SZC21" s="174"/>
      <c r="SZD21" s="174"/>
      <c r="SZE21" s="174"/>
      <c r="SZF21" s="174"/>
      <c r="SZG21" s="174"/>
      <c r="SZH21" s="174"/>
      <c r="SZI21" s="174"/>
      <c r="SZJ21" s="174"/>
      <c r="SZK21" s="174"/>
      <c r="SZL21" s="174"/>
      <c r="SZM21" s="174"/>
      <c r="SZN21" s="174"/>
      <c r="SZO21" s="174"/>
      <c r="SZP21" s="174"/>
      <c r="SZQ21" s="174"/>
      <c r="SZR21" s="174"/>
      <c r="SZS21" s="174"/>
      <c r="SZT21" s="174"/>
      <c r="SZU21" s="174"/>
      <c r="SZV21" s="174"/>
      <c r="SZW21" s="174"/>
      <c r="SZX21" s="174"/>
      <c r="SZY21" s="174"/>
      <c r="SZZ21" s="174"/>
      <c r="TAA21" s="174"/>
      <c r="TAB21" s="174"/>
      <c r="TAC21" s="174"/>
      <c r="TAD21" s="174"/>
      <c r="TAE21" s="174"/>
      <c r="TAF21" s="174"/>
      <c r="TAG21" s="174"/>
      <c r="TAH21" s="174"/>
      <c r="TAI21" s="174"/>
      <c r="TAJ21" s="174"/>
      <c r="TAK21" s="174"/>
      <c r="TAL21" s="174"/>
      <c r="TAM21" s="174"/>
      <c r="TAN21" s="174"/>
      <c r="TAO21" s="174"/>
      <c r="TAP21" s="174"/>
      <c r="TAQ21" s="174"/>
      <c r="TAR21" s="174"/>
      <c r="TAS21" s="174"/>
      <c r="TAT21" s="174"/>
      <c r="TAU21" s="174"/>
      <c r="TAV21" s="174"/>
      <c r="TAW21" s="174"/>
      <c r="TAX21" s="174"/>
      <c r="TAY21" s="174"/>
      <c r="TAZ21" s="174"/>
      <c r="TBA21" s="174"/>
      <c r="TBB21" s="174"/>
      <c r="TBC21" s="174"/>
      <c r="TBD21" s="174"/>
      <c r="TBE21" s="174"/>
      <c r="TBF21" s="174"/>
      <c r="TBG21" s="174"/>
      <c r="TBH21" s="174"/>
      <c r="TBI21" s="174"/>
      <c r="TBJ21" s="174"/>
      <c r="TBK21" s="174"/>
      <c r="TBL21" s="174"/>
      <c r="TBM21" s="174"/>
      <c r="TBN21" s="174"/>
      <c r="TBO21" s="174"/>
      <c r="TBP21" s="174"/>
      <c r="TBQ21" s="174"/>
      <c r="TBR21" s="174"/>
      <c r="TBS21" s="174"/>
      <c r="TBT21" s="174"/>
      <c r="TBU21" s="174"/>
      <c r="TBV21" s="174"/>
      <c r="TBW21" s="174"/>
      <c r="TBX21" s="174"/>
      <c r="TBY21" s="174"/>
      <c r="TBZ21" s="174"/>
      <c r="TCA21" s="174"/>
      <c r="TCB21" s="174"/>
      <c r="TCC21" s="174"/>
      <c r="TCD21" s="174"/>
      <c r="TCE21" s="174"/>
      <c r="TCF21" s="174"/>
      <c r="TCG21" s="174"/>
      <c r="TCH21" s="174"/>
      <c r="TCI21" s="174"/>
      <c r="TCJ21" s="174"/>
      <c r="TCK21" s="174"/>
      <c r="TCL21" s="174"/>
      <c r="TCM21" s="174"/>
      <c r="TCN21" s="174"/>
      <c r="TCO21" s="174"/>
      <c r="TCP21" s="174"/>
      <c r="TCQ21" s="174"/>
      <c r="TCR21" s="174"/>
      <c r="TCS21" s="174"/>
      <c r="TCT21" s="174"/>
      <c r="TCU21" s="174"/>
      <c r="TCV21" s="174"/>
      <c r="TCW21" s="174"/>
      <c r="TCX21" s="174"/>
      <c r="TCY21" s="174"/>
      <c r="TCZ21" s="174"/>
      <c r="TDA21" s="174"/>
      <c r="TDB21" s="174"/>
      <c r="TDC21" s="174"/>
      <c r="TDD21" s="174"/>
      <c r="TDE21" s="174"/>
      <c r="TDF21" s="174"/>
      <c r="TDG21" s="174"/>
      <c r="TDH21" s="174"/>
      <c r="TDI21" s="174"/>
      <c r="TDJ21" s="174"/>
      <c r="TDK21" s="174"/>
      <c r="TDL21" s="174"/>
      <c r="TDM21" s="174"/>
      <c r="TDN21" s="174"/>
      <c r="TDO21" s="174"/>
      <c r="TDP21" s="174"/>
      <c r="TDQ21" s="174"/>
      <c r="TDR21" s="174"/>
      <c r="TDS21" s="174"/>
      <c r="TDT21" s="174"/>
      <c r="TDU21" s="174"/>
      <c r="TDV21" s="174"/>
      <c r="TDW21" s="174"/>
      <c r="TDX21" s="174"/>
      <c r="TDY21" s="174"/>
      <c r="TDZ21" s="174"/>
      <c r="TEA21" s="174"/>
      <c r="TEB21" s="174"/>
      <c r="TEC21" s="174"/>
      <c r="TED21" s="174"/>
      <c r="TEE21" s="174"/>
      <c r="TEF21" s="174"/>
      <c r="TEG21" s="174"/>
      <c r="TEH21" s="174"/>
      <c r="TEI21" s="174"/>
      <c r="TEJ21" s="174"/>
      <c r="TEK21" s="174"/>
      <c r="TEL21" s="174"/>
      <c r="TEM21" s="174"/>
      <c r="TEN21" s="174"/>
      <c r="TEO21" s="174"/>
      <c r="TEP21" s="174"/>
      <c r="TEQ21" s="174"/>
      <c r="TER21" s="174"/>
      <c r="TES21" s="174"/>
      <c r="TET21" s="174"/>
      <c r="TEU21" s="174"/>
      <c r="TEV21" s="174"/>
      <c r="TEW21" s="174"/>
      <c r="TEX21" s="174"/>
      <c r="TEY21" s="174"/>
      <c r="TEZ21" s="174"/>
      <c r="TFA21" s="174"/>
      <c r="TFB21" s="174"/>
      <c r="TFC21" s="174"/>
      <c r="TFD21" s="174"/>
      <c r="TFE21" s="174"/>
      <c r="TFF21" s="174"/>
      <c r="TFG21" s="174"/>
      <c r="TFH21" s="174"/>
      <c r="TFI21" s="174"/>
      <c r="TFJ21" s="174"/>
      <c r="TFK21" s="174"/>
      <c r="TFL21" s="174"/>
      <c r="TFM21" s="174"/>
      <c r="TFN21" s="174"/>
      <c r="TFO21" s="174"/>
      <c r="TFP21" s="174"/>
      <c r="TFQ21" s="174"/>
      <c r="TFR21" s="174"/>
      <c r="TFS21" s="174"/>
      <c r="TFT21" s="174"/>
      <c r="TFU21" s="174"/>
      <c r="TFV21" s="174"/>
      <c r="TFW21" s="174"/>
      <c r="TFX21" s="174"/>
      <c r="TFY21" s="174"/>
      <c r="TFZ21" s="174"/>
      <c r="TGA21" s="174"/>
      <c r="TGB21" s="174"/>
      <c r="TGC21" s="174"/>
      <c r="TGD21" s="174"/>
      <c r="TGE21" s="174"/>
      <c r="TGF21" s="174"/>
      <c r="TGG21" s="174"/>
      <c r="TGH21" s="174"/>
      <c r="TGI21" s="174"/>
      <c r="TGJ21" s="174"/>
      <c r="TGK21" s="174"/>
      <c r="TGL21" s="174"/>
      <c r="TGM21" s="174"/>
      <c r="TGN21" s="174"/>
      <c r="TGO21" s="174"/>
      <c r="TGP21" s="174"/>
      <c r="TGQ21" s="174"/>
      <c r="TGR21" s="174"/>
      <c r="TGS21" s="174"/>
      <c r="TGT21" s="174"/>
      <c r="TGU21" s="174"/>
      <c r="TGV21" s="174"/>
      <c r="TGW21" s="174"/>
      <c r="TGX21" s="174"/>
      <c r="TGY21" s="174"/>
      <c r="TGZ21" s="174"/>
      <c r="THA21" s="174"/>
      <c r="THB21" s="174"/>
      <c r="THC21" s="174"/>
      <c r="THD21" s="174"/>
      <c r="THE21" s="174"/>
      <c r="THF21" s="174"/>
      <c r="THG21" s="174"/>
      <c r="THH21" s="174"/>
      <c r="THI21" s="174"/>
      <c r="THJ21" s="174"/>
      <c r="THK21" s="174"/>
      <c r="THL21" s="174"/>
      <c r="THM21" s="174"/>
      <c r="THN21" s="174"/>
      <c r="THO21" s="174"/>
      <c r="THP21" s="174"/>
      <c r="THQ21" s="174"/>
      <c r="THR21" s="174"/>
      <c r="THS21" s="174"/>
      <c r="THT21" s="174"/>
      <c r="THU21" s="174"/>
      <c r="THV21" s="174"/>
      <c r="THW21" s="174"/>
      <c r="THX21" s="174"/>
      <c r="THY21" s="174"/>
      <c r="THZ21" s="174"/>
      <c r="TIA21" s="174"/>
      <c r="TIB21" s="174"/>
      <c r="TIC21" s="174"/>
      <c r="TID21" s="174"/>
      <c r="TIE21" s="174"/>
      <c r="TIF21" s="174"/>
      <c r="TIG21" s="174"/>
      <c r="TIH21" s="174"/>
      <c r="TII21" s="174"/>
      <c r="TIJ21" s="174"/>
      <c r="TIK21" s="174"/>
      <c r="TIL21" s="174"/>
      <c r="TIM21" s="174"/>
      <c r="TIN21" s="174"/>
      <c r="TIO21" s="174"/>
      <c r="TIP21" s="174"/>
      <c r="TIQ21" s="174"/>
      <c r="TIR21" s="174"/>
      <c r="TIS21" s="174"/>
      <c r="TIT21" s="174"/>
      <c r="TIU21" s="174"/>
      <c r="TIV21" s="174"/>
      <c r="TIW21" s="174"/>
      <c r="TIX21" s="174"/>
      <c r="TIY21" s="174"/>
      <c r="TIZ21" s="174"/>
      <c r="TJA21" s="174"/>
      <c r="TJB21" s="174"/>
      <c r="TJC21" s="174"/>
      <c r="TJD21" s="174"/>
      <c r="TJE21" s="174"/>
      <c r="TJF21" s="174"/>
      <c r="TJG21" s="174"/>
      <c r="TJH21" s="174"/>
      <c r="TJI21" s="174"/>
      <c r="TJJ21" s="174"/>
      <c r="TJK21" s="174"/>
      <c r="TJL21" s="174"/>
      <c r="TJM21" s="174"/>
      <c r="TJN21" s="174"/>
      <c r="TJO21" s="174"/>
      <c r="TJP21" s="174"/>
      <c r="TJQ21" s="174"/>
      <c r="TJR21" s="174"/>
      <c r="TJS21" s="174"/>
      <c r="TJT21" s="174"/>
      <c r="TJU21" s="174"/>
      <c r="TJV21" s="174"/>
      <c r="TJW21" s="174"/>
      <c r="TJX21" s="174"/>
      <c r="TJY21" s="174"/>
      <c r="TJZ21" s="174"/>
      <c r="TKA21" s="174"/>
      <c r="TKB21" s="174"/>
      <c r="TKC21" s="174"/>
      <c r="TKD21" s="174"/>
      <c r="TKE21" s="174"/>
      <c r="TKF21" s="174"/>
      <c r="TKG21" s="174"/>
      <c r="TKH21" s="174"/>
      <c r="TKI21" s="174"/>
      <c r="TKJ21" s="174"/>
      <c r="TKK21" s="174"/>
      <c r="TKL21" s="174"/>
      <c r="TKM21" s="174"/>
      <c r="TKN21" s="174"/>
      <c r="TKO21" s="174"/>
      <c r="TKP21" s="174"/>
      <c r="TKQ21" s="174"/>
      <c r="TKR21" s="174"/>
      <c r="TKS21" s="174"/>
      <c r="TKT21" s="174"/>
      <c r="TKU21" s="174"/>
      <c r="TKV21" s="174"/>
      <c r="TKW21" s="174"/>
      <c r="TKX21" s="174"/>
      <c r="TKY21" s="174"/>
      <c r="TKZ21" s="174"/>
      <c r="TLA21" s="174"/>
      <c r="TLB21" s="174"/>
      <c r="TLC21" s="174"/>
      <c r="TLD21" s="174"/>
      <c r="TLE21" s="174"/>
      <c r="TLF21" s="174"/>
      <c r="TLG21" s="174"/>
      <c r="TLH21" s="174"/>
      <c r="TLI21" s="174"/>
      <c r="TLJ21" s="174"/>
      <c r="TLK21" s="174"/>
      <c r="TLL21" s="174"/>
      <c r="TLM21" s="174"/>
      <c r="TLN21" s="174"/>
      <c r="TLO21" s="174"/>
      <c r="TLP21" s="174"/>
      <c r="TLQ21" s="174"/>
      <c r="TLR21" s="174"/>
      <c r="TLS21" s="174"/>
      <c r="TLT21" s="174"/>
      <c r="TLU21" s="174"/>
      <c r="TLV21" s="174"/>
      <c r="TLW21" s="174"/>
      <c r="TLX21" s="174"/>
      <c r="TLY21" s="174"/>
      <c r="TLZ21" s="174"/>
      <c r="TMA21" s="174"/>
      <c r="TMB21" s="174"/>
      <c r="TMC21" s="174"/>
      <c r="TMD21" s="174"/>
      <c r="TME21" s="174"/>
      <c r="TMF21" s="174"/>
      <c r="TMG21" s="174"/>
      <c r="TMH21" s="174"/>
      <c r="TMI21" s="174"/>
      <c r="TMJ21" s="174"/>
      <c r="TMK21" s="174"/>
      <c r="TML21" s="174"/>
      <c r="TMM21" s="174"/>
      <c r="TMN21" s="174"/>
      <c r="TMO21" s="174"/>
      <c r="TMP21" s="174"/>
      <c r="TMQ21" s="174"/>
      <c r="TMR21" s="174"/>
      <c r="TMS21" s="174"/>
      <c r="TMT21" s="174"/>
      <c r="TMU21" s="174"/>
      <c r="TMV21" s="174"/>
      <c r="TMW21" s="174"/>
      <c r="TMX21" s="174"/>
      <c r="TMY21" s="174"/>
      <c r="TMZ21" s="174"/>
      <c r="TNA21" s="174"/>
      <c r="TNB21" s="174"/>
      <c r="TNC21" s="174"/>
      <c r="TND21" s="174"/>
      <c r="TNE21" s="174"/>
      <c r="TNF21" s="174"/>
      <c r="TNG21" s="174"/>
      <c r="TNH21" s="174"/>
      <c r="TNI21" s="174"/>
      <c r="TNJ21" s="174"/>
      <c r="TNK21" s="174"/>
      <c r="TNL21" s="174"/>
      <c r="TNM21" s="174"/>
      <c r="TNN21" s="174"/>
      <c r="TNO21" s="174"/>
      <c r="TNP21" s="174"/>
      <c r="TNQ21" s="174"/>
      <c r="TNR21" s="174"/>
      <c r="TNS21" s="174"/>
      <c r="TNT21" s="174"/>
      <c r="TNU21" s="174"/>
      <c r="TNV21" s="174"/>
      <c r="TNW21" s="174"/>
      <c r="TNX21" s="174"/>
      <c r="TNY21" s="174"/>
      <c r="TNZ21" s="174"/>
      <c r="TOA21" s="174"/>
      <c r="TOB21" s="174"/>
      <c r="TOC21" s="174"/>
      <c r="TOD21" s="174"/>
      <c r="TOE21" s="174"/>
      <c r="TOF21" s="174"/>
      <c r="TOG21" s="174"/>
      <c r="TOH21" s="174"/>
      <c r="TOI21" s="174"/>
      <c r="TOJ21" s="174"/>
      <c r="TOK21" s="174"/>
      <c r="TOL21" s="174"/>
      <c r="TOM21" s="174"/>
      <c r="TON21" s="174"/>
      <c r="TOO21" s="174"/>
      <c r="TOP21" s="174"/>
      <c r="TOQ21" s="174"/>
      <c r="TOR21" s="174"/>
      <c r="TOS21" s="174"/>
      <c r="TOT21" s="174"/>
      <c r="TOU21" s="174"/>
      <c r="TOV21" s="174"/>
      <c r="TOW21" s="174"/>
      <c r="TOX21" s="174"/>
      <c r="TOY21" s="174"/>
      <c r="TOZ21" s="174"/>
      <c r="TPA21" s="174"/>
      <c r="TPB21" s="174"/>
      <c r="TPC21" s="174"/>
      <c r="TPD21" s="174"/>
      <c r="TPE21" s="174"/>
      <c r="TPF21" s="174"/>
      <c r="TPG21" s="174"/>
      <c r="TPH21" s="174"/>
      <c r="TPI21" s="174"/>
      <c r="TPJ21" s="174"/>
      <c r="TPK21" s="174"/>
      <c r="TPL21" s="174"/>
      <c r="TPM21" s="174"/>
      <c r="TPN21" s="174"/>
      <c r="TPO21" s="174"/>
      <c r="TPP21" s="174"/>
      <c r="TPQ21" s="174"/>
      <c r="TPR21" s="174"/>
      <c r="TPS21" s="174"/>
      <c r="TPT21" s="174"/>
      <c r="TPU21" s="174"/>
      <c r="TPV21" s="174"/>
      <c r="TPW21" s="174"/>
      <c r="TPX21" s="174"/>
      <c r="TPY21" s="174"/>
      <c r="TPZ21" s="174"/>
      <c r="TQA21" s="174"/>
      <c r="TQB21" s="174"/>
      <c r="TQC21" s="174"/>
      <c r="TQD21" s="174"/>
      <c r="TQE21" s="174"/>
      <c r="TQF21" s="174"/>
      <c r="TQG21" s="174"/>
      <c r="TQH21" s="174"/>
      <c r="TQI21" s="174"/>
      <c r="TQJ21" s="174"/>
      <c r="TQK21" s="174"/>
      <c r="TQL21" s="174"/>
      <c r="TQM21" s="174"/>
      <c r="TQN21" s="174"/>
      <c r="TQO21" s="174"/>
      <c r="TQP21" s="174"/>
      <c r="TQQ21" s="174"/>
      <c r="TQR21" s="174"/>
      <c r="TQS21" s="174"/>
      <c r="TQT21" s="174"/>
      <c r="TQU21" s="174"/>
      <c r="TQV21" s="174"/>
      <c r="TQW21" s="174"/>
      <c r="TQX21" s="174"/>
      <c r="TQY21" s="174"/>
      <c r="TQZ21" s="174"/>
      <c r="TRA21" s="174"/>
      <c r="TRB21" s="174"/>
      <c r="TRC21" s="174"/>
      <c r="TRD21" s="174"/>
      <c r="TRE21" s="174"/>
      <c r="TRF21" s="174"/>
      <c r="TRG21" s="174"/>
      <c r="TRH21" s="174"/>
      <c r="TRI21" s="174"/>
      <c r="TRJ21" s="174"/>
      <c r="TRK21" s="174"/>
      <c r="TRL21" s="174"/>
      <c r="TRM21" s="174"/>
      <c r="TRN21" s="174"/>
      <c r="TRO21" s="174"/>
      <c r="TRP21" s="174"/>
      <c r="TRQ21" s="174"/>
      <c r="TRR21" s="174"/>
      <c r="TRS21" s="174"/>
      <c r="TRT21" s="174"/>
      <c r="TRU21" s="174"/>
      <c r="TRV21" s="174"/>
      <c r="TRW21" s="174"/>
      <c r="TRX21" s="174"/>
      <c r="TRY21" s="174"/>
      <c r="TRZ21" s="174"/>
      <c r="TSA21" s="174"/>
      <c r="TSB21" s="174"/>
      <c r="TSC21" s="174"/>
      <c r="TSD21" s="174"/>
      <c r="TSE21" s="174"/>
      <c r="TSF21" s="174"/>
      <c r="TSG21" s="174"/>
      <c r="TSH21" s="174"/>
      <c r="TSI21" s="174"/>
      <c r="TSJ21" s="174"/>
      <c r="TSK21" s="174"/>
      <c r="TSL21" s="174"/>
      <c r="TSM21" s="174"/>
      <c r="TSN21" s="174"/>
      <c r="TSO21" s="174"/>
      <c r="TSP21" s="174"/>
      <c r="TSQ21" s="174"/>
      <c r="TSR21" s="174"/>
      <c r="TSS21" s="174"/>
      <c r="TST21" s="174"/>
      <c r="TSU21" s="174"/>
      <c r="TSV21" s="174"/>
      <c r="TSW21" s="174"/>
      <c r="TSX21" s="174"/>
      <c r="TSY21" s="174"/>
      <c r="TSZ21" s="174"/>
      <c r="TTA21" s="174"/>
      <c r="TTB21" s="174"/>
      <c r="TTC21" s="174"/>
      <c r="TTD21" s="174"/>
      <c r="TTE21" s="174"/>
      <c r="TTF21" s="174"/>
      <c r="TTG21" s="174"/>
      <c r="TTH21" s="174"/>
      <c r="TTI21" s="174"/>
      <c r="TTJ21" s="174"/>
      <c r="TTK21" s="174"/>
      <c r="TTL21" s="174"/>
      <c r="TTM21" s="174"/>
      <c r="TTN21" s="174"/>
      <c r="TTO21" s="174"/>
      <c r="TTP21" s="174"/>
      <c r="TTQ21" s="174"/>
      <c r="TTR21" s="174"/>
      <c r="TTS21" s="174"/>
      <c r="TTT21" s="174"/>
      <c r="TTU21" s="174"/>
      <c r="TTV21" s="174"/>
      <c r="TTW21" s="174"/>
      <c r="TTX21" s="174"/>
      <c r="TTY21" s="174"/>
      <c r="TTZ21" s="174"/>
      <c r="TUA21" s="174"/>
      <c r="TUB21" s="174"/>
      <c r="TUC21" s="174"/>
      <c r="TUD21" s="174"/>
      <c r="TUE21" s="174"/>
      <c r="TUF21" s="174"/>
      <c r="TUG21" s="174"/>
      <c r="TUH21" s="174"/>
      <c r="TUI21" s="174"/>
      <c r="TUJ21" s="174"/>
      <c r="TUK21" s="174"/>
      <c r="TUL21" s="174"/>
      <c r="TUM21" s="174"/>
      <c r="TUN21" s="174"/>
      <c r="TUO21" s="174"/>
      <c r="TUP21" s="174"/>
      <c r="TUQ21" s="174"/>
      <c r="TUR21" s="174"/>
      <c r="TUS21" s="174"/>
      <c r="TUT21" s="174"/>
      <c r="TUU21" s="174"/>
      <c r="TUV21" s="174"/>
      <c r="TUW21" s="174"/>
      <c r="TUX21" s="174"/>
      <c r="TUY21" s="174"/>
      <c r="TUZ21" s="174"/>
      <c r="TVA21" s="174"/>
      <c r="TVB21" s="174"/>
      <c r="TVC21" s="174"/>
      <c r="TVD21" s="174"/>
      <c r="TVE21" s="174"/>
      <c r="TVF21" s="174"/>
      <c r="TVG21" s="174"/>
      <c r="TVH21" s="174"/>
      <c r="TVI21" s="174"/>
      <c r="TVJ21" s="174"/>
      <c r="TVK21" s="174"/>
      <c r="TVL21" s="174"/>
      <c r="TVM21" s="174"/>
      <c r="TVN21" s="174"/>
      <c r="TVO21" s="174"/>
      <c r="TVP21" s="174"/>
      <c r="TVQ21" s="174"/>
      <c r="TVR21" s="174"/>
      <c r="TVS21" s="174"/>
      <c r="TVT21" s="174"/>
      <c r="TVU21" s="174"/>
      <c r="TVV21" s="174"/>
      <c r="TVW21" s="174"/>
      <c r="TVX21" s="174"/>
      <c r="TVY21" s="174"/>
      <c r="TVZ21" s="174"/>
      <c r="TWA21" s="174"/>
      <c r="TWB21" s="174"/>
      <c r="TWC21" s="174"/>
      <c r="TWD21" s="174"/>
      <c r="TWE21" s="174"/>
      <c r="TWF21" s="174"/>
      <c r="TWG21" s="174"/>
      <c r="TWH21" s="174"/>
      <c r="TWI21" s="174"/>
      <c r="TWJ21" s="174"/>
      <c r="TWK21" s="174"/>
      <c r="TWL21" s="174"/>
      <c r="TWM21" s="174"/>
      <c r="TWN21" s="174"/>
      <c r="TWO21" s="174"/>
      <c r="TWP21" s="174"/>
      <c r="TWQ21" s="174"/>
      <c r="TWR21" s="174"/>
      <c r="TWS21" s="174"/>
      <c r="TWT21" s="174"/>
      <c r="TWU21" s="174"/>
      <c r="TWV21" s="174"/>
      <c r="TWW21" s="174"/>
      <c r="TWX21" s="174"/>
      <c r="TWY21" s="174"/>
      <c r="TWZ21" s="174"/>
      <c r="TXA21" s="174"/>
      <c r="TXB21" s="174"/>
      <c r="TXC21" s="174"/>
      <c r="TXD21" s="174"/>
      <c r="TXE21" s="174"/>
      <c r="TXF21" s="174"/>
      <c r="TXG21" s="174"/>
      <c r="TXH21" s="174"/>
      <c r="TXI21" s="174"/>
      <c r="TXJ21" s="174"/>
      <c r="TXK21" s="174"/>
      <c r="TXL21" s="174"/>
      <c r="TXM21" s="174"/>
      <c r="TXN21" s="174"/>
      <c r="TXO21" s="174"/>
      <c r="TXP21" s="174"/>
      <c r="TXQ21" s="174"/>
      <c r="TXR21" s="174"/>
      <c r="TXS21" s="174"/>
      <c r="TXT21" s="174"/>
      <c r="TXU21" s="174"/>
      <c r="TXV21" s="174"/>
      <c r="TXW21" s="174"/>
      <c r="TXX21" s="174"/>
      <c r="TXY21" s="174"/>
      <c r="TXZ21" s="174"/>
      <c r="TYA21" s="174"/>
      <c r="TYB21" s="174"/>
      <c r="TYC21" s="174"/>
      <c r="TYD21" s="174"/>
      <c r="TYE21" s="174"/>
      <c r="TYF21" s="174"/>
      <c r="TYG21" s="174"/>
      <c r="TYH21" s="174"/>
      <c r="TYI21" s="174"/>
      <c r="TYJ21" s="174"/>
      <c r="TYK21" s="174"/>
      <c r="TYL21" s="174"/>
      <c r="TYM21" s="174"/>
      <c r="TYN21" s="174"/>
      <c r="TYO21" s="174"/>
      <c r="TYP21" s="174"/>
      <c r="TYQ21" s="174"/>
      <c r="TYR21" s="174"/>
      <c r="TYS21" s="174"/>
      <c r="TYT21" s="174"/>
      <c r="TYU21" s="174"/>
      <c r="TYV21" s="174"/>
      <c r="TYW21" s="174"/>
      <c r="TYX21" s="174"/>
      <c r="TYY21" s="174"/>
      <c r="TYZ21" s="174"/>
      <c r="TZA21" s="174"/>
      <c r="TZB21" s="174"/>
      <c r="TZC21" s="174"/>
      <c r="TZD21" s="174"/>
      <c r="TZE21" s="174"/>
      <c r="TZF21" s="174"/>
      <c r="TZG21" s="174"/>
      <c r="TZH21" s="174"/>
      <c r="TZI21" s="174"/>
      <c r="TZJ21" s="174"/>
      <c r="TZK21" s="174"/>
      <c r="TZL21" s="174"/>
      <c r="TZM21" s="174"/>
      <c r="TZN21" s="174"/>
      <c r="TZO21" s="174"/>
      <c r="TZP21" s="174"/>
      <c r="TZQ21" s="174"/>
      <c r="TZR21" s="174"/>
      <c r="TZS21" s="174"/>
      <c r="TZT21" s="174"/>
      <c r="TZU21" s="174"/>
      <c r="TZV21" s="174"/>
      <c r="TZW21" s="174"/>
      <c r="TZX21" s="174"/>
      <c r="TZY21" s="174"/>
      <c r="TZZ21" s="174"/>
      <c r="UAA21" s="174"/>
      <c r="UAB21" s="174"/>
      <c r="UAC21" s="174"/>
      <c r="UAD21" s="174"/>
      <c r="UAE21" s="174"/>
      <c r="UAF21" s="174"/>
      <c r="UAG21" s="174"/>
      <c r="UAH21" s="174"/>
      <c r="UAI21" s="174"/>
      <c r="UAJ21" s="174"/>
      <c r="UAK21" s="174"/>
      <c r="UAL21" s="174"/>
      <c r="UAM21" s="174"/>
      <c r="UAN21" s="174"/>
      <c r="UAO21" s="174"/>
      <c r="UAP21" s="174"/>
      <c r="UAQ21" s="174"/>
      <c r="UAR21" s="174"/>
      <c r="UAS21" s="174"/>
      <c r="UAT21" s="174"/>
      <c r="UAU21" s="174"/>
      <c r="UAV21" s="174"/>
      <c r="UAW21" s="174"/>
      <c r="UAX21" s="174"/>
      <c r="UAY21" s="174"/>
      <c r="UAZ21" s="174"/>
      <c r="UBA21" s="174"/>
      <c r="UBB21" s="174"/>
      <c r="UBC21" s="174"/>
      <c r="UBD21" s="174"/>
      <c r="UBE21" s="174"/>
      <c r="UBF21" s="174"/>
      <c r="UBG21" s="174"/>
      <c r="UBH21" s="174"/>
      <c r="UBI21" s="174"/>
      <c r="UBJ21" s="174"/>
      <c r="UBK21" s="174"/>
      <c r="UBL21" s="174"/>
      <c r="UBM21" s="174"/>
      <c r="UBN21" s="174"/>
      <c r="UBO21" s="174"/>
      <c r="UBP21" s="174"/>
      <c r="UBQ21" s="174"/>
      <c r="UBR21" s="174"/>
      <c r="UBS21" s="174"/>
      <c r="UBT21" s="174"/>
      <c r="UBU21" s="174"/>
      <c r="UBV21" s="174"/>
      <c r="UBW21" s="174"/>
      <c r="UBX21" s="174"/>
      <c r="UBY21" s="174"/>
      <c r="UBZ21" s="174"/>
      <c r="UCA21" s="174"/>
      <c r="UCB21" s="174"/>
      <c r="UCC21" s="174"/>
      <c r="UCD21" s="174"/>
      <c r="UCE21" s="174"/>
      <c r="UCF21" s="174"/>
      <c r="UCG21" s="174"/>
      <c r="UCH21" s="174"/>
      <c r="UCI21" s="174"/>
      <c r="UCJ21" s="174"/>
      <c r="UCK21" s="174"/>
      <c r="UCL21" s="174"/>
      <c r="UCM21" s="174"/>
      <c r="UCN21" s="174"/>
      <c r="UCO21" s="174"/>
      <c r="UCP21" s="174"/>
      <c r="UCQ21" s="174"/>
      <c r="UCR21" s="174"/>
      <c r="UCS21" s="174"/>
      <c r="UCT21" s="174"/>
      <c r="UCU21" s="174"/>
      <c r="UCV21" s="174"/>
      <c r="UCW21" s="174"/>
      <c r="UCX21" s="174"/>
      <c r="UCY21" s="174"/>
      <c r="UCZ21" s="174"/>
      <c r="UDA21" s="174"/>
      <c r="UDB21" s="174"/>
      <c r="UDC21" s="174"/>
      <c r="UDD21" s="174"/>
      <c r="UDE21" s="174"/>
      <c r="UDF21" s="174"/>
      <c r="UDG21" s="174"/>
      <c r="UDH21" s="174"/>
      <c r="UDI21" s="174"/>
      <c r="UDJ21" s="174"/>
      <c r="UDK21" s="174"/>
      <c r="UDL21" s="174"/>
      <c r="UDM21" s="174"/>
      <c r="UDN21" s="174"/>
      <c r="UDO21" s="174"/>
      <c r="UDP21" s="174"/>
      <c r="UDQ21" s="174"/>
      <c r="UDR21" s="174"/>
      <c r="UDS21" s="174"/>
      <c r="UDT21" s="174"/>
      <c r="UDU21" s="174"/>
      <c r="UDV21" s="174"/>
      <c r="UDW21" s="174"/>
      <c r="UDX21" s="174"/>
      <c r="UDY21" s="174"/>
      <c r="UDZ21" s="174"/>
      <c r="UEA21" s="174"/>
      <c r="UEB21" s="174"/>
      <c r="UEC21" s="174"/>
      <c r="UED21" s="174"/>
      <c r="UEE21" s="174"/>
      <c r="UEF21" s="174"/>
      <c r="UEG21" s="174"/>
      <c r="UEH21" s="174"/>
      <c r="UEI21" s="174"/>
      <c r="UEJ21" s="174"/>
      <c r="UEK21" s="174"/>
      <c r="UEL21" s="174"/>
      <c r="UEM21" s="174"/>
      <c r="UEN21" s="174"/>
      <c r="UEO21" s="174"/>
      <c r="UEP21" s="174"/>
      <c r="UEQ21" s="174"/>
      <c r="UER21" s="174"/>
      <c r="UES21" s="174"/>
      <c r="UET21" s="174"/>
      <c r="UEU21" s="174"/>
      <c r="UEV21" s="174"/>
      <c r="UEW21" s="174"/>
      <c r="UEX21" s="174"/>
      <c r="UEY21" s="174"/>
      <c r="UEZ21" s="174"/>
      <c r="UFA21" s="174"/>
      <c r="UFB21" s="174"/>
      <c r="UFC21" s="174"/>
      <c r="UFD21" s="174"/>
      <c r="UFE21" s="174"/>
      <c r="UFF21" s="174"/>
      <c r="UFG21" s="174"/>
      <c r="UFH21" s="174"/>
      <c r="UFI21" s="174"/>
      <c r="UFJ21" s="174"/>
      <c r="UFK21" s="174"/>
      <c r="UFL21" s="174"/>
      <c r="UFM21" s="174"/>
      <c r="UFN21" s="174"/>
      <c r="UFO21" s="174"/>
      <c r="UFP21" s="174"/>
      <c r="UFQ21" s="174"/>
      <c r="UFR21" s="174"/>
      <c r="UFS21" s="174"/>
      <c r="UFT21" s="174"/>
      <c r="UFU21" s="174"/>
      <c r="UFV21" s="174"/>
      <c r="UFW21" s="174"/>
      <c r="UFX21" s="174"/>
      <c r="UFY21" s="174"/>
      <c r="UFZ21" s="174"/>
      <c r="UGA21" s="174"/>
      <c r="UGB21" s="174"/>
      <c r="UGC21" s="174"/>
      <c r="UGD21" s="174"/>
      <c r="UGE21" s="174"/>
      <c r="UGF21" s="174"/>
      <c r="UGG21" s="174"/>
      <c r="UGH21" s="174"/>
      <c r="UGI21" s="174"/>
      <c r="UGJ21" s="174"/>
      <c r="UGK21" s="174"/>
      <c r="UGL21" s="174"/>
      <c r="UGM21" s="174"/>
      <c r="UGN21" s="174"/>
      <c r="UGO21" s="174"/>
      <c r="UGP21" s="174"/>
      <c r="UGQ21" s="174"/>
      <c r="UGR21" s="174"/>
      <c r="UGS21" s="174"/>
      <c r="UGT21" s="174"/>
      <c r="UGU21" s="174"/>
      <c r="UGV21" s="174"/>
      <c r="UGW21" s="174"/>
      <c r="UGX21" s="174"/>
      <c r="UGY21" s="174"/>
      <c r="UGZ21" s="174"/>
      <c r="UHA21" s="174"/>
      <c r="UHB21" s="174"/>
      <c r="UHC21" s="174"/>
      <c r="UHD21" s="174"/>
      <c r="UHE21" s="174"/>
      <c r="UHF21" s="174"/>
      <c r="UHG21" s="174"/>
      <c r="UHH21" s="174"/>
      <c r="UHI21" s="174"/>
      <c r="UHJ21" s="174"/>
      <c r="UHK21" s="174"/>
      <c r="UHL21" s="174"/>
      <c r="UHM21" s="174"/>
      <c r="UHN21" s="174"/>
      <c r="UHO21" s="174"/>
      <c r="UHP21" s="174"/>
      <c r="UHQ21" s="174"/>
      <c r="UHR21" s="174"/>
      <c r="UHS21" s="174"/>
      <c r="UHT21" s="174"/>
      <c r="UHU21" s="174"/>
      <c r="UHV21" s="174"/>
      <c r="UHW21" s="174"/>
      <c r="UHX21" s="174"/>
      <c r="UHY21" s="174"/>
      <c r="UHZ21" s="174"/>
      <c r="UIA21" s="174"/>
      <c r="UIB21" s="174"/>
      <c r="UIC21" s="174"/>
      <c r="UID21" s="174"/>
      <c r="UIE21" s="174"/>
      <c r="UIF21" s="174"/>
      <c r="UIG21" s="174"/>
      <c r="UIH21" s="174"/>
      <c r="UII21" s="174"/>
      <c r="UIJ21" s="174"/>
      <c r="UIK21" s="174"/>
      <c r="UIL21" s="174"/>
      <c r="UIM21" s="174"/>
      <c r="UIN21" s="174"/>
      <c r="UIO21" s="174"/>
      <c r="UIP21" s="174"/>
      <c r="UIQ21" s="174"/>
      <c r="UIR21" s="174"/>
      <c r="UIS21" s="174"/>
      <c r="UIT21" s="174"/>
      <c r="UIU21" s="174"/>
      <c r="UIV21" s="174"/>
      <c r="UIW21" s="174"/>
      <c r="UIX21" s="174"/>
      <c r="UIY21" s="174"/>
      <c r="UIZ21" s="174"/>
      <c r="UJA21" s="174"/>
      <c r="UJB21" s="174"/>
      <c r="UJC21" s="174"/>
      <c r="UJD21" s="174"/>
      <c r="UJE21" s="174"/>
      <c r="UJF21" s="174"/>
      <c r="UJG21" s="174"/>
      <c r="UJH21" s="174"/>
      <c r="UJI21" s="174"/>
      <c r="UJJ21" s="174"/>
      <c r="UJK21" s="174"/>
      <c r="UJL21" s="174"/>
      <c r="UJM21" s="174"/>
      <c r="UJN21" s="174"/>
      <c r="UJO21" s="174"/>
      <c r="UJP21" s="174"/>
      <c r="UJQ21" s="174"/>
      <c r="UJR21" s="174"/>
      <c r="UJS21" s="174"/>
      <c r="UJT21" s="174"/>
      <c r="UJU21" s="174"/>
      <c r="UJV21" s="174"/>
      <c r="UJW21" s="174"/>
      <c r="UJX21" s="174"/>
      <c r="UJY21" s="174"/>
      <c r="UJZ21" s="174"/>
      <c r="UKA21" s="174"/>
      <c r="UKB21" s="174"/>
      <c r="UKC21" s="174"/>
      <c r="UKD21" s="174"/>
      <c r="UKE21" s="174"/>
      <c r="UKF21" s="174"/>
      <c r="UKG21" s="174"/>
      <c r="UKH21" s="174"/>
      <c r="UKI21" s="174"/>
      <c r="UKJ21" s="174"/>
      <c r="UKK21" s="174"/>
      <c r="UKL21" s="174"/>
      <c r="UKM21" s="174"/>
      <c r="UKN21" s="174"/>
      <c r="UKO21" s="174"/>
      <c r="UKP21" s="174"/>
      <c r="UKQ21" s="174"/>
      <c r="UKR21" s="174"/>
      <c r="UKS21" s="174"/>
      <c r="UKT21" s="174"/>
      <c r="UKU21" s="174"/>
      <c r="UKV21" s="174"/>
      <c r="UKW21" s="174"/>
      <c r="UKX21" s="174"/>
      <c r="UKY21" s="174"/>
      <c r="UKZ21" s="174"/>
      <c r="ULA21" s="174"/>
      <c r="ULB21" s="174"/>
      <c r="ULC21" s="174"/>
      <c r="ULD21" s="174"/>
      <c r="ULE21" s="174"/>
      <c r="ULF21" s="174"/>
      <c r="ULG21" s="174"/>
      <c r="ULH21" s="174"/>
      <c r="ULI21" s="174"/>
      <c r="ULJ21" s="174"/>
      <c r="ULK21" s="174"/>
      <c r="ULL21" s="174"/>
      <c r="ULM21" s="174"/>
      <c r="ULN21" s="174"/>
      <c r="ULO21" s="174"/>
      <c r="ULP21" s="174"/>
      <c r="ULQ21" s="174"/>
      <c r="ULR21" s="174"/>
      <c r="ULS21" s="174"/>
      <c r="ULT21" s="174"/>
      <c r="ULU21" s="174"/>
      <c r="ULV21" s="174"/>
      <c r="ULW21" s="174"/>
      <c r="ULX21" s="174"/>
      <c r="ULY21" s="174"/>
      <c r="ULZ21" s="174"/>
      <c r="UMA21" s="174"/>
      <c r="UMB21" s="174"/>
      <c r="UMC21" s="174"/>
      <c r="UMD21" s="174"/>
      <c r="UME21" s="174"/>
      <c r="UMF21" s="174"/>
      <c r="UMG21" s="174"/>
      <c r="UMH21" s="174"/>
      <c r="UMI21" s="174"/>
      <c r="UMJ21" s="174"/>
      <c r="UMK21" s="174"/>
      <c r="UML21" s="174"/>
      <c r="UMM21" s="174"/>
      <c r="UMN21" s="174"/>
      <c r="UMO21" s="174"/>
      <c r="UMP21" s="174"/>
      <c r="UMQ21" s="174"/>
      <c r="UMR21" s="174"/>
      <c r="UMS21" s="174"/>
      <c r="UMT21" s="174"/>
      <c r="UMU21" s="174"/>
      <c r="UMV21" s="174"/>
      <c r="UMW21" s="174"/>
      <c r="UMX21" s="174"/>
      <c r="UMY21" s="174"/>
      <c r="UMZ21" s="174"/>
      <c r="UNA21" s="174"/>
      <c r="UNB21" s="174"/>
      <c r="UNC21" s="174"/>
      <c r="UND21" s="174"/>
      <c r="UNE21" s="174"/>
      <c r="UNF21" s="174"/>
      <c r="UNG21" s="174"/>
      <c r="UNH21" s="174"/>
      <c r="UNI21" s="174"/>
      <c r="UNJ21" s="174"/>
      <c r="UNK21" s="174"/>
      <c r="UNL21" s="174"/>
      <c r="UNM21" s="174"/>
      <c r="UNN21" s="174"/>
      <c r="UNO21" s="174"/>
      <c r="UNP21" s="174"/>
      <c r="UNQ21" s="174"/>
      <c r="UNR21" s="174"/>
      <c r="UNS21" s="174"/>
      <c r="UNT21" s="174"/>
      <c r="UNU21" s="174"/>
      <c r="UNV21" s="174"/>
      <c r="UNW21" s="174"/>
      <c r="UNX21" s="174"/>
      <c r="UNY21" s="174"/>
      <c r="UNZ21" s="174"/>
      <c r="UOA21" s="174"/>
      <c r="UOB21" s="174"/>
      <c r="UOC21" s="174"/>
      <c r="UOD21" s="174"/>
      <c r="UOE21" s="174"/>
      <c r="UOF21" s="174"/>
      <c r="UOG21" s="174"/>
      <c r="UOH21" s="174"/>
      <c r="UOI21" s="174"/>
      <c r="UOJ21" s="174"/>
      <c r="UOK21" s="174"/>
      <c r="UOL21" s="174"/>
      <c r="UOM21" s="174"/>
      <c r="UON21" s="174"/>
      <c r="UOO21" s="174"/>
      <c r="UOP21" s="174"/>
      <c r="UOQ21" s="174"/>
      <c r="UOR21" s="174"/>
      <c r="UOS21" s="174"/>
      <c r="UOT21" s="174"/>
      <c r="UOU21" s="174"/>
      <c r="UOV21" s="174"/>
      <c r="UOW21" s="174"/>
      <c r="UOX21" s="174"/>
      <c r="UOY21" s="174"/>
      <c r="UOZ21" s="174"/>
      <c r="UPA21" s="174"/>
      <c r="UPB21" s="174"/>
      <c r="UPC21" s="174"/>
      <c r="UPD21" s="174"/>
      <c r="UPE21" s="174"/>
      <c r="UPF21" s="174"/>
      <c r="UPG21" s="174"/>
      <c r="UPH21" s="174"/>
      <c r="UPI21" s="174"/>
      <c r="UPJ21" s="174"/>
      <c r="UPK21" s="174"/>
      <c r="UPL21" s="174"/>
      <c r="UPM21" s="174"/>
      <c r="UPN21" s="174"/>
      <c r="UPO21" s="174"/>
      <c r="UPP21" s="174"/>
      <c r="UPQ21" s="174"/>
      <c r="UPR21" s="174"/>
      <c r="UPS21" s="174"/>
      <c r="UPT21" s="174"/>
      <c r="UPU21" s="174"/>
      <c r="UPV21" s="174"/>
      <c r="UPW21" s="174"/>
      <c r="UPX21" s="174"/>
      <c r="UPY21" s="174"/>
      <c r="UPZ21" s="174"/>
      <c r="UQA21" s="174"/>
      <c r="UQB21" s="174"/>
      <c r="UQC21" s="174"/>
      <c r="UQD21" s="174"/>
      <c r="UQE21" s="174"/>
      <c r="UQF21" s="174"/>
      <c r="UQG21" s="174"/>
      <c r="UQH21" s="174"/>
      <c r="UQI21" s="174"/>
      <c r="UQJ21" s="174"/>
      <c r="UQK21" s="174"/>
      <c r="UQL21" s="174"/>
      <c r="UQM21" s="174"/>
      <c r="UQN21" s="174"/>
      <c r="UQO21" s="174"/>
      <c r="UQP21" s="174"/>
      <c r="UQQ21" s="174"/>
      <c r="UQR21" s="174"/>
      <c r="UQS21" s="174"/>
      <c r="UQT21" s="174"/>
      <c r="UQU21" s="174"/>
      <c r="UQV21" s="174"/>
      <c r="UQW21" s="174"/>
      <c r="UQX21" s="174"/>
      <c r="UQY21" s="174"/>
      <c r="UQZ21" s="174"/>
      <c r="URA21" s="174"/>
      <c r="URB21" s="174"/>
      <c r="URC21" s="174"/>
      <c r="URD21" s="174"/>
      <c r="URE21" s="174"/>
      <c r="URF21" s="174"/>
      <c r="URG21" s="174"/>
      <c r="URH21" s="174"/>
      <c r="URI21" s="174"/>
      <c r="URJ21" s="174"/>
      <c r="URK21" s="174"/>
      <c r="URL21" s="174"/>
      <c r="URM21" s="174"/>
      <c r="URN21" s="174"/>
      <c r="URO21" s="174"/>
      <c r="URP21" s="174"/>
      <c r="URQ21" s="174"/>
      <c r="URR21" s="174"/>
      <c r="URS21" s="174"/>
      <c r="URT21" s="174"/>
      <c r="URU21" s="174"/>
      <c r="URV21" s="174"/>
      <c r="URW21" s="174"/>
      <c r="URX21" s="174"/>
      <c r="URY21" s="174"/>
      <c r="URZ21" s="174"/>
      <c r="USA21" s="174"/>
      <c r="USB21" s="174"/>
      <c r="USC21" s="174"/>
      <c r="USD21" s="174"/>
      <c r="USE21" s="174"/>
      <c r="USF21" s="174"/>
      <c r="USG21" s="174"/>
      <c r="USH21" s="174"/>
      <c r="USI21" s="174"/>
      <c r="USJ21" s="174"/>
      <c r="USK21" s="174"/>
      <c r="USL21" s="174"/>
      <c r="USM21" s="174"/>
      <c r="USN21" s="174"/>
      <c r="USO21" s="174"/>
      <c r="USP21" s="174"/>
      <c r="USQ21" s="174"/>
      <c r="USR21" s="174"/>
      <c r="USS21" s="174"/>
      <c r="UST21" s="174"/>
      <c r="USU21" s="174"/>
      <c r="USV21" s="174"/>
      <c r="USW21" s="174"/>
      <c r="USX21" s="174"/>
      <c r="USY21" s="174"/>
      <c r="USZ21" s="174"/>
      <c r="UTA21" s="174"/>
      <c r="UTB21" s="174"/>
      <c r="UTC21" s="174"/>
      <c r="UTD21" s="174"/>
      <c r="UTE21" s="174"/>
      <c r="UTF21" s="174"/>
      <c r="UTG21" s="174"/>
      <c r="UTH21" s="174"/>
      <c r="UTI21" s="174"/>
      <c r="UTJ21" s="174"/>
      <c r="UTK21" s="174"/>
      <c r="UTL21" s="174"/>
      <c r="UTM21" s="174"/>
      <c r="UTN21" s="174"/>
      <c r="UTO21" s="174"/>
      <c r="UTP21" s="174"/>
      <c r="UTQ21" s="174"/>
      <c r="UTR21" s="174"/>
      <c r="UTS21" s="174"/>
      <c r="UTT21" s="174"/>
      <c r="UTU21" s="174"/>
      <c r="UTV21" s="174"/>
      <c r="UTW21" s="174"/>
      <c r="UTX21" s="174"/>
      <c r="UTY21" s="174"/>
      <c r="UTZ21" s="174"/>
      <c r="UUA21" s="174"/>
      <c r="UUB21" s="174"/>
      <c r="UUC21" s="174"/>
      <c r="UUD21" s="174"/>
      <c r="UUE21" s="174"/>
      <c r="UUF21" s="174"/>
      <c r="UUG21" s="174"/>
      <c r="UUH21" s="174"/>
      <c r="UUI21" s="174"/>
      <c r="UUJ21" s="174"/>
      <c r="UUK21" s="174"/>
      <c r="UUL21" s="174"/>
      <c r="UUM21" s="174"/>
      <c r="UUN21" s="174"/>
      <c r="UUO21" s="174"/>
      <c r="UUP21" s="174"/>
      <c r="UUQ21" s="174"/>
      <c r="UUR21" s="174"/>
      <c r="UUS21" s="174"/>
      <c r="UUT21" s="174"/>
      <c r="UUU21" s="174"/>
      <c r="UUV21" s="174"/>
      <c r="UUW21" s="174"/>
      <c r="UUX21" s="174"/>
      <c r="UUY21" s="174"/>
      <c r="UUZ21" s="174"/>
      <c r="UVA21" s="174"/>
      <c r="UVB21" s="174"/>
      <c r="UVC21" s="174"/>
      <c r="UVD21" s="174"/>
      <c r="UVE21" s="174"/>
      <c r="UVF21" s="174"/>
      <c r="UVG21" s="174"/>
      <c r="UVH21" s="174"/>
      <c r="UVI21" s="174"/>
      <c r="UVJ21" s="174"/>
      <c r="UVK21" s="174"/>
      <c r="UVL21" s="174"/>
      <c r="UVM21" s="174"/>
      <c r="UVN21" s="174"/>
      <c r="UVO21" s="174"/>
      <c r="UVP21" s="174"/>
      <c r="UVQ21" s="174"/>
      <c r="UVR21" s="174"/>
      <c r="UVS21" s="174"/>
      <c r="UVT21" s="174"/>
      <c r="UVU21" s="174"/>
      <c r="UVV21" s="174"/>
      <c r="UVW21" s="174"/>
      <c r="UVX21" s="174"/>
      <c r="UVY21" s="174"/>
      <c r="UVZ21" s="174"/>
      <c r="UWA21" s="174"/>
      <c r="UWB21" s="174"/>
      <c r="UWC21" s="174"/>
      <c r="UWD21" s="174"/>
      <c r="UWE21" s="174"/>
      <c r="UWF21" s="174"/>
      <c r="UWG21" s="174"/>
      <c r="UWH21" s="174"/>
      <c r="UWI21" s="174"/>
      <c r="UWJ21" s="174"/>
      <c r="UWK21" s="174"/>
      <c r="UWL21" s="174"/>
      <c r="UWM21" s="174"/>
      <c r="UWN21" s="174"/>
      <c r="UWO21" s="174"/>
      <c r="UWP21" s="174"/>
      <c r="UWQ21" s="174"/>
      <c r="UWR21" s="174"/>
      <c r="UWS21" s="174"/>
      <c r="UWT21" s="174"/>
      <c r="UWU21" s="174"/>
      <c r="UWV21" s="174"/>
      <c r="UWW21" s="174"/>
      <c r="UWX21" s="174"/>
      <c r="UWY21" s="174"/>
      <c r="UWZ21" s="174"/>
      <c r="UXA21" s="174"/>
      <c r="UXB21" s="174"/>
      <c r="UXC21" s="174"/>
      <c r="UXD21" s="174"/>
      <c r="UXE21" s="174"/>
      <c r="UXF21" s="174"/>
      <c r="UXG21" s="174"/>
      <c r="UXH21" s="174"/>
      <c r="UXI21" s="174"/>
      <c r="UXJ21" s="174"/>
      <c r="UXK21" s="174"/>
      <c r="UXL21" s="174"/>
      <c r="UXM21" s="174"/>
      <c r="UXN21" s="174"/>
      <c r="UXO21" s="174"/>
      <c r="UXP21" s="174"/>
      <c r="UXQ21" s="174"/>
      <c r="UXR21" s="174"/>
      <c r="UXS21" s="174"/>
      <c r="UXT21" s="174"/>
      <c r="UXU21" s="174"/>
      <c r="UXV21" s="174"/>
      <c r="UXW21" s="174"/>
      <c r="UXX21" s="174"/>
      <c r="UXY21" s="174"/>
      <c r="UXZ21" s="174"/>
      <c r="UYA21" s="174"/>
      <c r="UYB21" s="174"/>
      <c r="UYC21" s="174"/>
      <c r="UYD21" s="174"/>
      <c r="UYE21" s="174"/>
      <c r="UYF21" s="174"/>
      <c r="UYG21" s="174"/>
      <c r="UYH21" s="174"/>
      <c r="UYI21" s="174"/>
      <c r="UYJ21" s="174"/>
      <c r="UYK21" s="174"/>
      <c r="UYL21" s="174"/>
      <c r="UYM21" s="174"/>
      <c r="UYN21" s="174"/>
      <c r="UYO21" s="174"/>
      <c r="UYP21" s="174"/>
      <c r="UYQ21" s="174"/>
      <c r="UYR21" s="174"/>
      <c r="UYS21" s="174"/>
      <c r="UYT21" s="174"/>
      <c r="UYU21" s="174"/>
      <c r="UYV21" s="174"/>
      <c r="UYW21" s="174"/>
      <c r="UYX21" s="174"/>
      <c r="UYY21" s="174"/>
      <c r="UYZ21" s="174"/>
      <c r="UZA21" s="174"/>
      <c r="UZB21" s="174"/>
      <c r="UZC21" s="174"/>
      <c r="UZD21" s="174"/>
      <c r="UZE21" s="174"/>
      <c r="UZF21" s="174"/>
      <c r="UZG21" s="174"/>
      <c r="UZH21" s="174"/>
      <c r="UZI21" s="174"/>
      <c r="UZJ21" s="174"/>
      <c r="UZK21" s="174"/>
      <c r="UZL21" s="174"/>
      <c r="UZM21" s="174"/>
      <c r="UZN21" s="174"/>
      <c r="UZO21" s="174"/>
      <c r="UZP21" s="174"/>
      <c r="UZQ21" s="174"/>
      <c r="UZR21" s="174"/>
      <c r="UZS21" s="174"/>
      <c r="UZT21" s="174"/>
      <c r="UZU21" s="174"/>
      <c r="UZV21" s="174"/>
      <c r="UZW21" s="174"/>
      <c r="UZX21" s="174"/>
      <c r="UZY21" s="174"/>
      <c r="UZZ21" s="174"/>
      <c r="VAA21" s="174"/>
      <c r="VAB21" s="174"/>
      <c r="VAC21" s="174"/>
      <c r="VAD21" s="174"/>
      <c r="VAE21" s="174"/>
      <c r="VAF21" s="174"/>
      <c r="VAG21" s="174"/>
      <c r="VAH21" s="174"/>
      <c r="VAI21" s="174"/>
      <c r="VAJ21" s="174"/>
      <c r="VAK21" s="174"/>
      <c r="VAL21" s="174"/>
      <c r="VAM21" s="174"/>
      <c r="VAN21" s="174"/>
      <c r="VAO21" s="174"/>
      <c r="VAP21" s="174"/>
      <c r="VAQ21" s="174"/>
      <c r="VAR21" s="174"/>
      <c r="VAS21" s="174"/>
      <c r="VAT21" s="174"/>
      <c r="VAU21" s="174"/>
      <c r="VAV21" s="174"/>
      <c r="VAW21" s="174"/>
      <c r="VAX21" s="174"/>
      <c r="VAY21" s="174"/>
      <c r="VAZ21" s="174"/>
      <c r="VBA21" s="174"/>
      <c r="VBB21" s="174"/>
      <c r="VBC21" s="174"/>
      <c r="VBD21" s="174"/>
      <c r="VBE21" s="174"/>
      <c r="VBF21" s="174"/>
      <c r="VBG21" s="174"/>
      <c r="VBH21" s="174"/>
      <c r="VBI21" s="174"/>
      <c r="VBJ21" s="174"/>
      <c r="VBK21" s="174"/>
      <c r="VBL21" s="174"/>
      <c r="VBM21" s="174"/>
      <c r="VBN21" s="174"/>
      <c r="VBO21" s="174"/>
      <c r="VBP21" s="174"/>
      <c r="VBQ21" s="174"/>
      <c r="VBR21" s="174"/>
      <c r="VBS21" s="174"/>
      <c r="VBT21" s="174"/>
      <c r="VBU21" s="174"/>
      <c r="VBV21" s="174"/>
      <c r="VBW21" s="174"/>
      <c r="VBX21" s="174"/>
      <c r="VBY21" s="174"/>
      <c r="VBZ21" s="174"/>
      <c r="VCA21" s="174"/>
      <c r="VCB21" s="174"/>
      <c r="VCC21" s="174"/>
      <c r="VCD21" s="174"/>
      <c r="VCE21" s="174"/>
      <c r="VCF21" s="174"/>
      <c r="VCG21" s="174"/>
      <c r="VCH21" s="174"/>
      <c r="VCI21" s="174"/>
      <c r="VCJ21" s="174"/>
      <c r="VCK21" s="174"/>
      <c r="VCL21" s="174"/>
      <c r="VCM21" s="174"/>
      <c r="VCN21" s="174"/>
      <c r="VCO21" s="174"/>
      <c r="VCP21" s="174"/>
      <c r="VCQ21" s="174"/>
      <c r="VCR21" s="174"/>
      <c r="VCS21" s="174"/>
      <c r="VCT21" s="174"/>
      <c r="VCU21" s="174"/>
      <c r="VCV21" s="174"/>
      <c r="VCW21" s="174"/>
      <c r="VCX21" s="174"/>
      <c r="VCY21" s="174"/>
      <c r="VCZ21" s="174"/>
      <c r="VDA21" s="174"/>
      <c r="VDB21" s="174"/>
      <c r="VDC21" s="174"/>
      <c r="VDD21" s="174"/>
      <c r="VDE21" s="174"/>
      <c r="VDF21" s="174"/>
      <c r="VDG21" s="174"/>
      <c r="VDH21" s="174"/>
      <c r="VDI21" s="174"/>
      <c r="VDJ21" s="174"/>
      <c r="VDK21" s="174"/>
      <c r="VDL21" s="174"/>
      <c r="VDM21" s="174"/>
      <c r="VDN21" s="174"/>
      <c r="VDO21" s="174"/>
      <c r="VDP21" s="174"/>
      <c r="VDQ21" s="174"/>
      <c r="VDR21" s="174"/>
      <c r="VDS21" s="174"/>
      <c r="VDT21" s="174"/>
      <c r="VDU21" s="174"/>
      <c r="VDV21" s="174"/>
      <c r="VDW21" s="174"/>
      <c r="VDX21" s="174"/>
      <c r="VDY21" s="174"/>
      <c r="VDZ21" s="174"/>
      <c r="VEA21" s="174"/>
      <c r="VEB21" s="174"/>
      <c r="VEC21" s="174"/>
      <c r="VED21" s="174"/>
      <c r="VEE21" s="174"/>
      <c r="VEF21" s="174"/>
      <c r="VEG21" s="174"/>
      <c r="VEH21" s="174"/>
      <c r="VEI21" s="174"/>
      <c r="VEJ21" s="174"/>
      <c r="VEK21" s="174"/>
      <c r="VEL21" s="174"/>
      <c r="VEM21" s="174"/>
      <c r="VEN21" s="174"/>
      <c r="VEO21" s="174"/>
      <c r="VEP21" s="174"/>
      <c r="VEQ21" s="174"/>
      <c r="VER21" s="174"/>
      <c r="VES21" s="174"/>
      <c r="VET21" s="174"/>
      <c r="VEU21" s="174"/>
      <c r="VEV21" s="174"/>
      <c r="VEW21" s="174"/>
      <c r="VEX21" s="174"/>
      <c r="VEY21" s="174"/>
      <c r="VEZ21" s="174"/>
      <c r="VFA21" s="174"/>
      <c r="VFB21" s="174"/>
      <c r="VFC21" s="174"/>
      <c r="VFD21" s="174"/>
      <c r="VFE21" s="174"/>
      <c r="VFF21" s="174"/>
      <c r="VFG21" s="174"/>
      <c r="VFH21" s="174"/>
      <c r="VFI21" s="174"/>
      <c r="VFJ21" s="174"/>
      <c r="VFK21" s="174"/>
      <c r="VFL21" s="174"/>
      <c r="VFM21" s="174"/>
      <c r="VFN21" s="174"/>
      <c r="VFO21" s="174"/>
      <c r="VFP21" s="174"/>
      <c r="VFQ21" s="174"/>
      <c r="VFR21" s="174"/>
      <c r="VFS21" s="174"/>
      <c r="VFT21" s="174"/>
      <c r="VFU21" s="174"/>
      <c r="VFV21" s="174"/>
      <c r="VFW21" s="174"/>
      <c r="VFX21" s="174"/>
      <c r="VFY21" s="174"/>
      <c r="VFZ21" s="174"/>
      <c r="VGA21" s="174"/>
      <c r="VGB21" s="174"/>
      <c r="VGC21" s="174"/>
      <c r="VGD21" s="174"/>
      <c r="VGE21" s="174"/>
      <c r="VGF21" s="174"/>
      <c r="VGG21" s="174"/>
      <c r="VGH21" s="174"/>
      <c r="VGI21" s="174"/>
      <c r="VGJ21" s="174"/>
      <c r="VGK21" s="174"/>
      <c r="VGL21" s="174"/>
      <c r="VGM21" s="174"/>
      <c r="VGN21" s="174"/>
      <c r="VGO21" s="174"/>
      <c r="VGP21" s="174"/>
      <c r="VGQ21" s="174"/>
      <c r="VGR21" s="174"/>
      <c r="VGS21" s="174"/>
      <c r="VGT21" s="174"/>
      <c r="VGU21" s="174"/>
      <c r="VGV21" s="174"/>
      <c r="VGW21" s="174"/>
      <c r="VGX21" s="174"/>
      <c r="VGY21" s="174"/>
      <c r="VGZ21" s="174"/>
      <c r="VHA21" s="174"/>
      <c r="VHB21" s="174"/>
      <c r="VHC21" s="174"/>
      <c r="VHD21" s="174"/>
      <c r="VHE21" s="174"/>
      <c r="VHF21" s="174"/>
      <c r="VHG21" s="174"/>
      <c r="VHH21" s="174"/>
      <c r="VHI21" s="174"/>
      <c r="VHJ21" s="174"/>
      <c r="VHK21" s="174"/>
      <c r="VHL21" s="174"/>
      <c r="VHM21" s="174"/>
      <c r="VHN21" s="174"/>
      <c r="VHO21" s="174"/>
      <c r="VHP21" s="174"/>
      <c r="VHQ21" s="174"/>
      <c r="VHR21" s="174"/>
      <c r="VHS21" s="174"/>
      <c r="VHT21" s="174"/>
      <c r="VHU21" s="174"/>
      <c r="VHV21" s="174"/>
      <c r="VHW21" s="174"/>
      <c r="VHX21" s="174"/>
      <c r="VHY21" s="174"/>
      <c r="VHZ21" s="174"/>
      <c r="VIA21" s="174"/>
      <c r="VIB21" s="174"/>
      <c r="VIC21" s="174"/>
      <c r="VID21" s="174"/>
      <c r="VIE21" s="174"/>
      <c r="VIF21" s="174"/>
      <c r="VIG21" s="174"/>
      <c r="VIH21" s="174"/>
      <c r="VII21" s="174"/>
      <c r="VIJ21" s="174"/>
      <c r="VIK21" s="174"/>
      <c r="VIL21" s="174"/>
      <c r="VIM21" s="174"/>
      <c r="VIN21" s="174"/>
      <c r="VIO21" s="174"/>
      <c r="VIP21" s="174"/>
      <c r="VIQ21" s="174"/>
      <c r="VIR21" s="174"/>
      <c r="VIS21" s="174"/>
      <c r="VIT21" s="174"/>
      <c r="VIU21" s="174"/>
      <c r="VIV21" s="174"/>
      <c r="VIW21" s="174"/>
      <c r="VIX21" s="174"/>
      <c r="VIY21" s="174"/>
      <c r="VIZ21" s="174"/>
      <c r="VJA21" s="174"/>
      <c r="VJB21" s="174"/>
      <c r="VJC21" s="174"/>
      <c r="VJD21" s="174"/>
      <c r="VJE21" s="174"/>
      <c r="VJF21" s="174"/>
      <c r="VJG21" s="174"/>
      <c r="VJH21" s="174"/>
      <c r="VJI21" s="174"/>
      <c r="VJJ21" s="174"/>
      <c r="VJK21" s="174"/>
      <c r="VJL21" s="174"/>
      <c r="VJM21" s="174"/>
      <c r="VJN21" s="174"/>
      <c r="VJO21" s="174"/>
      <c r="VJP21" s="174"/>
      <c r="VJQ21" s="174"/>
      <c r="VJR21" s="174"/>
      <c r="VJS21" s="174"/>
      <c r="VJT21" s="174"/>
      <c r="VJU21" s="174"/>
      <c r="VJV21" s="174"/>
      <c r="VJW21" s="174"/>
      <c r="VJX21" s="174"/>
      <c r="VJY21" s="174"/>
      <c r="VJZ21" s="174"/>
      <c r="VKA21" s="174"/>
      <c r="VKB21" s="174"/>
      <c r="VKC21" s="174"/>
      <c r="VKD21" s="174"/>
      <c r="VKE21" s="174"/>
      <c r="VKF21" s="174"/>
      <c r="VKG21" s="174"/>
      <c r="VKH21" s="174"/>
      <c r="VKI21" s="174"/>
      <c r="VKJ21" s="174"/>
      <c r="VKK21" s="174"/>
      <c r="VKL21" s="174"/>
      <c r="VKM21" s="174"/>
      <c r="VKN21" s="174"/>
      <c r="VKO21" s="174"/>
      <c r="VKP21" s="174"/>
      <c r="VKQ21" s="174"/>
      <c r="VKR21" s="174"/>
      <c r="VKS21" s="174"/>
      <c r="VKT21" s="174"/>
      <c r="VKU21" s="174"/>
      <c r="VKV21" s="174"/>
      <c r="VKW21" s="174"/>
      <c r="VKX21" s="174"/>
      <c r="VKY21" s="174"/>
      <c r="VKZ21" s="174"/>
      <c r="VLA21" s="174"/>
      <c r="VLB21" s="174"/>
      <c r="VLC21" s="174"/>
      <c r="VLD21" s="174"/>
      <c r="VLE21" s="174"/>
      <c r="VLF21" s="174"/>
      <c r="VLG21" s="174"/>
      <c r="VLH21" s="174"/>
      <c r="VLI21" s="174"/>
      <c r="VLJ21" s="174"/>
      <c r="VLK21" s="174"/>
      <c r="VLL21" s="174"/>
      <c r="VLM21" s="174"/>
      <c r="VLN21" s="174"/>
      <c r="VLO21" s="174"/>
      <c r="VLP21" s="174"/>
      <c r="VLQ21" s="174"/>
      <c r="VLR21" s="174"/>
      <c r="VLS21" s="174"/>
      <c r="VLT21" s="174"/>
      <c r="VLU21" s="174"/>
      <c r="VLV21" s="174"/>
      <c r="VLW21" s="174"/>
      <c r="VLX21" s="174"/>
      <c r="VLY21" s="174"/>
      <c r="VLZ21" s="174"/>
      <c r="VMA21" s="174"/>
      <c r="VMB21" s="174"/>
      <c r="VMC21" s="174"/>
      <c r="VMD21" s="174"/>
      <c r="VME21" s="174"/>
      <c r="VMF21" s="174"/>
      <c r="VMG21" s="174"/>
      <c r="VMH21" s="174"/>
      <c r="VMI21" s="174"/>
      <c r="VMJ21" s="174"/>
      <c r="VMK21" s="174"/>
      <c r="VML21" s="174"/>
      <c r="VMM21" s="174"/>
      <c r="VMN21" s="174"/>
      <c r="VMO21" s="174"/>
      <c r="VMP21" s="174"/>
      <c r="VMQ21" s="174"/>
      <c r="VMR21" s="174"/>
      <c r="VMS21" s="174"/>
      <c r="VMT21" s="174"/>
      <c r="VMU21" s="174"/>
      <c r="VMV21" s="174"/>
      <c r="VMW21" s="174"/>
      <c r="VMX21" s="174"/>
      <c r="VMY21" s="174"/>
      <c r="VMZ21" s="174"/>
      <c r="VNA21" s="174"/>
      <c r="VNB21" s="174"/>
      <c r="VNC21" s="174"/>
      <c r="VND21" s="174"/>
      <c r="VNE21" s="174"/>
      <c r="VNF21" s="174"/>
      <c r="VNG21" s="174"/>
      <c r="VNH21" s="174"/>
      <c r="VNI21" s="174"/>
      <c r="VNJ21" s="174"/>
      <c r="VNK21" s="174"/>
      <c r="VNL21" s="174"/>
      <c r="VNM21" s="174"/>
      <c r="VNN21" s="174"/>
      <c r="VNO21" s="174"/>
      <c r="VNP21" s="174"/>
      <c r="VNQ21" s="174"/>
      <c r="VNR21" s="174"/>
      <c r="VNS21" s="174"/>
      <c r="VNT21" s="174"/>
      <c r="VNU21" s="174"/>
      <c r="VNV21" s="174"/>
      <c r="VNW21" s="174"/>
      <c r="VNX21" s="174"/>
      <c r="VNY21" s="174"/>
      <c r="VNZ21" s="174"/>
      <c r="VOA21" s="174"/>
      <c r="VOB21" s="174"/>
      <c r="VOC21" s="174"/>
      <c r="VOD21" s="174"/>
      <c r="VOE21" s="174"/>
      <c r="VOF21" s="174"/>
      <c r="VOG21" s="174"/>
      <c r="VOH21" s="174"/>
      <c r="VOI21" s="174"/>
      <c r="VOJ21" s="174"/>
      <c r="VOK21" s="174"/>
      <c r="VOL21" s="174"/>
      <c r="VOM21" s="174"/>
      <c r="VON21" s="174"/>
      <c r="VOO21" s="174"/>
      <c r="VOP21" s="174"/>
      <c r="VOQ21" s="174"/>
      <c r="VOR21" s="174"/>
      <c r="VOS21" s="174"/>
      <c r="VOT21" s="174"/>
      <c r="VOU21" s="174"/>
      <c r="VOV21" s="174"/>
      <c r="VOW21" s="174"/>
      <c r="VOX21" s="174"/>
      <c r="VOY21" s="174"/>
      <c r="VOZ21" s="174"/>
      <c r="VPA21" s="174"/>
      <c r="VPB21" s="174"/>
      <c r="VPC21" s="174"/>
      <c r="VPD21" s="174"/>
      <c r="VPE21" s="174"/>
      <c r="VPF21" s="174"/>
      <c r="VPG21" s="174"/>
      <c r="VPH21" s="174"/>
      <c r="VPI21" s="174"/>
      <c r="VPJ21" s="174"/>
      <c r="VPK21" s="174"/>
      <c r="VPL21" s="174"/>
      <c r="VPM21" s="174"/>
      <c r="VPN21" s="174"/>
      <c r="VPO21" s="174"/>
      <c r="VPP21" s="174"/>
      <c r="VPQ21" s="174"/>
      <c r="VPR21" s="174"/>
      <c r="VPS21" s="174"/>
      <c r="VPT21" s="174"/>
      <c r="VPU21" s="174"/>
      <c r="VPV21" s="174"/>
      <c r="VPW21" s="174"/>
      <c r="VPX21" s="174"/>
      <c r="VPY21" s="174"/>
      <c r="VPZ21" s="174"/>
      <c r="VQA21" s="174"/>
      <c r="VQB21" s="174"/>
      <c r="VQC21" s="174"/>
      <c r="VQD21" s="174"/>
      <c r="VQE21" s="174"/>
      <c r="VQF21" s="174"/>
      <c r="VQG21" s="174"/>
      <c r="VQH21" s="174"/>
      <c r="VQI21" s="174"/>
      <c r="VQJ21" s="174"/>
      <c r="VQK21" s="174"/>
      <c r="VQL21" s="174"/>
      <c r="VQM21" s="174"/>
      <c r="VQN21" s="174"/>
      <c r="VQO21" s="174"/>
      <c r="VQP21" s="174"/>
      <c r="VQQ21" s="174"/>
      <c r="VQR21" s="174"/>
      <c r="VQS21" s="174"/>
      <c r="VQT21" s="174"/>
      <c r="VQU21" s="174"/>
      <c r="VQV21" s="174"/>
      <c r="VQW21" s="174"/>
      <c r="VQX21" s="174"/>
      <c r="VQY21" s="174"/>
      <c r="VQZ21" s="174"/>
      <c r="VRA21" s="174"/>
      <c r="VRB21" s="174"/>
      <c r="VRC21" s="174"/>
      <c r="VRD21" s="174"/>
      <c r="VRE21" s="174"/>
      <c r="VRF21" s="174"/>
      <c r="VRG21" s="174"/>
      <c r="VRH21" s="174"/>
      <c r="VRI21" s="174"/>
      <c r="VRJ21" s="174"/>
      <c r="VRK21" s="174"/>
      <c r="VRL21" s="174"/>
      <c r="VRM21" s="174"/>
      <c r="VRN21" s="174"/>
      <c r="VRO21" s="174"/>
      <c r="VRP21" s="174"/>
      <c r="VRQ21" s="174"/>
      <c r="VRR21" s="174"/>
      <c r="VRS21" s="174"/>
      <c r="VRT21" s="174"/>
      <c r="VRU21" s="174"/>
      <c r="VRV21" s="174"/>
      <c r="VRW21" s="174"/>
      <c r="VRX21" s="174"/>
      <c r="VRY21" s="174"/>
      <c r="VRZ21" s="174"/>
      <c r="VSA21" s="174"/>
      <c r="VSB21" s="174"/>
      <c r="VSC21" s="174"/>
      <c r="VSD21" s="174"/>
      <c r="VSE21" s="174"/>
      <c r="VSF21" s="174"/>
      <c r="VSG21" s="174"/>
      <c r="VSH21" s="174"/>
      <c r="VSI21" s="174"/>
      <c r="VSJ21" s="174"/>
      <c r="VSK21" s="174"/>
      <c r="VSL21" s="174"/>
      <c r="VSM21" s="174"/>
      <c r="VSN21" s="174"/>
      <c r="VSO21" s="174"/>
      <c r="VSP21" s="174"/>
      <c r="VSQ21" s="174"/>
      <c r="VSR21" s="174"/>
      <c r="VSS21" s="174"/>
      <c r="VST21" s="174"/>
      <c r="VSU21" s="174"/>
      <c r="VSV21" s="174"/>
      <c r="VSW21" s="174"/>
      <c r="VSX21" s="174"/>
      <c r="VSY21" s="174"/>
      <c r="VSZ21" s="174"/>
      <c r="VTA21" s="174"/>
      <c r="VTB21" s="174"/>
      <c r="VTC21" s="174"/>
      <c r="VTD21" s="174"/>
      <c r="VTE21" s="174"/>
      <c r="VTF21" s="174"/>
      <c r="VTG21" s="174"/>
      <c r="VTH21" s="174"/>
      <c r="VTI21" s="174"/>
      <c r="VTJ21" s="174"/>
      <c r="VTK21" s="174"/>
      <c r="VTL21" s="174"/>
      <c r="VTM21" s="174"/>
      <c r="VTN21" s="174"/>
      <c r="VTO21" s="174"/>
      <c r="VTP21" s="174"/>
      <c r="VTQ21" s="174"/>
      <c r="VTR21" s="174"/>
      <c r="VTS21" s="174"/>
      <c r="VTT21" s="174"/>
      <c r="VTU21" s="174"/>
      <c r="VTV21" s="174"/>
      <c r="VTW21" s="174"/>
      <c r="VTX21" s="174"/>
      <c r="VTY21" s="174"/>
      <c r="VTZ21" s="174"/>
      <c r="VUA21" s="174"/>
      <c r="VUB21" s="174"/>
      <c r="VUC21" s="174"/>
      <c r="VUD21" s="174"/>
      <c r="VUE21" s="174"/>
      <c r="VUF21" s="174"/>
      <c r="VUG21" s="174"/>
      <c r="VUH21" s="174"/>
      <c r="VUI21" s="174"/>
      <c r="VUJ21" s="174"/>
      <c r="VUK21" s="174"/>
      <c r="VUL21" s="174"/>
      <c r="VUM21" s="174"/>
      <c r="VUN21" s="174"/>
      <c r="VUO21" s="174"/>
      <c r="VUP21" s="174"/>
      <c r="VUQ21" s="174"/>
      <c r="VUR21" s="174"/>
      <c r="VUS21" s="174"/>
      <c r="VUT21" s="174"/>
      <c r="VUU21" s="174"/>
      <c r="VUV21" s="174"/>
      <c r="VUW21" s="174"/>
      <c r="VUX21" s="174"/>
      <c r="VUY21" s="174"/>
      <c r="VUZ21" s="174"/>
      <c r="VVA21" s="174"/>
      <c r="VVB21" s="174"/>
      <c r="VVC21" s="174"/>
      <c r="VVD21" s="174"/>
      <c r="VVE21" s="174"/>
      <c r="VVF21" s="174"/>
      <c r="VVG21" s="174"/>
      <c r="VVH21" s="174"/>
      <c r="VVI21" s="174"/>
      <c r="VVJ21" s="174"/>
      <c r="VVK21" s="174"/>
      <c r="VVL21" s="174"/>
      <c r="VVM21" s="174"/>
      <c r="VVN21" s="174"/>
      <c r="VVO21" s="174"/>
      <c r="VVP21" s="174"/>
      <c r="VVQ21" s="174"/>
      <c r="VVR21" s="174"/>
      <c r="VVS21" s="174"/>
      <c r="VVT21" s="174"/>
      <c r="VVU21" s="174"/>
      <c r="VVV21" s="174"/>
      <c r="VVW21" s="174"/>
      <c r="VVX21" s="174"/>
      <c r="VVY21" s="174"/>
      <c r="VVZ21" s="174"/>
      <c r="VWA21" s="174"/>
      <c r="VWB21" s="174"/>
      <c r="VWC21" s="174"/>
      <c r="VWD21" s="174"/>
      <c r="VWE21" s="174"/>
      <c r="VWF21" s="174"/>
      <c r="VWG21" s="174"/>
      <c r="VWH21" s="174"/>
      <c r="VWI21" s="174"/>
      <c r="VWJ21" s="174"/>
      <c r="VWK21" s="174"/>
      <c r="VWL21" s="174"/>
      <c r="VWM21" s="174"/>
      <c r="VWN21" s="174"/>
      <c r="VWO21" s="174"/>
      <c r="VWP21" s="174"/>
      <c r="VWQ21" s="174"/>
      <c r="VWR21" s="174"/>
      <c r="VWS21" s="174"/>
      <c r="VWT21" s="174"/>
      <c r="VWU21" s="174"/>
      <c r="VWV21" s="174"/>
      <c r="VWW21" s="174"/>
      <c r="VWX21" s="174"/>
      <c r="VWY21" s="174"/>
      <c r="VWZ21" s="174"/>
      <c r="VXA21" s="174"/>
      <c r="VXB21" s="174"/>
      <c r="VXC21" s="174"/>
      <c r="VXD21" s="174"/>
      <c r="VXE21" s="174"/>
      <c r="VXF21" s="174"/>
      <c r="VXG21" s="174"/>
      <c r="VXH21" s="174"/>
      <c r="VXI21" s="174"/>
      <c r="VXJ21" s="174"/>
      <c r="VXK21" s="174"/>
      <c r="VXL21" s="174"/>
      <c r="VXM21" s="174"/>
      <c r="VXN21" s="174"/>
      <c r="VXO21" s="174"/>
      <c r="VXP21" s="174"/>
      <c r="VXQ21" s="174"/>
      <c r="VXR21" s="174"/>
      <c r="VXS21" s="174"/>
      <c r="VXT21" s="174"/>
      <c r="VXU21" s="174"/>
      <c r="VXV21" s="174"/>
      <c r="VXW21" s="174"/>
      <c r="VXX21" s="174"/>
      <c r="VXY21" s="174"/>
      <c r="VXZ21" s="174"/>
      <c r="VYA21" s="174"/>
      <c r="VYB21" s="174"/>
      <c r="VYC21" s="174"/>
      <c r="VYD21" s="174"/>
      <c r="VYE21" s="174"/>
      <c r="VYF21" s="174"/>
      <c r="VYG21" s="174"/>
      <c r="VYH21" s="174"/>
      <c r="VYI21" s="174"/>
      <c r="VYJ21" s="174"/>
      <c r="VYK21" s="174"/>
      <c r="VYL21" s="174"/>
      <c r="VYM21" s="174"/>
      <c r="VYN21" s="174"/>
      <c r="VYO21" s="174"/>
      <c r="VYP21" s="174"/>
      <c r="VYQ21" s="174"/>
      <c r="VYR21" s="174"/>
      <c r="VYS21" s="174"/>
      <c r="VYT21" s="174"/>
      <c r="VYU21" s="174"/>
      <c r="VYV21" s="174"/>
      <c r="VYW21" s="174"/>
      <c r="VYX21" s="174"/>
      <c r="VYY21" s="174"/>
      <c r="VYZ21" s="174"/>
      <c r="VZA21" s="174"/>
      <c r="VZB21" s="174"/>
      <c r="VZC21" s="174"/>
      <c r="VZD21" s="174"/>
      <c r="VZE21" s="174"/>
      <c r="VZF21" s="174"/>
      <c r="VZG21" s="174"/>
      <c r="VZH21" s="174"/>
      <c r="VZI21" s="174"/>
      <c r="VZJ21" s="174"/>
      <c r="VZK21" s="174"/>
      <c r="VZL21" s="174"/>
      <c r="VZM21" s="174"/>
      <c r="VZN21" s="174"/>
      <c r="VZO21" s="174"/>
      <c r="VZP21" s="174"/>
      <c r="VZQ21" s="174"/>
      <c r="VZR21" s="174"/>
      <c r="VZS21" s="174"/>
      <c r="VZT21" s="174"/>
      <c r="VZU21" s="174"/>
      <c r="VZV21" s="174"/>
      <c r="VZW21" s="174"/>
      <c r="VZX21" s="174"/>
      <c r="VZY21" s="174"/>
      <c r="VZZ21" s="174"/>
      <c r="WAA21" s="174"/>
      <c r="WAB21" s="174"/>
      <c r="WAC21" s="174"/>
      <c r="WAD21" s="174"/>
      <c r="WAE21" s="174"/>
      <c r="WAF21" s="174"/>
      <c r="WAG21" s="174"/>
      <c r="WAH21" s="174"/>
      <c r="WAI21" s="174"/>
      <c r="WAJ21" s="174"/>
      <c r="WAK21" s="174"/>
      <c r="WAL21" s="174"/>
      <c r="WAM21" s="174"/>
      <c r="WAN21" s="174"/>
      <c r="WAO21" s="174"/>
      <c r="WAP21" s="174"/>
      <c r="WAQ21" s="174"/>
      <c r="WAR21" s="174"/>
      <c r="WAS21" s="174"/>
      <c r="WAT21" s="174"/>
      <c r="WAU21" s="174"/>
      <c r="WAV21" s="174"/>
      <c r="WAW21" s="174"/>
      <c r="WAX21" s="174"/>
      <c r="WAY21" s="174"/>
      <c r="WAZ21" s="174"/>
      <c r="WBA21" s="174"/>
      <c r="WBB21" s="174"/>
      <c r="WBC21" s="174"/>
      <c r="WBD21" s="174"/>
      <c r="WBE21" s="174"/>
      <c r="WBF21" s="174"/>
      <c r="WBG21" s="174"/>
      <c r="WBH21" s="174"/>
      <c r="WBI21" s="174"/>
      <c r="WBJ21" s="174"/>
      <c r="WBK21" s="174"/>
      <c r="WBL21" s="174"/>
      <c r="WBM21" s="174"/>
      <c r="WBN21" s="174"/>
      <c r="WBO21" s="174"/>
      <c r="WBP21" s="174"/>
      <c r="WBQ21" s="174"/>
      <c r="WBR21" s="174"/>
      <c r="WBS21" s="174"/>
      <c r="WBT21" s="174"/>
      <c r="WBU21" s="174"/>
      <c r="WBV21" s="174"/>
      <c r="WBW21" s="174"/>
      <c r="WBX21" s="174"/>
      <c r="WBY21" s="174"/>
      <c r="WBZ21" s="174"/>
      <c r="WCA21" s="174"/>
      <c r="WCB21" s="174"/>
      <c r="WCC21" s="174"/>
      <c r="WCD21" s="174"/>
      <c r="WCE21" s="174"/>
      <c r="WCF21" s="174"/>
      <c r="WCG21" s="174"/>
      <c r="WCH21" s="174"/>
      <c r="WCI21" s="174"/>
      <c r="WCJ21" s="174"/>
      <c r="WCK21" s="174"/>
      <c r="WCL21" s="174"/>
      <c r="WCM21" s="174"/>
      <c r="WCN21" s="174"/>
      <c r="WCO21" s="174"/>
      <c r="WCP21" s="174"/>
      <c r="WCQ21" s="174"/>
      <c r="WCR21" s="174"/>
      <c r="WCS21" s="174"/>
      <c r="WCT21" s="174"/>
      <c r="WCU21" s="174"/>
      <c r="WCV21" s="174"/>
      <c r="WCW21" s="174"/>
      <c r="WCX21" s="174"/>
      <c r="WCY21" s="174"/>
      <c r="WCZ21" s="174"/>
      <c r="WDA21" s="174"/>
      <c r="WDB21" s="174"/>
      <c r="WDC21" s="174"/>
      <c r="WDD21" s="174"/>
      <c r="WDE21" s="174"/>
      <c r="WDF21" s="174"/>
      <c r="WDG21" s="174"/>
      <c r="WDH21" s="174"/>
      <c r="WDI21" s="174"/>
      <c r="WDJ21" s="174"/>
      <c r="WDK21" s="174"/>
      <c r="WDL21" s="174"/>
      <c r="WDM21" s="174"/>
      <c r="WDN21" s="174"/>
      <c r="WDO21" s="174"/>
      <c r="WDP21" s="174"/>
      <c r="WDQ21" s="174"/>
      <c r="WDR21" s="174"/>
      <c r="WDS21" s="174"/>
      <c r="WDT21" s="174"/>
      <c r="WDU21" s="174"/>
      <c r="WDV21" s="174"/>
      <c r="WDW21" s="174"/>
      <c r="WDX21" s="174"/>
      <c r="WDY21" s="174"/>
      <c r="WDZ21" s="174"/>
      <c r="WEA21" s="174"/>
      <c r="WEB21" s="174"/>
      <c r="WEC21" s="174"/>
      <c r="WED21" s="174"/>
      <c r="WEE21" s="174"/>
      <c r="WEF21" s="174"/>
      <c r="WEG21" s="174"/>
      <c r="WEH21" s="174"/>
      <c r="WEI21" s="174"/>
      <c r="WEJ21" s="174"/>
      <c r="WEK21" s="174"/>
      <c r="WEL21" s="174"/>
      <c r="WEM21" s="174"/>
      <c r="WEN21" s="174"/>
      <c r="WEO21" s="174"/>
      <c r="WEP21" s="174"/>
      <c r="WEQ21" s="174"/>
      <c r="WER21" s="174"/>
      <c r="WES21" s="174"/>
      <c r="WET21" s="174"/>
      <c r="WEU21" s="174"/>
      <c r="WEV21" s="174"/>
      <c r="WEW21" s="174"/>
      <c r="WEX21" s="174"/>
      <c r="WEY21" s="174"/>
      <c r="WEZ21" s="174"/>
      <c r="WFA21" s="174"/>
      <c r="WFB21" s="174"/>
      <c r="WFC21" s="174"/>
      <c r="WFD21" s="174"/>
      <c r="WFE21" s="174"/>
      <c r="WFF21" s="174"/>
      <c r="WFG21" s="174"/>
      <c r="WFH21" s="174"/>
      <c r="WFI21" s="174"/>
      <c r="WFJ21" s="174"/>
      <c r="WFK21" s="174"/>
      <c r="WFL21" s="174"/>
      <c r="WFM21" s="174"/>
      <c r="WFN21" s="174"/>
      <c r="WFO21" s="174"/>
      <c r="WFP21" s="174"/>
      <c r="WFQ21" s="174"/>
      <c r="WFR21" s="174"/>
      <c r="WFS21" s="174"/>
      <c r="WFT21" s="174"/>
      <c r="WFU21" s="174"/>
      <c r="WFV21" s="174"/>
      <c r="WFW21" s="174"/>
      <c r="WFX21" s="174"/>
      <c r="WFY21" s="174"/>
      <c r="WFZ21" s="174"/>
      <c r="WGA21" s="174"/>
      <c r="WGB21" s="174"/>
      <c r="WGC21" s="174"/>
      <c r="WGD21" s="174"/>
      <c r="WGE21" s="174"/>
      <c r="WGF21" s="174"/>
      <c r="WGG21" s="174"/>
      <c r="WGH21" s="174"/>
      <c r="WGI21" s="174"/>
      <c r="WGJ21" s="174"/>
      <c r="WGK21" s="174"/>
      <c r="WGL21" s="174"/>
      <c r="WGM21" s="174"/>
      <c r="WGN21" s="174"/>
      <c r="WGO21" s="174"/>
      <c r="WGP21" s="174"/>
      <c r="WGQ21" s="174"/>
      <c r="WGR21" s="174"/>
      <c r="WGS21" s="174"/>
      <c r="WGT21" s="174"/>
      <c r="WGU21" s="174"/>
      <c r="WGV21" s="174"/>
      <c r="WGW21" s="174"/>
      <c r="WGX21" s="174"/>
      <c r="WGY21" s="174"/>
      <c r="WGZ21" s="174"/>
      <c r="WHA21" s="174"/>
      <c r="WHB21" s="174"/>
      <c r="WHC21" s="174"/>
      <c r="WHD21" s="174"/>
      <c r="WHE21" s="174"/>
      <c r="WHF21" s="174"/>
      <c r="WHG21" s="174"/>
      <c r="WHH21" s="174"/>
      <c r="WHI21" s="174"/>
      <c r="WHJ21" s="174"/>
      <c r="WHK21" s="174"/>
      <c r="WHL21" s="174"/>
      <c r="WHM21" s="174"/>
      <c r="WHN21" s="174"/>
      <c r="WHO21" s="174"/>
      <c r="WHP21" s="174"/>
      <c r="WHQ21" s="174"/>
      <c r="WHR21" s="174"/>
      <c r="WHS21" s="174"/>
      <c r="WHT21" s="174"/>
      <c r="WHU21" s="174"/>
      <c r="WHV21" s="174"/>
      <c r="WHW21" s="174"/>
      <c r="WHX21" s="174"/>
      <c r="WHY21" s="174"/>
      <c r="WHZ21" s="174"/>
      <c r="WIA21" s="174"/>
      <c r="WIB21" s="174"/>
      <c r="WIC21" s="174"/>
      <c r="WID21" s="174"/>
      <c r="WIE21" s="174"/>
      <c r="WIF21" s="174"/>
      <c r="WIG21" s="174"/>
      <c r="WIH21" s="174"/>
      <c r="WII21" s="174"/>
      <c r="WIJ21" s="174"/>
      <c r="WIK21" s="174"/>
      <c r="WIL21" s="174"/>
      <c r="WIM21" s="174"/>
      <c r="WIN21" s="174"/>
      <c r="WIO21" s="174"/>
      <c r="WIP21" s="174"/>
      <c r="WIQ21" s="174"/>
      <c r="WIR21" s="174"/>
      <c r="WIS21" s="174"/>
      <c r="WIT21" s="174"/>
      <c r="WIU21" s="174"/>
      <c r="WIV21" s="174"/>
      <c r="WIW21" s="174"/>
      <c r="WIX21" s="174"/>
      <c r="WIY21" s="174"/>
      <c r="WIZ21" s="174"/>
      <c r="WJA21" s="174"/>
      <c r="WJB21" s="174"/>
      <c r="WJC21" s="174"/>
      <c r="WJD21" s="174"/>
      <c r="WJE21" s="174"/>
      <c r="WJF21" s="174"/>
      <c r="WJG21" s="174"/>
      <c r="WJH21" s="174"/>
      <c r="WJI21" s="174"/>
      <c r="WJJ21" s="174"/>
      <c r="WJK21" s="174"/>
      <c r="WJL21" s="174"/>
      <c r="WJM21" s="174"/>
      <c r="WJN21" s="174"/>
      <c r="WJO21" s="174"/>
      <c r="WJP21" s="174"/>
      <c r="WJQ21" s="174"/>
      <c r="WJR21" s="174"/>
      <c r="WJS21" s="174"/>
      <c r="WJT21" s="174"/>
      <c r="WJU21" s="174"/>
      <c r="WJV21" s="174"/>
      <c r="WJW21" s="174"/>
      <c r="WJX21" s="174"/>
      <c r="WJY21" s="174"/>
      <c r="WJZ21" s="174"/>
      <c r="WKA21" s="174"/>
      <c r="WKB21" s="174"/>
      <c r="WKC21" s="174"/>
      <c r="WKD21" s="174"/>
      <c r="WKE21" s="174"/>
      <c r="WKF21" s="174"/>
      <c r="WKG21" s="174"/>
      <c r="WKH21" s="174"/>
      <c r="WKI21" s="174"/>
      <c r="WKJ21" s="174"/>
      <c r="WKK21" s="174"/>
      <c r="WKL21" s="174"/>
      <c r="WKM21" s="174"/>
      <c r="WKN21" s="174"/>
      <c r="WKO21" s="174"/>
      <c r="WKP21" s="174"/>
      <c r="WKQ21" s="174"/>
      <c r="WKR21" s="174"/>
      <c r="WKS21" s="174"/>
      <c r="WKT21" s="174"/>
      <c r="WKU21" s="174"/>
      <c r="WKV21" s="174"/>
      <c r="WKW21" s="174"/>
      <c r="WKX21" s="174"/>
      <c r="WKY21" s="174"/>
      <c r="WKZ21" s="174"/>
      <c r="WLA21" s="174"/>
      <c r="WLB21" s="174"/>
      <c r="WLC21" s="174"/>
      <c r="WLD21" s="174"/>
      <c r="WLE21" s="174"/>
      <c r="WLF21" s="174"/>
      <c r="WLG21" s="174"/>
      <c r="WLH21" s="174"/>
      <c r="WLI21" s="174"/>
      <c r="WLJ21" s="174"/>
      <c r="WLK21" s="174"/>
      <c r="WLL21" s="174"/>
      <c r="WLM21" s="174"/>
      <c r="WLN21" s="174"/>
      <c r="WLO21" s="174"/>
      <c r="WLP21" s="174"/>
      <c r="WLQ21" s="174"/>
      <c r="WLR21" s="174"/>
      <c r="WLS21" s="174"/>
      <c r="WLT21" s="174"/>
      <c r="WLU21" s="174"/>
      <c r="WLV21" s="174"/>
      <c r="WLW21" s="174"/>
      <c r="WLX21" s="174"/>
      <c r="WLY21" s="174"/>
      <c r="WLZ21" s="174"/>
      <c r="WMA21" s="174"/>
      <c r="WMB21" s="174"/>
      <c r="WMC21" s="174"/>
      <c r="WMD21" s="174"/>
      <c r="WME21" s="174"/>
      <c r="WMF21" s="174"/>
      <c r="WMG21" s="174"/>
      <c r="WMH21" s="174"/>
      <c r="WMI21" s="174"/>
      <c r="WMJ21" s="174"/>
      <c r="WMK21" s="174"/>
      <c r="WML21" s="174"/>
      <c r="WMM21" s="174"/>
      <c r="WMN21" s="174"/>
      <c r="WMO21" s="174"/>
      <c r="WMP21" s="174"/>
      <c r="WMQ21" s="174"/>
      <c r="WMR21" s="174"/>
      <c r="WMS21" s="174"/>
      <c r="WMT21" s="174"/>
      <c r="WMU21" s="174"/>
      <c r="WMV21" s="174"/>
      <c r="WMW21" s="174"/>
      <c r="WMX21" s="174"/>
      <c r="WMY21" s="174"/>
      <c r="WMZ21" s="174"/>
      <c r="WNA21" s="174"/>
      <c r="WNB21" s="174"/>
      <c r="WNC21" s="174"/>
      <c r="WND21" s="174"/>
      <c r="WNE21" s="174"/>
      <c r="WNF21" s="174"/>
      <c r="WNG21" s="174"/>
      <c r="WNH21" s="174"/>
      <c r="WNI21" s="174"/>
      <c r="WNJ21" s="174"/>
      <c r="WNK21" s="174"/>
      <c r="WNL21" s="174"/>
      <c r="WNM21" s="174"/>
      <c r="WNN21" s="174"/>
      <c r="WNO21" s="174"/>
      <c r="WNP21" s="174"/>
      <c r="WNQ21" s="174"/>
      <c r="WNR21" s="174"/>
      <c r="WNS21" s="174"/>
      <c r="WNT21" s="174"/>
      <c r="WNU21" s="174"/>
      <c r="WNV21" s="174"/>
      <c r="WNW21" s="174"/>
      <c r="WNX21" s="174"/>
      <c r="WNY21" s="174"/>
      <c r="WNZ21" s="174"/>
      <c r="WOA21" s="174"/>
      <c r="WOB21" s="174"/>
      <c r="WOC21" s="174"/>
      <c r="WOD21" s="174"/>
      <c r="WOE21" s="174"/>
      <c r="WOF21" s="174"/>
      <c r="WOG21" s="174"/>
      <c r="WOH21" s="174"/>
      <c r="WOI21" s="174"/>
      <c r="WOJ21" s="174"/>
      <c r="WOK21" s="174"/>
      <c r="WOL21" s="174"/>
      <c r="WOM21" s="174"/>
      <c r="WON21" s="174"/>
      <c r="WOO21" s="174"/>
      <c r="WOP21" s="174"/>
      <c r="WOQ21" s="174"/>
      <c r="WOR21" s="174"/>
      <c r="WOS21" s="174"/>
      <c r="WOT21" s="174"/>
      <c r="WOU21" s="174"/>
      <c r="WOV21" s="174"/>
      <c r="WOW21" s="174"/>
      <c r="WOX21" s="174"/>
      <c r="WOY21" s="174"/>
      <c r="WOZ21" s="174"/>
      <c r="WPA21" s="174"/>
      <c r="WPB21" s="174"/>
      <c r="WPC21" s="174"/>
      <c r="WPD21" s="174"/>
      <c r="WPE21" s="174"/>
      <c r="WPF21" s="174"/>
      <c r="WPG21" s="174"/>
      <c r="WPH21" s="174"/>
      <c r="WPI21" s="174"/>
      <c r="WPJ21" s="174"/>
      <c r="WPK21" s="174"/>
      <c r="WPL21" s="174"/>
      <c r="WPM21" s="174"/>
      <c r="WPN21" s="174"/>
      <c r="WPO21" s="174"/>
      <c r="WPP21" s="174"/>
      <c r="WPQ21" s="174"/>
      <c r="WPR21" s="174"/>
      <c r="WPS21" s="174"/>
      <c r="WPT21" s="174"/>
      <c r="WPU21" s="174"/>
      <c r="WPV21" s="174"/>
      <c r="WPW21" s="174"/>
      <c r="WPX21" s="174"/>
      <c r="WPY21" s="174"/>
      <c r="WPZ21" s="174"/>
      <c r="WQA21" s="174"/>
      <c r="WQB21" s="174"/>
      <c r="WQC21" s="174"/>
      <c r="WQD21" s="174"/>
      <c r="WQE21" s="174"/>
      <c r="WQF21" s="174"/>
      <c r="WQG21" s="174"/>
      <c r="WQH21" s="174"/>
      <c r="WQI21" s="174"/>
      <c r="WQJ21" s="174"/>
      <c r="WQK21" s="174"/>
      <c r="WQL21" s="174"/>
      <c r="WQM21" s="174"/>
      <c r="WQN21" s="174"/>
      <c r="WQO21" s="174"/>
      <c r="WQP21" s="174"/>
      <c r="WQQ21" s="174"/>
      <c r="WQR21" s="174"/>
      <c r="WQS21" s="174"/>
      <c r="WQT21" s="174"/>
      <c r="WQU21" s="174"/>
      <c r="WQV21" s="174"/>
      <c r="WQW21" s="174"/>
      <c r="WQX21" s="174"/>
      <c r="WQY21" s="174"/>
      <c r="WQZ21" s="174"/>
      <c r="WRA21" s="174"/>
      <c r="WRB21" s="174"/>
      <c r="WRC21" s="174"/>
      <c r="WRD21" s="174"/>
      <c r="WRE21" s="174"/>
      <c r="WRF21" s="174"/>
      <c r="WRG21" s="174"/>
      <c r="WRH21" s="174"/>
      <c r="WRI21" s="174"/>
      <c r="WRJ21" s="174"/>
      <c r="WRK21" s="174"/>
      <c r="WRL21" s="174"/>
      <c r="WRM21" s="174"/>
      <c r="WRN21" s="174"/>
      <c r="WRO21" s="174"/>
      <c r="WRP21" s="174"/>
      <c r="WRQ21" s="174"/>
      <c r="WRR21" s="174"/>
      <c r="WRS21" s="174"/>
      <c r="WRT21" s="174"/>
      <c r="WRU21" s="174"/>
      <c r="WRV21" s="174"/>
      <c r="WRW21" s="174"/>
      <c r="WRX21" s="174"/>
      <c r="WRY21" s="174"/>
      <c r="WRZ21" s="174"/>
      <c r="WSA21" s="174"/>
      <c r="WSB21" s="174"/>
      <c r="WSC21" s="174"/>
      <c r="WSD21" s="174"/>
      <c r="WSE21" s="174"/>
      <c r="WSF21" s="174"/>
      <c r="WSG21" s="174"/>
      <c r="WSH21" s="174"/>
      <c r="WSI21" s="174"/>
      <c r="WSJ21" s="174"/>
      <c r="WSK21" s="174"/>
      <c r="WSL21" s="174"/>
      <c r="WSM21" s="174"/>
      <c r="WSN21" s="174"/>
      <c r="WSO21" s="174"/>
      <c r="WSP21" s="174"/>
      <c r="WSQ21" s="174"/>
      <c r="WSR21" s="174"/>
      <c r="WSS21" s="174"/>
      <c r="WST21" s="174"/>
      <c r="WSU21" s="174"/>
      <c r="WSV21" s="174"/>
      <c r="WSW21" s="174"/>
      <c r="WSX21" s="174"/>
      <c r="WSY21" s="174"/>
      <c r="WSZ21" s="174"/>
      <c r="WTA21" s="174"/>
      <c r="WTB21" s="174"/>
      <c r="WTC21" s="174"/>
      <c r="WTD21" s="174"/>
      <c r="WTE21" s="174"/>
      <c r="WTF21" s="174"/>
      <c r="WTG21" s="174"/>
      <c r="WTH21" s="174"/>
      <c r="WTI21" s="174"/>
      <c r="WTJ21" s="174"/>
      <c r="WTK21" s="174"/>
      <c r="WTL21" s="174"/>
      <c r="WTM21" s="174"/>
      <c r="WTN21" s="174"/>
      <c r="WTO21" s="174"/>
      <c r="WTP21" s="174"/>
      <c r="WTQ21" s="174"/>
      <c r="WTR21" s="174"/>
      <c r="WTS21" s="174"/>
      <c r="WTT21" s="174"/>
      <c r="WTU21" s="174"/>
      <c r="WTV21" s="174"/>
      <c r="WTW21" s="174"/>
      <c r="WTX21" s="174"/>
      <c r="WTY21" s="174"/>
      <c r="WTZ21" s="174"/>
      <c r="WUA21" s="174"/>
      <c r="WUB21" s="174"/>
      <c r="WUC21" s="174"/>
      <c r="WUD21" s="174"/>
      <c r="WUE21" s="174"/>
      <c r="WUF21" s="174"/>
      <c r="WUG21" s="174"/>
      <c r="WUH21" s="174"/>
      <c r="WUI21" s="174"/>
      <c r="WUJ21" s="174"/>
      <c r="WUK21" s="174"/>
      <c r="WUL21" s="174"/>
      <c r="WUM21" s="174"/>
      <c r="WUN21" s="174"/>
      <c r="WUO21" s="174"/>
      <c r="WUP21" s="174"/>
      <c r="WUQ21" s="174"/>
      <c r="WUR21" s="174"/>
      <c r="WUS21" s="174"/>
      <c r="WUT21" s="174"/>
      <c r="WUU21" s="174"/>
      <c r="WUV21" s="174"/>
      <c r="WUW21" s="174"/>
      <c r="WUX21" s="174"/>
      <c r="WUY21" s="174"/>
      <c r="WUZ21" s="174"/>
      <c r="WVA21" s="174"/>
      <c r="WVB21" s="174"/>
      <c r="WVC21" s="174"/>
      <c r="WVD21" s="174"/>
      <c r="WVE21" s="174"/>
      <c r="WVF21" s="174"/>
      <c r="WVG21" s="174"/>
      <c r="WVH21" s="174"/>
      <c r="WVI21" s="174"/>
      <c r="WVJ21" s="174"/>
      <c r="WVK21" s="174"/>
      <c r="WVL21" s="174"/>
      <c r="WVM21" s="174"/>
      <c r="WVN21" s="174"/>
      <c r="WVO21" s="174"/>
      <c r="WVP21" s="174"/>
      <c r="WVQ21" s="174"/>
      <c r="WVR21" s="174"/>
      <c r="WVS21" s="174"/>
      <c r="WVT21" s="174"/>
      <c r="WVU21" s="174"/>
      <c r="WVV21" s="174"/>
      <c r="WVW21" s="174"/>
      <c r="WVX21" s="174"/>
      <c r="WVY21" s="174"/>
      <c r="WVZ21" s="174"/>
      <c r="WWA21" s="174"/>
      <c r="WWB21" s="174"/>
      <c r="WWC21" s="174"/>
      <c r="WWD21" s="174"/>
      <c r="WWE21" s="174"/>
      <c r="WWF21" s="174"/>
      <c r="WWG21" s="174"/>
      <c r="WWH21" s="174"/>
      <c r="WWI21" s="174"/>
      <c r="WWJ21" s="174"/>
      <c r="WWK21" s="174"/>
      <c r="WWL21" s="174"/>
      <c r="WWM21" s="174"/>
      <c r="WWN21" s="174"/>
      <c r="WWO21" s="174"/>
      <c r="WWP21" s="174"/>
      <c r="WWQ21" s="174"/>
      <c r="WWR21" s="174"/>
      <c r="WWS21" s="174"/>
      <c r="WWT21" s="174"/>
      <c r="WWU21" s="174"/>
      <c r="WWV21" s="174"/>
      <c r="WWW21" s="174"/>
      <c r="WWX21" s="174"/>
      <c r="WWY21" s="174"/>
      <c r="WWZ21" s="174"/>
      <c r="WXA21" s="174"/>
      <c r="WXB21" s="174"/>
      <c r="WXC21" s="174"/>
      <c r="WXD21" s="174"/>
      <c r="WXE21" s="174"/>
      <c r="WXF21" s="174"/>
      <c r="WXG21" s="174"/>
      <c r="WXH21" s="174"/>
      <c r="WXI21" s="174"/>
      <c r="WXJ21" s="174"/>
      <c r="WXK21" s="174"/>
      <c r="WXL21" s="174"/>
      <c r="WXM21" s="174"/>
      <c r="WXN21" s="174"/>
      <c r="WXO21" s="174"/>
      <c r="WXP21" s="174"/>
      <c r="WXQ21" s="174"/>
      <c r="WXR21" s="174"/>
      <c r="WXS21" s="174"/>
      <c r="WXT21" s="174"/>
      <c r="WXU21" s="174"/>
      <c r="WXV21" s="174"/>
      <c r="WXW21" s="174"/>
      <c r="WXX21" s="174"/>
      <c r="WXY21" s="174"/>
      <c r="WXZ21" s="174"/>
      <c r="WYA21" s="174"/>
      <c r="WYB21" s="174"/>
      <c r="WYC21" s="174"/>
      <c r="WYD21" s="174"/>
      <c r="WYE21" s="174"/>
      <c r="WYF21" s="174"/>
      <c r="WYG21" s="174"/>
      <c r="WYH21" s="174"/>
      <c r="WYI21" s="174"/>
      <c r="WYJ21" s="174"/>
      <c r="WYK21" s="174"/>
      <c r="WYL21" s="174"/>
      <c r="WYM21" s="174"/>
      <c r="WYN21" s="174"/>
      <c r="WYO21" s="174"/>
      <c r="WYP21" s="174"/>
      <c r="WYQ21" s="174"/>
      <c r="WYR21" s="174"/>
      <c r="WYS21" s="174"/>
      <c r="WYT21" s="174"/>
      <c r="WYU21" s="174"/>
      <c r="WYV21" s="174"/>
      <c r="WYW21" s="174"/>
      <c r="WYX21" s="174"/>
      <c r="WYY21" s="174"/>
      <c r="WYZ21" s="174"/>
      <c r="WZA21" s="174"/>
      <c r="WZB21" s="174"/>
      <c r="WZC21" s="174"/>
      <c r="WZD21" s="174"/>
      <c r="WZE21" s="174"/>
      <c r="WZF21" s="174"/>
      <c r="WZG21" s="174"/>
      <c r="WZH21" s="174"/>
      <c r="WZI21" s="174"/>
      <c r="WZJ21" s="174"/>
      <c r="WZK21" s="174"/>
      <c r="WZL21" s="174"/>
      <c r="WZM21" s="174"/>
      <c r="WZN21" s="174"/>
      <c r="WZO21" s="174"/>
      <c r="WZP21" s="174"/>
      <c r="WZQ21" s="174"/>
      <c r="WZR21" s="174"/>
      <c r="WZS21" s="174"/>
      <c r="WZT21" s="174"/>
      <c r="WZU21" s="174"/>
      <c r="WZV21" s="174"/>
      <c r="WZW21" s="174"/>
      <c r="WZX21" s="174"/>
      <c r="WZY21" s="174"/>
      <c r="WZZ21" s="174"/>
      <c r="XAA21" s="174"/>
      <c r="XAB21" s="174"/>
      <c r="XAC21" s="174"/>
      <c r="XAD21" s="174"/>
      <c r="XAE21" s="174"/>
      <c r="XAF21" s="174"/>
      <c r="XAG21" s="174"/>
      <c r="XAH21" s="174"/>
      <c r="XAI21" s="174"/>
      <c r="XAJ21" s="174"/>
      <c r="XAK21" s="174"/>
      <c r="XAL21" s="174"/>
      <c r="XAM21" s="174"/>
      <c r="XAN21" s="174"/>
      <c r="XAO21" s="174"/>
      <c r="XAP21" s="174"/>
      <c r="XAQ21" s="174"/>
      <c r="XAR21" s="174"/>
      <c r="XAS21" s="174"/>
      <c r="XAT21" s="174"/>
      <c r="XAU21" s="174"/>
      <c r="XAV21" s="174"/>
      <c r="XAW21" s="174"/>
      <c r="XAX21" s="174"/>
      <c r="XAY21" s="174"/>
      <c r="XAZ21" s="174"/>
      <c r="XBA21" s="174"/>
      <c r="XBB21" s="174"/>
      <c r="XBC21" s="174"/>
      <c r="XBD21" s="174"/>
      <c r="XBE21" s="174"/>
      <c r="XBF21" s="174"/>
      <c r="XBG21" s="174"/>
      <c r="XBH21" s="174"/>
      <c r="XBI21" s="174"/>
      <c r="XBJ21" s="174"/>
      <c r="XBK21" s="174"/>
      <c r="XBL21" s="174"/>
      <c r="XBM21" s="174"/>
      <c r="XBN21" s="174"/>
      <c r="XBO21" s="174"/>
      <c r="XBP21" s="174"/>
      <c r="XBQ21" s="174"/>
      <c r="XBR21" s="174"/>
      <c r="XBS21" s="174"/>
      <c r="XBT21" s="174"/>
      <c r="XBU21" s="174"/>
      <c r="XBV21" s="174"/>
      <c r="XBW21" s="174"/>
      <c r="XBX21" s="174"/>
      <c r="XBY21" s="174"/>
      <c r="XBZ21" s="174"/>
      <c r="XCA21" s="174"/>
      <c r="XCB21" s="174"/>
      <c r="XCC21" s="174"/>
      <c r="XCD21" s="174"/>
      <c r="XCE21" s="174"/>
      <c r="XCF21" s="174"/>
      <c r="XCG21" s="174"/>
      <c r="XCH21" s="174"/>
      <c r="XCI21" s="174"/>
      <c r="XCJ21" s="174"/>
      <c r="XCK21" s="174"/>
      <c r="XCL21" s="174"/>
      <c r="XCM21" s="174"/>
      <c r="XCN21" s="174"/>
      <c r="XCO21" s="174"/>
      <c r="XCP21" s="174"/>
      <c r="XCQ21" s="174"/>
      <c r="XCR21" s="174"/>
      <c r="XCS21" s="174"/>
      <c r="XCT21" s="174"/>
      <c r="XCU21" s="174"/>
      <c r="XCV21" s="174"/>
      <c r="XCW21" s="174"/>
      <c r="XCX21" s="174"/>
      <c r="XCY21" s="174"/>
      <c r="XCZ21" s="174"/>
      <c r="XDA21" s="174"/>
      <c r="XDB21" s="174"/>
      <c r="XDC21" s="174"/>
      <c r="XDD21" s="174"/>
      <c r="XDE21" s="174"/>
      <c r="XDF21" s="174"/>
      <c r="XDG21" s="174"/>
      <c r="XDH21" s="174"/>
      <c r="XDI21" s="174"/>
      <c r="XDJ21" s="174"/>
      <c r="XDK21" s="174"/>
      <c r="XDL21" s="174"/>
      <c r="XDM21" s="174"/>
      <c r="XDN21" s="174"/>
      <c r="XDO21" s="174"/>
      <c r="XDP21" s="174"/>
      <c r="XDQ21" s="174"/>
      <c r="XDR21" s="174"/>
      <c r="XDS21" s="174"/>
      <c r="XDT21" s="174"/>
      <c r="XDU21" s="174"/>
      <c r="XDV21" s="174"/>
      <c r="XDW21" s="174"/>
      <c r="XDX21" s="174"/>
      <c r="XDY21" s="174"/>
      <c r="XDZ21" s="174"/>
      <c r="XEA21" s="174"/>
      <c r="XEB21" s="174"/>
      <c r="XEC21" s="174"/>
      <c r="XED21" s="174"/>
      <c r="XEE21" s="174"/>
      <c r="XEF21" s="174"/>
      <c r="XEG21" s="174"/>
      <c r="XEH21" s="174"/>
      <c r="XEI21" s="174"/>
      <c r="XEJ21" s="174"/>
      <c r="XEK21" s="174"/>
      <c r="XEL21" s="174"/>
      <c r="XEM21" s="174"/>
      <c r="XEN21" s="174"/>
      <c r="XEO21" s="174"/>
      <c r="XEP21" s="174"/>
      <c r="XEQ21" s="174"/>
      <c r="XER21" s="174"/>
      <c r="XES21" s="174"/>
      <c r="XET21" s="174"/>
      <c r="XEU21" s="174"/>
      <c r="XEV21" s="174"/>
      <c r="XEW21" s="174"/>
      <c r="XEX21" s="174"/>
      <c r="XEY21" s="174"/>
      <c r="XEZ21" s="174"/>
      <c r="XFA21" s="174"/>
      <c r="XFB21" s="174"/>
      <c r="XFC21" s="174"/>
      <c r="XFD21" s="174"/>
    </row>
    <row r="22" spans="1:16384" ht="27" thickBot="1">
      <c r="F22" s="204"/>
      <c r="G22" s="3"/>
      <c r="H22" s="3"/>
      <c r="I22" s="3"/>
    </row>
    <row r="23" spans="1:16384" ht="27" customHeight="1" thickBot="1">
      <c r="C23" s="739" t="s">
        <v>1812</v>
      </c>
      <c r="D23" s="740"/>
      <c r="E23" s="740"/>
      <c r="F23" s="740"/>
      <c r="G23" s="741"/>
      <c r="H23" s="466"/>
      <c r="I23" s="466"/>
    </row>
    <row r="24" spans="1:16384" ht="27" thickBot="1">
      <c r="F24" s="204"/>
      <c r="G24" s="3"/>
      <c r="H24" s="3"/>
      <c r="I24" s="3"/>
    </row>
    <row r="25" spans="1:16384" ht="52" customHeight="1" thickBot="1">
      <c r="C25" s="751" t="s">
        <v>2103</v>
      </c>
      <c r="D25" s="752"/>
      <c r="E25" s="752"/>
      <c r="F25" s="752"/>
      <c r="G25" s="753"/>
      <c r="H25" s="468"/>
      <c r="I25" s="468"/>
    </row>
    <row r="26" spans="1:16384" ht="17" thickBot="1">
      <c r="D26" s="205"/>
      <c r="E26" s="205"/>
      <c r="F26" s="205"/>
      <c r="G26" s="3"/>
      <c r="H26" s="3"/>
      <c r="I26" s="3"/>
    </row>
    <row r="27" spans="1:16384" ht="43" customHeight="1" thickBot="1">
      <c r="C27" s="736" t="s">
        <v>1827</v>
      </c>
      <c r="D27" s="737"/>
      <c r="E27" s="737"/>
      <c r="F27" s="737"/>
      <c r="G27" s="738"/>
      <c r="H27" s="469"/>
      <c r="I27" s="469"/>
    </row>
    <row r="28" spans="1:16384" s="1" customFormat="1" ht="21" customHeight="1" thickBot="1">
      <c r="D28" s="451"/>
      <c r="E28" s="451"/>
      <c r="F28" s="451"/>
      <c r="G28" s="451"/>
      <c r="H28" s="451"/>
      <c r="I28" s="451"/>
    </row>
    <row r="29" spans="1:16384" ht="27" thickBot="1">
      <c r="C29" s="736" t="s">
        <v>1817</v>
      </c>
      <c r="D29" s="737"/>
      <c r="E29" s="737"/>
      <c r="F29" s="737"/>
      <c r="G29" s="738"/>
      <c r="H29" s="469"/>
      <c r="I29" s="469"/>
    </row>
    <row r="30" spans="1:16384" ht="54" customHeight="1">
      <c r="A30" s="205"/>
      <c r="B30" s="205"/>
      <c r="C30" s="205"/>
      <c r="D30" s="205"/>
      <c r="E30" s="3"/>
      <c r="F30" s="28"/>
      <c r="G30" s="28"/>
      <c r="H30" s="28"/>
      <c r="I30" s="28"/>
    </row>
    <row r="31" spans="1:16384">
      <c r="A31" s="205"/>
      <c r="B31" s="205"/>
      <c r="C31" s="205"/>
      <c r="D31" s="205"/>
      <c r="E31" s="3"/>
      <c r="F31" s="28"/>
      <c r="G31" s="28"/>
      <c r="H31" s="28"/>
      <c r="I31" s="28"/>
    </row>
    <row r="32" spans="1:16384" ht="29">
      <c r="A32" s="215" t="s">
        <v>1818</v>
      </c>
      <c r="B32" s="215"/>
      <c r="C32" s="215"/>
      <c r="D32" s="212"/>
      <c r="E32" s="212"/>
      <c r="F32" s="212"/>
      <c r="G32" s="212"/>
      <c r="H32" s="212"/>
      <c r="I32" s="212"/>
      <c r="J32" s="212"/>
    </row>
    <row r="33" spans="1:10" s="1" customFormat="1" ht="30" thickBot="1">
      <c r="A33" s="431"/>
      <c r="B33" s="431"/>
      <c r="C33" s="431"/>
    </row>
    <row r="34" spans="1:10" ht="30" customHeight="1" thickBot="1">
      <c r="A34" s="768" t="s">
        <v>625</v>
      </c>
      <c r="B34" s="766" t="s">
        <v>1418</v>
      </c>
      <c r="C34" s="770" t="s">
        <v>1822</v>
      </c>
      <c r="D34" s="771"/>
      <c r="E34" s="771"/>
      <c r="F34" s="772"/>
      <c r="G34" s="1"/>
      <c r="H34" s="770" t="s">
        <v>1823</v>
      </c>
      <c r="I34" s="771"/>
      <c r="J34" s="772"/>
    </row>
    <row r="35" spans="1:10" ht="58" customHeight="1" thickBot="1">
      <c r="A35" s="769"/>
      <c r="B35" s="767"/>
      <c r="C35" s="452" t="s">
        <v>1807</v>
      </c>
      <c r="D35" s="449" t="s">
        <v>1813</v>
      </c>
      <c r="E35" s="449" t="s">
        <v>1814</v>
      </c>
      <c r="F35" s="450" t="s">
        <v>1808</v>
      </c>
      <c r="H35" s="446" t="s">
        <v>2102</v>
      </c>
      <c r="I35" s="447" t="s">
        <v>1816</v>
      </c>
      <c r="J35" s="448" t="s">
        <v>1815</v>
      </c>
    </row>
    <row r="36" spans="1:10" ht="88">
      <c r="A36" s="453" t="s">
        <v>2147</v>
      </c>
      <c r="B36" s="458" t="str">
        <f t="shared" ref="B36:B41" si="0">CONCATENATE(C36,D36,E36,F36)</f>
        <v>ahweal999i</v>
      </c>
      <c r="C36" s="426" t="s">
        <v>617</v>
      </c>
      <c r="D36" s="424" t="s">
        <v>1810</v>
      </c>
      <c r="E36" s="424">
        <v>999</v>
      </c>
      <c r="F36" s="425" t="s">
        <v>444</v>
      </c>
      <c r="H36" s="312" t="s">
        <v>1403</v>
      </c>
      <c r="I36" s="206" t="s">
        <v>213</v>
      </c>
      <c r="J36" s="313">
        <v>2015</v>
      </c>
    </row>
    <row r="37" spans="1:10" ht="88">
      <c r="A37" s="454" t="s">
        <v>2148</v>
      </c>
      <c r="B37" s="459" t="str">
        <f t="shared" si="0"/>
        <v>afiinc999i</v>
      </c>
      <c r="C37" s="427" t="s">
        <v>617</v>
      </c>
      <c r="D37" s="263" t="s">
        <v>1819</v>
      </c>
      <c r="E37" s="263">
        <v>999</v>
      </c>
      <c r="F37" s="264" t="s">
        <v>444</v>
      </c>
      <c r="H37" s="312" t="s">
        <v>1403</v>
      </c>
      <c r="I37" s="206" t="s">
        <v>213</v>
      </c>
      <c r="J37" s="313">
        <v>2015</v>
      </c>
    </row>
    <row r="38" spans="1:10" ht="44">
      <c r="A38" s="454" t="s">
        <v>2169</v>
      </c>
      <c r="B38" s="459" t="str">
        <f t="shared" si="0"/>
        <v>mnninc999i</v>
      </c>
      <c r="C38" s="428" t="s">
        <v>0</v>
      </c>
      <c r="D38" s="266" t="s">
        <v>1820</v>
      </c>
      <c r="E38" s="265">
        <v>999</v>
      </c>
      <c r="F38" s="267" t="s">
        <v>444</v>
      </c>
      <c r="H38" s="312" t="s">
        <v>1405</v>
      </c>
      <c r="I38" s="206" t="s">
        <v>1617</v>
      </c>
      <c r="J38" s="313">
        <v>2015</v>
      </c>
    </row>
    <row r="39" spans="1:10" ht="88">
      <c r="A39" s="455" t="s">
        <v>1615</v>
      </c>
      <c r="B39" s="459" t="str">
        <f t="shared" si="0"/>
        <v>tflinc992f</v>
      </c>
      <c r="C39" s="428" t="s">
        <v>618</v>
      </c>
      <c r="D39" s="265" t="s">
        <v>1821</v>
      </c>
      <c r="E39" s="265">
        <v>992</v>
      </c>
      <c r="F39" s="267" t="s">
        <v>1067</v>
      </c>
      <c r="H39" s="312" t="s">
        <v>315</v>
      </c>
      <c r="I39" s="206" t="s">
        <v>213</v>
      </c>
      <c r="J39" s="313">
        <v>2015</v>
      </c>
    </row>
    <row r="40" spans="1:10" ht="44">
      <c r="A40" s="456" t="s">
        <v>2104</v>
      </c>
      <c r="B40" s="459" t="str">
        <f t="shared" si="0"/>
        <v>hflinc999i</v>
      </c>
      <c r="C40" s="429" t="s">
        <v>1408</v>
      </c>
      <c r="D40" s="268" t="s">
        <v>1821</v>
      </c>
      <c r="E40" s="268">
        <v>999</v>
      </c>
      <c r="F40" s="269" t="s">
        <v>444</v>
      </c>
      <c r="H40" s="312" t="s">
        <v>2105</v>
      </c>
      <c r="I40" s="206" t="s">
        <v>1636</v>
      </c>
      <c r="J40" s="313">
        <v>2015</v>
      </c>
    </row>
    <row r="41" spans="1:10" ht="45" thickBot="1">
      <c r="A41" s="457" t="s">
        <v>1407</v>
      </c>
      <c r="B41" s="460" t="str">
        <f t="shared" si="0"/>
        <v>nflinc999m</v>
      </c>
      <c r="C41" s="430" t="s">
        <v>619</v>
      </c>
      <c r="D41" s="270" t="s">
        <v>1821</v>
      </c>
      <c r="E41" s="270">
        <v>999</v>
      </c>
      <c r="F41" s="271" t="s">
        <v>0</v>
      </c>
      <c r="H41" s="314" t="s">
        <v>1409</v>
      </c>
      <c r="I41" s="311" t="s">
        <v>1617</v>
      </c>
      <c r="J41" s="315">
        <v>2015</v>
      </c>
    </row>
    <row r="42" spans="1:10">
      <c r="E42" s="765"/>
      <c r="F42" s="765"/>
      <c r="G42" s="765"/>
      <c r="H42" s="765"/>
      <c r="I42" s="765"/>
    </row>
    <row r="43" spans="1:10">
      <c r="A43" s="70" t="s">
        <v>1404</v>
      </c>
      <c r="B43" s="70"/>
      <c r="C43" s="70"/>
      <c r="D43" s="70"/>
    </row>
    <row r="45" spans="1:10">
      <c r="A45" s="70"/>
      <c r="B45" s="70"/>
      <c r="C45" s="70"/>
      <c r="D45" s="70"/>
    </row>
    <row r="46" spans="1:10">
      <c r="C46" s="70"/>
      <c r="D46" s="70"/>
    </row>
    <row r="47" spans="1:10">
      <c r="E47" s="28"/>
      <c r="F47" s="28"/>
      <c r="G47" s="28"/>
      <c r="H47" s="28"/>
      <c r="I47" s="28"/>
    </row>
    <row r="48" spans="1:10" s="1" customFormat="1" ht="29">
      <c r="A48" s="431" t="s">
        <v>1415</v>
      </c>
      <c r="B48" s="431"/>
      <c r="E48" s="2"/>
      <c r="F48" s="3"/>
      <c r="G48" s="3"/>
      <c r="H48" s="3"/>
      <c r="I48" s="3"/>
    </row>
    <row r="49" spans="1:9" s="1" customFormat="1" ht="29">
      <c r="A49" s="431" t="s">
        <v>2145</v>
      </c>
      <c r="B49" s="431"/>
      <c r="E49" s="2"/>
      <c r="F49" s="3"/>
      <c r="G49" s="3"/>
      <c r="H49" s="3"/>
      <c r="I49" s="3"/>
    </row>
    <row r="50" spans="1:9" s="1" customFormat="1" ht="29">
      <c r="A50" s="431" t="s">
        <v>2375</v>
      </c>
      <c r="B50" s="431"/>
      <c r="E50" s="2"/>
      <c r="F50" s="3"/>
      <c r="G50" s="3"/>
      <c r="H50" s="3"/>
      <c r="I50" s="3"/>
    </row>
    <row r="51" spans="1:9" s="1" customFormat="1" ht="29">
      <c r="A51" s="431" t="s">
        <v>2389</v>
      </c>
      <c r="B51" s="431"/>
      <c r="E51" s="2"/>
      <c r="F51" s="3"/>
      <c r="G51" s="3"/>
      <c r="H51" s="3"/>
      <c r="I51" s="3"/>
    </row>
    <row r="52" spans="1:9" s="1" customFormat="1" ht="29">
      <c r="A52" s="431" t="s">
        <v>2390</v>
      </c>
      <c r="B52" s="431"/>
      <c r="E52" s="2"/>
      <c r="F52" s="3"/>
      <c r="G52" s="3"/>
      <c r="H52" s="3"/>
      <c r="I52" s="3"/>
    </row>
    <row r="53" spans="1:9">
      <c r="E53" s="75"/>
      <c r="F53" s="28"/>
      <c r="G53" s="28"/>
      <c r="H53" s="28"/>
      <c r="I53" s="28"/>
    </row>
    <row r="54" spans="1:9" ht="27" thickBot="1">
      <c r="A54" s="216" t="s">
        <v>1417</v>
      </c>
      <c r="B54" s="216"/>
      <c r="E54" s="28"/>
      <c r="F54" s="28"/>
      <c r="G54" s="28"/>
      <c r="H54" s="28"/>
      <c r="I54" s="28"/>
    </row>
    <row r="55" spans="1:9" ht="26">
      <c r="A55" s="319" t="s">
        <v>2146</v>
      </c>
      <c r="B55" s="320" t="s">
        <v>116</v>
      </c>
      <c r="C55" s="320" t="s">
        <v>1406</v>
      </c>
      <c r="D55" s="320" t="s">
        <v>2380</v>
      </c>
      <c r="E55" s="320" t="s">
        <v>2379</v>
      </c>
      <c r="F55" s="321" t="s">
        <v>1414</v>
      </c>
      <c r="G55" s="322" t="s">
        <v>1416</v>
      </c>
    </row>
    <row r="56" spans="1:9" ht="26">
      <c r="A56" s="323" t="s">
        <v>1671</v>
      </c>
      <c r="B56" s="316" t="s">
        <v>112</v>
      </c>
      <c r="C56" s="318" t="s">
        <v>2143</v>
      </c>
      <c r="D56" s="553" t="s">
        <v>2378</v>
      </c>
      <c r="E56" s="553" t="s">
        <v>2378</v>
      </c>
      <c r="F56" s="317" t="s">
        <v>1414</v>
      </c>
      <c r="G56" s="324" t="s">
        <v>1414</v>
      </c>
    </row>
    <row r="57" spans="1:9" ht="26">
      <c r="A57" s="323" t="s">
        <v>1671</v>
      </c>
      <c r="B57" s="316" t="s">
        <v>112</v>
      </c>
      <c r="C57" s="318" t="s">
        <v>2144</v>
      </c>
      <c r="D57" s="553" t="s">
        <v>2378</v>
      </c>
      <c r="E57" s="553" t="s">
        <v>2378</v>
      </c>
      <c r="F57" s="317" t="s">
        <v>1414</v>
      </c>
      <c r="G57" s="324" t="s">
        <v>1414</v>
      </c>
    </row>
    <row r="58" spans="1:9" ht="26">
      <c r="A58" s="323" t="s">
        <v>1671</v>
      </c>
      <c r="B58" s="316" t="s">
        <v>115</v>
      </c>
      <c r="C58" s="318" t="s">
        <v>2143</v>
      </c>
      <c r="D58" s="553" t="s">
        <v>2378</v>
      </c>
      <c r="E58" s="553" t="s">
        <v>2378</v>
      </c>
      <c r="F58" s="317" t="s">
        <v>1414</v>
      </c>
      <c r="G58" s="324" t="s">
        <v>1414</v>
      </c>
    </row>
    <row r="59" spans="1:9" ht="26">
      <c r="A59" s="323" t="s">
        <v>1671</v>
      </c>
      <c r="B59" s="316" t="s">
        <v>115</v>
      </c>
      <c r="C59" s="318" t="s">
        <v>2144</v>
      </c>
      <c r="D59" s="553" t="s">
        <v>2378</v>
      </c>
      <c r="E59" s="553" t="s">
        <v>2378</v>
      </c>
      <c r="F59" s="317" t="s">
        <v>1414</v>
      </c>
      <c r="G59" s="324" t="s">
        <v>1414</v>
      </c>
    </row>
    <row r="60" spans="1:9" ht="26">
      <c r="A60" s="323" t="s">
        <v>1671</v>
      </c>
      <c r="B60" s="316" t="s">
        <v>1414</v>
      </c>
      <c r="C60" s="318" t="s">
        <v>2143</v>
      </c>
      <c r="D60" s="553" t="s">
        <v>2378</v>
      </c>
      <c r="E60" s="553" t="s">
        <v>2378</v>
      </c>
      <c r="F60" s="317" t="s">
        <v>1414</v>
      </c>
      <c r="G60" s="324" t="s">
        <v>1414</v>
      </c>
    </row>
    <row r="61" spans="1:9" ht="26">
      <c r="A61" s="323" t="s">
        <v>1671</v>
      </c>
      <c r="B61" s="316" t="s">
        <v>1414</v>
      </c>
      <c r="C61" s="318" t="s">
        <v>2144</v>
      </c>
      <c r="D61" s="553" t="s">
        <v>2378</v>
      </c>
      <c r="E61" s="553" t="s">
        <v>2378</v>
      </c>
      <c r="F61" s="317" t="s">
        <v>1414</v>
      </c>
      <c r="G61" s="324" t="s">
        <v>1414</v>
      </c>
    </row>
    <row r="62" spans="1:9" ht="26">
      <c r="A62" s="323" t="s">
        <v>1671</v>
      </c>
      <c r="B62" s="317" t="s">
        <v>240</v>
      </c>
      <c r="C62" s="318" t="s">
        <v>2143</v>
      </c>
      <c r="D62" s="553" t="s">
        <v>2378</v>
      </c>
      <c r="E62" s="553" t="s">
        <v>2378</v>
      </c>
      <c r="F62" s="317" t="s">
        <v>1414</v>
      </c>
      <c r="G62" s="324" t="s">
        <v>1414</v>
      </c>
    </row>
    <row r="63" spans="1:9" ht="26">
      <c r="A63" s="323" t="s">
        <v>1671</v>
      </c>
      <c r="B63" s="317" t="s">
        <v>240</v>
      </c>
      <c r="C63" s="318" t="s">
        <v>2144</v>
      </c>
      <c r="D63" s="553" t="s">
        <v>2378</v>
      </c>
      <c r="E63" s="553" t="s">
        <v>2378</v>
      </c>
      <c r="F63" s="317" t="s">
        <v>1414</v>
      </c>
      <c r="G63" s="324" t="s">
        <v>1414</v>
      </c>
    </row>
    <row r="64" spans="1:9" ht="26">
      <c r="A64" s="323" t="s">
        <v>1671</v>
      </c>
      <c r="B64" s="316" t="s">
        <v>1617</v>
      </c>
      <c r="C64" s="318" t="s">
        <v>2143</v>
      </c>
      <c r="D64" s="553" t="s">
        <v>2378</v>
      </c>
      <c r="E64" s="553" t="s">
        <v>2378</v>
      </c>
      <c r="F64" s="317" t="s">
        <v>1414</v>
      </c>
      <c r="G64" s="324" t="s">
        <v>1414</v>
      </c>
    </row>
    <row r="65" spans="1:7" ht="26">
      <c r="A65" s="323" t="s">
        <v>1671</v>
      </c>
      <c r="B65" s="316" t="s">
        <v>1617</v>
      </c>
      <c r="C65" s="318" t="s">
        <v>2144</v>
      </c>
      <c r="D65" s="553" t="s">
        <v>2378</v>
      </c>
      <c r="E65" s="553" t="s">
        <v>2378</v>
      </c>
      <c r="F65" s="317" t="s">
        <v>1414</v>
      </c>
      <c r="G65" s="324" t="s">
        <v>1414</v>
      </c>
    </row>
    <row r="66" spans="1:7" ht="26">
      <c r="A66" s="323" t="s">
        <v>1672</v>
      </c>
      <c r="B66" s="316" t="s">
        <v>112</v>
      </c>
      <c r="C66" s="318" t="s">
        <v>2143</v>
      </c>
      <c r="D66" s="553" t="s">
        <v>2378</v>
      </c>
      <c r="E66" s="553" t="s">
        <v>2378</v>
      </c>
      <c r="F66" s="317" t="s">
        <v>1414</v>
      </c>
      <c r="G66" s="324" t="s">
        <v>1414</v>
      </c>
    </row>
    <row r="67" spans="1:7" ht="26">
      <c r="A67" s="323" t="s">
        <v>1672</v>
      </c>
      <c r="B67" s="316" t="s">
        <v>112</v>
      </c>
      <c r="C67" s="318" t="s">
        <v>2144</v>
      </c>
      <c r="D67" s="553" t="s">
        <v>2378</v>
      </c>
      <c r="E67" s="553" t="s">
        <v>2378</v>
      </c>
      <c r="F67" s="317" t="s">
        <v>1414</v>
      </c>
      <c r="G67" s="324" t="s">
        <v>1414</v>
      </c>
    </row>
    <row r="68" spans="1:7" ht="26">
      <c r="A68" s="323" t="s">
        <v>1672</v>
      </c>
      <c r="B68" s="316" t="s">
        <v>115</v>
      </c>
      <c r="C68" s="318" t="s">
        <v>2143</v>
      </c>
      <c r="D68" s="553" t="s">
        <v>2378</v>
      </c>
      <c r="E68" s="553" t="s">
        <v>2378</v>
      </c>
      <c r="F68" s="317" t="s">
        <v>1414</v>
      </c>
      <c r="G68" s="324" t="s">
        <v>1414</v>
      </c>
    </row>
    <row r="69" spans="1:7" ht="26">
      <c r="A69" s="323" t="s">
        <v>1672</v>
      </c>
      <c r="B69" s="316" t="s">
        <v>115</v>
      </c>
      <c r="C69" s="318" t="s">
        <v>2144</v>
      </c>
      <c r="D69" s="553" t="s">
        <v>2378</v>
      </c>
      <c r="E69" s="553" t="s">
        <v>2378</v>
      </c>
      <c r="F69" s="317" t="s">
        <v>1414</v>
      </c>
      <c r="G69" s="324" t="s">
        <v>1414</v>
      </c>
    </row>
    <row r="70" spans="1:7" ht="26">
      <c r="A70" s="323" t="s">
        <v>1672</v>
      </c>
      <c r="B70" s="316" t="s">
        <v>1414</v>
      </c>
      <c r="C70" s="318" t="s">
        <v>2143</v>
      </c>
      <c r="D70" s="553" t="s">
        <v>2378</v>
      </c>
      <c r="E70" s="553" t="s">
        <v>2378</v>
      </c>
      <c r="F70" s="317" t="s">
        <v>1414</v>
      </c>
      <c r="G70" s="324" t="s">
        <v>1414</v>
      </c>
    </row>
    <row r="71" spans="1:7" ht="26">
      <c r="A71" s="323" t="s">
        <v>1672</v>
      </c>
      <c r="B71" s="316" t="s">
        <v>1414</v>
      </c>
      <c r="C71" s="318" t="s">
        <v>2144</v>
      </c>
      <c r="D71" s="553" t="s">
        <v>2378</v>
      </c>
      <c r="E71" s="553" t="s">
        <v>2378</v>
      </c>
      <c r="F71" s="317" t="s">
        <v>1414</v>
      </c>
      <c r="G71" s="324" t="s">
        <v>1414</v>
      </c>
    </row>
    <row r="72" spans="1:7" ht="26">
      <c r="A72" s="323" t="s">
        <v>1672</v>
      </c>
      <c r="B72" s="317" t="s">
        <v>240</v>
      </c>
      <c r="C72" s="318" t="s">
        <v>2143</v>
      </c>
      <c r="D72" s="553" t="s">
        <v>2378</v>
      </c>
      <c r="E72" s="553" t="s">
        <v>2378</v>
      </c>
      <c r="F72" s="317" t="s">
        <v>1414</v>
      </c>
      <c r="G72" s="324" t="s">
        <v>1414</v>
      </c>
    </row>
    <row r="73" spans="1:7" ht="26">
      <c r="A73" s="323" t="s">
        <v>1672</v>
      </c>
      <c r="B73" s="317" t="s">
        <v>240</v>
      </c>
      <c r="C73" s="318" t="s">
        <v>2144</v>
      </c>
      <c r="D73" s="553" t="s">
        <v>2378</v>
      </c>
      <c r="E73" s="553" t="s">
        <v>2378</v>
      </c>
      <c r="F73" s="317" t="s">
        <v>1414</v>
      </c>
      <c r="G73" s="324" t="s">
        <v>1414</v>
      </c>
    </row>
    <row r="74" spans="1:7" ht="26">
      <c r="A74" s="323" t="s">
        <v>1672</v>
      </c>
      <c r="B74" s="316" t="s">
        <v>1617</v>
      </c>
      <c r="C74" s="318" t="s">
        <v>2143</v>
      </c>
      <c r="D74" s="553" t="s">
        <v>2378</v>
      </c>
      <c r="E74" s="553" t="s">
        <v>2378</v>
      </c>
      <c r="F74" s="317" t="s">
        <v>1414</v>
      </c>
      <c r="G74" s="324" t="s">
        <v>1414</v>
      </c>
    </row>
    <row r="75" spans="1:7" ht="26">
      <c r="A75" s="323" t="s">
        <v>1672</v>
      </c>
      <c r="B75" s="316" t="s">
        <v>1617</v>
      </c>
      <c r="C75" s="318" t="s">
        <v>2144</v>
      </c>
      <c r="D75" s="553" t="s">
        <v>2378</v>
      </c>
      <c r="E75" s="553" t="s">
        <v>2378</v>
      </c>
      <c r="F75" s="317" t="s">
        <v>1414</v>
      </c>
      <c r="G75" s="324" t="s">
        <v>1414</v>
      </c>
    </row>
    <row r="76" spans="1:7" ht="80" customHeight="1"/>
    <row r="78" spans="1:7" s="592" customFormat="1" ht="31">
      <c r="A78" s="590" t="s">
        <v>1865</v>
      </c>
      <c r="B78" s="590"/>
      <c r="C78" s="591"/>
      <c r="D78" s="591"/>
      <c r="E78" s="591"/>
      <c r="F78" s="591"/>
      <c r="G78" s="591"/>
    </row>
    <row r="79" spans="1:7" s="592" customFormat="1" ht="31">
      <c r="A79" s="593" t="s">
        <v>1649</v>
      </c>
      <c r="B79" s="593"/>
      <c r="C79" s="591"/>
      <c r="D79" s="591"/>
      <c r="E79" s="591"/>
      <c r="F79" s="591"/>
      <c r="G79" s="591"/>
    </row>
    <row r="80" spans="1:7" s="592" customFormat="1" ht="31">
      <c r="A80" s="591"/>
      <c r="B80" s="591"/>
      <c r="C80" s="591"/>
      <c r="D80" s="591"/>
      <c r="E80" s="591"/>
      <c r="F80" s="591"/>
      <c r="G80" s="591"/>
    </row>
    <row r="81" spans="1:7" s="592" customFormat="1" ht="31">
      <c r="A81" s="594" t="s">
        <v>1663</v>
      </c>
      <c r="B81" s="594"/>
      <c r="C81" s="591"/>
      <c r="D81" s="591"/>
      <c r="E81" s="591"/>
      <c r="F81" s="591"/>
      <c r="G81" s="591"/>
    </row>
    <row r="82" spans="1:7" s="592" customFormat="1" ht="31">
      <c r="A82" s="591" t="s">
        <v>1650</v>
      </c>
      <c r="B82" s="591"/>
      <c r="C82" s="591"/>
      <c r="D82" s="591"/>
      <c r="E82" s="591"/>
      <c r="F82" s="591"/>
      <c r="G82" s="591"/>
    </row>
    <row r="83" spans="1:7" s="592" customFormat="1" ht="31">
      <c r="A83" s="595" t="s">
        <v>1651</v>
      </c>
      <c r="B83" s="595"/>
      <c r="C83" s="591"/>
      <c r="D83" s="591"/>
      <c r="E83" s="591"/>
      <c r="F83" s="591"/>
      <c r="G83" s="591"/>
    </row>
    <row r="84" spans="1:7" s="592" customFormat="1" ht="31">
      <c r="A84" s="591" t="s">
        <v>1652</v>
      </c>
      <c r="B84" s="591"/>
      <c r="C84" s="591"/>
      <c r="D84" s="591"/>
      <c r="E84" s="591"/>
      <c r="F84" s="591"/>
      <c r="G84" s="591"/>
    </row>
    <row r="85" spans="1:7" s="592" customFormat="1" ht="31">
      <c r="A85" s="596" t="s">
        <v>1618</v>
      </c>
      <c r="B85" s="596"/>
      <c r="C85" s="591"/>
      <c r="D85" s="591"/>
      <c r="E85" s="591"/>
      <c r="F85" s="591"/>
      <c r="G85" s="591"/>
    </row>
    <row r="86" spans="1:7" s="592" customFormat="1" ht="31">
      <c r="A86" s="596" t="s">
        <v>1648</v>
      </c>
      <c r="B86" s="596"/>
      <c r="C86" s="591"/>
      <c r="D86" s="591"/>
      <c r="E86" s="591"/>
      <c r="F86" s="591"/>
      <c r="G86" s="591"/>
    </row>
    <row r="87" spans="1:7" s="592" customFormat="1" ht="31">
      <c r="A87" s="596" t="s">
        <v>1866</v>
      </c>
      <c r="B87" s="596"/>
      <c r="C87" s="591"/>
      <c r="D87" s="591"/>
      <c r="E87" s="591"/>
      <c r="F87" s="591"/>
      <c r="G87" s="591"/>
    </row>
    <row r="88" spans="1:7" s="592" customFormat="1" ht="31">
      <c r="A88" s="595" t="s">
        <v>1653</v>
      </c>
      <c r="B88" s="595"/>
      <c r="C88" s="591"/>
      <c r="D88" s="591"/>
      <c r="E88" s="591"/>
      <c r="F88" s="591"/>
      <c r="G88" s="591"/>
    </row>
    <row r="89" spans="1:7" s="592" customFormat="1" ht="31">
      <c r="A89" s="597" t="s">
        <v>1654</v>
      </c>
      <c r="B89" s="597"/>
      <c r="C89" s="591"/>
      <c r="D89" s="591"/>
      <c r="E89" s="591"/>
      <c r="F89" s="591"/>
      <c r="G89" s="591"/>
    </row>
    <row r="90" spans="1:7" s="592" customFormat="1" ht="31">
      <c r="A90" s="597" t="s">
        <v>1670</v>
      </c>
      <c r="B90" s="597"/>
      <c r="C90" s="591"/>
      <c r="D90" s="591"/>
      <c r="E90" s="591"/>
      <c r="F90" s="591"/>
      <c r="G90" s="591"/>
    </row>
    <row r="91" spans="1:7" s="592" customFormat="1" ht="31">
      <c r="A91" s="591"/>
      <c r="B91" s="591"/>
      <c r="C91" s="591"/>
      <c r="D91" s="591"/>
      <c r="E91" s="591"/>
      <c r="F91" s="591"/>
      <c r="G91" s="591"/>
    </row>
    <row r="92" spans="1:7" s="592" customFormat="1" ht="31">
      <c r="A92" s="590" t="s">
        <v>1659</v>
      </c>
      <c r="B92" s="590"/>
      <c r="C92" s="591"/>
      <c r="D92" s="591"/>
      <c r="E92" s="591"/>
      <c r="F92" s="591"/>
      <c r="G92" s="591"/>
    </row>
    <row r="93" spans="1:7" s="592" customFormat="1" ht="31">
      <c r="A93" s="591" t="s">
        <v>1655</v>
      </c>
      <c r="B93" s="591"/>
      <c r="C93" s="591"/>
      <c r="D93" s="591"/>
      <c r="E93" s="591"/>
      <c r="F93" s="591"/>
      <c r="G93" s="591"/>
    </row>
    <row r="94" spans="1:7" s="592" customFormat="1" ht="31">
      <c r="A94" s="598" t="s">
        <v>1664</v>
      </c>
      <c r="B94" s="598"/>
      <c r="C94" s="591"/>
      <c r="D94" s="591"/>
      <c r="E94" s="591"/>
      <c r="F94" s="591"/>
      <c r="G94" s="591"/>
    </row>
    <row r="95" spans="1:7" s="592" customFormat="1" ht="31">
      <c r="A95" s="591" t="s">
        <v>1868</v>
      </c>
      <c r="B95" s="591"/>
      <c r="C95" s="591"/>
      <c r="D95" s="591"/>
      <c r="E95" s="591"/>
      <c r="F95" s="591"/>
      <c r="G95" s="591"/>
    </row>
    <row r="96" spans="1:7" s="592" customFormat="1" ht="31">
      <c r="A96" s="591" t="s">
        <v>1867</v>
      </c>
      <c r="B96" s="591"/>
      <c r="C96" s="591"/>
      <c r="D96" s="591"/>
      <c r="E96" s="591"/>
      <c r="F96" s="591"/>
      <c r="G96" s="591"/>
    </row>
    <row r="97" spans="1:7" s="592" customFormat="1" ht="31">
      <c r="A97" s="598" t="s">
        <v>1656</v>
      </c>
      <c r="B97" s="598"/>
      <c r="C97" s="591"/>
      <c r="D97" s="591"/>
      <c r="E97" s="591"/>
      <c r="F97" s="591"/>
      <c r="G97" s="591"/>
    </row>
    <row r="98" spans="1:7" s="592" customFormat="1" ht="31">
      <c r="A98" s="596" t="s">
        <v>1657</v>
      </c>
      <c r="B98" s="596"/>
      <c r="C98" s="591"/>
      <c r="D98" s="591"/>
      <c r="E98" s="591"/>
      <c r="F98" s="591"/>
      <c r="G98" s="591"/>
    </row>
    <row r="99" spans="1:7" s="592" customFormat="1" ht="31">
      <c r="A99" s="596" t="s">
        <v>1658</v>
      </c>
      <c r="B99" s="596"/>
      <c r="C99" s="591"/>
      <c r="D99" s="591"/>
      <c r="E99" s="591"/>
      <c r="F99" s="591"/>
      <c r="G99" s="591"/>
    </row>
    <row r="100" spans="1:7" s="592" customFormat="1" ht="31">
      <c r="A100" s="596" t="s">
        <v>1619</v>
      </c>
      <c r="B100" s="596"/>
      <c r="C100" s="591"/>
      <c r="D100" s="591"/>
      <c r="E100" s="591"/>
      <c r="F100" s="591"/>
      <c r="G100" s="591"/>
    </row>
    <row r="101" spans="1:7" s="592" customFormat="1" ht="31"/>
    <row r="102" spans="1:7" s="592" customFormat="1" ht="31">
      <c r="A102" s="590" t="s">
        <v>1869</v>
      </c>
      <c r="B102" s="590"/>
      <c r="C102" s="591"/>
      <c r="D102" s="591"/>
      <c r="E102" s="591"/>
      <c r="F102" s="591"/>
      <c r="G102" s="591"/>
    </row>
    <row r="103" spans="1:7" s="592" customFormat="1" ht="31">
      <c r="A103" s="599" t="s">
        <v>1665</v>
      </c>
      <c r="B103" s="599"/>
      <c r="C103" s="591"/>
      <c r="D103" s="591"/>
      <c r="E103" s="591"/>
      <c r="F103" s="591"/>
      <c r="G103" s="591"/>
    </row>
    <row r="104" spans="1:7" s="592" customFormat="1" ht="31">
      <c r="A104" s="591"/>
      <c r="B104" s="591"/>
      <c r="C104" s="591"/>
      <c r="D104" s="591"/>
      <c r="E104" s="591"/>
      <c r="F104" s="591"/>
      <c r="G104" s="591"/>
    </row>
    <row r="105" spans="1:7" s="592" customFormat="1" ht="31">
      <c r="A105" s="590" t="s">
        <v>1668</v>
      </c>
      <c r="B105" s="590"/>
      <c r="C105" s="591"/>
      <c r="D105" s="591"/>
      <c r="E105" s="591"/>
      <c r="F105" s="591"/>
      <c r="G105" s="591"/>
    </row>
    <row r="106" spans="1:7" s="592" customFormat="1" ht="31">
      <c r="A106" s="591" t="s">
        <v>1666</v>
      </c>
      <c r="B106" s="591"/>
      <c r="C106" s="591"/>
      <c r="D106" s="591"/>
      <c r="E106" s="591"/>
      <c r="F106" s="591"/>
      <c r="G106" s="591"/>
    </row>
    <row r="107" spans="1:7" s="592" customFormat="1" ht="31">
      <c r="A107" s="595" t="s">
        <v>1651</v>
      </c>
      <c r="B107" s="595"/>
      <c r="C107" s="591"/>
      <c r="D107" s="591"/>
      <c r="E107" s="591"/>
      <c r="F107" s="591"/>
      <c r="G107" s="591"/>
    </row>
    <row r="108" spans="1:7" s="602" customFormat="1" ht="35" customHeight="1">
      <c r="A108" s="600" t="s">
        <v>1870</v>
      </c>
      <c r="B108" s="601"/>
      <c r="C108" s="601"/>
      <c r="D108" s="601"/>
      <c r="E108" s="601"/>
      <c r="F108" s="601"/>
      <c r="G108" s="601"/>
    </row>
    <row r="109" spans="1:7" s="592" customFormat="1" ht="31">
      <c r="A109" s="595" t="s">
        <v>1653</v>
      </c>
      <c r="B109" s="595"/>
      <c r="C109" s="591"/>
      <c r="D109" s="591"/>
      <c r="E109" s="591"/>
      <c r="F109" s="591"/>
      <c r="G109" s="591"/>
    </row>
    <row r="110" spans="1:7" s="592" customFormat="1" ht="31">
      <c r="A110" s="591" t="s">
        <v>1667</v>
      </c>
      <c r="B110" s="591"/>
      <c r="C110" s="591"/>
      <c r="D110" s="591"/>
      <c r="E110" s="591"/>
      <c r="F110" s="591"/>
      <c r="G110" s="591"/>
    </row>
    <row r="111" spans="1:7" s="592" customFormat="1" ht="47" customHeight="1">
      <c r="A111" s="590" t="s">
        <v>1669</v>
      </c>
      <c r="B111" s="590"/>
      <c r="C111" s="591"/>
      <c r="D111" s="591"/>
      <c r="E111" s="591"/>
      <c r="F111" s="591"/>
      <c r="G111" s="591"/>
    </row>
    <row r="112" spans="1:7" s="592" customFormat="1" ht="31">
      <c r="A112" s="764" t="s">
        <v>1871</v>
      </c>
      <c r="B112" s="764"/>
      <c r="C112" s="764"/>
      <c r="D112" s="764"/>
      <c r="E112" s="764"/>
      <c r="F112" s="591"/>
      <c r="G112" s="591"/>
    </row>
    <row r="113" spans="1:7" s="592" customFormat="1" ht="31">
      <c r="A113" s="597" t="s">
        <v>2376</v>
      </c>
      <c r="B113" s="597"/>
      <c r="C113" s="591"/>
      <c r="D113" s="591"/>
      <c r="E113" s="591"/>
      <c r="F113" s="591"/>
      <c r="G113" s="591"/>
    </row>
    <row r="114" spans="1:7" s="592" customFormat="1" ht="31">
      <c r="A114" s="604" t="s">
        <v>2377</v>
      </c>
      <c r="B114" s="603"/>
      <c r="C114" s="603"/>
      <c r="D114" s="603"/>
      <c r="E114" s="603"/>
      <c r="F114" s="591"/>
      <c r="G114" s="591"/>
    </row>
  </sheetData>
  <mergeCells count="24">
    <mergeCell ref="A112:E112"/>
    <mergeCell ref="E42:I42"/>
    <mergeCell ref="B34:B35"/>
    <mergeCell ref="A34:A35"/>
    <mergeCell ref="C34:F34"/>
    <mergeCell ref="H34:J34"/>
    <mergeCell ref="A4:D4"/>
    <mergeCell ref="F4:H4"/>
    <mergeCell ref="C10:G10"/>
    <mergeCell ref="G7:G8"/>
    <mergeCell ref="H7:H8"/>
    <mergeCell ref="A8:D8"/>
    <mergeCell ref="F7:F8"/>
    <mergeCell ref="C29:G29"/>
    <mergeCell ref="C12:G12"/>
    <mergeCell ref="C14:G14"/>
    <mergeCell ref="C15:G15"/>
    <mergeCell ref="C16:G16"/>
    <mergeCell ref="C17:G17"/>
    <mergeCell ref="C18:G18"/>
    <mergeCell ref="C21:G21"/>
    <mergeCell ref="C23:G23"/>
    <mergeCell ref="C25:G25"/>
    <mergeCell ref="C27:G27"/>
  </mergeCells>
  <phoneticPr fontId="41" type="noConversion"/>
  <hyperlinks>
    <hyperlink ref="C25" location="Country_List!A1" display="2-letter COUNTRY codes described here" xr:uid="{00000000-0004-0000-0100-000000000000}"/>
    <hyperlink ref="C27" location="Percentiles_List!A1" display="List of percentiles available here" xr:uid="{00000000-0004-0000-0100-000001000000}"/>
    <hyperlink ref="C29" location="Year_List!A1" display="List of years available here" xr:uid="{00000000-0004-0000-0100-000002000000}"/>
    <hyperlink ref="C21" location="Age_Categories!A1" display="3 digit Age codes described here" xr:uid="{00000000-0004-0000-0100-000003000000}"/>
    <hyperlink ref="C12" location="Country_List!A1" display="List of countries available here" xr:uid="{00000000-0004-0000-0100-000004000000}"/>
    <hyperlink ref="C14" location="Wealth_Macro_Variables!A1" display="Wealth macro variables" xr:uid="{00000000-0004-0000-0100-000005000000}"/>
    <hyperlink ref="C15" location="Wealth_Distributed_Variables!A1" display="Wealth distributed variables" xr:uid="{00000000-0004-0000-0100-000006000000}"/>
    <hyperlink ref="C16" location="Income_Macro_Variables!A1" display="Income macro variables" xr:uid="{00000000-0004-0000-0100-000007000000}"/>
    <hyperlink ref="C17" location="Income_Distributed_Variables!A1" display="Income Distributed variables" xr:uid="{00000000-0004-0000-0100-000008000000}"/>
    <hyperlink ref="C18" location="Other_Macro_Variables!A1" display="Other Macro variables" xr:uid="{00000000-0004-0000-0100-000009000000}"/>
    <hyperlink ref="A6" location="Series_Type!A1" display="1-letter SERIES type" xr:uid="{00000000-0004-0000-0100-00000A000000}"/>
    <hyperlink ref="B6" location="Wealth_Macro_Variables!A1" display="5-letters CONCEPT code" xr:uid="{00000000-0004-0000-0100-00000B000000}"/>
    <hyperlink ref="C6" location="Age_Categories!A1" display="3-digits AGE code" xr:uid="{00000000-0004-0000-0100-00000C000000}"/>
    <hyperlink ref="D6" location="Population_Categories!A1" display="1-letter POPULATION type" xr:uid="{00000000-0004-0000-0100-00000D000000}"/>
    <hyperlink ref="F6" location="Country_List!A1" display="2-letter country code" xr:uid="{00000000-0004-0000-0100-00000E000000}"/>
    <hyperlink ref="G6" location="Percentiles_List!A1" display="percentile code of variable length" xr:uid="{00000000-0004-0000-0100-00000F000000}"/>
    <hyperlink ref="H6" location="Year_List!A1" display="4 digits year code" xr:uid="{00000000-0004-0000-0100-000010000000}"/>
    <hyperlink ref="J21" location="Age_Categories!A1" display="Age_Categories!A1" xr:uid="{00000000-0004-0000-0100-000011000000}"/>
    <hyperlink ref="K21" location="Age_Categories!A1" display="Age_Categories!A1" xr:uid="{00000000-0004-0000-0100-000012000000}"/>
    <hyperlink ref="L21" location="Age_Categories!A1" display="Age_Categories!A1" xr:uid="{00000000-0004-0000-0100-000013000000}"/>
    <hyperlink ref="M21" location="Age_Categories!A1" display="Age_Categories!A1" xr:uid="{00000000-0004-0000-0100-000014000000}"/>
    <hyperlink ref="N21" location="Age_Categories!A1" display="Age_Categories!A1" xr:uid="{00000000-0004-0000-0100-000015000000}"/>
    <hyperlink ref="O21" location="Age_Categories!A1" display="Age_Categories!A1" xr:uid="{00000000-0004-0000-0100-000016000000}"/>
    <hyperlink ref="P21" location="Age_Categories!A1" display="Age_Categories!A1" xr:uid="{00000000-0004-0000-0100-000017000000}"/>
    <hyperlink ref="Q21" location="Age_Categories!A1" display="Age_Categories!A1" xr:uid="{00000000-0004-0000-0100-000018000000}"/>
    <hyperlink ref="R21" location="Age_Categories!A1" display="Age_Categories!A1" xr:uid="{00000000-0004-0000-0100-000019000000}"/>
    <hyperlink ref="S21" location="Age_Categories!A1" display="Age_Categories!A1" xr:uid="{00000000-0004-0000-0100-00001A000000}"/>
    <hyperlink ref="T21" location="Age_Categories!A1" display="Age_Categories!A1" xr:uid="{00000000-0004-0000-0100-00001B000000}"/>
    <hyperlink ref="U21" location="Age_Categories!A1" display="Age_Categories!A1" xr:uid="{00000000-0004-0000-0100-00001C000000}"/>
    <hyperlink ref="V21" location="Age_Categories!A1" display="Age_Categories!A1" xr:uid="{00000000-0004-0000-0100-00001D000000}"/>
    <hyperlink ref="W21" location="Age_Categories!A1" display="Age_Categories!A1" xr:uid="{00000000-0004-0000-0100-00001E000000}"/>
    <hyperlink ref="X21" location="Age_Categories!A1" display="Age_Categories!A1" xr:uid="{00000000-0004-0000-0100-00001F000000}"/>
    <hyperlink ref="Y21" location="Age_Categories!A1" display="Age_Categories!A1" xr:uid="{00000000-0004-0000-0100-000020000000}"/>
    <hyperlink ref="Z21" location="Age_Categories!A1" display="Age_Categories!A1" xr:uid="{00000000-0004-0000-0100-000021000000}"/>
    <hyperlink ref="AA21" location="Age_Categories!A1" display="Age_Categories!A1" xr:uid="{00000000-0004-0000-0100-000022000000}"/>
    <hyperlink ref="AB21" location="Age_Categories!A1" display="Age_Categories!A1" xr:uid="{00000000-0004-0000-0100-000023000000}"/>
    <hyperlink ref="AC21" location="Age_Categories!A1" display="Age_Categories!A1" xr:uid="{00000000-0004-0000-0100-000024000000}"/>
    <hyperlink ref="AD21" location="Age_Categories!A1" display="Age_Categories!A1" xr:uid="{00000000-0004-0000-0100-000025000000}"/>
    <hyperlink ref="AE21" location="Age_Categories!A1" display="Age_Categories!A1" xr:uid="{00000000-0004-0000-0100-000026000000}"/>
    <hyperlink ref="AF21" location="Age_Categories!A1" display="Age_Categories!A1" xr:uid="{00000000-0004-0000-0100-000027000000}"/>
    <hyperlink ref="AG21" location="Age_Categories!A1" display="Age_Categories!A1" xr:uid="{00000000-0004-0000-0100-000028000000}"/>
    <hyperlink ref="AH21" location="Age_Categories!A1" display="Age_Categories!A1" xr:uid="{00000000-0004-0000-0100-000029000000}"/>
    <hyperlink ref="AI21" location="Age_Categories!A1" display="Age_Categories!A1" xr:uid="{00000000-0004-0000-0100-00002A000000}"/>
    <hyperlink ref="AJ21" location="Age_Categories!A1" display="Age_Categories!A1" xr:uid="{00000000-0004-0000-0100-00002B000000}"/>
    <hyperlink ref="AK21" location="Age_Categories!A1" display="Age_Categories!A1" xr:uid="{00000000-0004-0000-0100-00002C000000}"/>
    <hyperlink ref="AL21" location="Age_Categories!A1" display="Age_Categories!A1" xr:uid="{00000000-0004-0000-0100-00002D000000}"/>
    <hyperlink ref="AM21" location="Age_Categories!A1" display="Age_Categories!A1" xr:uid="{00000000-0004-0000-0100-00002E000000}"/>
    <hyperlink ref="AN21" location="Age_Categories!A1" display="Age_Categories!A1" xr:uid="{00000000-0004-0000-0100-00002F000000}"/>
    <hyperlink ref="AO21" location="Age_Categories!A1" display="Age_Categories!A1" xr:uid="{00000000-0004-0000-0100-000030000000}"/>
    <hyperlink ref="AP21" location="Age_Categories!A1" display="Age_Categories!A1" xr:uid="{00000000-0004-0000-0100-000031000000}"/>
    <hyperlink ref="AQ21" location="Age_Categories!A1" display="Age_Categories!A1" xr:uid="{00000000-0004-0000-0100-000032000000}"/>
    <hyperlink ref="AR21" location="Age_Categories!A1" display="Age_Categories!A1" xr:uid="{00000000-0004-0000-0100-000033000000}"/>
    <hyperlink ref="AS21" location="Age_Categories!A1" display="Age_Categories!A1" xr:uid="{00000000-0004-0000-0100-000034000000}"/>
    <hyperlink ref="AT21" location="Age_Categories!A1" display="Age_Categories!A1" xr:uid="{00000000-0004-0000-0100-000035000000}"/>
    <hyperlink ref="AU21" location="Age_Categories!A1" display="Age_Categories!A1" xr:uid="{00000000-0004-0000-0100-000036000000}"/>
    <hyperlink ref="AV21" location="Age_Categories!A1" display="Age_Categories!A1" xr:uid="{00000000-0004-0000-0100-000037000000}"/>
    <hyperlink ref="AW21" location="Age_Categories!A1" display="Age_Categories!A1" xr:uid="{00000000-0004-0000-0100-000038000000}"/>
    <hyperlink ref="AX21" location="Age_Categories!A1" display="Age_Categories!A1" xr:uid="{00000000-0004-0000-0100-000039000000}"/>
    <hyperlink ref="AY21" location="Age_Categories!A1" display="Age_Categories!A1" xr:uid="{00000000-0004-0000-0100-00003A000000}"/>
    <hyperlink ref="AZ21" location="Age_Categories!A1" display="Age_Categories!A1" xr:uid="{00000000-0004-0000-0100-00003B000000}"/>
    <hyperlink ref="BA21" location="Age_Categories!A1" display="Age_Categories!A1" xr:uid="{00000000-0004-0000-0100-00003C000000}"/>
    <hyperlink ref="BB21" location="Age_Categories!A1" display="Age_Categories!A1" xr:uid="{00000000-0004-0000-0100-00003D000000}"/>
    <hyperlink ref="BC21" location="Age_Categories!A1" display="Age_Categories!A1" xr:uid="{00000000-0004-0000-0100-00003E000000}"/>
    <hyperlink ref="BD21" location="Age_Categories!A1" display="Age_Categories!A1" xr:uid="{00000000-0004-0000-0100-00003F000000}"/>
    <hyperlink ref="BE21" location="Age_Categories!A1" display="Age_Categories!A1" xr:uid="{00000000-0004-0000-0100-000040000000}"/>
    <hyperlink ref="BF21" location="Age_Categories!A1" display="Age_Categories!A1" xr:uid="{00000000-0004-0000-0100-000041000000}"/>
    <hyperlink ref="BG21" location="Age_Categories!A1" display="Age_Categories!A1" xr:uid="{00000000-0004-0000-0100-000042000000}"/>
    <hyperlink ref="BH21" location="Age_Categories!A1" display="Age_Categories!A1" xr:uid="{00000000-0004-0000-0100-000043000000}"/>
    <hyperlink ref="BI21" location="Age_Categories!A1" display="Age_Categories!A1" xr:uid="{00000000-0004-0000-0100-000044000000}"/>
    <hyperlink ref="BJ21" location="Age_Categories!A1" display="Age_Categories!A1" xr:uid="{00000000-0004-0000-0100-000045000000}"/>
    <hyperlink ref="BK21" location="Age_Categories!A1" display="Age_Categories!A1" xr:uid="{00000000-0004-0000-0100-000046000000}"/>
    <hyperlink ref="BL21" location="Age_Categories!A1" display="Age_Categories!A1" xr:uid="{00000000-0004-0000-0100-000047000000}"/>
    <hyperlink ref="BM21" location="Age_Categories!A1" display="Age_Categories!A1" xr:uid="{00000000-0004-0000-0100-000048000000}"/>
    <hyperlink ref="BN21" location="Age_Categories!A1" display="Age_Categories!A1" xr:uid="{00000000-0004-0000-0100-000049000000}"/>
    <hyperlink ref="BO21" location="Age_Categories!A1" display="Age_Categories!A1" xr:uid="{00000000-0004-0000-0100-00004A000000}"/>
    <hyperlink ref="BP21" location="Age_Categories!A1" display="Age_Categories!A1" xr:uid="{00000000-0004-0000-0100-00004B000000}"/>
    <hyperlink ref="BQ21" location="Age_Categories!A1" display="Age_Categories!A1" xr:uid="{00000000-0004-0000-0100-00004C000000}"/>
    <hyperlink ref="BR21" location="Age_Categories!A1" display="Age_Categories!A1" xr:uid="{00000000-0004-0000-0100-00004D000000}"/>
    <hyperlink ref="BS21" location="Age_Categories!A1" display="Age_Categories!A1" xr:uid="{00000000-0004-0000-0100-00004E000000}"/>
    <hyperlink ref="BT21" location="Age_Categories!A1" display="Age_Categories!A1" xr:uid="{00000000-0004-0000-0100-00004F000000}"/>
    <hyperlink ref="BU21" location="Age_Categories!A1" display="Age_Categories!A1" xr:uid="{00000000-0004-0000-0100-000050000000}"/>
    <hyperlink ref="BV21" location="Age_Categories!A1" display="Age_Categories!A1" xr:uid="{00000000-0004-0000-0100-000051000000}"/>
    <hyperlink ref="BW21" location="Age_Categories!A1" display="Age_Categories!A1" xr:uid="{00000000-0004-0000-0100-000052000000}"/>
    <hyperlink ref="BX21" location="Age_Categories!A1" display="Age_Categories!A1" xr:uid="{00000000-0004-0000-0100-000053000000}"/>
    <hyperlink ref="BY21" location="Age_Categories!A1" display="Age_Categories!A1" xr:uid="{00000000-0004-0000-0100-000054000000}"/>
    <hyperlink ref="BZ21" location="Age_Categories!A1" display="Age_Categories!A1" xr:uid="{00000000-0004-0000-0100-000055000000}"/>
    <hyperlink ref="CA21" location="Age_Categories!A1" display="Age_Categories!A1" xr:uid="{00000000-0004-0000-0100-000056000000}"/>
    <hyperlink ref="CB21" location="Age_Categories!A1" display="Age_Categories!A1" xr:uid="{00000000-0004-0000-0100-000057000000}"/>
    <hyperlink ref="CC21" location="Age_Categories!A1" display="Age_Categories!A1" xr:uid="{00000000-0004-0000-0100-000058000000}"/>
    <hyperlink ref="CD21" location="Age_Categories!A1" display="Age_Categories!A1" xr:uid="{00000000-0004-0000-0100-000059000000}"/>
    <hyperlink ref="CE21" location="Age_Categories!A1" display="Age_Categories!A1" xr:uid="{00000000-0004-0000-0100-00005A000000}"/>
    <hyperlink ref="CF21" location="Age_Categories!A1" display="Age_Categories!A1" xr:uid="{00000000-0004-0000-0100-00005B000000}"/>
    <hyperlink ref="CG21" location="Age_Categories!A1" display="Age_Categories!A1" xr:uid="{00000000-0004-0000-0100-00005C000000}"/>
    <hyperlink ref="CH21" location="Age_Categories!A1" display="Age_Categories!A1" xr:uid="{00000000-0004-0000-0100-00005D000000}"/>
    <hyperlink ref="CI21" location="Age_Categories!A1" display="Age_Categories!A1" xr:uid="{00000000-0004-0000-0100-00005E000000}"/>
    <hyperlink ref="CJ21" location="Age_Categories!A1" display="Age_Categories!A1" xr:uid="{00000000-0004-0000-0100-00005F000000}"/>
    <hyperlink ref="CK21" location="Age_Categories!A1" display="Age_Categories!A1" xr:uid="{00000000-0004-0000-0100-000060000000}"/>
    <hyperlink ref="CL21" location="Age_Categories!A1" display="Age_Categories!A1" xr:uid="{00000000-0004-0000-0100-000061000000}"/>
    <hyperlink ref="CM21" location="Age_Categories!A1" display="Age_Categories!A1" xr:uid="{00000000-0004-0000-0100-000062000000}"/>
    <hyperlink ref="CN21" location="Age_Categories!A1" display="Age_Categories!A1" xr:uid="{00000000-0004-0000-0100-000063000000}"/>
    <hyperlink ref="CO21" location="Age_Categories!A1" display="Age_Categories!A1" xr:uid="{00000000-0004-0000-0100-000064000000}"/>
    <hyperlink ref="CP21" location="Age_Categories!A1" display="Age_Categories!A1" xr:uid="{00000000-0004-0000-0100-000065000000}"/>
    <hyperlink ref="CQ21" location="Age_Categories!A1" display="Age_Categories!A1" xr:uid="{00000000-0004-0000-0100-000066000000}"/>
    <hyperlink ref="CR21" location="Age_Categories!A1" display="Age_Categories!A1" xr:uid="{00000000-0004-0000-0100-000067000000}"/>
    <hyperlink ref="CS21" location="Age_Categories!A1" display="Age_Categories!A1" xr:uid="{00000000-0004-0000-0100-000068000000}"/>
    <hyperlink ref="CT21" location="Age_Categories!A1" display="Age_Categories!A1" xr:uid="{00000000-0004-0000-0100-000069000000}"/>
    <hyperlink ref="CU21" location="Age_Categories!A1" display="Age_Categories!A1" xr:uid="{00000000-0004-0000-0100-00006A000000}"/>
    <hyperlink ref="CV21" location="Age_Categories!A1" display="Age_Categories!A1" xr:uid="{00000000-0004-0000-0100-00006B000000}"/>
    <hyperlink ref="CW21" location="Age_Categories!A1" display="Age_Categories!A1" xr:uid="{00000000-0004-0000-0100-00006C000000}"/>
    <hyperlink ref="CX21" location="Age_Categories!A1" display="Age_Categories!A1" xr:uid="{00000000-0004-0000-0100-00006D000000}"/>
    <hyperlink ref="CY21" location="Age_Categories!A1" display="Age_Categories!A1" xr:uid="{00000000-0004-0000-0100-00006E000000}"/>
    <hyperlink ref="CZ21" location="Age_Categories!A1" display="Age_Categories!A1" xr:uid="{00000000-0004-0000-0100-00006F000000}"/>
    <hyperlink ref="DA21" location="Age_Categories!A1" display="Age_Categories!A1" xr:uid="{00000000-0004-0000-0100-000070000000}"/>
    <hyperlink ref="DB21" location="Age_Categories!A1" display="Age_Categories!A1" xr:uid="{00000000-0004-0000-0100-000071000000}"/>
    <hyperlink ref="DC21" location="Age_Categories!A1" display="Age_Categories!A1" xr:uid="{00000000-0004-0000-0100-000072000000}"/>
    <hyperlink ref="DD21" location="Age_Categories!A1" display="Age_Categories!A1" xr:uid="{00000000-0004-0000-0100-000073000000}"/>
    <hyperlink ref="DE21" location="Age_Categories!A1" display="Age_Categories!A1" xr:uid="{00000000-0004-0000-0100-000074000000}"/>
    <hyperlink ref="DF21" location="Age_Categories!A1" display="Age_Categories!A1" xr:uid="{00000000-0004-0000-0100-000075000000}"/>
    <hyperlink ref="DG21" location="Age_Categories!A1" display="Age_Categories!A1" xr:uid="{00000000-0004-0000-0100-000076000000}"/>
    <hyperlink ref="DH21" location="Age_Categories!A1" display="Age_Categories!A1" xr:uid="{00000000-0004-0000-0100-000077000000}"/>
    <hyperlink ref="DI21" location="Age_Categories!A1" display="Age_Categories!A1" xr:uid="{00000000-0004-0000-0100-000078000000}"/>
    <hyperlink ref="DJ21" location="Age_Categories!A1" display="Age_Categories!A1" xr:uid="{00000000-0004-0000-0100-000079000000}"/>
    <hyperlink ref="DK21" location="Age_Categories!A1" display="Age_Categories!A1" xr:uid="{00000000-0004-0000-0100-00007A000000}"/>
    <hyperlink ref="DL21" location="Age_Categories!A1" display="Age_Categories!A1" xr:uid="{00000000-0004-0000-0100-00007B000000}"/>
    <hyperlink ref="DM21" location="Age_Categories!A1" display="Age_Categories!A1" xr:uid="{00000000-0004-0000-0100-00007C000000}"/>
    <hyperlink ref="DN21" location="Age_Categories!A1" display="Age_Categories!A1" xr:uid="{00000000-0004-0000-0100-00007D000000}"/>
    <hyperlink ref="DO21" location="Age_Categories!A1" display="Age_Categories!A1" xr:uid="{00000000-0004-0000-0100-00007E000000}"/>
    <hyperlink ref="DP21" location="Age_Categories!A1" display="Age_Categories!A1" xr:uid="{00000000-0004-0000-0100-00007F000000}"/>
    <hyperlink ref="DQ21" location="Age_Categories!A1" display="Age_Categories!A1" xr:uid="{00000000-0004-0000-0100-000080000000}"/>
    <hyperlink ref="DR21" location="Age_Categories!A1" display="Age_Categories!A1" xr:uid="{00000000-0004-0000-0100-000081000000}"/>
    <hyperlink ref="DS21" location="Age_Categories!A1" display="Age_Categories!A1" xr:uid="{00000000-0004-0000-0100-000082000000}"/>
    <hyperlink ref="DT21" location="Age_Categories!A1" display="Age_Categories!A1" xr:uid="{00000000-0004-0000-0100-000083000000}"/>
    <hyperlink ref="DU21" location="Age_Categories!A1" display="Age_Categories!A1" xr:uid="{00000000-0004-0000-0100-000084000000}"/>
    <hyperlink ref="DV21" location="Age_Categories!A1" display="Age_Categories!A1" xr:uid="{00000000-0004-0000-0100-000085000000}"/>
    <hyperlink ref="DW21" location="Age_Categories!A1" display="Age_Categories!A1" xr:uid="{00000000-0004-0000-0100-000086000000}"/>
    <hyperlink ref="DX21" location="Age_Categories!A1" display="Age_Categories!A1" xr:uid="{00000000-0004-0000-0100-000087000000}"/>
    <hyperlink ref="DY21" location="Age_Categories!A1" display="Age_Categories!A1" xr:uid="{00000000-0004-0000-0100-000088000000}"/>
    <hyperlink ref="DZ21" location="Age_Categories!A1" display="Age_Categories!A1" xr:uid="{00000000-0004-0000-0100-000089000000}"/>
    <hyperlink ref="EA21" location="Age_Categories!A1" display="Age_Categories!A1" xr:uid="{00000000-0004-0000-0100-00008A000000}"/>
    <hyperlink ref="EB21" location="Age_Categories!A1" display="Age_Categories!A1" xr:uid="{00000000-0004-0000-0100-00008B000000}"/>
    <hyperlink ref="EC21" location="Age_Categories!A1" display="Age_Categories!A1" xr:uid="{00000000-0004-0000-0100-00008C000000}"/>
    <hyperlink ref="ED21" location="Age_Categories!A1" display="Age_Categories!A1" xr:uid="{00000000-0004-0000-0100-00008D000000}"/>
    <hyperlink ref="EE21" location="Age_Categories!A1" display="Age_Categories!A1" xr:uid="{00000000-0004-0000-0100-00008E000000}"/>
    <hyperlink ref="EF21" location="Age_Categories!A1" display="Age_Categories!A1" xr:uid="{00000000-0004-0000-0100-00008F000000}"/>
    <hyperlink ref="EG21" location="Age_Categories!A1" display="Age_Categories!A1" xr:uid="{00000000-0004-0000-0100-000090000000}"/>
    <hyperlink ref="EH21" location="Age_Categories!A1" display="Age_Categories!A1" xr:uid="{00000000-0004-0000-0100-000091000000}"/>
    <hyperlink ref="EI21" location="Age_Categories!A1" display="Age_Categories!A1" xr:uid="{00000000-0004-0000-0100-000092000000}"/>
    <hyperlink ref="EJ21" location="Age_Categories!A1" display="Age_Categories!A1" xr:uid="{00000000-0004-0000-0100-000093000000}"/>
    <hyperlink ref="EK21" location="Age_Categories!A1" display="Age_Categories!A1" xr:uid="{00000000-0004-0000-0100-000094000000}"/>
    <hyperlink ref="EL21" location="Age_Categories!A1" display="Age_Categories!A1" xr:uid="{00000000-0004-0000-0100-000095000000}"/>
    <hyperlink ref="EM21" location="Age_Categories!A1" display="Age_Categories!A1" xr:uid="{00000000-0004-0000-0100-000096000000}"/>
    <hyperlink ref="EN21" location="Age_Categories!A1" display="Age_Categories!A1" xr:uid="{00000000-0004-0000-0100-000097000000}"/>
    <hyperlink ref="EO21" location="Age_Categories!A1" display="Age_Categories!A1" xr:uid="{00000000-0004-0000-0100-000098000000}"/>
    <hyperlink ref="EP21" location="Age_Categories!A1" display="Age_Categories!A1" xr:uid="{00000000-0004-0000-0100-000099000000}"/>
    <hyperlink ref="EQ21" location="Age_Categories!A1" display="Age_Categories!A1" xr:uid="{00000000-0004-0000-0100-00009A000000}"/>
    <hyperlink ref="ER21" location="Age_Categories!A1" display="Age_Categories!A1" xr:uid="{00000000-0004-0000-0100-00009B000000}"/>
    <hyperlink ref="ES21" location="Age_Categories!A1" display="Age_Categories!A1" xr:uid="{00000000-0004-0000-0100-00009C000000}"/>
    <hyperlink ref="ET21" location="Age_Categories!A1" display="Age_Categories!A1" xr:uid="{00000000-0004-0000-0100-00009D000000}"/>
    <hyperlink ref="EU21" location="Age_Categories!A1" display="Age_Categories!A1" xr:uid="{00000000-0004-0000-0100-00009E000000}"/>
    <hyperlink ref="EV21" location="Age_Categories!A1" display="Age_Categories!A1" xr:uid="{00000000-0004-0000-0100-00009F000000}"/>
    <hyperlink ref="EW21" location="Age_Categories!A1" display="Age_Categories!A1" xr:uid="{00000000-0004-0000-0100-0000A0000000}"/>
    <hyperlink ref="EX21" location="Age_Categories!A1" display="Age_Categories!A1" xr:uid="{00000000-0004-0000-0100-0000A1000000}"/>
    <hyperlink ref="EY21" location="Age_Categories!A1" display="Age_Categories!A1" xr:uid="{00000000-0004-0000-0100-0000A2000000}"/>
    <hyperlink ref="EZ21" location="Age_Categories!A1" display="Age_Categories!A1" xr:uid="{00000000-0004-0000-0100-0000A3000000}"/>
    <hyperlink ref="FA21" location="Age_Categories!A1" display="Age_Categories!A1" xr:uid="{00000000-0004-0000-0100-0000A4000000}"/>
    <hyperlink ref="FB21" location="Age_Categories!A1" display="Age_Categories!A1" xr:uid="{00000000-0004-0000-0100-0000A5000000}"/>
    <hyperlink ref="FC21" location="Age_Categories!A1" display="Age_Categories!A1" xr:uid="{00000000-0004-0000-0100-0000A6000000}"/>
    <hyperlink ref="FD21" location="Age_Categories!A1" display="Age_Categories!A1" xr:uid="{00000000-0004-0000-0100-0000A7000000}"/>
    <hyperlink ref="FE21" location="Age_Categories!A1" display="Age_Categories!A1" xr:uid="{00000000-0004-0000-0100-0000A8000000}"/>
    <hyperlink ref="FF21" location="Age_Categories!A1" display="Age_Categories!A1" xr:uid="{00000000-0004-0000-0100-0000A9000000}"/>
    <hyperlink ref="FG21" location="Age_Categories!A1" display="Age_Categories!A1" xr:uid="{00000000-0004-0000-0100-0000AA000000}"/>
    <hyperlink ref="FH21" location="Age_Categories!A1" display="Age_Categories!A1" xr:uid="{00000000-0004-0000-0100-0000AB000000}"/>
    <hyperlink ref="FI21" location="Age_Categories!A1" display="Age_Categories!A1" xr:uid="{00000000-0004-0000-0100-0000AC000000}"/>
    <hyperlink ref="FJ21" location="Age_Categories!A1" display="Age_Categories!A1" xr:uid="{00000000-0004-0000-0100-0000AD000000}"/>
    <hyperlink ref="FK21" location="Age_Categories!A1" display="Age_Categories!A1" xr:uid="{00000000-0004-0000-0100-0000AE000000}"/>
    <hyperlink ref="FL21" location="Age_Categories!A1" display="Age_Categories!A1" xr:uid="{00000000-0004-0000-0100-0000AF000000}"/>
    <hyperlink ref="FM21" location="Age_Categories!A1" display="Age_Categories!A1" xr:uid="{00000000-0004-0000-0100-0000B0000000}"/>
    <hyperlink ref="FN21" location="Age_Categories!A1" display="Age_Categories!A1" xr:uid="{00000000-0004-0000-0100-0000B1000000}"/>
    <hyperlink ref="FO21" location="Age_Categories!A1" display="Age_Categories!A1" xr:uid="{00000000-0004-0000-0100-0000B2000000}"/>
    <hyperlink ref="FP21" location="Age_Categories!A1" display="Age_Categories!A1" xr:uid="{00000000-0004-0000-0100-0000B3000000}"/>
    <hyperlink ref="FQ21" location="Age_Categories!A1" display="Age_Categories!A1" xr:uid="{00000000-0004-0000-0100-0000B4000000}"/>
    <hyperlink ref="FR21" location="Age_Categories!A1" display="Age_Categories!A1" xr:uid="{00000000-0004-0000-0100-0000B5000000}"/>
    <hyperlink ref="FS21" location="Age_Categories!A1" display="Age_Categories!A1" xr:uid="{00000000-0004-0000-0100-0000B6000000}"/>
    <hyperlink ref="FT21" location="Age_Categories!A1" display="Age_Categories!A1" xr:uid="{00000000-0004-0000-0100-0000B7000000}"/>
    <hyperlink ref="FU21" location="Age_Categories!A1" display="Age_Categories!A1" xr:uid="{00000000-0004-0000-0100-0000B8000000}"/>
    <hyperlink ref="FV21" location="Age_Categories!A1" display="Age_Categories!A1" xr:uid="{00000000-0004-0000-0100-0000B9000000}"/>
    <hyperlink ref="FW21" location="Age_Categories!A1" display="Age_Categories!A1" xr:uid="{00000000-0004-0000-0100-0000BA000000}"/>
    <hyperlink ref="FX21" location="Age_Categories!A1" display="Age_Categories!A1" xr:uid="{00000000-0004-0000-0100-0000BB000000}"/>
    <hyperlink ref="FY21" location="Age_Categories!A1" display="Age_Categories!A1" xr:uid="{00000000-0004-0000-0100-0000BC000000}"/>
    <hyperlink ref="FZ21" location="Age_Categories!A1" display="Age_Categories!A1" xr:uid="{00000000-0004-0000-0100-0000BD000000}"/>
    <hyperlink ref="GA21" location="Age_Categories!A1" display="Age_Categories!A1" xr:uid="{00000000-0004-0000-0100-0000BE000000}"/>
    <hyperlink ref="GB21" location="Age_Categories!A1" display="Age_Categories!A1" xr:uid="{00000000-0004-0000-0100-0000BF000000}"/>
    <hyperlink ref="GC21" location="Age_Categories!A1" display="Age_Categories!A1" xr:uid="{00000000-0004-0000-0100-0000C0000000}"/>
    <hyperlink ref="GD21" location="Age_Categories!A1" display="Age_Categories!A1" xr:uid="{00000000-0004-0000-0100-0000C1000000}"/>
    <hyperlink ref="GE21" location="Age_Categories!A1" display="Age_Categories!A1" xr:uid="{00000000-0004-0000-0100-0000C2000000}"/>
    <hyperlink ref="GF21" location="Age_Categories!A1" display="Age_Categories!A1" xr:uid="{00000000-0004-0000-0100-0000C3000000}"/>
    <hyperlink ref="GG21" location="Age_Categories!A1" display="Age_Categories!A1" xr:uid="{00000000-0004-0000-0100-0000C4000000}"/>
    <hyperlink ref="GH21" location="Age_Categories!A1" display="Age_Categories!A1" xr:uid="{00000000-0004-0000-0100-0000C5000000}"/>
    <hyperlink ref="GI21" location="Age_Categories!A1" display="Age_Categories!A1" xr:uid="{00000000-0004-0000-0100-0000C6000000}"/>
    <hyperlink ref="GJ21" location="Age_Categories!A1" display="Age_Categories!A1" xr:uid="{00000000-0004-0000-0100-0000C7000000}"/>
    <hyperlink ref="GK21" location="Age_Categories!A1" display="Age_Categories!A1" xr:uid="{00000000-0004-0000-0100-0000C8000000}"/>
    <hyperlink ref="GL21" location="Age_Categories!A1" display="Age_Categories!A1" xr:uid="{00000000-0004-0000-0100-0000C9000000}"/>
    <hyperlink ref="GM21" location="Age_Categories!A1" display="Age_Categories!A1" xr:uid="{00000000-0004-0000-0100-0000CA000000}"/>
    <hyperlink ref="GN21" location="Age_Categories!A1" display="Age_Categories!A1" xr:uid="{00000000-0004-0000-0100-0000CB000000}"/>
    <hyperlink ref="GO21" location="Age_Categories!A1" display="Age_Categories!A1" xr:uid="{00000000-0004-0000-0100-0000CC000000}"/>
    <hyperlink ref="GP21" location="Age_Categories!A1" display="Age_Categories!A1" xr:uid="{00000000-0004-0000-0100-0000CD000000}"/>
    <hyperlink ref="GQ21" location="Age_Categories!A1" display="Age_Categories!A1" xr:uid="{00000000-0004-0000-0100-0000CE000000}"/>
    <hyperlink ref="GR21" location="Age_Categories!A1" display="Age_Categories!A1" xr:uid="{00000000-0004-0000-0100-0000CF000000}"/>
    <hyperlink ref="GS21" location="Age_Categories!A1" display="Age_Categories!A1" xr:uid="{00000000-0004-0000-0100-0000D0000000}"/>
    <hyperlink ref="GT21" location="Age_Categories!A1" display="Age_Categories!A1" xr:uid="{00000000-0004-0000-0100-0000D1000000}"/>
    <hyperlink ref="GU21" location="Age_Categories!A1" display="Age_Categories!A1" xr:uid="{00000000-0004-0000-0100-0000D2000000}"/>
    <hyperlink ref="GV21" location="Age_Categories!A1" display="Age_Categories!A1" xr:uid="{00000000-0004-0000-0100-0000D3000000}"/>
    <hyperlink ref="GW21" location="Age_Categories!A1" display="Age_Categories!A1" xr:uid="{00000000-0004-0000-0100-0000D4000000}"/>
    <hyperlink ref="GX21" location="Age_Categories!A1" display="Age_Categories!A1" xr:uid="{00000000-0004-0000-0100-0000D5000000}"/>
    <hyperlink ref="GY21" location="Age_Categories!A1" display="Age_Categories!A1" xr:uid="{00000000-0004-0000-0100-0000D6000000}"/>
    <hyperlink ref="GZ21" location="Age_Categories!A1" display="Age_Categories!A1" xr:uid="{00000000-0004-0000-0100-0000D7000000}"/>
    <hyperlink ref="HA21" location="Age_Categories!A1" display="Age_Categories!A1" xr:uid="{00000000-0004-0000-0100-0000D8000000}"/>
    <hyperlink ref="HB21" location="Age_Categories!A1" display="Age_Categories!A1" xr:uid="{00000000-0004-0000-0100-0000D9000000}"/>
    <hyperlink ref="HC21" location="Age_Categories!A1" display="Age_Categories!A1" xr:uid="{00000000-0004-0000-0100-0000DA000000}"/>
    <hyperlink ref="HD21" location="Age_Categories!A1" display="Age_Categories!A1" xr:uid="{00000000-0004-0000-0100-0000DB000000}"/>
    <hyperlink ref="HE21" location="Age_Categories!A1" display="Age_Categories!A1" xr:uid="{00000000-0004-0000-0100-0000DC000000}"/>
    <hyperlink ref="HF21" location="Age_Categories!A1" display="Age_Categories!A1" xr:uid="{00000000-0004-0000-0100-0000DD000000}"/>
    <hyperlink ref="HG21" location="Age_Categories!A1" display="Age_Categories!A1" xr:uid="{00000000-0004-0000-0100-0000DE000000}"/>
    <hyperlink ref="HH21" location="Age_Categories!A1" display="Age_Categories!A1" xr:uid="{00000000-0004-0000-0100-0000DF000000}"/>
    <hyperlink ref="HI21" location="Age_Categories!A1" display="Age_Categories!A1" xr:uid="{00000000-0004-0000-0100-0000E0000000}"/>
    <hyperlink ref="HJ21" location="Age_Categories!A1" display="Age_Categories!A1" xr:uid="{00000000-0004-0000-0100-0000E1000000}"/>
    <hyperlink ref="HK21" location="Age_Categories!A1" display="Age_Categories!A1" xr:uid="{00000000-0004-0000-0100-0000E2000000}"/>
    <hyperlink ref="HL21" location="Age_Categories!A1" display="Age_Categories!A1" xr:uid="{00000000-0004-0000-0100-0000E3000000}"/>
    <hyperlink ref="HM21" location="Age_Categories!A1" display="Age_Categories!A1" xr:uid="{00000000-0004-0000-0100-0000E4000000}"/>
    <hyperlink ref="HN21" location="Age_Categories!A1" display="Age_Categories!A1" xr:uid="{00000000-0004-0000-0100-0000E5000000}"/>
    <hyperlink ref="HO21" location="Age_Categories!A1" display="Age_Categories!A1" xr:uid="{00000000-0004-0000-0100-0000E6000000}"/>
    <hyperlink ref="HP21" location="Age_Categories!A1" display="Age_Categories!A1" xr:uid="{00000000-0004-0000-0100-0000E7000000}"/>
    <hyperlink ref="HQ21" location="Age_Categories!A1" display="Age_Categories!A1" xr:uid="{00000000-0004-0000-0100-0000E8000000}"/>
    <hyperlink ref="HR21" location="Age_Categories!A1" display="Age_Categories!A1" xr:uid="{00000000-0004-0000-0100-0000E9000000}"/>
    <hyperlink ref="HS21" location="Age_Categories!A1" display="Age_Categories!A1" xr:uid="{00000000-0004-0000-0100-0000EA000000}"/>
    <hyperlink ref="HT21" location="Age_Categories!A1" display="Age_Categories!A1" xr:uid="{00000000-0004-0000-0100-0000EB000000}"/>
    <hyperlink ref="HU21" location="Age_Categories!A1" display="Age_Categories!A1" xr:uid="{00000000-0004-0000-0100-0000EC000000}"/>
    <hyperlink ref="HV21" location="Age_Categories!A1" display="Age_Categories!A1" xr:uid="{00000000-0004-0000-0100-0000ED000000}"/>
    <hyperlink ref="HW21" location="Age_Categories!A1" display="Age_Categories!A1" xr:uid="{00000000-0004-0000-0100-0000EE000000}"/>
    <hyperlink ref="HX21" location="Age_Categories!A1" display="Age_Categories!A1" xr:uid="{00000000-0004-0000-0100-0000EF000000}"/>
    <hyperlink ref="HY21" location="Age_Categories!A1" display="Age_Categories!A1" xr:uid="{00000000-0004-0000-0100-0000F0000000}"/>
    <hyperlink ref="HZ21" location="Age_Categories!A1" display="Age_Categories!A1" xr:uid="{00000000-0004-0000-0100-0000F1000000}"/>
    <hyperlink ref="IA21" location="Age_Categories!A1" display="Age_Categories!A1" xr:uid="{00000000-0004-0000-0100-0000F2000000}"/>
    <hyperlink ref="IB21" location="Age_Categories!A1" display="Age_Categories!A1" xr:uid="{00000000-0004-0000-0100-0000F3000000}"/>
    <hyperlink ref="IC21" location="Age_Categories!A1" display="Age_Categories!A1" xr:uid="{00000000-0004-0000-0100-0000F4000000}"/>
    <hyperlink ref="ID21" location="Age_Categories!A1" display="Age_Categories!A1" xr:uid="{00000000-0004-0000-0100-0000F5000000}"/>
    <hyperlink ref="IE21" location="Age_Categories!A1" display="Age_Categories!A1" xr:uid="{00000000-0004-0000-0100-0000F6000000}"/>
    <hyperlink ref="IF21" location="Age_Categories!A1" display="Age_Categories!A1" xr:uid="{00000000-0004-0000-0100-0000F7000000}"/>
    <hyperlink ref="IG21" location="Age_Categories!A1" display="Age_Categories!A1" xr:uid="{00000000-0004-0000-0100-0000F8000000}"/>
    <hyperlink ref="IH21" location="Age_Categories!A1" display="Age_Categories!A1" xr:uid="{00000000-0004-0000-0100-0000F9000000}"/>
    <hyperlink ref="II21" location="Age_Categories!A1" display="Age_Categories!A1" xr:uid="{00000000-0004-0000-0100-0000FA000000}"/>
    <hyperlink ref="IJ21" location="Age_Categories!A1" display="Age_Categories!A1" xr:uid="{00000000-0004-0000-0100-0000FB000000}"/>
    <hyperlink ref="IK21" location="Age_Categories!A1" display="Age_Categories!A1" xr:uid="{00000000-0004-0000-0100-0000FC000000}"/>
    <hyperlink ref="IL21" location="Age_Categories!A1" display="Age_Categories!A1" xr:uid="{00000000-0004-0000-0100-0000FD000000}"/>
    <hyperlink ref="IM21" location="Age_Categories!A1" display="Age_Categories!A1" xr:uid="{00000000-0004-0000-0100-0000FE000000}"/>
    <hyperlink ref="IN21" location="Age_Categories!A1" display="Age_Categories!A1" xr:uid="{00000000-0004-0000-0100-0000FF000000}"/>
    <hyperlink ref="IO21" location="Age_Categories!A1" display="Age_Categories!A1" xr:uid="{00000000-0004-0000-0100-000000010000}"/>
    <hyperlink ref="IP21" location="Age_Categories!A1" display="Age_Categories!A1" xr:uid="{00000000-0004-0000-0100-000001010000}"/>
    <hyperlink ref="IQ21" location="Age_Categories!A1" display="Age_Categories!A1" xr:uid="{00000000-0004-0000-0100-000002010000}"/>
    <hyperlink ref="IR21" location="Age_Categories!A1" display="Age_Categories!A1" xr:uid="{00000000-0004-0000-0100-000003010000}"/>
    <hyperlink ref="IS21" location="Age_Categories!A1" display="Age_Categories!A1" xr:uid="{00000000-0004-0000-0100-000004010000}"/>
    <hyperlink ref="IT21" location="Age_Categories!A1" display="Age_Categories!A1" xr:uid="{00000000-0004-0000-0100-000005010000}"/>
    <hyperlink ref="IU21" location="Age_Categories!A1" display="Age_Categories!A1" xr:uid="{00000000-0004-0000-0100-000006010000}"/>
    <hyperlink ref="IV21" location="Age_Categories!A1" display="Age_Categories!A1" xr:uid="{00000000-0004-0000-0100-000007010000}"/>
    <hyperlink ref="IW21" location="Age_Categories!A1" display="Age_Categories!A1" xr:uid="{00000000-0004-0000-0100-000008010000}"/>
    <hyperlink ref="IX21" location="Age_Categories!A1" display="Age_Categories!A1" xr:uid="{00000000-0004-0000-0100-000009010000}"/>
    <hyperlink ref="IY21" location="Age_Categories!A1" display="Age_Categories!A1" xr:uid="{00000000-0004-0000-0100-00000A010000}"/>
    <hyperlink ref="IZ21" location="Age_Categories!A1" display="Age_Categories!A1" xr:uid="{00000000-0004-0000-0100-00000B010000}"/>
    <hyperlink ref="JA21" location="Age_Categories!A1" display="Age_Categories!A1" xr:uid="{00000000-0004-0000-0100-00000C010000}"/>
    <hyperlink ref="JB21" location="Age_Categories!A1" display="Age_Categories!A1" xr:uid="{00000000-0004-0000-0100-00000D010000}"/>
    <hyperlink ref="JC21" location="Age_Categories!A1" display="Age_Categories!A1" xr:uid="{00000000-0004-0000-0100-00000E010000}"/>
    <hyperlink ref="JD21" location="Age_Categories!A1" display="Age_Categories!A1" xr:uid="{00000000-0004-0000-0100-00000F010000}"/>
    <hyperlink ref="JE21" location="Age_Categories!A1" display="Age_Categories!A1" xr:uid="{00000000-0004-0000-0100-000010010000}"/>
    <hyperlink ref="JF21" location="Age_Categories!A1" display="Age_Categories!A1" xr:uid="{00000000-0004-0000-0100-000011010000}"/>
    <hyperlink ref="JG21" location="Age_Categories!A1" display="Age_Categories!A1" xr:uid="{00000000-0004-0000-0100-000012010000}"/>
    <hyperlink ref="JH21" location="Age_Categories!A1" display="Age_Categories!A1" xr:uid="{00000000-0004-0000-0100-000013010000}"/>
    <hyperlink ref="JI21" location="Age_Categories!A1" display="Age_Categories!A1" xr:uid="{00000000-0004-0000-0100-000014010000}"/>
    <hyperlink ref="JJ21" location="Age_Categories!A1" display="Age_Categories!A1" xr:uid="{00000000-0004-0000-0100-000015010000}"/>
    <hyperlink ref="JK21" location="Age_Categories!A1" display="Age_Categories!A1" xr:uid="{00000000-0004-0000-0100-000016010000}"/>
    <hyperlink ref="JL21" location="Age_Categories!A1" display="Age_Categories!A1" xr:uid="{00000000-0004-0000-0100-000017010000}"/>
    <hyperlink ref="JM21" location="Age_Categories!A1" display="Age_Categories!A1" xr:uid="{00000000-0004-0000-0100-000018010000}"/>
    <hyperlink ref="JN21" location="Age_Categories!A1" display="Age_Categories!A1" xr:uid="{00000000-0004-0000-0100-000019010000}"/>
    <hyperlink ref="JO21" location="Age_Categories!A1" display="Age_Categories!A1" xr:uid="{00000000-0004-0000-0100-00001A010000}"/>
    <hyperlink ref="JP21" location="Age_Categories!A1" display="Age_Categories!A1" xr:uid="{00000000-0004-0000-0100-00001B010000}"/>
    <hyperlink ref="JQ21" location="Age_Categories!A1" display="Age_Categories!A1" xr:uid="{00000000-0004-0000-0100-00001C010000}"/>
    <hyperlink ref="JR21" location="Age_Categories!A1" display="Age_Categories!A1" xr:uid="{00000000-0004-0000-0100-00001D010000}"/>
    <hyperlink ref="JS21" location="Age_Categories!A1" display="Age_Categories!A1" xr:uid="{00000000-0004-0000-0100-00001E010000}"/>
    <hyperlink ref="JT21" location="Age_Categories!A1" display="Age_Categories!A1" xr:uid="{00000000-0004-0000-0100-00001F010000}"/>
    <hyperlink ref="JU21" location="Age_Categories!A1" display="Age_Categories!A1" xr:uid="{00000000-0004-0000-0100-000020010000}"/>
    <hyperlink ref="JV21" location="Age_Categories!A1" display="Age_Categories!A1" xr:uid="{00000000-0004-0000-0100-000021010000}"/>
    <hyperlink ref="JW21" location="Age_Categories!A1" display="Age_Categories!A1" xr:uid="{00000000-0004-0000-0100-000022010000}"/>
    <hyperlink ref="JX21" location="Age_Categories!A1" display="Age_Categories!A1" xr:uid="{00000000-0004-0000-0100-000023010000}"/>
    <hyperlink ref="JY21" location="Age_Categories!A1" display="Age_Categories!A1" xr:uid="{00000000-0004-0000-0100-000024010000}"/>
    <hyperlink ref="JZ21" location="Age_Categories!A1" display="Age_Categories!A1" xr:uid="{00000000-0004-0000-0100-000025010000}"/>
    <hyperlink ref="KA21" location="Age_Categories!A1" display="Age_Categories!A1" xr:uid="{00000000-0004-0000-0100-000026010000}"/>
    <hyperlink ref="KB21" location="Age_Categories!A1" display="Age_Categories!A1" xr:uid="{00000000-0004-0000-0100-000027010000}"/>
    <hyperlink ref="KC21" location="Age_Categories!A1" display="Age_Categories!A1" xr:uid="{00000000-0004-0000-0100-000028010000}"/>
    <hyperlink ref="KD21" location="Age_Categories!A1" display="Age_Categories!A1" xr:uid="{00000000-0004-0000-0100-000029010000}"/>
    <hyperlink ref="KE21" location="Age_Categories!A1" display="Age_Categories!A1" xr:uid="{00000000-0004-0000-0100-00002A010000}"/>
    <hyperlink ref="KF21" location="Age_Categories!A1" display="Age_Categories!A1" xr:uid="{00000000-0004-0000-0100-00002B010000}"/>
    <hyperlink ref="KG21" location="Age_Categories!A1" display="Age_Categories!A1" xr:uid="{00000000-0004-0000-0100-00002C010000}"/>
    <hyperlink ref="KH21" location="Age_Categories!A1" display="Age_Categories!A1" xr:uid="{00000000-0004-0000-0100-00002D010000}"/>
    <hyperlink ref="KI21" location="Age_Categories!A1" display="Age_Categories!A1" xr:uid="{00000000-0004-0000-0100-00002E010000}"/>
    <hyperlink ref="KJ21" location="Age_Categories!A1" display="Age_Categories!A1" xr:uid="{00000000-0004-0000-0100-00002F010000}"/>
    <hyperlink ref="KK21" location="Age_Categories!A1" display="Age_Categories!A1" xr:uid="{00000000-0004-0000-0100-000030010000}"/>
    <hyperlink ref="KL21" location="Age_Categories!A1" display="Age_Categories!A1" xr:uid="{00000000-0004-0000-0100-000031010000}"/>
    <hyperlink ref="KM21" location="Age_Categories!A1" display="Age_Categories!A1" xr:uid="{00000000-0004-0000-0100-000032010000}"/>
    <hyperlink ref="KN21" location="Age_Categories!A1" display="Age_Categories!A1" xr:uid="{00000000-0004-0000-0100-000033010000}"/>
    <hyperlink ref="KO21" location="Age_Categories!A1" display="Age_Categories!A1" xr:uid="{00000000-0004-0000-0100-000034010000}"/>
    <hyperlink ref="KP21" location="Age_Categories!A1" display="Age_Categories!A1" xr:uid="{00000000-0004-0000-0100-000035010000}"/>
    <hyperlink ref="KQ21" location="Age_Categories!A1" display="Age_Categories!A1" xr:uid="{00000000-0004-0000-0100-000036010000}"/>
    <hyperlink ref="KR21" location="Age_Categories!A1" display="Age_Categories!A1" xr:uid="{00000000-0004-0000-0100-000037010000}"/>
    <hyperlink ref="KS21" location="Age_Categories!A1" display="Age_Categories!A1" xr:uid="{00000000-0004-0000-0100-000038010000}"/>
    <hyperlink ref="KT21" location="Age_Categories!A1" display="Age_Categories!A1" xr:uid="{00000000-0004-0000-0100-000039010000}"/>
    <hyperlink ref="KU21" location="Age_Categories!A1" display="Age_Categories!A1" xr:uid="{00000000-0004-0000-0100-00003A010000}"/>
    <hyperlink ref="KV21" location="Age_Categories!A1" display="Age_Categories!A1" xr:uid="{00000000-0004-0000-0100-00003B010000}"/>
    <hyperlink ref="KW21" location="Age_Categories!A1" display="Age_Categories!A1" xr:uid="{00000000-0004-0000-0100-00003C010000}"/>
    <hyperlink ref="KX21" location="Age_Categories!A1" display="Age_Categories!A1" xr:uid="{00000000-0004-0000-0100-00003D010000}"/>
    <hyperlink ref="KY21" location="Age_Categories!A1" display="Age_Categories!A1" xr:uid="{00000000-0004-0000-0100-00003E010000}"/>
    <hyperlink ref="KZ21" location="Age_Categories!A1" display="Age_Categories!A1" xr:uid="{00000000-0004-0000-0100-00003F010000}"/>
    <hyperlink ref="LA21" location="Age_Categories!A1" display="Age_Categories!A1" xr:uid="{00000000-0004-0000-0100-000040010000}"/>
    <hyperlink ref="LB21" location="Age_Categories!A1" display="Age_Categories!A1" xr:uid="{00000000-0004-0000-0100-000041010000}"/>
    <hyperlink ref="LC21" location="Age_Categories!A1" display="Age_Categories!A1" xr:uid="{00000000-0004-0000-0100-000042010000}"/>
    <hyperlink ref="LD21" location="Age_Categories!A1" display="Age_Categories!A1" xr:uid="{00000000-0004-0000-0100-000043010000}"/>
    <hyperlink ref="LE21" location="Age_Categories!A1" display="Age_Categories!A1" xr:uid="{00000000-0004-0000-0100-000044010000}"/>
    <hyperlink ref="LF21" location="Age_Categories!A1" display="Age_Categories!A1" xr:uid="{00000000-0004-0000-0100-000045010000}"/>
    <hyperlink ref="LG21" location="Age_Categories!A1" display="Age_Categories!A1" xr:uid="{00000000-0004-0000-0100-000046010000}"/>
    <hyperlink ref="LH21" location="Age_Categories!A1" display="Age_Categories!A1" xr:uid="{00000000-0004-0000-0100-000047010000}"/>
    <hyperlink ref="LI21" location="Age_Categories!A1" display="Age_Categories!A1" xr:uid="{00000000-0004-0000-0100-000048010000}"/>
    <hyperlink ref="LJ21" location="Age_Categories!A1" display="Age_Categories!A1" xr:uid="{00000000-0004-0000-0100-000049010000}"/>
    <hyperlink ref="LK21" location="Age_Categories!A1" display="Age_Categories!A1" xr:uid="{00000000-0004-0000-0100-00004A010000}"/>
    <hyperlink ref="LL21" location="Age_Categories!A1" display="Age_Categories!A1" xr:uid="{00000000-0004-0000-0100-00004B010000}"/>
    <hyperlink ref="LM21" location="Age_Categories!A1" display="Age_Categories!A1" xr:uid="{00000000-0004-0000-0100-00004C010000}"/>
    <hyperlink ref="LN21" location="Age_Categories!A1" display="Age_Categories!A1" xr:uid="{00000000-0004-0000-0100-00004D010000}"/>
    <hyperlink ref="LO21" location="Age_Categories!A1" display="Age_Categories!A1" xr:uid="{00000000-0004-0000-0100-00004E010000}"/>
    <hyperlink ref="LP21" location="Age_Categories!A1" display="Age_Categories!A1" xr:uid="{00000000-0004-0000-0100-00004F010000}"/>
    <hyperlink ref="LQ21" location="Age_Categories!A1" display="Age_Categories!A1" xr:uid="{00000000-0004-0000-0100-000050010000}"/>
    <hyperlink ref="LR21" location="Age_Categories!A1" display="Age_Categories!A1" xr:uid="{00000000-0004-0000-0100-000051010000}"/>
    <hyperlink ref="LS21" location="Age_Categories!A1" display="Age_Categories!A1" xr:uid="{00000000-0004-0000-0100-000052010000}"/>
    <hyperlink ref="LT21" location="Age_Categories!A1" display="Age_Categories!A1" xr:uid="{00000000-0004-0000-0100-000053010000}"/>
    <hyperlink ref="LU21" location="Age_Categories!A1" display="Age_Categories!A1" xr:uid="{00000000-0004-0000-0100-000054010000}"/>
    <hyperlink ref="LV21" location="Age_Categories!A1" display="Age_Categories!A1" xr:uid="{00000000-0004-0000-0100-000055010000}"/>
    <hyperlink ref="LW21" location="Age_Categories!A1" display="Age_Categories!A1" xr:uid="{00000000-0004-0000-0100-000056010000}"/>
    <hyperlink ref="LX21" location="Age_Categories!A1" display="Age_Categories!A1" xr:uid="{00000000-0004-0000-0100-000057010000}"/>
    <hyperlink ref="LY21" location="Age_Categories!A1" display="Age_Categories!A1" xr:uid="{00000000-0004-0000-0100-000058010000}"/>
    <hyperlink ref="LZ21" location="Age_Categories!A1" display="Age_Categories!A1" xr:uid="{00000000-0004-0000-0100-000059010000}"/>
    <hyperlink ref="MA21" location="Age_Categories!A1" display="Age_Categories!A1" xr:uid="{00000000-0004-0000-0100-00005A010000}"/>
    <hyperlink ref="MB21" location="Age_Categories!A1" display="Age_Categories!A1" xr:uid="{00000000-0004-0000-0100-00005B010000}"/>
    <hyperlink ref="MC21" location="Age_Categories!A1" display="Age_Categories!A1" xr:uid="{00000000-0004-0000-0100-00005C010000}"/>
    <hyperlink ref="MD21" location="Age_Categories!A1" display="Age_Categories!A1" xr:uid="{00000000-0004-0000-0100-00005D010000}"/>
    <hyperlink ref="ME21" location="Age_Categories!A1" display="Age_Categories!A1" xr:uid="{00000000-0004-0000-0100-00005E010000}"/>
    <hyperlink ref="MF21" location="Age_Categories!A1" display="Age_Categories!A1" xr:uid="{00000000-0004-0000-0100-00005F010000}"/>
    <hyperlink ref="MG21" location="Age_Categories!A1" display="Age_Categories!A1" xr:uid="{00000000-0004-0000-0100-000060010000}"/>
    <hyperlink ref="MH21" location="Age_Categories!A1" display="Age_Categories!A1" xr:uid="{00000000-0004-0000-0100-000061010000}"/>
    <hyperlink ref="MI21" location="Age_Categories!A1" display="Age_Categories!A1" xr:uid="{00000000-0004-0000-0100-000062010000}"/>
    <hyperlink ref="MJ21" location="Age_Categories!A1" display="Age_Categories!A1" xr:uid="{00000000-0004-0000-0100-000063010000}"/>
    <hyperlink ref="MK21" location="Age_Categories!A1" display="Age_Categories!A1" xr:uid="{00000000-0004-0000-0100-000064010000}"/>
    <hyperlink ref="ML21" location="Age_Categories!A1" display="Age_Categories!A1" xr:uid="{00000000-0004-0000-0100-000065010000}"/>
    <hyperlink ref="MM21" location="Age_Categories!A1" display="Age_Categories!A1" xr:uid="{00000000-0004-0000-0100-000066010000}"/>
    <hyperlink ref="MN21" location="Age_Categories!A1" display="Age_Categories!A1" xr:uid="{00000000-0004-0000-0100-000067010000}"/>
    <hyperlink ref="MO21" location="Age_Categories!A1" display="Age_Categories!A1" xr:uid="{00000000-0004-0000-0100-000068010000}"/>
    <hyperlink ref="MP21" location="Age_Categories!A1" display="Age_Categories!A1" xr:uid="{00000000-0004-0000-0100-000069010000}"/>
    <hyperlink ref="MQ21" location="Age_Categories!A1" display="Age_Categories!A1" xr:uid="{00000000-0004-0000-0100-00006A010000}"/>
    <hyperlink ref="MR21" location="Age_Categories!A1" display="Age_Categories!A1" xr:uid="{00000000-0004-0000-0100-00006B010000}"/>
    <hyperlink ref="MS21" location="Age_Categories!A1" display="Age_Categories!A1" xr:uid="{00000000-0004-0000-0100-00006C010000}"/>
    <hyperlink ref="MT21" location="Age_Categories!A1" display="Age_Categories!A1" xr:uid="{00000000-0004-0000-0100-00006D010000}"/>
    <hyperlink ref="MU21" location="Age_Categories!A1" display="Age_Categories!A1" xr:uid="{00000000-0004-0000-0100-00006E010000}"/>
    <hyperlink ref="MV21" location="Age_Categories!A1" display="Age_Categories!A1" xr:uid="{00000000-0004-0000-0100-00006F010000}"/>
    <hyperlink ref="MW21" location="Age_Categories!A1" display="Age_Categories!A1" xr:uid="{00000000-0004-0000-0100-000070010000}"/>
    <hyperlink ref="MX21" location="Age_Categories!A1" display="Age_Categories!A1" xr:uid="{00000000-0004-0000-0100-000071010000}"/>
    <hyperlink ref="MY21" location="Age_Categories!A1" display="Age_Categories!A1" xr:uid="{00000000-0004-0000-0100-000072010000}"/>
    <hyperlink ref="MZ21" location="Age_Categories!A1" display="Age_Categories!A1" xr:uid="{00000000-0004-0000-0100-000073010000}"/>
    <hyperlink ref="NA21" location="Age_Categories!A1" display="Age_Categories!A1" xr:uid="{00000000-0004-0000-0100-000074010000}"/>
    <hyperlink ref="NB21" location="Age_Categories!A1" display="Age_Categories!A1" xr:uid="{00000000-0004-0000-0100-000075010000}"/>
    <hyperlink ref="NC21" location="Age_Categories!A1" display="Age_Categories!A1" xr:uid="{00000000-0004-0000-0100-000076010000}"/>
    <hyperlink ref="ND21" location="Age_Categories!A1" display="Age_Categories!A1" xr:uid="{00000000-0004-0000-0100-000077010000}"/>
    <hyperlink ref="NE21" location="Age_Categories!A1" display="Age_Categories!A1" xr:uid="{00000000-0004-0000-0100-000078010000}"/>
    <hyperlink ref="NF21" location="Age_Categories!A1" display="Age_Categories!A1" xr:uid="{00000000-0004-0000-0100-000079010000}"/>
    <hyperlink ref="NG21" location="Age_Categories!A1" display="Age_Categories!A1" xr:uid="{00000000-0004-0000-0100-00007A010000}"/>
    <hyperlink ref="NH21" location="Age_Categories!A1" display="Age_Categories!A1" xr:uid="{00000000-0004-0000-0100-00007B010000}"/>
    <hyperlink ref="NI21" location="Age_Categories!A1" display="Age_Categories!A1" xr:uid="{00000000-0004-0000-0100-00007C010000}"/>
    <hyperlink ref="NJ21" location="Age_Categories!A1" display="Age_Categories!A1" xr:uid="{00000000-0004-0000-0100-00007D010000}"/>
    <hyperlink ref="NK21" location="Age_Categories!A1" display="Age_Categories!A1" xr:uid="{00000000-0004-0000-0100-00007E010000}"/>
    <hyperlink ref="NL21" location="Age_Categories!A1" display="Age_Categories!A1" xr:uid="{00000000-0004-0000-0100-00007F010000}"/>
    <hyperlink ref="NM21" location="Age_Categories!A1" display="Age_Categories!A1" xr:uid="{00000000-0004-0000-0100-000080010000}"/>
    <hyperlink ref="NN21" location="Age_Categories!A1" display="Age_Categories!A1" xr:uid="{00000000-0004-0000-0100-000081010000}"/>
    <hyperlink ref="NO21" location="Age_Categories!A1" display="Age_Categories!A1" xr:uid="{00000000-0004-0000-0100-000082010000}"/>
    <hyperlink ref="NP21" location="Age_Categories!A1" display="Age_Categories!A1" xr:uid="{00000000-0004-0000-0100-000083010000}"/>
    <hyperlink ref="NQ21" location="Age_Categories!A1" display="Age_Categories!A1" xr:uid="{00000000-0004-0000-0100-000084010000}"/>
    <hyperlink ref="NR21" location="Age_Categories!A1" display="Age_Categories!A1" xr:uid="{00000000-0004-0000-0100-000085010000}"/>
    <hyperlink ref="NS21" location="Age_Categories!A1" display="Age_Categories!A1" xr:uid="{00000000-0004-0000-0100-000086010000}"/>
    <hyperlink ref="NT21" location="Age_Categories!A1" display="Age_Categories!A1" xr:uid="{00000000-0004-0000-0100-000087010000}"/>
    <hyperlink ref="NU21" location="Age_Categories!A1" display="Age_Categories!A1" xr:uid="{00000000-0004-0000-0100-000088010000}"/>
    <hyperlink ref="NV21" location="Age_Categories!A1" display="Age_Categories!A1" xr:uid="{00000000-0004-0000-0100-000089010000}"/>
    <hyperlink ref="NW21" location="Age_Categories!A1" display="Age_Categories!A1" xr:uid="{00000000-0004-0000-0100-00008A010000}"/>
    <hyperlink ref="NX21" location="Age_Categories!A1" display="Age_Categories!A1" xr:uid="{00000000-0004-0000-0100-00008B010000}"/>
    <hyperlink ref="NY21" location="Age_Categories!A1" display="Age_Categories!A1" xr:uid="{00000000-0004-0000-0100-00008C010000}"/>
    <hyperlink ref="NZ21" location="Age_Categories!A1" display="Age_Categories!A1" xr:uid="{00000000-0004-0000-0100-00008D010000}"/>
    <hyperlink ref="OA21" location="Age_Categories!A1" display="Age_Categories!A1" xr:uid="{00000000-0004-0000-0100-00008E010000}"/>
    <hyperlink ref="OB21" location="Age_Categories!A1" display="Age_Categories!A1" xr:uid="{00000000-0004-0000-0100-00008F010000}"/>
    <hyperlink ref="OC21" location="Age_Categories!A1" display="Age_Categories!A1" xr:uid="{00000000-0004-0000-0100-000090010000}"/>
    <hyperlink ref="OD21" location="Age_Categories!A1" display="Age_Categories!A1" xr:uid="{00000000-0004-0000-0100-000091010000}"/>
    <hyperlink ref="OE21" location="Age_Categories!A1" display="Age_Categories!A1" xr:uid="{00000000-0004-0000-0100-000092010000}"/>
    <hyperlink ref="OF21" location="Age_Categories!A1" display="Age_Categories!A1" xr:uid="{00000000-0004-0000-0100-000093010000}"/>
    <hyperlink ref="OG21" location="Age_Categories!A1" display="Age_Categories!A1" xr:uid="{00000000-0004-0000-0100-000094010000}"/>
    <hyperlink ref="OH21" location="Age_Categories!A1" display="Age_Categories!A1" xr:uid="{00000000-0004-0000-0100-000095010000}"/>
    <hyperlink ref="OI21" location="Age_Categories!A1" display="Age_Categories!A1" xr:uid="{00000000-0004-0000-0100-000096010000}"/>
    <hyperlink ref="OJ21" location="Age_Categories!A1" display="Age_Categories!A1" xr:uid="{00000000-0004-0000-0100-000097010000}"/>
    <hyperlink ref="OK21" location="Age_Categories!A1" display="Age_Categories!A1" xr:uid="{00000000-0004-0000-0100-000098010000}"/>
    <hyperlink ref="OL21" location="Age_Categories!A1" display="Age_Categories!A1" xr:uid="{00000000-0004-0000-0100-000099010000}"/>
    <hyperlink ref="OM21" location="Age_Categories!A1" display="Age_Categories!A1" xr:uid="{00000000-0004-0000-0100-00009A010000}"/>
    <hyperlink ref="ON21" location="Age_Categories!A1" display="Age_Categories!A1" xr:uid="{00000000-0004-0000-0100-00009B010000}"/>
    <hyperlink ref="OO21" location="Age_Categories!A1" display="Age_Categories!A1" xr:uid="{00000000-0004-0000-0100-00009C010000}"/>
    <hyperlink ref="OP21" location="Age_Categories!A1" display="Age_Categories!A1" xr:uid="{00000000-0004-0000-0100-00009D010000}"/>
    <hyperlink ref="OQ21" location="Age_Categories!A1" display="Age_Categories!A1" xr:uid="{00000000-0004-0000-0100-00009E010000}"/>
    <hyperlink ref="OR21" location="Age_Categories!A1" display="Age_Categories!A1" xr:uid="{00000000-0004-0000-0100-00009F010000}"/>
    <hyperlink ref="OS21" location="Age_Categories!A1" display="Age_Categories!A1" xr:uid="{00000000-0004-0000-0100-0000A0010000}"/>
    <hyperlink ref="OT21" location="Age_Categories!A1" display="Age_Categories!A1" xr:uid="{00000000-0004-0000-0100-0000A1010000}"/>
    <hyperlink ref="OU21" location="Age_Categories!A1" display="Age_Categories!A1" xr:uid="{00000000-0004-0000-0100-0000A2010000}"/>
    <hyperlink ref="OV21" location="Age_Categories!A1" display="Age_Categories!A1" xr:uid="{00000000-0004-0000-0100-0000A3010000}"/>
    <hyperlink ref="OW21" location="Age_Categories!A1" display="Age_Categories!A1" xr:uid="{00000000-0004-0000-0100-0000A4010000}"/>
    <hyperlink ref="OX21" location="Age_Categories!A1" display="Age_Categories!A1" xr:uid="{00000000-0004-0000-0100-0000A5010000}"/>
    <hyperlink ref="OY21" location="Age_Categories!A1" display="Age_Categories!A1" xr:uid="{00000000-0004-0000-0100-0000A6010000}"/>
    <hyperlink ref="OZ21" location="Age_Categories!A1" display="Age_Categories!A1" xr:uid="{00000000-0004-0000-0100-0000A7010000}"/>
    <hyperlink ref="PA21" location="Age_Categories!A1" display="Age_Categories!A1" xr:uid="{00000000-0004-0000-0100-0000A8010000}"/>
    <hyperlink ref="PB21" location="Age_Categories!A1" display="Age_Categories!A1" xr:uid="{00000000-0004-0000-0100-0000A9010000}"/>
    <hyperlink ref="PC21" location="Age_Categories!A1" display="Age_Categories!A1" xr:uid="{00000000-0004-0000-0100-0000AA010000}"/>
    <hyperlink ref="PD21" location="Age_Categories!A1" display="Age_Categories!A1" xr:uid="{00000000-0004-0000-0100-0000AB010000}"/>
    <hyperlink ref="PE21" location="Age_Categories!A1" display="Age_Categories!A1" xr:uid="{00000000-0004-0000-0100-0000AC010000}"/>
    <hyperlink ref="PF21" location="Age_Categories!A1" display="Age_Categories!A1" xr:uid="{00000000-0004-0000-0100-0000AD010000}"/>
    <hyperlink ref="PG21" location="Age_Categories!A1" display="Age_Categories!A1" xr:uid="{00000000-0004-0000-0100-0000AE010000}"/>
    <hyperlink ref="PH21" location="Age_Categories!A1" display="Age_Categories!A1" xr:uid="{00000000-0004-0000-0100-0000AF010000}"/>
    <hyperlink ref="PI21" location="Age_Categories!A1" display="Age_Categories!A1" xr:uid="{00000000-0004-0000-0100-0000B0010000}"/>
    <hyperlink ref="PJ21" location="Age_Categories!A1" display="Age_Categories!A1" xr:uid="{00000000-0004-0000-0100-0000B1010000}"/>
    <hyperlink ref="PK21" location="Age_Categories!A1" display="Age_Categories!A1" xr:uid="{00000000-0004-0000-0100-0000B2010000}"/>
    <hyperlink ref="PL21" location="Age_Categories!A1" display="Age_Categories!A1" xr:uid="{00000000-0004-0000-0100-0000B3010000}"/>
    <hyperlink ref="PM21" location="Age_Categories!A1" display="Age_Categories!A1" xr:uid="{00000000-0004-0000-0100-0000B4010000}"/>
    <hyperlink ref="PN21" location="Age_Categories!A1" display="Age_Categories!A1" xr:uid="{00000000-0004-0000-0100-0000B5010000}"/>
    <hyperlink ref="PO21" location="Age_Categories!A1" display="Age_Categories!A1" xr:uid="{00000000-0004-0000-0100-0000B6010000}"/>
    <hyperlink ref="PP21" location="Age_Categories!A1" display="Age_Categories!A1" xr:uid="{00000000-0004-0000-0100-0000B7010000}"/>
    <hyperlink ref="PQ21" location="Age_Categories!A1" display="Age_Categories!A1" xr:uid="{00000000-0004-0000-0100-0000B8010000}"/>
    <hyperlink ref="PR21" location="Age_Categories!A1" display="Age_Categories!A1" xr:uid="{00000000-0004-0000-0100-0000B9010000}"/>
    <hyperlink ref="PS21" location="Age_Categories!A1" display="Age_Categories!A1" xr:uid="{00000000-0004-0000-0100-0000BA010000}"/>
    <hyperlink ref="PT21" location="Age_Categories!A1" display="Age_Categories!A1" xr:uid="{00000000-0004-0000-0100-0000BB010000}"/>
    <hyperlink ref="PU21" location="Age_Categories!A1" display="Age_Categories!A1" xr:uid="{00000000-0004-0000-0100-0000BC010000}"/>
    <hyperlink ref="PV21" location="Age_Categories!A1" display="Age_Categories!A1" xr:uid="{00000000-0004-0000-0100-0000BD010000}"/>
    <hyperlink ref="PW21" location="Age_Categories!A1" display="Age_Categories!A1" xr:uid="{00000000-0004-0000-0100-0000BE010000}"/>
    <hyperlink ref="PX21" location="Age_Categories!A1" display="Age_Categories!A1" xr:uid="{00000000-0004-0000-0100-0000BF010000}"/>
    <hyperlink ref="PY21" location="Age_Categories!A1" display="Age_Categories!A1" xr:uid="{00000000-0004-0000-0100-0000C0010000}"/>
    <hyperlink ref="PZ21" location="Age_Categories!A1" display="Age_Categories!A1" xr:uid="{00000000-0004-0000-0100-0000C1010000}"/>
    <hyperlink ref="QA21" location="Age_Categories!A1" display="Age_Categories!A1" xr:uid="{00000000-0004-0000-0100-0000C2010000}"/>
    <hyperlink ref="QB21" location="Age_Categories!A1" display="Age_Categories!A1" xr:uid="{00000000-0004-0000-0100-0000C3010000}"/>
    <hyperlink ref="QC21" location="Age_Categories!A1" display="Age_Categories!A1" xr:uid="{00000000-0004-0000-0100-0000C4010000}"/>
    <hyperlink ref="QD21" location="Age_Categories!A1" display="Age_Categories!A1" xr:uid="{00000000-0004-0000-0100-0000C5010000}"/>
    <hyperlink ref="QE21" location="Age_Categories!A1" display="Age_Categories!A1" xr:uid="{00000000-0004-0000-0100-0000C6010000}"/>
    <hyperlink ref="QF21" location="Age_Categories!A1" display="Age_Categories!A1" xr:uid="{00000000-0004-0000-0100-0000C7010000}"/>
    <hyperlink ref="QG21" location="Age_Categories!A1" display="Age_Categories!A1" xr:uid="{00000000-0004-0000-0100-0000C8010000}"/>
    <hyperlink ref="QH21" location="Age_Categories!A1" display="Age_Categories!A1" xr:uid="{00000000-0004-0000-0100-0000C9010000}"/>
    <hyperlink ref="QI21" location="Age_Categories!A1" display="Age_Categories!A1" xr:uid="{00000000-0004-0000-0100-0000CA010000}"/>
    <hyperlink ref="QJ21" location="Age_Categories!A1" display="Age_Categories!A1" xr:uid="{00000000-0004-0000-0100-0000CB010000}"/>
    <hyperlink ref="QK21" location="Age_Categories!A1" display="Age_Categories!A1" xr:uid="{00000000-0004-0000-0100-0000CC010000}"/>
    <hyperlink ref="QL21" location="Age_Categories!A1" display="Age_Categories!A1" xr:uid="{00000000-0004-0000-0100-0000CD010000}"/>
    <hyperlink ref="QM21" location="Age_Categories!A1" display="Age_Categories!A1" xr:uid="{00000000-0004-0000-0100-0000CE010000}"/>
    <hyperlink ref="QN21" location="Age_Categories!A1" display="Age_Categories!A1" xr:uid="{00000000-0004-0000-0100-0000CF010000}"/>
    <hyperlink ref="QO21" location="Age_Categories!A1" display="Age_Categories!A1" xr:uid="{00000000-0004-0000-0100-0000D0010000}"/>
    <hyperlink ref="QP21" location="Age_Categories!A1" display="Age_Categories!A1" xr:uid="{00000000-0004-0000-0100-0000D1010000}"/>
    <hyperlink ref="QQ21" location="Age_Categories!A1" display="Age_Categories!A1" xr:uid="{00000000-0004-0000-0100-0000D2010000}"/>
    <hyperlink ref="QR21" location="Age_Categories!A1" display="Age_Categories!A1" xr:uid="{00000000-0004-0000-0100-0000D3010000}"/>
    <hyperlink ref="QS21" location="Age_Categories!A1" display="Age_Categories!A1" xr:uid="{00000000-0004-0000-0100-0000D4010000}"/>
    <hyperlink ref="QT21" location="Age_Categories!A1" display="Age_Categories!A1" xr:uid="{00000000-0004-0000-0100-0000D5010000}"/>
    <hyperlink ref="QU21" location="Age_Categories!A1" display="Age_Categories!A1" xr:uid="{00000000-0004-0000-0100-0000D6010000}"/>
    <hyperlink ref="QV21" location="Age_Categories!A1" display="Age_Categories!A1" xr:uid="{00000000-0004-0000-0100-0000D7010000}"/>
    <hyperlink ref="QW21" location="Age_Categories!A1" display="Age_Categories!A1" xr:uid="{00000000-0004-0000-0100-0000D8010000}"/>
    <hyperlink ref="QX21" location="Age_Categories!A1" display="Age_Categories!A1" xr:uid="{00000000-0004-0000-0100-0000D9010000}"/>
    <hyperlink ref="QY21" location="Age_Categories!A1" display="Age_Categories!A1" xr:uid="{00000000-0004-0000-0100-0000DA010000}"/>
    <hyperlink ref="QZ21" location="Age_Categories!A1" display="Age_Categories!A1" xr:uid="{00000000-0004-0000-0100-0000DB010000}"/>
    <hyperlink ref="RA21" location="Age_Categories!A1" display="Age_Categories!A1" xr:uid="{00000000-0004-0000-0100-0000DC010000}"/>
    <hyperlink ref="RB21" location="Age_Categories!A1" display="Age_Categories!A1" xr:uid="{00000000-0004-0000-0100-0000DD010000}"/>
    <hyperlink ref="RC21" location="Age_Categories!A1" display="Age_Categories!A1" xr:uid="{00000000-0004-0000-0100-0000DE010000}"/>
    <hyperlink ref="RD21" location="Age_Categories!A1" display="Age_Categories!A1" xr:uid="{00000000-0004-0000-0100-0000DF010000}"/>
    <hyperlink ref="RE21" location="Age_Categories!A1" display="Age_Categories!A1" xr:uid="{00000000-0004-0000-0100-0000E0010000}"/>
    <hyperlink ref="RF21" location="Age_Categories!A1" display="Age_Categories!A1" xr:uid="{00000000-0004-0000-0100-0000E1010000}"/>
    <hyperlink ref="RG21" location="Age_Categories!A1" display="Age_Categories!A1" xr:uid="{00000000-0004-0000-0100-0000E2010000}"/>
    <hyperlink ref="RH21" location="Age_Categories!A1" display="Age_Categories!A1" xr:uid="{00000000-0004-0000-0100-0000E3010000}"/>
    <hyperlink ref="RI21" location="Age_Categories!A1" display="Age_Categories!A1" xr:uid="{00000000-0004-0000-0100-0000E4010000}"/>
    <hyperlink ref="RJ21" location="Age_Categories!A1" display="Age_Categories!A1" xr:uid="{00000000-0004-0000-0100-0000E5010000}"/>
    <hyperlink ref="RK21" location="Age_Categories!A1" display="Age_Categories!A1" xr:uid="{00000000-0004-0000-0100-0000E6010000}"/>
    <hyperlink ref="RL21" location="Age_Categories!A1" display="Age_Categories!A1" xr:uid="{00000000-0004-0000-0100-0000E7010000}"/>
    <hyperlink ref="RM21" location="Age_Categories!A1" display="Age_Categories!A1" xr:uid="{00000000-0004-0000-0100-0000E8010000}"/>
    <hyperlink ref="RN21" location="Age_Categories!A1" display="Age_Categories!A1" xr:uid="{00000000-0004-0000-0100-0000E9010000}"/>
    <hyperlink ref="RO21" location="Age_Categories!A1" display="Age_Categories!A1" xr:uid="{00000000-0004-0000-0100-0000EA010000}"/>
    <hyperlink ref="RP21" location="Age_Categories!A1" display="Age_Categories!A1" xr:uid="{00000000-0004-0000-0100-0000EB010000}"/>
    <hyperlink ref="RQ21" location="Age_Categories!A1" display="Age_Categories!A1" xr:uid="{00000000-0004-0000-0100-0000EC010000}"/>
    <hyperlink ref="RR21" location="Age_Categories!A1" display="Age_Categories!A1" xr:uid="{00000000-0004-0000-0100-0000ED010000}"/>
    <hyperlink ref="RS21" location="Age_Categories!A1" display="Age_Categories!A1" xr:uid="{00000000-0004-0000-0100-0000EE010000}"/>
    <hyperlink ref="RT21" location="Age_Categories!A1" display="Age_Categories!A1" xr:uid="{00000000-0004-0000-0100-0000EF010000}"/>
    <hyperlink ref="RU21" location="Age_Categories!A1" display="Age_Categories!A1" xr:uid="{00000000-0004-0000-0100-0000F0010000}"/>
    <hyperlink ref="RV21" location="Age_Categories!A1" display="Age_Categories!A1" xr:uid="{00000000-0004-0000-0100-0000F1010000}"/>
    <hyperlink ref="RW21" location="Age_Categories!A1" display="Age_Categories!A1" xr:uid="{00000000-0004-0000-0100-0000F2010000}"/>
    <hyperlink ref="RX21" location="Age_Categories!A1" display="Age_Categories!A1" xr:uid="{00000000-0004-0000-0100-0000F3010000}"/>
    <hyperlink ref="RY21" location="Age_Categories!A1" display="Age_Categories!A1" xr:uid="{00000000-0004-0000-0100-0000F4010000}"/>
    <hyperlink ref="RZ21" location="Age_Categories!A1" display="Age_Categories!A1" xr:uid="{00000000-0004-0000-0100-0000F5010000}"/>
    <hyperlink ref="SA21" location="Age_Categories!A1" display="Age_Categories!A1" xr:uid="{00000000-0004-0000-0100-0000F6010000}"/>
    <hyperlink ref="SB21" location="Age_Categories!A1" display="Age_Categories!A1" xr:uid="{00000000-0004-0000-0100-0000F7010000}"/>
    <hyperlink ref="SC21" location="Age_Categories!A1" display="Age_Categories!A1" xr:uid="{00000000-0004-0000-0100-0000F8010000}"/>
    <hyperlink ref="SD21" location="Age_Categories!A1" display="Age_Categories!A1" xr:uid="{00000000-0004-0000-0100-0000F9010000}"/>
    <hyperlink ref="SE21" location="Age_Categories!A1" display="Age_Categories!A1" xr:uid="{00000000-0004-0000-0100-0000FA010000}"/>
    <hyperlink ref="SF21" location="Age_Categories!A1" display="Age_Categories!A1" xr:uid="{00000000-0004-0000-0100-0000FB010000}"/>
    <hyperlink ref="SG21" location="Age_Categories!A1" display="Age_Categories!A1" xr:uid="{00000000-0004-0000-0100-0000FC010000}"/>
    <hyperlink ref="SH21" location="Age_Categories!A1" display="Age_Categories!A1" xr:uid="{00000000-0004-0000-0100-0000FD010000}"/>
    <hyperlink ref="SI21" location="Age_Categories!A1" display="Age_Categories!A1" xr:uid="{00000000-0004-0000-0100-0000FE010000}"/>
    <hyperlink ref="SJ21" location="Age_Categories!A1" display="Age_Categories!A1" xr:uid="{00000000-0004-0000-0100-0000FF010000}"/>
    <hyperlink ref="SK21" location="Age_Categories!A1" display="Age_Categories!A1" xr:uid="{00000000-0004-0000-0100-000000020000}"/>
    <hyperlink ref="SL21" location="Age_Categories!A1" display="Age_Categories!A1" xr:uid="{00000000-0004-0000-0100-000001020000}"/>
    <hyperlink ref="SM21" location="Age_Categories!A1" display="Age_Categories!A1" xr:uid="{00000000-0004-0000-0100-000002020000}"/>
    <hyperlink ref="SN21" location="Age_Categories!A1" display="Age_Categories!A1" xr:uid="{00000000-0004-0000-0100-000003020000}"/>
    <hyperlink ref="SO21" location="Age_Categories!A1" display="Age_Categories!A1" xr:uid="{00000000-0004-0000-0100-000004020000}"/>
    <hyperlink ref="SP21" location="Age_Categories!A1" display="Age_Categories!A1" xr:uid="{00000000-0004-0000-0100-000005020000}"/>
    <hyperlink ref="SQ21" location="Age_Categories!A1" display="Age_Categories!A1" xr:uid="{00000000-0004-0000-0100-000006020000}"/>
    <hyperlink ref="SR21" location="Age_Categories!A1" display="Age_Categories!A1" xr:uid="{00000000-0004-0000-0100-000007020000}"/>
    <hyperlink ref="SS21" location="Age_Categories!A1" display="Age_Categories!A1" xr:uid="{00000000-0004-0000-0100-000008020000}"/>
    <hyperlink ref="ST21" location="Age_Categories!A1" display="Age_Categories!A1" xr:uid="{00000000-0004-0000-0100-000009020000}"/>
    <hyperlink ref="SU21" location="Age_Categories!A1" display="Age_Categories!A1" xr:uid="{00000000-0004-0000-0100-00000A020000}"/>
    <hyperlink ref="SV21" location="Age_Categories!A1" display="Age_Categories!A1" xr:uid="{00000000-0004-0000-0100-00000B020000}"/>
    <hyperlink ref="SW21" location="Age_Categories!A1" display="Age_Categories!A1" xr:uid="{00000000-0004-0000-0100-00000C020000}"/>
    <hyperlink ref="SX21" location="Age_Categories!A1" display="Age_Categories!A1" xr:uid="{00000000-0004-0000-0100-00000D020000}"/>
    <hyperlink ref="SY21" location="Age_Categories!A1" display="Age_Categories!A1" xr:uid="{00000000-0004-0000-0100-00000E020000}"/>
    <hyperlink ref="SZ21" location="Age_Categories!A1" display="Age_Categories!A1" xr:uid="{00000000-0004-0000-0100-00000F020000}"/>
    <hyperlink ref="TA21" location="Age_Categories!A1" display="Age_Categories!A1" xr:uid="{00000000-0004-0000-0100-000010020000}"/>
    <hyperlink ref="TB21" location="Age_Categories!A1" display="Age_Categories!A1" xr:uid="{00000000-0004-0000-0100-000011020000}"/>
    <hyperlink ref="TC21" location="Age_Categories!A1" display="Age_Categories!A1" xr:uid="{00000000-0004-0000-0100-000012020000}"/>
    <hyperlink ref="TD21" location="Age_Categories!A1" display="Age_Categories!A1" xr:uid="{00000000-0004-0000-0100-000013020000}"/>
    <hyperlink ref="TE21" location="Age_Categories!A1" display="Age_Categories!A1" xr:uid="{00000000-0004-0000-0100-000014020000}"/>
    <hyperlink ref="TF21" location="Age_Categories!A1" display="Age_Categories!A1" xr:uid="{00000000-0004-0000-0100-000015020000}"/>
    <hyperlink ref="TG21" location="Age_Categories!A1" display="Age_Categories!A1" xr:uid="{00000000-0004-0000-0100-000016020000}"/>
    <hyperlink ref="TH21" location="Age_Categories!A1" display="Age_Categories!A1" xr:uid="{00000000-0004-0000-0100-000017020000}"/>
    <hyperlink ref="TI21" location="Age_Categories!A1" display="Age_Categories!A1" xr:uid="{00000000-0004-0000-0100-000018020000}"/>
    <hyperlink ref="TJ21" location="Age_Categories!A1" display="Age_Categories!A1" xr:uid="{00000000-0004-0000-0100-000019020000}"/>
    <hyperlink ref="TK21" location="Age_Categories!A1" display="Age_Categories!A1" xr:uid="{00000000-0004-0000-0100-00001A020000}"/>
    <hyperlink ref="TL21" location="Age_Categories!A1" display="Age_Categories!A1" xr:uid="{00000000-0004-0000-0100-00001B020000}"/>
    <hyperlink ref="TM21" location="Age_Categories!A1" display="Age_Categories!A1" xr:uid="{00000000-0004-0000-0100-00001C020000}"/>
    <hyperlink ref="TN21" location="Age_Categories!A1" display="Age_Categories!A1" xr:uid="{00000000-0004-0000-0100-00001D020000}"/>
    <hyperlink ref="TO21" location="Age_Categories!A1" display="Age_Categories!A1" xr:uid="{00000000-0004-0000-0100-00001E020000}"/>
    <hyperlink ref="TP21" location="Age_Categories!A1" display="Age_Categories!A1" xr:uid="{00000000-0004-0000-0100-00001F020000}"/>
    <hyperlink ref="TQ21" location="Age_Categories!A1" display="Age_Categories!A1" xr:uid="{00000000-0004-0000-0100-000020020000}"/>
    <hyperlink ref="TR21" location="Age_Categories!A1" display="Age_Categories!A1" xr:uid="{00000000-0004-0000-0100-000021020000}"/>
    <hyperlink ref="TS21" location="Age_Categories!A1" display="Age_Categories!A1" xr:uid="{00000000-0004-0000-0100-000022020000}"/>
    <hyperlink ref="TT21" location="Age_Categories!A1" display="Age_Categories!A1" xr:uid="{00000000-0004-0000-0100-000023020000}"/>
    <hyperlink ref="TU21" location="Age_Categories!A1" display="Age_Categories!A1" xr:uid="{00000000-0004-0000-0100-000024020000}"/>
    <hyperlink ref="TV21" location="Age_Categories!A1" display="Age_Categories!A1" xr:uid="{00000000-0004-0000-0100-000025020000}"/>
    <hyperlink ref="TW21" location="Age_Categories!A1" display="Age_Categories!A1" xr:uid="{00000000-0004-0000-0100-000026020000}"/>
    <hyperlink ref="TX21" location="Age_Categories!A1" display="Age_Categories!A1" xr:uid="{00000000-0004-0000-0100-000027020000}"/>
    <hyperlink ref="TY21" location="Age_Categories!A1" display="Age_Categories!A1" xr:uid="{00000000-0004-0000-0100-000028020000}"/>
    <hyperlink ref="TZ21" location="Age_Categories!A1" display="Age_Categories!A1" xr:uid="{00000000-0004-0000-0100-000029020000}"/>
    <hyperlink ref="UA21" location="Age_Categories!A1" display="Age_Categories!A1" xr:uid="{00000000-0004-0000-0100-00002A020000}"/>
    <hyperlink ref="UB21" location="Age_Categories!A1" display="Age_Categories!A1" xr:uid="{00000000-0004-0000-0100-00002B020000}"/>
    <hyperlink ref="UC21" location="Age_Categories!A1" display="Age_Categories!A1" xr:uid="{00000000-0004-0000-0100-00002C020000}"/>
    <hyperlink ref="UD21" location="Age_Categories!A1" display="Age_Categories!A1" xr:uid="{00000000-0004-0000-0100-00002D020000}"/>
    <hyperlink ref="UE21" location="Age_Categories!A1" display="Age_Categories!A1" xr:uid="{00000000-0004-0000-0100-00002E020000}"/>
    <hyperlink ref="UF21" location="Age_Categories!A1" display="Age_Categories!A1" xr:uid="{00000000-0004-0000-0100-00002F020000}"/>
    <hyperlink ref="UG21" location="Age_Categories!A1" display="Age_Categories!A1" xr:uid="{00000000-0004-0000-0100-000030020000}"/>
    <hyperlink ref="UH21" location="Age_Categories!A1" display="Age_Categories!A1" xr:uid="{00000000-0004-0000-0100-000031020000}"/>
    <hyperlink ref="UI21" location="Age_Categories!A1" display="Age_Categories!A1" xr:uid="{00000000-0004-0000-0100-000032020000}"/>
    <hyperlink ref="UJ21" location="Age_Categories!A1" display="Age_Categories!A1" xr:uid="{00000000-0004-0000-0100-000033020000}"/>
    <hyperlink ref="UK21" location="Age_Categories!A1" display="Age_Categories!A1" xr:uid="{00000000-0004-0000-0100-000034020000}"/>
    <hyperlink ref="UL21" location="Age_Categories!A1" display="Age_Categories!A1" xr:uid="{00000000-0004-0000-0100-000035020000}"/>
    <hyperlink ref="UM21" location="Age_Categories!A1" display="Age_Categories!A1" xr:uid="{00000000-0004-0000-0100-000036020000}"/>
    <hyperlink ref="UN21" location="Age_Categories!A1" display="Age_Categories!A1" xr:uid="{00000000-0004-0000-0100-000037020000}"/>
    <hyperlink ref="UO21" location="Age_Categories!A1" display="Age_Categories!A1" xr:uid="{00000000-0004-0000-0100-000038020000}"/>
    <hyperlink ref="UP21" location="Age_Categories!A1" display="Age_Categories!A1" xr:uid="{00000000-0004-0000-0100-000039020000}"/>
    <hyperlink ref="UQ21" location="Age_Categories!A1" display="Age_Categories!A1" xr:uid="{00000000-0004-0000-0100-00003A020000}"/>
    <hyperlink ref="UR21" location="Age_Categories!A1" display="Age_Categories!A1" xr:uid="{00000000-0004-0000-0100-00003B020000}"/>
    <hyperlink ref="US21" location="Age_Categories!A1" display="Age_Categories!A1" xr:uid="{00000000-0004-0000-0100-00003C020000}"/>
    <hyperlink ref="UT21" location="Age_Categories!A1" display="Age_Categories!A1" xr:uid="{00000000-0004-0000-0100-00003D020000}"/>
    <hyperlink ref="UU21" location="Age_Categories!A1" display="Age_Categories!A1" xr:uid="{00000000-0004-0000-0100-00003E020000}"/>
    <hyperlink ref="UV21" location="Age_Categories!A1" display="Age_Categories!A1" xr:uid="{00000000-0004-0000-0100-00003F020000}"/>
    <hyperlink ref="UW21" location="Age_Categories!A1" display="Age_Categories!A1" xr:uid="{00000000-0004-0000-0100-000040020000}"/>
    <hyperlink ref="UX21" location="Age_Categories!A1" display="Age_Categories!A1" xr:uid="{00000000-0004-0000-0100-000041020000}"/>
    <hyperlink ref="UY21" location="Age_Categories!A1" display="Age_Categories!A1" xr:uid="{00000000-0004-0000-0100-000042020000}"/>
    <hyperlink ref="UZ21" location="Age_Categories!A1" display="Age_Categories!A1" xr:uid="{00000000-0004-0000-0100-000043020000}"/>
    <hyperlink ref="VA21" location="Age_Categories!A1" display="Age_Categories!A1" xr:uid="{00000000-0004-0000-0100-000044020000}"/>
    <hyperlink ref="VB21" location="Age_Categories!A1" display="Age_Categories!A1" xr:uid="{00000000-0004-0000-0100-000045020000}"/>
    <hyperlink ref="VC21" location="Age_Categories!A1" display="Age_Categories!A1" xr:uid="{00000000-0004-0000-0100-000046020000}"/>
    <hyperlink ref="VD21" location="Age_Categories!A1" display="Age_Categories!A1" xr:uid="{00000000-0004-0000-0100-000047020000}"/>
    <hyperlink ref="VE21" location="Age_Categories!A1" display="Age_Categories!A1" xr:uid="{00000000-0004-0000-0100-000048020000}"/>
    <hyperlink ref="VF21" location="Age_Categories!A1" display="Age_Categories!A1" xr:uid="{00000000-0004-0000-0100-000049020000}"/>
    <hyperlink ref="VG21" location="Age_Categories!A1" display="Age_Categories!A1" xr:uid="{00000000-0004-0000-0100-00004A020000}"/>
    <hyperlink ref="VH21" location="Age_Categories!A1" display="Age_Categories!A1" xr:uid="{00000000-0004-0000-0100-00004B020000}"/>
    <hyperlink ref="VI21" location="Age_Categories!A1" display="Age_Categories!A1" xr:uid="{00000000-0004-0000-0100-00004C020000}"/>
    <hyperlink ref="VJ21" location="Age_Categories!A1" display="Age_Categories!A1" xr:uid="{00000000-0004-0000-0100-00004D020000}"/>
    <hyperlink ref="VK21" location="Age_Categories!A1" display="Age_Categories!A1" xr:uid="{00000000-0004-0000-0100-00004E020000}"/>
    <hyperlink ref="VL21" location="Age_Categories!A1" display="Age_Categories!A1" xr:uid="{00000000-0004-0000-0100-00004F020000}"/>
    <hyperlink ref="VM21" location="Age_Categories!A1" display="Age_Categories!A1" xr:uid="{00000000-0004-0000-0100-000050020000}"/>
    <hyperlink ref="VN21" location="Age_Categories!A1" display="Age_Categories!A1" xr:uid="{00000000-0004-0000-0100-000051020000}"/>
    <hyperlink ref="VO21" location="Age_Categories!A1" display="Age_Categories!A1" xr:uid="{00000000-0004-0000-0100-000052020000}"/>
    <hyperlink ref="VP21" location="Age_Categories!A1" display="Age_Categories!A1" xr:uid="{00000000-0004-0000-0100-000053020000}"/>
    <hyperlink ref="VQ21" location="Age_Categories!A1" display="Age_Categories!A1" xr:uid="{00000000-0004-0000-0100-000054020000}"/>
    <hyperlink ref="VR21" location="Age_Categories!A1" display="Age_Categories!A1" xr:uid="{00000000-0004-0000-0100-000055020000}"/>
    <hyperlink ref="VS21" location="Age_Categories!A1" display="Age_Categories!A1" xr:uid="{00000000-0004-0000-0100-000056020000}"/>
    <hyperlink ref="VT21" location="Age_Categories!A1" display="Age_Categories!A1" xr:uid="{00000000-0004-0000-0100-000057020000}"/>
    <hyperlink ref="VU21" location="Age_Categories!A1" display="Age_Categories!A1" xr:uid="{00000000-0004-0000-0100-000058020000}"/>
    <hyperlink ref="VV21" location="Age_Categories!A1" display="Age_Categories!A1" xr:uid="{00000000-0004-0000-0100-000059020000}"/>
    <hyperlink ref="VW21" location="Age_Categories!A1" display="Age_Categories!A1" xr:uid="{00000000-0004-0000-0100-00005A020000}"/>
    <hyperlink ref="VX21" location="Age_Categories!A1" display="Age_Categories!A1" xr:uid="{00000000-0004-0000-0100-00005B020000}"/>
    <hyperlink ref="VY21" location="Age_Categories!A1" display="Age_Categories!A1" xr:uid="{00000000-0004-0000-0100-00005C020000}"/>
    <hyperlink ref="VZ21" location="Age_Categories!A1" display="Age_Categories!A1" xr:uid="{00000000-0004-0000-0100-00005D020000}"/>
    <hyperlink ref="WA21" location="Age_Categories!A1" display="Age_Categories!A1" xr:uid="{00000000-0004-0000-0100-00005E020000}"/>
    <hyperlink ref="WB21" location="Age_Categories!A1" display="Age_Categories!A1" xr:uid="{00000000-0004-0000-0100-00005F020000}"/>
    <hyperlink ref="WC21" location="Age_Categories!A1" display="Age_Categories!A1" xr:uid="{00000000-0004-0000-0100-000060020000}"/>
    <hyperlink ref="WD21" location="Age_Categories!A1" display="Age_Categories!A1" xr:uid="{00000000-0004-0000-0100-000061020000}"/>
    <hyperlink ref="WE21" location="Age_Categories!A1" display="Age_Categories!A1" xr:uid="{00000000-0004-0000-0100-000062020000}"/>
    <hyperlink ref="WF21" location="Age_Categories!A1" display="Age_Categories!A1" xr:uid="{00000000-0004-0000-0100-000063020000}"/>
    <hyperlink ref="WG21" location="Age_Categories!A1" display="Age_Categories!A1" xr:uid="{00000000-0004-0000-0100-000064020000}"/>
    <hyperlink ref="WH21" location="Age_Categories!A1" display="Age_Categories!A1" xr:uid="{00000000-0004-0000-0100-000065020000}"/>
    <hyperlink ref="WI21" location="Age_Categories!A1" display="Age_Categories!A1" xr:uid="{00000000-0004-0000-0100-000066020000}"/>
    <hyperlink ref="WJ21" location="Age_Categories!A1" display="Age_Categories!A1" xr:uid="{00000000-0004-0000-0100-000067020000}"/>
    <hyperlink ref="WK21" location="Age_Categories!A1" display="Age_Categories!A1" xr:uid="{00000000-0004-0000-0100-000068020000}"/>
    <hyperlink ref="WL21" location="Age_Categories!A1" display="Age_Categories!A1" xr:uid="{00000000-0004-0000-0100-000069020000}"/>
    <hyperlink ref="WM21" location="Age_Categories!A1" display="Age_Categories!A1" xr:uid="{00000000-0004-0000-0100-00006A020000}"/>
    <hyperlink ref="WN21" location="Age_Categories!A1" display="Age_Categories!A1" xr:uid="{00000000-0004-0000-0100-00006B020000}"/>
    <hyperlink ref="WO21" location="Age_Categories!A1" display="Age_Categories!A1" xr:uid="{00000000-0004-0000-0100-00006C020000}"/>
    <hyperlink ref="WP21" location="Age_Categories!A1" display="Age_Categories!A1" xr:uid="{00000000-0004-0000-0100-00006D020000}"/>
    <hyperlink ref="WQ21" location="Age_Categories!A1" display="Age_Categories!A1" xr:uid="{00000000-0004-0000-0100-00006E020000}"/>
    <hyperlink ref="WR21" location="Age_Categories!A1" display="Age_Categories!A1" xr:uid="{00000000-0004-0000-0100-00006F020000}"/>
    <hyperlink ref="WS21" location="Age_Categories!A1" display="Age_Categories!A1" xr:uid="{00000000-0004-0000-0100-000070020000}"/>
    <hyperlink ref="WT21" location="Age_Categories!A1" display="Age_Categories!A1" xr:uid="{00000000-0004-0000-0100-000071020000}"/>
    <hyperlink ref="WU21" location="Age_Categories!A1" display="Age_Categories!A1" xr:uid="{00000000-0004-0000-0100-000072020000}"/>
    <hyperlink ref="WV21" location="Age_Categories!A1" display="Age_Categories!A1" xr:uid="{00000000-0004-0000-0100-000073020000}"/>
    <hyperlink ref="WW21" location="Age_Categories!A1" display="Age_Categories!A1" xr:uid="{00000000-0004-0000-0100-000074020000}"/>
    <hyperlink ref="WX21" location="Age_Categories!A1" display="Age_Categories!A1" xr:uid="{00000000-0004-0000-0100-000075020000}"/>
    <hyperlink ref="WY21" location="Age_Categories!A1" display="Age_Categories!A1" xr:uid="{00000000-0004-0000-0100-000076020000}"/>
    <hyperlink ref="WZ21" location="Age_Categories!A1" display="Age_Categories!A1" xr:uid="{00000000-0004-0000-0100-000077020000}"/>
    <hyperlink ref="XA21" location="Age_Categories!A1" display="Age_Categories!A1" xr:uid="{00000000-0004-0000-0100-000078020000}"/>
    <hyperlink ref="XB21" location="Age_Categories!A1" display="Age_Categories!A1" xr:uid="{00000000-0004-0000-0100-000079020000}"/>
    <hyperlink ref="XC21" location="Age_Categories!A1" display="Age_Categories!A1" xr:uid="{00000000-0004-0000-0100-00007A020000}"/>
    <hyperlink ref="XD21" location="Age_Categories!A1" display="Age_Categories!A1" xr:uid="{00000000-0004-0000-0100-00007B020000}"/>
    <hyperlink ref="XE21" location="Age_Categories!A1" display="Age_Categories!A1" xr:uid="{00000000-0004-0000-0100-00007C020000}"/>
    <hyperlink ref="XF21" location="Age_Categories!A1" display="Age_Categories!A1" xr:uid="{00000000-0004-0000-0100-00007D020000}"/>
    <hyperlink ref="XG21" location="Age_Categories!A1" display="Age_Categories!A1" xr:uid="{00000000-0004-0000-0100-00007E020000}"/>
    <hyperlink ref="XH21" location="Age_Categories!A1" display="Age_Categories!A1" xr:uid="{00000000-0004-0000-0100-00007F020000}"/>
    <hyperlink ref="XI21" location="Age_Categories!A1" display="Age_Categories!A1" xr:uid="{00000000-0004-0000-0100-000080020000}"/>
    <hyperlink ref="XJ21" location="Age_Categories!A1" display="Age_Categories!A1" xr:uid="{00000000-0004-0000-0100-000081020000}"/>
    <hyperlink ref="XK21" location="Age_Categories!A1" display="Age_Categories!A1" xr:uid="{00000000-0004-0000-0100-000082020000}"/>
    <hyperlink ref="XL21" location="Age_Categories!A1" display="Age_Categories!A1" xr:uid="{00000000-0004-0000-0100-000083020000}"/>
    <hyperlink ref="XM21" location="Age_Categories!A1" display="Age_Categories!A1" xr:uid="{00000000-0004-0000-0100-000084020000}"/>
    <hyperlink ref="XN21" location="Age_Categories!A1" display="Age_Categories!A1" xr:uid="{00000000-0004-0000-0100-000085020000}"/>
    <hyperlink ref="XO21" location="Age_Categories!A1" display="Age_Categories!A1" xr:uid="{00000000-0004-0000-0100-000086020000}"/>
    <hyperlink ref="XP21" location="Age_Categories!A1" display="Age_Categories!A1" xr:uid="{00000000-0004-0000-0100-000087020000}"/>
    <hyperlink ref="XQ21" location="Age_Categories!A1" display="Age_Categories!A1" xr:uid="{00000000-0004-0000-0100-000088020000}"/>
    <hyperlink ref="XR21" location="Age_Categories!A1" display="Age_Categories!A1" xr:uid="{00000000-0004-0000-0100-000089020000}"/>
    <hyperlink ref="XS21" location="Age_Categories!A1" display="Age_Categories!A1" xr:uid="{00000000-0004-0000-0100-00008A020000}"/>
    <hyperlink ref="XT21" location="Age_Categories!A1" display="Age_Categories!A1" xr:uid="{00000000-0004-0000-0100-00008B020000}"/>
    <hyperlink ref="XU21" location="Age_Categories!A1" display="Age_Categories!A1" xr:uid="{00000000-0004-0000-0100-00008C020000}"/>
    <hyperlink ref="XV21" location="Age_Categories!A1" display="Age_Categories!A1" xr:uid="{00000000-0004-0000-0100-00008D020000}"/>
    <hyperlink ref="XW21" location="Age_Categories!A1" display="Age_Categories!A1" xr:uid="{00000000-0004-0000-0100-00008E020000}"/>
    <hyperlink ref="XX21" location="Age_Categories!A1" display="Age_Categories!A1" xr:uid="{00000000-0004-0000-0100-00008F020000}"/>
    <hyperlink ref="XY21" location="Age_Categories!A1" display="Age_Categories!A1" xr:uid="{00000000-0004-0000-0100-000090020000}"/>
    <hyperlink ref="XZ21" location="Age_Categories!A1" display="Age_Categories!A1" xr:uid="{00000000-0004-0000-0100-000091020000}"/>
    <hyperlink ref="YA21" location="Age_Categories!A1" display="Age_Categories!A1" xr:uid="{00000000-0004-0000-0100-000092020000}"/>
    <hyperlink ref="YB21" location="Age_Categories!A1" display="Age_Categories!A1" xr:uid="{00000000-0004-0000-0100-000093020000}"/>
    <hyperlink ref="YC21" location="Age_Categories!A1" display="Age_Categories!A1" xr:uid="{00000000-0004-0000-0100-000094020000}"/>
    <hyperlink ref="YD21" location="Age_Categories!A1" display="Age_Categories!A1" xr:uid="{00000000-0004-0000-0100-000095020000}"/>
    <hyperlink ref="YE21" location="Age_Categories!A1" display="Age_Categories!A1" xr:uid="{00000000-0004-0000-0100-000096020000}"/>
    <hyperlink ref="YF21" location="Age_Categories!A1" display="Age_Categories!A1" xr:uid="{00000000-0004-0000-0100-000097020000}"/>
    <hyperlink ref="YG21" location="Age_Categories!A1" display="Age_Categories!A1" xr:uid="{00000000-0004-0000-0100-000098020000}"/>
    <hyperlink ref="YH21" location="Age_Categories!A1" display="Age_Categories!A1" xr:uid="{00000000-0004-0000-0100-000099020000}"/>
    <hyperlink ref="YI21" location="Age_Categories!A1" display="Age_Categories!A1" xr:uid="{00000000-0004-0000-0100-00009A020000}"/>
    <hyperlink ref="YJ21" location="Age_Categories!A1" display="Age_Categories!A1" xr:uid="{00000000-0004-0000-0100-00009B020000}"/>
    <hyperlink ref="YK21" location="Age_Categories!A1" display="Age_Categories!A1" xr:uid="{00000000-0004-0000-0100-00009C020000}"/>
    <hyperlink ref="YL21" location="Age_Categories!A1" display="Age_Categories!A1" xr:uid="{00000000-0004-0000-0100-00009D020000}"/>
    <hyperlink ref="YM21" location="Age_Categories!A1" display="Age_Categories!A1" xr:uid="{00000000-0004-0000-0100-00009E020000}"/>
    <hyperlink ref="YN21" location="Age_Categories!A1" display="Age_Categories!A1" xr:uid="{00000000-0004-0000-0100-00009F020000}"/>
    <hyperlink ref="YO21" location="Age_Categories!A1" display="Age_Categories!A1" xr:uid="{00000000-0004-0000-0100-0000A0020000}"/>
    <hyperlink ref="YP21" location="Age_Categories!A1" display="Age_Categories!A1" xr:uid="{00000000-0004-0000-0100-0000A1020000}"/>
    <hyperlink ref="YQ21" location="Age_Categories!A1" display="Age_Categories!A1" xr:uid="{00000000-0004-0000-0100-0000A2020000}"/>
    <hyperlink ref="YR21" location="Age_Categories!A1" display="Age_Categories!A1" xr:uid="{00000000-0004-0000-0100-0000A3020000}"/>
    <hyperlink ref="YS21" location="Age_Categories!A1" display="Age_Categories!A1" xr:uid="{00000000-0004-0000-0100-0000A4020000}"/>
    <hyperlink ref="YT21" location="Age_Categories!A1" display="Age_Categories!A1" xr:uid="{00000000-0004-0000-0100-0000A5020000}"/>
    <hyperlink ref="YU21" location="Age_Categories!A1" display="Age_Categories!A1" xr:uid="{00000000-0004-0000-0100-0000A6020000}"/>
    <hyperlink ref="YV21" location="Age_Categories!A1" display="Age_Categories!A1" xr:uid="{00000000-0004-0000-0100-0000A7020000}"/>
    <hyperlink ref="YW21" location="Age_Categories!A1" display="Age_Categories!A1" xr:uid="{00000000-0004-0000-0100-0000A8020000}"/>
    <hyperlink ref="YX21" location="Age_Categories!A1" display="Age_Categories!A1" xr:uid="{00000000-0004-0000-0100-0000A9020000}"/>
    <hyperlink ref="YY21" location="Age_Categories!A1" display="Age_Categories!A1" xr:uid="{00000000-0004-0000-0100-0000AA020000}"/>
    <hyperlink ref="YZ21" location="Age_Categories!A1" display="Age_Categories!A1" xr:uid="{00000000-0004-0000-0100-0000AB020000}"/>
    <hyperlink ref="ZA21" location="Age_Categories!A1" display="Age_Categories!A1" xr:uid="{00000000-0004-0000-0100-0000AC020000}"/>
    <hyperlink ref="ZB21" location="Age_Categories!A1" display="Age_Categories!A1" xr:uid="{00000000-0004-0000-0100-0000AD020000}"/>
    <hyperlink ref="ZC21" location="Age_Categories!A1" display="Age_Categories!A1" xr:uid="{00000000-0004-0000-0100-0000AE020000}"/>
    <hyperlink ref="ZD21" location="Age_Categories!A1" display="Age_Categories!A1" xr:uid="{00000000-0004-0000-0100-0000AF020000}"/>
    <hyperlink ref="ZE21" location="Age_Categories!A1" display="Age_Categories!A1" xr:uid="{00000000-0004-0000-0100-0000B0020000}"/>
    <hyperlink ref="ZF21" location="Age_Categories!A1" display="Age_Categories!A1" xr:uid="{00000000-0004-0000-0100-0000B1020000}"/>
    <hyperlink ref="ZG21" location="Age_Categories!A1" display="Age_Categories!A1" xr:uid="{00000000-0004-0000-0100-0000B2020000}"/>
    <hyperlink ref="ZH21" location="Age_Categories!A1" display="Age_Categories!A1" xr:uid="{00000000-0004-0000-0100-0000B3020000}"/>
    <hyperlink ref="ZI21" location="Age_Categories!A1" display="Age_Categories!A1" xr:uid="{00000000-0004-0000-0100-0000B4020000}"/>
    <hyperlink ref="ZJ21" location="Age_Categories!A1" display="Age_Categories!A1" xr:uid="{00000000-0004-0000-0100-0000B5020000}"/>
    <hyperlink ref="ZK21" location="Age_Categories!A1" display="Age_Categories!A1" xr:uid="{00000000-0004-0000-0100-0000B6020000}"/>
    <hyperlink ref="ZL21" location="Age_Categories!A1" display="Age_Categories!A1" xr:uid="{00000000-0004-0000-0100-0000B7020000}"/>
    <hyperlink ref="ZM21" location="Age_Categories!A1" display="Age_Categories!A1" xr:uid="{00000000-0004-0000-0100-0000B8020000}"/>
    <hyperlink ref="ZN21" location="Age_Categories!A1" display="Age_Categories!A1" xr:uid="{00000000-0004-0000-0100-0000B9020000}"/>
    <hyperlink ref="ZO21" location="Age_Categories!A1" display="Age_Categories!A1" xr:uid="{00000000-0004-0000-0100-0000BA020000}"/>
    <hyperlink ref="ZP21" location="Age_Categories!A1" display="Age_Categories!A1" xr:uid="{00000000-0004-0000-0100-0000BB020000}"/>
    <hyperlink ref="ZQ21" location="Age_Categories!A1" display="Age_Categories!A1" xr:uid="{00000000-0004-0000-0100-0000BC020000}"/>
    <hyperlink ref="ZR21" location="Age_Categories!A1" display="Age_Categories!A1" xr:uid="{00000000-0004-0000-0100-0000BD020000}"/>
    <hyperlink ref="ZS21" location="Age_Categories!A1" display="Age_Categories!A1" xr:uid="{00000000-0004-0000-0100-0000BE020000}"/>
    <hyperlink ref="ZT21" location="Age_Categories!A1" display="Age_Categories!A1" xr:uid="{00000000-0004-0000-0100-0000BF020000}"/>
    <hyperlink ref="ZU21" location="Age_Categories!A1" display="Age_Categories!A1" xr:uid="{00000000-0004-0000-0100-0000C0020000}"/>
    <hyperlink ref="ZV21" location="Age_Categories!A1" display="Age_Categories!A1" xr:uid="{00000000-0004-0000-0100-0000C1020000}"/>
    <hyperlink ref="ZW21" location="Age_Categories!A1" display="Age_Categories!A1" xr:uid="{00000000-0004-0000-0100-0000C2020000}"/>
    <hyperlink ref="ZX21" location="Age_Categories!A1" display="Age_Categories!A1" xr:uid="{00000000-0004-0000-0100-0000C3020000}"/>
    <hyperlink ref="ZY21" location="Age_Categories!A1" display="Age_Categories!A1" xr:uid="{00000000-0004-0000-0100-0000C4020000}"/>
    <hyperlink ref="ZZ21" location="Age_Categories!A1" display="Age_Categories!A1" xr:uid="{00000000-0004-0000-0100-0000C5020000}"/>
    <hyperlink ref="AAA21" location="Age_Categories!A1" display="Age_Categories!A1" xr:uid="{00000000-0004-0000-0100-0000C6020000}"/>
    <hyperlink ref="AAB21" location="Age_Categories!A1" display="Age_Categories!A1" xr:uid="{00000000-0004-0000-0100-0000C7020000}"/>
    <hyperlink ref="AAC21" location="Age_Categories!A1" display="Age_Categories!A1" xr:uid="{00000000-0004-0000-0100-0000C8020000}"/>
    <hyperlink ref="AAD21" location="Age_Categories!A1" display="Age_Categories!A1" xr:uid="{00000000-0004-0000-0100-0000C9020000}"/>
    <hyperlink ref="AAE21" location="Age_Categories!A1" display="Age_Categories!A1" xr:uid="{00000000-0004-0000-0100-0000CA020000}"/>
    <hyperlink ref="AAF21" location="Age_Categories!A1" display="Age_Categories!A1" xr:uid="{00000000-0004-0000-0100-0000CB020000}"/>
    <hyperlink ref="AAG21" location="Age_Categories!A1" display="Age_Categories!A1" xr:uid="{00000000-0004-0000-0100-0000CC020000}"/>
    <hyperlink ref="AAH21" location="Age_Categories!A1" display="Age_Categories!A1" xr:uid="{00000000-0004-0000-0100-0000CD020000}"/>
    <hyperlink ref="AAI21" location="Age_Categories!A1" display="Age_Categories!A1" xr:uid="{00000000-0004-0000-0100-0000CE020000}"/>
    <hyperlink ref="AAJ21" location="Age_Categories!A1" display="Age_Categories!A1" xr:uid="{00000000-0004-0000-0100-0000CF020000}"/>
    <hyperlink ref="AAK21" location="Age_Categories!A1" display="Age_Categories!A1" xr:uid="{00000000-0004-0000-0100-0000D0020000}"/>
    <hyperlink ref="AAL21" location="Age_Categories!A1" display="Age_Categories!A1" xr:uid="{00000000-0004-0000-0100-0000D1020000}"/>
    <hyperlink ref="AAM21" location="Age_Categories!A1" display="Age_Categories!A1" xr:uid="{00000000-0004-0000-0100-0000D2020000}"/>
    <hyperlink ref="AAN21" location="Age_Categories!A1" display="Age_Categories!A1" xr:uid="{00000000-0004-0000-0100-0000D3020000}"/>
    <hyperlink ref="AAO21" location="Age_Categories!A1" display="Age_Categories!A1" xr:uid="{00000000-0004-0000-0100-0000D4020000}"/>
    <hyperlink ref="AAP21" location="Age_Categories!A1" display="Age_Categories!A1" xr:uid="{00000000-0004-0000-0100-0000D5020000}"/>
    <hyperlink ref="AAQ21" location="Age_Categories!A1" display="Age_Categories!A1" xr:uid="{00000000-0004-0000-0100-0000D6020000}"/>
    <hyperlink ref="AAR21" location="Age_Categories!A1" display="Age_Categories!A1" xr:uid="{00000000-0004-0000-0100-0000D7020000}"/>
    <hyperlink ref="AAS21" location="Age_Categories!A1" display="Age_Categories!A1" xr:uid="{00000000-0004-0000-0100-0000D8020000}"/>
    <hyperlink ref="AAT21" location="Age_Categories!A1" display="Age_Categories!A1" xr:uid="{00000000-0004-0000-0100-0000D9020000}"/>
    <hyperlink ref="AAU21" location="Age_Categories!A1" display="Age_Categories!A1" xr:uid="{00000000-0004-0000-0100-0000DA020000}"/>
    <hyperlink ref="AAV21" location="Age_Categories!A1" display="Age_Categories!A1" xr:uid="{00000000-0004-0000-0100-0000DB020000}"/>
    <hyperlink ref="AAW21" location="Age_Categories!A1" display="Age_Categories!A1" xr:uid="{00000000-0004-0000-0100-0000DC020000}"/>
    <hyperlink ref="AAX21" location="Age_Categories!A1" display="Age_Categories!A1" xr:uid="{00000000-0004-0000-0100-0000DD020000}"/>
    <hyperlink ref="AAY21" location="Age_Categories!A1" display="Age_Categories!A1" xr:uid="{00000000-0004-0000-0100-0000DE020000}"/>
    <hyperlink ref="AAZ21" location="Age_Categories!A1" display="Age_Categories!A1" xr:uid="{00000000-0004-0000-0100-0000DF020000}"/>
    <hyperlink ref="ABA21" location="Age_Categories!A1" display="Age_Categories!A1" xr:uid="{00000000-0004-0000-0100-0000E0020000}"/>
    <hyperlink ref="ABB21" location="Age_Categories!A1" display="Age_Categories!A1" xr:uid="{00000000-0004-0000-0100-0000E1020000}"/>
    <hyperlink ref="ABC21" location="Age_Categories!A1" display="Age_Categories!A1" xr:uid="{00000000-0004-0000-0100-0000E2020000}"/>
    <hyperlink ref="ABD21" location="Age_Categories!A1" display="Age_Categories!A1" xr:uid="{00000000-0004-0000-0100-0000E3020000}"/>
    <hyperlink ref="ABE21" location="Age_Categories!A1" display="Age_Categories!A1" xr:uid="{00000000-0004-0000-0100-0000E4020000}"/>
    <hyperlink ref="ABF21" location="Age_Categories!A1" display="Age_Categories!A1" xr:uid="{00000000-0004-0000-0100-0000E5020000}"/>
    <hyperlink ref="ABG21" location="Age_Categories!A1" display="Age_Categories!A1" xr:uid="{00000000-0004-0000-0100-0000E6020000}"/>
    <hyperlink ref="ABH21" location="Age_Categories!A1" display="Age_Categories!A1" xr:uid="{00000000-0004-0000-0100-0000E7020000}"/>
    <hyperlink ref="ABI21" location="Age_Categories!A1" display="Age_Categories!A1" xr:uid="{00000000-0004-0000-0100-0000E8020000}"/>
    <hyperlink ref="ABJ21" location="Age_Categories!A1" display="Age_Categories!A1" xr:uid="{00000000-0004-0000-0100-0000E9020000}"/>
    <hyperlink ref="ABK21" location="Age_Categories!A1" display="Age_Categories!A1" xr:uid="{00000000-0004-0000-0100-0000EA020000}"/>
    <hyperlink ref="ABL21" location="Age_Categories!A1" display="Age_Categories!A1" xr:uid="{00000000-0004-0000-0100-0000EB020000}"/>
    <hyperlink ref="ABM21" location="Age_Categories!A1" display="Age_Categories!A1" xr:uid="{00000000-0004-0000-0100-0000EC020000}"/>
    <hyperlink ref="ABN21" location="Age_Categories!A1" display="Age_Categories!A1" xr:uid="{00000000-0004-0000-0100-0000ED020000}"/>
    <hyperlink ref="ABO21" location="Age_Categories!A1" display="Age_Categories!A1" xr:uid="{00000000-0004-0000-0100-0000EE020000}"/>
    <hyperlink ref="ABP21" location="Age_Categories!A1" display="Age_Categories!A1" xr:uid="{00000000-0004-0000-0100-0000EF020000}"/>
    <hyperlink ref="ABQ21" location="Age_Categories!A1" display="Age_Categories!A1" xr:uid="{00000000-0004-0000-0100-0000F0020000}"/>
    <hyperlink ref="ABR21" location="Age_Categories!A1" display="Age_Categories!A1" xr:uid="{00000000-0004-0000-0100-0000F1020000}"/>
    <hyperlink ref="ABS21" location="Age_Categories!A1" display="Age_Categories!A1" xr:uid="{00000000-0004-0000-0100-0000F2020000}"/>
    <hyperlink ref="ABT21" location="Age_Categories!A1" display="Age_Categories!A1" xr:uid="{00000000-0004-0000-0100-0000F3020000}"/>
    <hyperlink ref="ABU21" location="Age_Categories!A1" display="Age_Categories!A1" xr:uid="{00000000-0004-0000-0100-0000F4020000}"/>
    <hyperlink ref="ABV21" location="Age_Categories!A1" display="Age_Categories!A1" xr:uid="{00000000-0004-0000-0100-0000F5020000}"/>
    <hyperlink ref="ABW21" location="Age_Categories!A1" display="Age_Categories!A1" xr:uid="{00000000-0004-0000-0100-0000F6020000}"/>
    <hyperlink ref="ABX21" location="Age_Categories!A1" display="Age_Categories!A1" xr:uid="{00000000-0004-0000-0100-0000F7020000}"/>
    <hyperlink ref="ABY21" location="Age_Categories!A1" display="Age_Categories!A1" xr:uid="{00000000-0004-0000-0100-0000F8020000}"/>
    <hyperlink ref="ABZ21" location="Age_Categories!A1" display="Age_Categories!A1" xr:uid="{00000000-0004-0000-0100-0000F9020000}"/>
    <hyperlink ref="ACA21" location="Age_Categories!A1" display="Age_Categories!A1" xr:uid="{00000000-0004-0000-0100-0000FA020000}"/>
    <hyperlink ref="ACB21" location="Age_Categories!A1" display="Age_Categories!A1" xr:uid="{00000000-0004-0000-0100-0000FB020000}"/>
    <hyperlink ref="ACC21" location="Age_Categories!A1" display="Age_Categories!A1" xr:uid="{00000000-0004-0000-0100-0000FC020000}"/>
    <hyperlink ref="ACD21" location="Age_Categories!A1" display="Age_Categories!A1" xr:uid="{00000000-0004-0000-0100-0000FD020000}"/>
    <hyperlink ref="ACE21" location="Age_Categories!A1" display="Age_Categories!A1" xr:uid="{00000000-0004-0000-0100-0000FE020000}"/>
    <hyperlink ref="ACF21" location="Age_Categories!A1" display="Age_Categories!A1" xr:uid="{00000000-0004-0000-0100-0000FF020000}"/>
    <hyperlink ref="ACG21" location="Age_Categories!A1" display="Age_Categories!A1" xr:uid="{00000000-0004-0000-0100-000000030000}"/>
    <hyperlink ref="ACH21" location="Age_Categories!A1" display="Age_Categories!A1" xr:uid="{00000000-0004-0000-0100-000001030000}"/>
    <hyperlink ref="ACI21" location="Age_Categories!A1" display="Age_Categories!A1" xr:uid="{00000000-0004-0000-0100-000002030000}"/>
    <hyperlink ref="ACJ21" location="Age_Categories!A1" display="Age_Categories!A1" xr:uid="{00000000-0004-0000-0100-000003030000}"/>
    <hyperlink ref="ACK21" location="Age_Categories!A1" display="Age_Categories!A1" xr:uid="{00000000-0004-0000-0100-000004030000}"/>
    <hyperlink ref="ACL21" location="Age_Categories!A1" display="Age_Categories!A1" xr:uid="{00000000-0004-0000-0100-000005030000}"/>
    <hyperlink ref="ACM21" location="Age_Categories!A1" display="Age_Categories!A1" xr:uid="{00000000-0004-0000-0100-000006030000}"/>
    <hyperlink ref="ACN21" location="Age_Categories!A1" display="Age_Categories!A1" xr:uid="{00000000-0004-0000-0100-000007030000}"/>
    <hyperlink ref="ACO21" location="Age_Categories!A1" display="Age_Categories!A1" xr:uid="{00000000-0004-0000-0100-000008030000}"/>
    <hyperlink ref="ACP21" location="Age_Categories!A1" display="Age_Categories!A1" xr:uid="{00000000-0004-0000-0100-000009030000}"/>
    <hyperlink ref="ACQ21" location="Age_Categories!A1" display="Age_Categories!A1" xr:uid="{00000000-0004-0000-0100-00000A030000}"/>
    <hyperlink ref="ACR21" location="Age_Categories!A1" display="Age_Categories!A1" xr:uid="{00000000-0004-0000-0100-00000B030000}"/>
    <hyperlink ref="ACS21" location="Age_Categories!A1" display="Age_Categories!A1" xr:uid="{00000000-0004-0000-0100-00000C030000}"/>
    <hyperlink ref="ACT21" location="Age_Categories!A1" display="Age_Categories!A1" xr:uid="{00000000-0004-0000-0100-00000D030000}"/>
    <hyperlink ref="ACU21" location="Age_Categories!A1" display="Age_Categories!A1" xr:uid="{00000000-0004-0000-0100-00000E030000}"/>
    <hyperlink ref="ACV21" location="Age_Categories!A1" display="Age_Categories!A1" xr:uid="{00000000-0004-0000-0100-00000F030000}"/>
    <hyperlink ref="ACW21" location="Age_Categories!A1" display="Age_Categories!A1" xr:uid="{00000000-0004-0000-0100-000010030000}"/>
    <hyperlink ref="ACX21" location="Age_Categories!A1" display="Age_Categories!A1" xr:uid="{00000000-0004-0000-0100-000011030000}"/>
    <hyperlink ref="ACY21" location="Age_Categories!A1" display="Age_Categories!A1" xr:uid="{00000000-0004-0000-0100-000012030000}"/>
    <hyperlink ref="ACZ21" location="Age_Categories!A1" display="Age_Categories!A1" xr:uid="{00000000-0004-0000-0100-000013030000}"/>
    <hyperlink ref="ADA21" location="Age_Categories!A1" display="Age_Categories!A1" xr:uid="{00000000-0004-0000-0100-000014030000}"/>
    <hyperlink ref="ADB21" location="Age_Categories!A1" display="Age_Categories!A1" xr:uid="{00000000-0004-0000-0100-000015030000}"/>
    <hyperlink ref="ADC21" location="Age_Categories!A1" display="Age_Categories!A1" xr:uid="{00000000-0004-0000-0100-000016030000}"/>
    <hyperlink ref="ADD21" location="Age_Categories!A1" display="Age_Categories!A1" xr:uid="{00000000-0004-0000-0100-000017030000}"/>
    <hyperlink ref="ADE21" location="Age_Categories!A1" display="Age_Categories!A1" xr:uid="{00000000-0004-0000-0100-000018030000}"/>
    <hyperlink ref="ADF21" location="Age_Categories!A1" display="Age_Categories!A1" xr:uid="{00000000-0004-0000-0100-000019030000}"/>
    <hyperlink ref="ADG21" location="Age_Categories!A1" display="Age_Categories!A1" xr:uid="{00000000-0004-0000-0100-00001A030000}"/>
    <hyperlink ref="ADH21" location="Age_Categories!A1" display="Age_Categories!A1" xr:uid="{00000000-0004-0000-0100-00001B030000}"/>
    <hyperlink ref="ADI21" location="Age_Categories!A1" display="Age_Categories!A1" xr:uid="{00000000-0004-0000-0100-00001C030000}"/>
    <hyperlink ref="ADJ21" location="Age_Categories!A1" display="Age_Categories!A1" xr:uid="{00000000-0004-0000-0100-00001D030000}"/>
    <hyperlink ref="ADK21" location="Age_Categories!A1" display="Age_Categories!A1" xr:uid="{00000000-0004-0000-0100-00001E030000}"/>
    <hyperlink ref="ADL21" location="Age_Categories!A1" display="Age_Categories!A1" xr:uid="{00000000-0004-0000-0100-00001F030000}"/>
    <hyperlink ref="ADM21" location="Age_Categories!A1" display="Age_Categories!A1" xr:uid="{00000000-0004-0000-0100-000020030000}"/>
    <hyperlink ref="ADN21" location="Age_Categories!A1" display="Age_Categories!A1" xr:uid="{00000000-0004-0000-0100-000021030000}"/>
    <hyperlink ref="ADO21" location="Age_Categories!A1" display="Age_Categories!A1" xr:uid="{00000000-0004-0000-0100-000022030000}"/>
    <hyperlink ref="ADP21" location="Age_Categories!A1" display="Age_Categories!A1" xr:uid="{00000000-0004-0000-0100-000023030000}"/>
    <hyperlink ref="ADQ21" location="Age_Categories!A1" display="Age_Categories!A1" xr:uid="{00000000-0004-0000-0100-000024030000}"/>
    <hyperlink ref="ADR21" location="Age_Categories!A1" display="Age_Categories!A1" xr:uid="{00000000-0004-0000-0100-000025030000}"/>
    <hyperlink ref="ADS21" location="Age_Categories!A1" display="Age_Categories!A1" xr:uid="{00000000-0004-0000-0100-000026030000}"/>
    <hyperlink ref="ADT21" location="Age_Categories!A1" display="Age_Categories!A1" xr:uid="{00000000-0004-0000-0100-000027030000}"/>
    <hyperlink ref="ADU21" location="Age_Categories!A1" display="Age_Categories!A1" xr:uid="{00000000-0004-0000-0100-000028030000}"/>
    <hyperlink ref="ADV21" location="Age_Categories!A1" display="Age_Categories!A1" xr:uid="{00000000-0004-0000-0100-000029030000}"/>
    <hyperlink ref="ADW21" location="Age_Categories!A1" display="Age_Categories!A1" xr:uid="{00000000-0004-0000-0100-00002A030000}"/>
    <hyperlink ref="ADX21" location="Age_Categories!A1" display="Age_Categories!A1" xr:uid="{00000000-0004-0000-0100-00002B030000}"/>
    <hyperlink ref="ADY21" location="Age_Categories!A1" display="Age_Categories!A1" xr:uid="{00000000-0004-0000-0100-00002C030000}"/>
    <hyperlink ref="ADZ21" location="Age_Categories!A1" display="Age_Categories!A1" xr:uid="{00000000-0004-0000-0100-00002D030000}"/>
    <hyperlink ref="AEA21" location="Age_Categories!A1" display="Age_Categories!A1" xr:uid="{00000000-0004-0000-0100-00002E030000}"/>
    <hyperlink ref="AEB21" location="Age_Categories!A1" display="Age_Categories!A1" xr:uid="{00000000-0004-0000-0100-00002F030000}"/>
    <hyperlink ref="AEC21" location="Age_Categories!A1" display="Age_Categories!A1" xr:uid="{00000000-0004-0000-0100-000030030000}"/>
    <hyperlink ref="AED21" location="Age_Categories!A1" display="Age_Categories!A1" xr:uid="{00000000-0004-0000-0100-000031030000}"/>
    <hyperlink ref="AEE21" location="Age_Categories!A1" display="Age_Categories!A1" xr:uid="{00000000-0004-0000-0100-000032030000}"/>
    <hyperlink ref="AEF21" location="Age_Categories!A1" display="Age_Categories!A1" xr:uid="{00000000-0004-0000-0100-000033030000}"/>
    <hyperlink ref="AEG21" location="Age_Categories!A1" display="Age_Categories!A1" xr:uid="{00000000-0004-0000-0100-000034030000}"/>
    <hyperlink ref="AEH21" location="Age_Categories!A1" display="Age_Categories!A1" xr:uid="{00000000-0004-0000-0100-000035030000}"/>
    <hyperlink ref="AEI21" location="Age_Categories!A1" display="Age_Categories!A1" xr:uid="{00000000-0004-0000-0100-000036030000}"/>
    <hyperlink ref="AEJ21" location="Age_Categories!A1" display="Age_Categories!A1" xr:uid="{00000000-0004-0000-0100-000037030000}"/>
    <hyperlink ref="AEK21" location="Age_Categories!A1" display="Age_Categories!A1" xr:uid="{00000000-0004-0000-0100-000038030000}"/>
    <hyperlink ref="AEL21" location="Age_Categories!A1" display="Age_Categories!A1" xr:uid="{00000000-0004-0000-0100-000039030000}"/>
    <hyperlink ref="AEM21" location="Age_Categories!A1" display="Age_Categories!A1" xr:uid="{00000000-0004-0000-0100-00003A030000}"/>
    <hyperlink ref="AEN21" location="Age_Categories!A1" display="Age_Categories!A1" xr:uid="{00000000-0004-0000-0100-00003B030000}"/>
    <hyperlink ref="AEO21" location="Age_Categories!A1" display="Age_Categories!A1" xr:uid="{00000000-0004-0000-0100-00003C030000}"/>
    <hyperlink ref="AEP21" location="Age_Categories!A1" display="Age_Categories!A1" xr:uid="{00000000-0004-0000-0100-00003D030000}"/>
    <hyperlink ref="AEQ21" location="Age_Categories!A1" display="Age_Categories!A1" xr:uid="{00000000-0004-0000-0100-00003E030000}"/>
    <hyperlink ref="AER21" location="Age_Categories!A1" display="Age_Categories!A1" xr:uid="{00000000-0004-0000-0100-00003F030000}"/>
    <hyperlink ref="AES21" location="Age_Categories!A1" display="Age_Categories!A1" xr:uid="{00000000-0004-0000-0100-000040030000}"/>
    <hyperlink ref="AET21" location="Age_Categories!A1" display="Age_Categories!A1" xr:uid="{00000000-0004-0000-0100-000041030000}"/>
    <hyperlink ref="AEU21" location="Age_Categories!A1" display="Age_Categories!A1" xr:uid="{00000000-0004-0000-0100-000042030000}"/>
    <hyperlink ref="AEV21" location="Age_Categories!A1" display="Age_Categories!A1" xr:uid="{00000000-0004-0000-0100-000043030000}"/>
    <hyperlink ref="AEW21" location="Age_Categories!A1" display="Age_Categories!A1" xr:uid="{00000000-0004-0000-0100-000044030000}"/>
    <hyperlink ref="AEX21" location="Age_Categories!A1" display="Age_Categories!A1" xr:uid="{00000000-0004-0000-0100-000045030000}"/>
    <hyperlink ref="AEY21" location="Age_Categories!A1" display="Age_Categories!A1" xr:uid="{00000000-0004-0000-0100-000046030000}"/>
    <hyperlink ref="AEZ21" location="Age_Categories!A1" display="Age_Categories!A1" xr:uid="{00000000-0004-0000-0100-000047030000}"/>
    <hyperlink ref="AFA21" location="Age_Categories!A1" display="Age_Categories!A1" xr:uid="{00000000-0004-0000-0100-000048030000}"/>
    <hyperlink ref="AFB21" location="Age_Categories!A1" display="Age_Categories!A1" xr:uid="{00000000-0004-0000-0100-000049030000}"/>
    <hyperlink ref="AFC21" location="Age_Categories!A1" display="Age_Categories!A1" xr:uid="{00000000-0004-0000-0100-00004A030000}"/>
    <hyperlink ref="AFD21" location="Age_Categories!A1" display="Age_Categories!A1" xr:uid="{00000000-0004-0000-0100-00004B030000}"/>
    <hyperlink ref="AFE21" location="Age_Categories!A1" display="Age_Categories!A1" xr:uid="{00000000-0004-0000-0100-00004C030000}"/>
    <hyperlink ref="AFF21" location="Age_Categories!A1" display="Age_Categories!A1" xr:uid="{00000000-0004-0000-0100-00004D030000}"/>
    <hyperlink ref="AFG21" location="Age_Categories!A1" display="Age_Categories!A1" xr:uid="{00000000-0004-0000-0100-00004E030000}"/>
    <hyperlink ref="AFH21" location="Age_Categories!A1" display="Age_Categories!A1" xr:uid="{00000000-0004-0000-0100-00004F030000}"/>
    <hyperlink ref="AFI21" location="Age_Categories!A1" display="Age_Categories!A1" xr:uid="{00000000-0004-0000-0100-000050030000}"/>
    <hyperlink ref="AFJ21" location="Age_Categories!A1" display="Age_Categories!A1" xr:uid="{00000000-0004-0000-0100-000051030000}"/>
    <hyperlink ref="AFK21" location="Age_Categories!A1" display="Age_Categories!A1" xr:uid="{00000000-0004-0000-0100-000052030000}"/>
    <hyperlink ref="AFL21" location="Age_Categories!A1" display="Age_Categories!A1" xr:uid="{00000000-0004-0000-0100-000053030000}"/>
    <hyperlink ref="AFM21" location="Age_Categories!A1" display="Age_Categories!A1" xr:uid="{00000000-0004-0000-0100-000054030000}"/>
    <hyperlink ref="AFN21" location="Age_Categories!A1" display="Age_Categories!A1" xr:uid="{00000000-0004-0000-0100-000055030000}"/>
    <hyperlink ref="AFO21" location="Age_Categories!A1" display="Age_Categories!A1" xr:uid="{00000000-0004-0000-0100-000056030000}"/>
    <hyperlink ref="AFP21" location="Age_Categories!A1" display="Age_Categories!A1" xr:uid="{00000000-0004-0000-0100-000057030000}"/>
    <hyperlink ref="AFQ21" location="Age_Categories!A1" display="Age_Categories!A1" xr:uid="{00000000-0004-0000-0100-000058030000}"/>
    <hyperlink ref="AFR21" location="Age_Categories!A1" display="Age_Categories!A1" xr:uid="{00000000-0004-0000-0100-000059030000}"/>
    <hyperlink ref="AFS21" location="Age_Categories!A1" display="Age_Categories!A1" xr:uid="{00000000-0004-0000-0100-00005A030000}"/>
    <hyperlink ref="AFT21" location="Age_Categories!A1" display="Age_Categories!A1" xr:uid="{00000000-0004-0000-0100-00005B030000}"/>
    <hyperlink ref="AFU21" location="Age_Categories!A1" display="Age_Categories!A1" xr:uid="{00000000-0004-0000-0100-00005C030000}"/>
    <hyperlink ref="AFV21" location="Age_Categories!A1" display="Age_Categories!A1" xr:uid="{00000000-0004-0000-0100-00005D030000}"/>
    <hyperlink ref="AFW21" location="Age_Categories!A1" display="Age_Categories!A1" xr:uid="{00000000-0004-0000-0100-00005E030000}"/>
    <hyperlink ref="AFX21" location="Age_Categories!A1" display="Age_Categories!A1" xr:uid="{00000000-0004-0000-0100-00005F030000}"/>
    <hyperlink ref="AFY21" location="Age_Categories!A1" display="Age_Categories!A1" xr:uid="{00000000-0004-0000-0100-000060030000}"/>
    <hyperlink ref="AFZ21" location="Age_Categories!A1" display="Age_Categories!A1" xr:uid="{00000000-0004-0000-0100-000061030000}"/>
    <hyperlink ref="AGA21" location="Age_Categories!A1" display="Age_Categories!A1" xr:uid="{00000000-0004-0000-0100-000062030000}"/>
    <hyperlink ref="AGB21" location="Age_Categories!A1" display="Age_Categories!A1" xr:uid="{00000000-0004-0000-0100-000063030000}"/>
    <hyperlink ref="AGC21" location="Age_Categories!A1" display="Age_Categories!A1" xr:uid="{00000000-0004-0000-0100-000064030000}"/>
    <hyperlink ref="AGD21" location="Age_Categories!A1" display="Age_Categories!A1" xr:uid="{00000000-0004-0000-0100-000065030000}"/>
    <hyperlink ref="AGE21" location="Age_Categories!A1" display="Age_Categories!A1" xr:uid="{00000000-0004-0000-0100-000066030000}"/>
    <hyperlink ref="AGF21" location="Age_Categories!A1" display="Age_Categories!A1" xr:uid="{00000000-0004-0000-0100-000067030000}"/>
    <hyperlink ref="AGG21" location="Age_Categories!A1" display="Age_Categories!A1" xr:uid="{00000000-0004-0000-0100-000068030000}"/>
    <hyperlink ref="AGH21" location="Age_Categories!A1" display="Age_Categories!A1" xr:uid="{00000000-0004-0000-0100-000069030000}"/>
    <hyperlink ref="AGI21" location="Age_Categories!A1" display="Age_Categories!A1" xr:uid="{00000000-0004-0000-0100-00006A030000}"/>
    <hyperlink ref="AGJ21" location="Age_Categories!A1" display="Age_Categories!A1" xr:uid="{00000000-0004-0000-0100-00006B030000}"/>
    <hyperlink ref="AGK21" location="Age_Categories!A1" display="Age_Categories!A1" xr:uid="{00000000-0004-0000-0100-00006C030000}"/>
    <hyperlink ref="AGL21" location="Age_Categories!A1" display="Age_Categories!A1" xr:uid="{00000000-0004-0000-0100-00006D030000}"/>
    <hyperlink ref="AGM21" location="Age_Categories!A1" display="Age_Categories!A1" xr:uid="{00000000-0004-0000-0100-00006E030000}"/>
    <hyperlink ref="AGN21" location="Age_Categories!A1" display="Age_Categories!A1" xr:uid="{00000000-0004-0000-0100-00006F030000}"/>
    <hyperlink ref="AGO21" location="Age_Categories!A1" display="Age_Categories!A1" xr:uid="{00000000-0004-0000-0100-000070030000}"/>
    <hyperlink ref="AGP21" location="Age_Categories!A1" display="Age_Categories!A1" xr:uid="{00000000-0004-0000-0100-000071030000}"/>
    <hyperlink ref="AGQ21" location="Age_Categories!A1" display="Age_Categories!A1" xr:uid="{00000000-0004-0000-0100-000072030000}"/>
    <hyperlink ref="AGR21" location="Age_Categories!A1" display="Age_Categories!A1" xr:uid="{00000000-0004-0000-0100-000073030000}"/>
    <hyperlink ref="AGS21" location="Age_Categories!A1" display="Age_Categories!A1" xr:uid="{00000000-0004-0000-0100-000074030000}"/>
    <hyperlink ref="AGT21" location="Age_Categories!A1" display="Age_Categories!A1" xr:uid="{00000000-0004-0000-0100-000075030000}"/>
    <hyperlink ref="AGU21" location="Age_Categories!A1" display="Age_Categories!A1" xr:uid="{00000000-0004-0000-0100-000076030000}"/>
    <hyperlink ref="AGV21" location="Age_Categories!A1" display="Age_Categories!A1" xr:uid="{00000000-0004-0000-0100-000077030000}"/>
    <hyperlink ref="AGW21" location="Age_Categories!A1" display="Age_Categories!A1" xr:uid="{00000000-0004-0000-0100-000078030000}"/>
    <hyperlink ref="AGX21" location="Age_Categories!A1" display="Age_Categories!A1" xr:uid="{00000000-0004-0000-0100-000079030000}"/>
    <hyperlink ref="AGY21" location="Age_Categories!A1" display="Age_Categories!A1" xr:uid="{00000000-0004-0000-0100-00007A030000}"/>
    <hyperlink ref="AGZ21" location="Age_Categories!A1" display="Age_Categories!A1" xr:uid="{00000000-0004-0000-0100-00007B030000}"/>
    <hyperlink ref="AHA21" location="Age_Categories!A1" display="Age_Categories!A1" xr:uid="{00000000-0004-0000-0100-00007C030000}"/>
    <hyperlink ref="AHB21" location="Age_Categories!A1" display="Age_Categories!A1" xr:uid="{00000000-0004-0000-0100-00007D030000}"/>
    <hyperlink ref="AHC21" location="Age_Categories!A1" display="Age_Categories!A1" xr:uid="{00000000-0004-0000-0100-00007E030000}"/>
    <hyperlink ref="AHD21" location="Age_Categories!A1" display="Age_Categories!A1" xr:uid="{00000000-0004-0000-0100-00007F030000}"/>
    <hyperlink ref="AHE21" location="Age_Categories!A1" display="Age_Categories!A1" xr:uid="{00000000-0004-0000-0100-000080030000}"/>
    <hyperlink ref="AHF21" location="Age_Categories!A1" display="Age_Categories!A1" xr:uid="{00000000-0004-0000-0100-000081030000}"/>
    <hyperlink ref="AHG21" location="Age_Categories!A1" display="Age_Categories!A1" xr:uid="{00000000-0004-0000-0100-000082030000}"/>
    <hyperlink ref="AHH21" location="Age_Categories!A1" display="Age_Categories!A1" xr:uid="{00000000-0004-0000-0100-000083030000}"/>
    <hyperlink ref="AHI21" location="Age_Categories!A1" display="Age_Categories!A1" xr:uid="{00000000-0004-0000-0100-000084030000}"/>
    <hyperlink ref="AHJ21" location="Age_Categories!A1" display="Age_Categories!A1" xr:uid="{00000000-0004-0000-0100-000085030000}"/>
    <hyperlink ref="AHK21" location="Age_Categories!A1" display="Age_Categories!A1" xr:uid="{00000000-0004-0000-0100-000086030000}"/>
    <hyperlink ref="AHL21" location="Age_Categories!A1" display="Age_Categories!A1" xr:uid="{00000000-0004-0000-0100-000087030000}"/>
    <hyperlink ref="AHM21" location="Age_Categories!A1" display="Age_Categories!A1" xr:uid="{00000000-0004-0000-0100-000088030000}"/>
    <hyperlink ref="AHN21" location="Age_Categories!A1" display="Age_Categories!A1" xr:uid="{00000000-0004-0000-0100-000089030000}"/>
    <hyperlink ref="AHO21" location="Age_Categories!A1" display="Age_Categories!A1" xr:uid="{00000000-0004-0000-0100-00008A030000}"/>
    <hyperlink ref="AHP21" location="Age_Categories!A1" display="Age_Categories!A1" xr:uid="{00000000-0004-0000-0100-00008B030000}"/>
    <hyperlink ref="AHQ21" location="Age_Categories!A1" display="Age_Categories!A1" xr:uid="{00000000-0004-0000-0100-00008C030000}"/>
    <hyperlink ref="AHR21" location="Age_Categories!A1" display="Age_Categories!A1" xr:uid="{00000000-0004-0000-0100-00008D030000}"/>
    <hyperlink ref="AHS21" location="Age_Categories!A1" display="Age_Categories!A1" xr:uid="{00000000-0004-0000-0100-00008E030000}"/>
    <hyperlink ref="AHT21" location="Age_Categories!A1" display="Age_Categories!A1" xr:uid="{00000000-0004-0000-0100-00008F030000}"/>
    <hyperlink ref="AHU21" location="Age_Categories!A1" display="Age_Categories!A1" xr:uid="{00000000-0004-0000-0100-000090030000}"/>
    <hyperlink ref="AHV21" location="Age_Categories!A1" display="Age_Categories!A1" xr:uid="{00000000-0004-0000-0100-000091030000}"/>
    <hyperlink ref="AHW21" location="Age_Categories!A1" display="Age_Categories!A1" xr:uid="{00000000-0004-0000-0100-000092030000}"/>
    <hyperlink ref="AHX21" location="Age_Categories!A1" display="Age_Categories!A1" xr:uid="{00000000-0004-0000-0100-000093030000}"/>
    <hyperlink ref="AHY21" location="Age_Categories!A1" display="Age_Categories!A1" xr:uid="{00000000-0004-0000-0100-000094030000}"/>
    <hyperlink ref="AHZ21" location="Age_Categories!A1" display="Age_Categories!A1" xr:uid="{00000000-0004-0000-0100-000095030000}"/>
    <hyperlink ref="AIA21" location="Age_Categories!A1" display="Age_Categories!A1" xr:uid="{00000000-0004-0000-0100-000096030000}"/>
    <hyperlink ref="AIB21" location="Age_Categories!A1" display="Age_Categories!A1" xr:uid="{00000000-0004-0000-0100-000097030000}"/>
    <hyperlink ref="AIC21" location="Age_Categories!A1" display="Age_Categories!A1" xr:uid="{00000000-0004-0000-0100-000098030000}"/>
    <hyperlink ref="AID21" location="Age_Categories!A1" display="Age_Categories!A1" xr:uid="{00000000-0004-0000-0100-000099030000}"/>
    <hyperlink ref="AIE21" location="Age_Categories!A1" display="Age_Categories!A1" xr:uid="{00000000-0004-0000-0100-00009A030000}"/>
    <hyperlink ref="AIF21" location="Age_Categories!A1" display="Age_Categories!A1" xr:uid="{00000000-0004-0000-0100-00009B030000}"/>
    <hyperlink ref="AIG21" location="Age_Categories!A1" display="Age_Categories!A1" xr:uid="{00000000-0004-0000-0100-00009C030000}"/>
    <hyperlink ref="AIH21" location="Age_Categories!A1" display="Age_Categories!A1" xr:uid="{00000000-0004-0000-0100-00009D030000}"/>
    <hyperlink ref="AII21" location="Age_Categories!A1" display="Age_Categories!A1" xr:uid="{00000000-0004-0000-0100-00009E030000}"/>
    <hyperlink ref="AIJ21" location="Age_Categories!A1" display="Age_Categories!A1" xr:uid="{00000000-0004-0000-0100-00009F030000}"/>
    <hyperlink ref="AIK21" location="Age_Categories!A1" display="Age_Categories!A1" xr:uid="{00000000-0004-0000-0100-0000A0030000}"/>
    <hyperlink ref="AIL21" location="Age_Categories!A1" display="Age_Categories!A1" xr:uid="{00000000-0004-0000-0100-0000A1030000}"/>
    <hyperlink ref="AIM21" location="Age_Categories!A1" display="Age_Categories!A1" xr:uid="{00000000-0004-0000-0100-0000A2030000}"/>
    <hyperlink ref="AIN21" location="Age_Categories!A1" display="Age_Categories!A1" xr:uid="{00000000-0004-0000-0100-0000A3030000}"/>
    <hyperlink ref="AIO21" location="Age_Categories!A1" display="Age_Categories!A1" xr:uid="{00000000-0004-0000-0100-0000A4030000}"/>
    <hyperlink ref="AIP21" location="Age_Categories!A1" display="Age_Categories!A1" xr:uid="{00000000-0004-0000-0100-0000A5030000}"/>
    <hyperlink ref="AIQ21" location="Age_Categories!A1" display="Age_Categories!A1" xr:uid="{00000000-0004-0000-0100-0000A6030000}"/>
    <hyperlink ref="AIR21" location="Age_Categories!A1" display="Age_Categories!A1" xr:uid="{00000000-0004-0000-0100-0000A7030000}"/>
    <hyperlink ref="AIS21" location="Age_Categories!A1" display="Age_Categories!A1" xr:uid="{00000000-0004-0000-0100-0000A8030000}"/>
    <hyperlink ref="AIT21" location="Age_Categories!A1" display="Age_Categories!A1" xr:uid="{00000000-0004-0000-0100-0000A9030000}"/>
    <hyperlink ref="AIU21" location="Age_Categories!A1" display="Age_Categories!A1" xr:uid="{00000000-0004-0000-0100-0000AA030000}"/>
    <hyperlink ref="AIV21" location="Age_Categories!A1" display="Age_Categories!A1" xr:uid="{00000000-0004-0000-0100-0000AB030000}"/>
    <hyperlink ref="AIW21" location="Age_Categories!A1" display="Age_Categories!A1" xr:uid="{00000000-0004-0000-0100-0000AC030000}"/>
    <hyperlink ref="AIX21" location="Age_Categories!A1" display="Age_Categories!A1" xr:uid="{00000000-0004-0000-0100-0000AD030000}"/>
    <hyperlink ref="AIY21" location="Age_Categories!A1" display="Age_Categories!A1" xr:uid="{00000000-0004-0000-0100-0000AE030000}"/>
    <hyperlink ref="AIZ21" location="Age_Categories!A1" display="Age_Categories!A1" xr:uid="{00000000-0004-0000-0100-0000AF030000}"/>
    <hyperlink ref="AJA21" location="Age_Categories!A1" display="Age_Categories!A1" xr:uid="{00000000-0004-0000-0100-0000B0030000}"/>
    <hyperlink ref="AJB21" location="Age_Categories!A1" display="Age_Categories!A1" xr:uid="{00000000-0004-0000-0100-0000B1030000}"/>
    <hyperlink ref="AJC21" location="Age_Categories!A1" display="Age_Categories!A1" xr:uid="{00000000-0004-0000-0100-0000B2030000}"/>
    <hyperlink ref="AJD21" location="Age_Categories!A1" display="Age_Categories!A1" xr:uid="{00000000-0004-0000-0100-0000B3030000}"/>
    <hyperlink ref="AJE21" location="Age_Categories!A1" display="Age_Categories!A1" xr:uid="{00000000-0004-0000-0100-0000B4030000}"/>
    <hyperlink ref="AJF21" location="Age_Categories!A1" display="Age_Categories!A1" xr:uid="{00000000-0004-0000-0100-0000B5030000}"/>
    <hyperlink ref="AJG21" location="Age_Categories!A1" display="Age_Categories!A1" xr:uid="{00000000-0004-0000-0100-0000B6030000}"/>
    <hyperlink ref="AJH21" location="Age_Categories!A1" display="Age_Categories!A1" xr:uid="{00000000-0004-0000-0100-0000B7030000}"/>
    <hyperlink ref="AJI21" location="Age_Categories!A1" display="Age_Categories!A1" xr:uid="{00000000-0004-0000-0100-0000B8030000}"/>
    <hyperlink ref="AJJ21" location="Age_Categories!A1" display="Age_Categories!A1" xr:uid="{00000000-0004-0000-0100-0000B9030000}"/>
    <hyperlink ref="AJK21" location="Age_Categories!A1" display="Age_Categories!A1" xr:uid="{00000000-0004-0000-0100-0000BA030000}"/>
    <hyperlink ref="AJL21" location="Age_Categories!A1" display="Age_Categories!A1" xr:uid="{00000000-0004-0000-0100-0000BB030000}"/>
    <hyperlink ref="AJM21" location="Age_Categories!A1" display="Age_Categories!A1" xr:uid="{00000000-0004-0000-0100-0000BC030000}"/>
    <hyperlink ref="AJN21" location="Age_Categories!A1" display="Age_Categories!A1" xr:uid="{00000000-0004-0000-0100-0000BD030000}"/>
    <hyperlink ref="AJO21" location="Age_Categories!A1" display="Age_Categories!A1" xr:uid="{00000000-0004-0000-0100-0000BE030000}"/>
    <hyperlink ref="AJP21" location="Age_Categories!A1" display="Age_Categories!A1" xr:uid="{00000000-0004-0000-0100-0000BF030000}"/>
    <hyperlink ref="AJQ21" location="Age_Categories!A1" display="Age_Categories!A1" xr:uid="{00000000-0004-0000-0100-0000C0030000}"/>
    <hyperlink ref="AJR21" location="Age_Categories!A1" display="Age_Categories!A1" xr:uid="{00000000-0004-0000-0100-0000C1030000}"/>
    <hyperlink ref="AJS21" location="Age_Categories!A1" display="Age_Categories!A1" xr:uid="{00000000-0004-0000-0100-0000C2030000}"/>
    <hyperlink ref="AJT21" location="Age_Categories!A1" display="Age_Categories!A1" xr:uid="{00000000-0004-0000-0100-0000C3030000}"/>
    <hyperlink ref="AJU21" location="Age_Categories!A1" display="Age_Categories!A1" xr:uid="{00000000-0004-0000-0100-0000C4030000}"/>
    <hyperlink ref="AJV21" location="Age_Categories!A1" display="Age_Categories!A1" xr:uid="{00000000-0004-0000-0100-0000C5030000}"/>
    <hyperlink ref="AJW21" location="Age_Categories!A1" display="Age_Categories!A1" xr:uid="{00000000-0004-0000-0100-0000C6030000}"/>
    <hyperlink ref="AJX21" location="Age_Categories!A1" display="Age_Categories!A1" xr:uid="{00000000-0004-0000-0100-0000C7030000}"/>
    <hyperlink ref="AJY21" location="Age_Categories!A1" display="Age_Categories!A1" xr:uid="{00000000-0004-0000-0100-0000C8030000}"/>
    <hyperlink ref="AJZ21" location="Age_Categories!A1" display="Age_Categories!A1" xr:uid="{00000000-0004-0000-0100-0000C9030000}"/>
    <hyperlink ref="AKA21" location="Age_Categories!A1" display="Age_Categories!A1" xr:uid="{00000000-0004-0000-0100-0000CA030000}"/>
    <hyperlink ref="AKB21" location="Age_Categories!A1" display="Age_Categories!A1" xr:uid="{00000000-0004-0000-0100-0000CB030000}"/>
    <hyperlink ref="AKC21" location="Age_Categories!A1" display="Age_Categories!A1" xr:uid="{00000000-0004-0000-0100-0000CC030000}"/>
    <hyperlink ref="AKD21" location="Age_Categories!A1" display="Age_Categories!A1" xr:uid="{00000000-0004-0000-0100-0000CD030000}"/>
    <hyperlink ref="AKE21" location="Age_Categories!A1" display="Age_Categories!A1" xr:uid="{00000000-0004-0000-0100-0000CE030000}"/>
    <hyperlink ref="AKF21" location="Age_Categories!A1" display="Age_Categories!A1" xr:uid="{00000000-0004-0000-0100-0000CF030000}"/>
    <hyperlink ref="AKG21" location="Age_Categories!A1" display="Age_Categories!A1" xr:uid="{00000000-0004-0000-0100-0000D0030000}"/>
    <hyperlink ref="AKH21" location="Age_Categories!A1" display="Age_Categories!A1" xr:uid="{00000000-0004-0000-0100-0000D1030000}"/>
    <hyperlink ref="AKI21" location="Age_Categories!A1" display="Age_Categories!A1" xr:uid="{00000000-0004-0000-0100-0000D2030000}"/>
    <hyperlink ref="AKJ21" location="Age_Categories!A1" display="Age_Categories!A1" xr:uid="{00000000-0004-0000-0100-0000D3030000}"/>
    <hyperlink ref="AKK21" location="Age_Categories!A1" display="Age_Categories!A1" xr:uid="{00000000-0004-0000-0100-0000D4030000}"/>
    <hyperlink ref="AKL21" location="Age_Categories!A1" display="Age_Categories!A1" xr:uid="{00000000-0004-0000-0100-0000D5030000}"/>
    <hyperlink ref="AKM21" location="Age_Categories!A1" display="Age_Categories!A1" xr:uid="{00000000-0004-0000-0100-0000D6030000}"/>
    <hyperlink ref="AKN21" location="Age_Categories!A1" display="Age_Categories!A1" xr:uid="{00000000-0004-0000-0100-0000D7030000}"/>
    <hyperlink ref="AKO21" location="Age_Categories!A1" display="Age_Categories!A1" xr:uid="{00000000-0004-0000-0100-0000D8030000}"/>
    <hyperlink ref="AKP21" location="Age_Categories!A1" display="Age_Categories!A1" xr:uid="{00000000-0004-0000-0100-0000D9030000}"/>
    <hyperlink ref="AKQ21" location="Age_Categories!A1" display="Age_Categories!A1" xr:uid="{00000000-0004-0000-0100-0000DA030000}"/>
    <hyperlink ref="AKR21" location="Age_Categories!A1" display="Age_Categories!A1" xr:uid="{00000000-0004-0000-0100-0000DB030000}"/>
    <hyperlink ref="AKS21" location="Age_Categories!A1" display="Age_Categories!A1" xr:uid="{00000000-0004-0000-0100-0000DC030000}"/>
    <hyperlink ref="AKT21" location="Age_Categories!A1" display="Age_Categories!A1" xr:uid="{00000000-0004-0000-0100-0000DD030000}"/>
    <hyperlink ref="AKU21" location="Age_Categories!A1" display="Age_Categories!A1" xr:uid="{00000000-0004-0000-0100-0000DE030000}"/>
    <hyperlink ref="AKV21" location="Age_Categories!A1" display="Age_Categories!A1" xr:uid="{00000000-0004-0000-0100-0000DF030000}"/>
    <hyperlink ref="AKW21" location="Age_Categories!A1" display="Age_Categories!A1" xr:uid="{00000000-0004-0000-0100-0000E0030000}"/>
    <hyperlink ref="AKX21" location="Age_Categories!A1" display="Age_Categories!A1" xr:uid="{00000000-0004-0000-0100-0000E1030000}"/>
    <hyperlink ref="AKY21" location="Age_Categories!A1" display="Age_Categories!A1" xr:uid="{00000000-0004-0000-0100-0000E2030000}"/>
    <hyperlink ref="AKZ21" location="Age_Categories!A1" display="Age_Categories!A1" xr:uid="{00000000-0004-0000-0100-0000E3030000}"/>
    <hyperlink ref="ALA21" location="Age_Categories!A1" display="Age_Categories!A1" xr:uid="{00000000-0004-0000-0100-0000E4030000}"/>
    <hyperlink ref="ALB21" location="Age_Categories!A1" display="Age_Categories!A1" xr:uid="{00000000-0004-0000-0100-0000E5030000}"/>
    <hyperlink ref="ALC21" location="Age_Categories!A1" display="Age_Categories!A1" xr:uid="{00000000-0004-0000-0100-0000E6030000}"/>
    <hyperlink ref="ALD21" location="Age_Categories!A1" display="Age_Categories!A1" xr:uid="{00000000-0004-0000-0100-0000E7030000}"/>
    <hyperlink ref="ALE21" location="Age_Categories!A1" display="Age_Categories!A1" xr:uid="{00000000-0004-0000-0100-0000E8030000}"/>
    <hyperlink ref="ALF21" location="Age_Categories!A1" display="Age_Categories!A1" xr:uid="{00000000-0004-0000-0100-0000E9030000}"/>
    <hyperlink ref="ALG21" location="Age_Categories!A1" display="Age_Categories!A1" xr:uid="{00000000-0004-0000-0100-0000EA030000}"/>
    <hyperlink ref="ALH21" location="Age_Categories!A1" display="Age_Categories!A1" xr:uid="{00000000-0004-0000-0100-0000EB030000}"/>
    <hyperlink ref="ALI21" location="Age_Categories!A1" display="Age_Categories!A1" xr:uid="{00000000-0004-0000-0100-0000EC030000}"/>
    <hyperlink ref="ALJ21" location="Age_Categories!A1" display="Age_Categories!A1" xr:uid="{00000000-0004-0000-0100-0000ED030000}"/>
    <hyperlink ref="ALK21" location="Age_Categories!A1" display="Age_Categories!A1" xr:uid="{00000000-0004-0000-0100-0000EE030000}"/>
    <hyperlink ref="ALL21" location="Age_Categories!A1" display="Age_Categories!A1" xr:uid="{00000000-0004-0000-0100-0000EF030000}"/>
    <hyperlink ref="ALM21" location="Age_Categories!A1" display="Age_Categories!A1" xr:uid="{00000000-0004-0000-0100-0000F0030000}"/>
    <hyperlink ref="ALN21" location="Age_Categories!A1" display="Age_Categories!A1" xr:uid="{00000000-0004-0000-0100-0000F1030000}"/>
    <hyperlink ref="ALO21" location="Age_Categories!A1" display="Age_Categories!A1" xr:uid="{00000000-0004-0000-0100-0000F2030000}"/>
    <hyperlink ref="ALP21" location="Age_Categories!A1" display="Age_Categories!A1" xr:uid="{00000000-0004-0000-0100-0000F3030000}"/>
    <hyperlink ref="ALQ21" location="Age_Categories!A1" display="Age_Categories!A1" xr:uid="{00000000-0004-0000-0100-0000F4030000}"/>
    <hyperlink ref="ALR21" location="Age_Categories!A1" display="Age_Categories!A1" xr:uid="{00000000-0004-0000-0100-0000F5030000}"/>
    <hyperlink ref="ALS21" location="Age_Categories!A1" display="Age_Categories!A1" xr:uid="{00000000-0004-0000-0100-0000F6030000}"/>
    <hyperlink ref="ALT21" location="Age_Categories!A1" display="Age_Categories!A1" xr:uid="{00000000-0004-0000-0100-0000F7030000}"/>
    <hyperlink ref="ALU21" location="Age_Categories!A1" display="Age_Categories!A1" xr:uid="{00000000-0004-0000-0100-0000F8030000}"/>
    <hyperlink ref="ALV21" location="Age_Categories!A1" display="Age_Categories!A1" xr:uid="{00000000-0004-0000-0100-0000F9030000}"/>
    <hyperlink ref="ALW21" location="Age_Categories!A1" display="Age_Categories!A1" xr:uid="{00000000-0004-0000-0100-0000FA030000}"/>
    <hyperlink ref="ALX21" location="Age_Categories!A1" display="Age_Categories!A1" xr:uid="{00000000-0004-0000-0100-0000FB030000}"/>
    <hyperlink ref="ALY21" location="Age_Categories!A1" display="Age_Categories!A1" xr:uid="{00000000-0004-0000-0100-0000FC030000}"/>
    <hyperlink ref="ALZ21" location="Age_Categories!A1" display="Age_Categories!A1" xr:uid="{00000000-0004-0000-0100-0000FD030000}"/>
    <hyperlink ref="AMA21" location="Age_Categories!A1" display="Age_Categories!A1" xr:uid="{00000000-0004-0000-0100-0000FE030000}"/>
    <hyperlink ref="AMB21" location="Age_Categories!A1" display="Age_Categories!A1" xr:uid="{00000000-0004-0000-0100-0000FF030000}"/>
    <hyperlink ref="AMC21" location="Age_Categories!A1" display="Age_Categories!A1" xr:uid="{00000000-0004-0000-0100-000000040000}"/>
    <hyperlink ref="AMD21" location="Age_Categories!A1" display="Age_Categories!A1" xr:uid="{00000000-0004-0000-0100-000001040000}"/>
    <hyperlink ref="AME21" location="Age_Categories!A1" display="Age_Categories!A1" xr:uid="{00000000-0004-0000-0100-000002040000}"/>
    <hyperlink ref="AMF21" location="Age_Categories!A1" display="Age_Categories!A1" xr:uid="{00000000-0004-0000-0100-000003040000}"/>
    <hyperlink ref="AMG21" location="Age_Categories!A1" display="Age_Categories!A1" xr:uid="{00000000-0004-0000-0100-000004040000}"/>
    <hyperlink ref="AMH21" location="Age_Categories!A1" display="Age_Categories!A1" xr:uid="{00000000-0004-0000-0100-000005040000}"/>
    <hyperlink ref="AMI21" location="Age_Categories!A1" display="Age_Categories!A1" xr:uid="{00000000-0004-0000-0100-000006040000}"/>
    <hyperlink ref="AMJ21" location="Age_Categories!A1" display="Age_Categories!A1" xr:uid="{00000000-0004-0000-0100-000007040000}"/>
    <hyperlink ref="AMK21" location="Age_Categories!A1" display="Age_Categories!A1" xr:uid="{00000000-0004-0000-0100-000008040000}"/>
    <hyperlink ref="AML21" location="Age_Categories!A1" display="Age_Categories!A1" xr:uid="{00000000-0004-0000-0100-000009040000}"/>
    <hyperlink ref="AMM21" location="Age_Categories!A1" display="Age_Categories!A1" xr:uid="{00000000-0004-0000-0100-00000A040000}"/>
    <hyperlink ref="AMN21" location="Age_Categories!A1" display="Age_Categories!A1" xr:uid="{00000000-0004-0000-0100-00000B040000}"/>
    <hyperlink ref="AMO21" location="Age_Categories!A1" display="Age_Categories!A1" xr:uid="{00000000-0004-0000-0100-00000C040000}"/>
    <hyperlink ref="AMP21" location="Age_Categories!A1" display="Age_Categories!A1" xr:uid="{00000000-0004-0000-0100-00000D040000}"/>
    <hyperlink ref="AMQ21" location="Age_Categories!A1" display="Age_Categories!A1" xr:uid="{00000000-0004-0000-0100-00000E040000}"/>
    <hyperlink ref="AMR21" location="Age_Categories!A1" display="Age_Categories!A1" xr:uid="{00000000-0004-0000-0100-00000F040000}"/>
    <hyperlink ref="AMS21" location="Age_Categories!A1" display="Age_Categories!A1" xr:uid="{00000000-0004-0000-0100-000010040000}"/>
    <hyperlink ref="AMT21" location="Age_Categories!A1" display="Age_Categories!A1" xr:uid="{00000000-0004-0000-0100-000011040000}"/>
    <hyperlink ref="AMU21" location="Age_Categories!A1" display="Age_Categories!A1" xr:uid="{00000000-0004-0000-0100-000012040000}"/>
    <hyperlink ref="AMV21" location="Age_Categories!A1" display="Age_Categories!A1" xr:uid="{00000000-0004-0000-0100-000013040000}"/>
    <hyperlink ref="AMW21" location="Age_Categories!A1" display="Age_Categories!A1" xr:uid="{00000000-0004-0000-0100-000014040000}"/>
    <hyperlink ref="AMX21" location="Age_Categories!A1" display="Age_Categories!A1" xr:uid="{00000000-0004-0000-0100-000015040000}"/>
    <hyperlink ref="AMY21" location="Age_Categories!A1" display="Age_Categories!A1" xr:uid="{00000000-0004-0000-0100-000016040000}"/>
    <hyperlink ref="AMZ21" location="Age_Categories!A1" display="Age_Categories!A1" xr:uid="{00000000-0004-0000-0100-000017040000}"/>
    <hyperlink ref="ANA21" location="Age_Categories!A1" display="Age_Categories!A1" xr:uid="{00000000-0004-0000-0100-000018040000}"/>
    <hyperlink ref="ANB21" location="Age_Categories!A1" display="Age_Categories!A1" xr:uid="{00000000-0004-0000-0100-000019040000}"/>
    <hyperlink ref="ANC21" location="Age_Categories!A1" display="Age_Categories!A1" xr:uid="{00000000-0004-0000-0100-00001A040000}"/>
    <hyperlink ref="AND21" location="Age_Categories!A1" display="Age_Categories!A1" xr:uid="{00000000-0004-0000-0100-00001B040000}"/>
    <hyperlink ref="ANE21" location="Age_Categories!A1" display="Age_Categories!A1" xr:uid="{00000000-0004-0000-0100-00001C040000}"/>
    <hyperlink ref="ANF21" location="Age_Categories!A1" display="Age_Categories!A1" xr:uid="{00000000-0004-0000-0100-00001D040000}"/>
    <hyperlink ref="ANG21" location="Age_Categories!A1" display="Age_Categories!A1" xr:uid="{00000000-0004-0000-0100-00001E040000}"/>
    <hyperlink ref="ANH21" location="Age_Categories!A1" display="Age_Categories!A1" xr:uid="{00000000-0004-0000-0100-00001F040000}"/>
    <hyperlink ref="ANI21" location="Age_Categories!A1" display="Age_Categories!A1" xr:uid="{00000000-0004-0000-0100-000020040000}"/>
    <hyperlink ref="ANJ21" location="Age_Categories!A1" display="Age_Categories!A1" xr:uid="{00000000-0004-0000-0100-000021040000}"/>
    <hyperlink ref="ANK21" location="Age_Categories!A1" display="Age_Categories!A1" xr:uid="{00000000-0004-0000-0100-000022040000}"/>
    <hyperlink ref="ANL21" location="Age_Categories!A1" display="Age_Categories!A1" xr:uid="{00000000-0004-0000-0100-000023040000}"/>
    <hyperlink ref="ANM21" location="Age_Categories!A1" display="Age_Categories!A1" xr:uid="{00000000-0004-0000-0100-000024040000}"/>
    <hyperlink ref="ANN21" location="Age_Categories!A1" display="Age_Categories!A1" xr:uid="{00000000-0004-0000-0100-000025040000}"/>
    <hyperlink ref="ANO21" location="Age_Categories!A1" display="Age_Categories!A1" xr:uid="{00000000-0004-0000-0100-000026040000}"/>
    <hyperlink ref="ANP21" location="Age_Categories!A1" display="Age_Categories!A1" xr:uid="{00000000-0004-0000-0100-000027040000}"/>
    <hyperlink ref="ANQ21" location="Age_Categories!A1" display="Age_Categories!A1" xr:uid="{00000000-0004-0000-0100-000028040000}"/>
    <hyperlink ref="ANR21" location="Age_Categories!A1" display="Age_Categories!A1" xr:uid="{00000000-0004-0000-0100-000029040000}"/>
    <hyperlink ref="ANS21" location="Age_Categories!A1" display="Age_Categories!A1" xr:uid="{00000000-0004-0000-0100-00002A040000}"/>
    <hyperlink ref="ANT21" location="Age_Categories!A1" display="Age_Categories!A1" xr:uid="{00000000-0004-0000-0100-00002B040000}"/>
    <hyperlink ref="ANU21" location="Age_Categories!A1" display="Age_Categories!A1" xr:uid="{00000000-0004-0000-0100-00002C040000}"/>
    <hyperlink ref="ANV21" location="Age_Categories!A1" display="Age_Categories!A1" xr:uid="{00000000-0004-0000-0100-00002D040000}"/>
    <hyperlink ref="ANW21" location="Age_Categories!A1" display="Age_Categories!A1" xr:uid="{00000000-0004-0000-0100-00002E040000}"/>
    <hyperlink ref="ANX21" location="Age_Categories!A1" display="Age_Categories!A1" xr:uid="{00000000-0004-0000-0100-00002F040000}"/>
    <hyperlink ref="ANY21" location="Age_Categories!A1" display="Age_Categories!A1" xr:uid="{00000000-0004-0000-0100-000030040000}"/>
    <hyperlink ref="ANZ21" location="Age_Categories!A1" display="Age_Categories!A1" xr:uid="{00000000-0004-0000-0100-000031040000}"/>
    <hyperlink ref="AOA21" location="Age_Categories!A1" display="Age_Categories!A1" xr:uid="{00000000-0004-0000-0100-000032040000}"/>
    <hyperlink ref="AOB21" location="Age_Categories!A1" display="Age_Categories!A1" xr:uid="{00000000-0004-0000-0100-000033040000}"/>
    <hyperlink ref="AOC21" location="Age_Categories!A1" display="Age_Categories!A1" xr:uid="{00000000-0004-0000-0100-000034040000}"/>
    <hyperlink ref="AOD21" location="Age_Categories!A1" display="Age_Categories!A1" xr:uid="{00000000-0004-0000-0100-000035040000}"/>
    <hyperlink ref="AOE21" location="Age_Categories!A1" display="Age_Categories!A1" xr:uid="{00000000-0004-0000-0100-000036040000}"/>
    <hyperlink ref="AOF21" location="Age_Categories!A1" display="Age_Categories!A1" xr:uid="{00000000-0004-0000-0100-000037040000}"/>
    <hyperlink ref="AOG21" location="Age_Categories!A1" display="Age_Categories!A1" xr:uid="{00000000-0004-0000-0100-000038040000}"/>
    <hyperlink ref="AOH21" location="Age_Categories!A1" display="Age_Categories!A1" xr:uid="{00000000-0004-0000-0100-000039040000}"/>
    <hyperlink ref="AOI21" location="Age_Categories!A1" display="Age_Categories!A1" xr:uid="{00000000-0004-0000-0100-00003A040000}"/>
    <hyperlink ref="AOJ21" location="Age_Categories!A1" display="Age_Categories!A1" xr:uid="{00000000-0004-0000-0100-00003B040000}"/>
    <hyperlink ref="AOK21" location="Age_Categories!A1" display="Age_Categories!A1" xr:uid="{00000000-0004-0000-0100-00003C040000}"/>
    <hyperlink ref="AOL21" location="Age_Categories!A1" display="Age_Categories!A1" xr:uid="{00000000-0004-0000-0100-00003D040000}"/>
    <hyperlink ref="AOM21" location="Age_Categories!A1" display="Age_Categories!A1" xr:uid="{00000000-0004-0000-0100-00003E040000}"/>
    <hyperlink ref="AON21" location="Age_Categories!A1" display="Age_Categories!A1" xr:uid="{00000000-0004-0000-0100-00003F040000}"/>
    <hyperlink ref="AOO21" location="Age_Categories!A1" display="Age_Categories!A1" xr:uid="{00000000-0004-0000-0100-000040040000}"/>
    <hyperlink ref="AOP21" location="Age_Categories!A1" display="Age_Categories!A1" xr:uid="{00000000-0004-0000-0100-000041040000}"/>
    <hyperlink ref="AOQ21" location="Age_Categories!A1" display="Age_Categories!A1" xr:uid="{00000000-0004-0000-0100-000042040000}"/>
    <hyperlink ref="AOR21" location="Age_Categories!A1" display="Age_Categories!A1" xr:uid="{00000000-0004-0000-0100-000043040000}"/>
    <hyperlink ref="AOS21" location="Age_Categories!A1" display="Age_Categories!A1" xr:uid="{00000000-0004-0000-0100-000044040000}"/>
    <hyperlink ref="AOT21" location="Age_Categories!A1" display="Age_Categories!A1" xr:uid="{00000000-0004-0000-0100-000045040000}"/>
    <hyperlink ref="AOU21" location="Age_Categories!A1" display="Age_Categories!A1" xr:uid="{00000000-0004-0000-0100-000046040000}"/>
    <hyperlink ref="AOV21" location="Age_Categories!A1" display="Age_Categories!A1" xr:uid="{00000000-0004-0000-0100-000047040000}"/>
    <hyperlink ref="AOW21" location="Age_Categories!A1" display="Age_Categories!A1" xr:uid="{00000000-0004-0000-0100-000048040000}"/>
    <hyperlink ref="AOX21" location="Age_Categories!A1" display="Age_Categories!A1" xr:uid="{00000000-0004-0000-0100-000049040000}"/>
    <hyperlink ref="AOY21" location="Age_Categories!A1" display="Age_Categories!A1" xr:uid="{00000000-0004-0000-0100-00004A040000}"/>
    <hyperlink ref="AOZ21" location="Age_Categories!A1" display="Age_Categories!A1" xr:uid="{00000000-0004-0000-0100-00004B040000}"/>
    <hyperlink ref="APA21" location="Age_Categories!A1" display="Age_Categories!A1" xr:uid="{00000000-0004-0000-0100-00004C040000}"/>
    <hyperlink ref="APB21" location="Age_Categories!A1" display="Age_Categories!A1" xr:uid="{00000000-0004-0000-0100-00004D040000}"/>
    <hyperlink ref="APC21" location="Age_Categories!A1" display="Age_Categories!A1" xr:uid="{00000000-0004-0000-0100-00004E040000}"/>
    <hyperlink ref="APD21" location="Age_Categories!A1" display="Age_Categories!A1" xr:uid="{00000000-0004-0000-0100-00004F040000}"/>
    <hyperlink ref="APE21" location="Age_Categories!A1" display="Age_Categories!A1" xr:uid="{00000000-0004-0000-0100-000050040000}"/>
    <hyperlink ref="APF21" location="Age_Categories!A1" display="Age_Categories!A1" xr:uid="{00000000-0004-0000-0100-000051040000}"/>
    <hyperlink ref="APG21" location="Age_Categories!A1" display="Age_Categories!A1" xr:uid="{00000000-0004-0000-0100-000052040000}"/>
    <hyperlink ref="APH21" location="Age_Categories!A1" display="Age_Categories!A1" xr:uid="{00000000-0004-0000-0100-000053040000}"/>
    <hyperlink ref="API21" location="Age_Categories!A1" display="Age_Categories!A1" xr:uid="{00000000-0004-0000-0100-000054040000}"/>
    <hyperlink ref="APJ21" location="Age_Categories!A1" display="Age_Categories!A1" xr:uid="{00000000-0004-0000-0100-000055040000}"/>
    <hyperlink ref="APK21" location="Age_Categories!A1" display="Age_Categories!A1" xr:uid="{00000000-0004-0000-0100-000056040000}"/>
    <hyperlink ref="APL21" location="Age_Categories!A1" display="Age_Categories!A1" xr:uid="{00000000-0004-0000-0100-000057040000}"/>
    <hyperlink ref="APM21" location="Age_Categories!A1" display="Age_Categories!A1" xr:uid="{00000000-0004-0000-0100-000058040000}"/>
    <hyperlink ref="APN21" location="Age_Categories!A1" display="Age_Categories!A1" xr:uid="{00000000-0004-0000-0100-000059040000}"/>
    <hyperlink ref="APO21" location="Age_Categories!A1" display="Age_Categories!A1" xr:uid="{00000000-0004-0000-0100-00005A040000}"/>
    <hyperlink ref="APP21" location="Age_Categories!A1" display="Age_Categories!A1" xr:uid="{00000000-0004-0000-0100-00005B040000}"/>
    <hyperlink ref="APQ21" location="Age_Categories!A1" display="Age_Categories!A1" xr:uid="{00000000-0004-0000-0100-00005C040000}"/>
    <hyperlink ref="APR21" location="Age_Categories!A1" display="Age_Categories!A1" xr:uid="{00000000-0004-0000-0100-00005D040000}"/>
    <hyperlink ref="APS21" location="Age_Categories!A1" display="Age_Categories!A1" xr:uid="{00000000-0004-0000-0100-00005E040000}"/>
    <hyperlink ref="APT21" location="Age_Categories!A1" display="Age_Categories!A1" xr:uid="{00000000-0004-0000-0100-00005F040000}"/>
    <hyperlink ref="APU21" location="Age_Categories!A1" display="Age_Categories!A1" xr:uid="{00000000-0004-0000-0100-000060040000}"/>
    <hyperlink ref="APV21" location="Age_Categories!A1" display="Age_Categories!A1" xr:uid="{00000000-0004-0000-0100-000061040000}"/>
    <hyperlink ref="APW21" location="Age_Categories!A1" display="Age_Categories!A1" xr:uid="{00000000-0004-0000-0100-000062040000}"/>
    <hyperlink ref="APX21" location="Age_Categories!A1" display="Age_Categories!A1" xr:uid="{00000000-0004-0000-0100-000063040000}"/>
    <hyperlink ref="APY21" location="Age_Categories!A1" display="Age_Categories!A1" xr:uid="{00000000-0004-0000-0100-000064040000}"/>
    <hyperlink ref="APZ21" location="Age_Categories!A1" display="Age_Categories!A1" xr:uid="{00000000-0004-0000-0100-000065040000}"/>
    <hyperlink ref="AQA21" location="Age_Categories!A1" display="Age_Categories!A1" xr:uid="{00000000-0004-0000-0100-000066040000}"/>
    <hyperlink ref="AQB21" location="Age_Categories!A1" display="Age_Categories!A1" xr:uid="{00000000-0004-0000-0100-000067040000}"/>
    <hyperlink ref="AQC21" location="Age_Categories!A1" display="Age_Categories!A1" xr:uid="{00000000-0004-0000-0100-000068040000}"/>
    <hyperlink ref="AQD21" location="Age_Categories!A1" display="Age_Categories!A1" xr:uid="{00000000-0004-0000-0100-000069040000}"/>
    <hyperlink ref="AQE21" location="Age_Categories!A1" display="Age_Categories!A1" xr:uid="{00000000-0004-0000-0100-00006A040000}"/>
    <hyperlink ref="AQF21" location="Age_Categories!A1" display="Age_Categories!A1" xr:uid="{00000000-0004-0000-0100-00006B040000}"/>
    <hyperlink ref="AQG21" location="Age_Categories!A1" display="Age_Categories!A1" xr:uid="{00000000-0004-0000-0100-00006C040000}"/>
    <hyperlink ref="AQH21" location="Age_Categories!A1" display="Age_Categories!A1" xr:uid="{00000000-0004-0000-0100-00006D040000}"/>
    <hyperlink ref="AQI21" location="Age_Categories!A1" display="Age_Categories!A1" xr:uid="{00000000-0004-0000-0100-00006E040000}"/>
    <hyperlink ref="AQJ21" location="Age_Categories!A1" display="Age_Categories!A1" xr:uid="{00000000-0004-0000-0100-00006F040000}"/>
    <hyperlink ref="AQK21" location="Age_Categories!A1" display="Age_Categories!A1" xr:uid="{00000000-0004-0000-0100-000070040000}"/>
    <hyperlink ref="AQL21" location="Age_Categories!A1" display="Age_Categories!A1" xr:uid="{00000000-0004-0000-0100-000071040000}"/>
    <hyperlink ref="AQM21" location="Age_Categories!A1" display="Age_Categories!A1" xr:uid="{00000000-0004-0000-0100-000072040000}"/>
    <hyperlink ref="AQN21" location="Age_Categories!A1" display="Age_Categories!A1" xr:uid="{00000000-0004-0000-0100-000073040000}"/>
    <hyperlink ref="AQO21" location="Age_Categories!A1" display="Age_Categories!A1" xr:uid="{00000000-0004-0000-0100-000074040000}"/>
    <hyperlink ref="AQP21" location="Age_Categories!A1" display="Age_Categories!A1" xr:uid="{00000000-0004-0000-0100-000075040000}"/>
    <hyperlink ref="AQQ21" location="Age_Categories!A1" display="Age_Categories!A1" xr:uid="{00000000-0004-0000-0100-000076040000}"/>
    <hyperlink ref="AQR21" location="Age_Categories!A1" display="Age_Categories!A1" xr:uid="{00000000-0004-0000-0100-000077040000}"/>
    <hyperlink ref="AQS21" location="Age_Categories!A1" display="Age_Categories!A1" xr:uid="{00000000-0004-0000-0100-000078040000}"/>
    <hyperlink ref="AQT21" location="Age_Categories!A1" display="Age_Categories!A1" xr:uid="{00000000-0004-0000-0100-000079040000}"/>
    <hyperlink ref="AQU21" location="Age_Categories!A1" display="Age_Categories!A1" xr:uid="{00000000-0004-0000-0100-00007A040000}"/>
    <hyperlink ref="AQV21" location="Age_Categories!A1" display="Age_Categories!A1" xr:uid="{00000000-0004-0000-0100-00007B040000}"/>
    <hyperlink ref="AQW21" location="Age_Categories!A1" display="Age_Categories!A1" xr:uid="{00000000-0004-0000-0100-00007C040000}"/>
    <hyperlink ref="AQX21" location="Age_Categories!A1" display="Age_Categories!A1" xr:uid="{00000000-0004-0000-0100-00007D040000}"/>
    <hyperlink ref="AQY21" location="Age_Categories!A1" display="Age_Categories!A1" xr:uid="{00000000-0004-0000-0100-00007E040000}"/>
    <hyperlink ref="AQZ21" location="Age_Categories!A1" display="Age_Categories!A1" xr:uid="{00000000-0004-0000-0100-00007F040000}"/>
    <hyperlink ref="ARA21" location="Age_Categories!A1" display="Age_Categories!A1" xr:uid="{00000000-0004-0000-0100-000080040000}"/>
    <hyperlink ref="ARB21" location="Age_Categories!A1" display="Age_Categories!A1" xr:uid="{00000000-0004-0000-0100-000081040000}"/>
    <hyperlink ref="ARC21" location="Age_Categories!A1" display="Age_Categories!A1" xr:uid="{00000000-0004-0000-0100-000082040000}"/>
    <hyperlink ref="ARD21" location="Age_Categories!A1" display="Age_Categories!A1" xr:uid="{00000000-0004-0000-0100-000083040000}"/>
    <hyperlink ref="ARE21" location="Age_Categories!A1" display="Age_Categories!A1" xr:uid="{00000000-0004-0000-0100-000084040000}"/>
    <hyperlink ref="ARF21" location="Age_Categories!A1" display="Age_Categories!A1" xr:uid="{00000000-0004-0000-0100-000085040000}"/>
    <hyperlink ref="ARG21" location="Age_Categories!A1" display="Age_Categories!A1" xr:uid="{00000000-0004-0000-0100-000086040000}"/>
    <hyperlink ref="ARH21" location="Age_Categories!A1" display="Age_Categories!A1" xr:uid="{00000000-0004-0000-0100-000087040000}"/>
    <hyperlink ref="ARI21" location="Age_Categories!A1" display="Age_Categories!A1" xr:uid="{00000000-0004-0000-0100-000088040000}"/>
    <hyperlink ref="ARJ21" location="Age_Categories!A1" display="Age_Categories!A1" xr:uid="{00000000-0004-0000-0100-000089040000}"/>
    <hyperlink ref="ARK21" location="Age_Categories!A1" display="Age_Categories!A1" xr:uid="{00000000-0004-0000-0100-00008A040000}"/>
    <hyperlink ref="ARL21" location="Age_Categories!A1" display="Age_Categories!A1" xr:uid="{00000000-0004-0000-0100-00008B040000}"/>
    <hyperlink ref="ARM21" location="Age_Categories!A1" display="Age_Categories!A1" xr:uid="{00000000-0004-0000-0100-00008C040000}"/>
    <hyperlink ref="ARN21" location="Age_Categories!A1" display="Age_Categories!A1" xr:uid="{00000000-0004-0000-0100-00008D040000}"/>
    <hyperlink ref="ARO21" location="Age_Categories!A1" display="Age_Categories!A1" xr:uid="{00000000-0004-0000-0100-00008E040000}"/>
    <hyperlink ref="ARP21" location="Age_Categories!A1" display="Age_Categories!A1" xr:uid="{00000000-0004-0000-0100-00008F040000}"/>
    <hyperlink ref="ARQ21" location="Age_Categories!A1" display="Age_Categories!A1" xr:uid="{00000000-0004-0000-0100-000090040000}"/>
    <hyperlink ref="ARR21" location="Age_Categories!A1" display="Age_Categories!A1" xr:uid="{00000000-0004-0000-0100-000091040000}"/>
    <hyperlink ref="ARS21" location="Age_Categories!A1" display="Age_Categories!A1" xr:uid="{00000000-0004-0000-0100-000092040000}"/>
    <hyperlink ref="ART21" location="Age_Categories!A1" display="Age_Categories!A1" xr:uid="{00000000-0004-0000-0100-000093040000}"/>
    <hyperlink ref="ARU21" location="Age_Categories!A1" display="Age_Categories!A1" xr:uid="{00000000-0004-0000-0100-000094040000}"/>
    <hyperlink ref="ARV21" location="Age_Categories!A1" display="Age_Categories!A1" xr:uid="{00000000-0004-0000-0100-000095040000}"/>
    <hyperlink ref="ARW21" location="Age_Categories!A1" display="Age_Categories!A1" xr:uid="{00000000-0004-0000-0100-000096040000}"/>
    <hyperlink ref="ARX21" location="Age_Categories!A1" display="Age_Categories!A1" xr:uid="{00000000-0004-0000-0100-000097040000}"/>
    <hyperlink ref="ARY21" location="Age_Categories!A1" display="Age_Categories!A1" xr:uid="{00000000-0004-0000-0100-000098040000}"/>
    <hyperlink ref="ARZ21" location="Age_Categories!A1" display="Age_Categories!A1" xr:uid="{00000000-0004-0000-0100-000099040000}"/>
    <hyperlink ref="ASA21" location="Age_Categories!A1" display="Age_Categories!A1" xr:uid="{00000000-0004-0000-0100-00009A040000}"/>
    <hyperlink ref="ASB21" location="Age_Categories!A1" display="Age_Categories!A1" xr:uid="{00000000-0004-0000-0100-00009B040000}"/>
    <hyperlink ref="ASC21" location="Age_Categories!A1" display="Age_Categories!A1" xr:uid="{00000000-0004-0000-0100-00009C040000}"/>
    <hyperlink ref="ASD21" location="Age_Categories!A1" display="Age_Categories!A1" xr:uid="{00000000-0004-0000-0100-00009D040000}"/>
    <hyperlink ref="ASE21" location="Age_Categories!A1" display="Age_Categories!A1" xr:uid="{00000000-0004-0000-0100-00009E040000}"/>
    <hyperlink ref="ASF21" location="Age_Categories!A1" display="Age_Categories!A1" xr:uid="{00000000-0004-0000-0100-00009F040000}"/>
    <hyperlink ref="ASG21" location="Age_Categories!A1" display="Age_Categories!A1" xr:uid="{00000000-0004-0000-0100-0000A0040000}"/>
    <hyperlink ref="ASH21" location="Age_Categories!A1" display="Age_Categories!A1" xr:uid="{00000000-0004-0000-0100-0000A1040000}"/>
    <hyperlink ref="ASI21" location="Age_Categories!A1" display="Age_Categories!A1" xr:uid="{00000000-0004-0000-0100-0000A2040000}"/>
    <hyperlink ref="ASJ21" location="Age_Categories!A1" display="Age_Categories!A1" xr:uid="{00000000-0004-0000-0100-0000A3040000}"/>
    <hyperlink ref="ASK21" location="Age_Categories!A1" display="Age_Categories!A1" xr:uid="{00000000-0004-0000-0100-0000A4040000}"/>
    <hyperlink ref="ASL21" location="Age_Categories!A1" display="Age_Categories!A1" xr:uid="{00000000-0004-0000-0100-0000A5040000}"/>
    <hyperlink ref="ASM21" location="Age_Categories!A1" display="Age_Categories!A1" xr:uid="{00000000-0004-0000-0100-0000A6040000}"/>
    <hyperlink ref="ASN21" location="Age_Categories!A1" display="Age_Categories!A1" xr:uid="{00000000-0004-0000-0100-0000A7040000}"/>
    <hyperlink ref="ASO21" location="Age_Categories!A1" display="Age_Categories!A1" xr:uid="{00000000-0004-0000-0100-0000A8040000}"/>
    <hyperlink ref="ASP21" location="Age_Categories!A1" display="Age_Categories!A1" xr:uid="{00000000-0004-0000-0100-0000A9040000}"/>
    <hyperlink ref="ASQ21" location="Age_Categories!A1" display="Age_Categories!A1" xr:uid="{00000000-0004-0000-0100-0000AA040000}"/>
    <hyperlink ref="ASR21" location="Age_Categories!A1" display="Age_Categories!A1" xr:uid="{00000000-0004-0000-0100-0000AB040000}"/>
    <hyperlink ref="ASS21" location="Age_Categories!A1" display="Age_Categories!A1" xr:uid="{00000000-0004-0000-0100-0000AC040000}"/>
    <hyperlink ref="AST21" location="Age_Categories!A1" display="Age_Categories!A1" xr:uid="{00000000-0004-0000-0100-0000AD040000}"/>
    <hyperlink ref="ASU21" location="Age_Categories!A1" display="Age_Categories!A1" xr:uid="{00000000-0004-0000-0100-0000AE040000}"/>
    <hyperlink ref="ASV21" location="Age_Categories!A1" display="Age_Categories!A1" xr:uid="{00000000-0004-0000-0100-0000AF040000}"/>
    <hyperlink ref="ASW21" location="Age_Categories!A1" display="Age_Categories!A1" xr:uid="{00000000-0004-0000-0100-0000B0040000}"/>
    <hyperlink ref="ASX21" location="Age_Categories!A1" display="Age_Categories!A1" xr:uid="{00000000-0004-0000-0100-0000B1040000}"/>
    <hyperlink ref="ASY21" location="Age_Categories!A1" display="Age_Categories!A1" xr:uid="{00000000-0004-0000-0100-0000B2040000}"/>
    <hyperlink ref="ASZ21" location="Age_Categories!A1" display="Age_Categories!A1" xr:uid="{00000000-0004-0000-0100-0000B3040000}"/>
    <hyperlink ref="ATA21" location="Age_Categories!A1" display="Age_Categories!A1" xr:uid="{00000000-0004-0000-0100-0000B4040000}"/>
    <hyperlink ref="ATB21" location="Age_Categories!A1" display="Age_Categories!A1" xr:uid="{00000000-0004-0000-0100-0000B5040000}"/>
    <hyperlink ref="ATC21" location="Age_Categories!A1" display="Age_Categories!A1" xr:uid="{00000000-0004-0000-0100-0000B6040000}"/>
    <hyperlink ref="ATD21" location="Age_Categories!A1" display="Age_Categories!A1" xr:uid="{00000000-0004-0000-0100-0000B7040000}"/>
    <hyperlink ref="ATE21" location="Age_Categories!A1" display="Age_Categories!A1" xr:uid="{00000000-0004-0000-0100-0000B8040000}"/>
    <hyperlink ref="ATF21" location="Age_Categories!A1" display="Age_Categories!A1" xr:uid="{00000000-0004-0000-0100-0000B9040000}"/>
    <hyperlink ref="ATG21" location="Age_Categories!A1" display="Age_Categories!A1" xr:uid="{00000000-0004-0000-0100-0000BA040000}"/>
    <hyperlink ref="ATH21" location="Age_Categories!A1" display="Age_Categories!A1" xr:uid="{00000000-0004-0000-0100-0000BB040000}"/>
    <hyperlink ref="ATI21" location="Age_Categories!A1" display="Age_Categories!A1" xr:uid="{00000000-0004-0000-0100-0000BC040000}"/>
    <hyperlink ref="ATJ21" location="Age_Categories!A1" display="Age_Categories!A1" xr:uid="{00000000-0004-0000-0100-0000BD040000}"/>
    <hyperlink ref="ATK21" location="Age_Categories!A1" display="Age_Categories!A1" xr:uid="{00000000-0004-0000-0100-0000BE040000}"/>
    <hyperlink ref="ATL21" location="Age_Categories!A1" display="Age_Categories!A1" xr:uid="{00000000-0004-0000-0100-0000BF040000}"/>
    <hyperlink ref="ATM21" location="Age_Categories!A1" display="Age_Categories!A1" xr:uid="{00000000-0004-0000-0100-0000C0040000}"/>
    <hyperlink ref="ATN21" location="Age_Categories!A1" display="Age_Categories!A1" xr:uid="{00000000-0004-0000-0100-0000C1040000}"/>
    <hyperlink ref="ATO21" location="Age_Categories!A1" display="Age_Categories!A1" xr:uid="{00000000-0004-0000-0100-0000C2040000}"/>
    <hyperlink ref="ATP21" location="Age_Categories!A1" display="Age_Categories!A1" xr:uid="{00000000-0004-0000-0100-0000C3040000}"/>
    <hyperlink ref="ATQ21" location="Age_Categories!A1" display="Age_Categories!A1" xr:uid="{00000000-0004-0000-0100-0000C4040000}"/>
    <hyperlink ref="ATR21" location="Age_Categories!A1" display="Age_Categories!A1" xr:uid="{00000000-0004-0000-0100-0000C5040000}"/>
    <hyperlink ref="ATS21" location="Age_Categories!A1" display="Age_Categories!A1" xr:uid="{00000000-0004-0000-0100-0000C6040000}"/>
    <hyperlink ref="ATT21" location="Age_Categories!A1" display="Age_Categories!A1" xr:uid="{00000000-0004-0000-0100-0000C7040000}"/>
    <hyperlink ref="ATU21" location="Age_Categories!A1" display="Age_Categories!A1" xr:uid="{00000000-0004-0000-0100-0000C8040000}"/>
    <hyperlink ref="ATV21" location="Age_Categories!A1" display="Age_Categories!A1" xr:uid="{00000000-0004-0000-0100-0000C9040000}"/>
    <hyperlink ref="ATW21" location="Age_Categories!A1" display="Age_Categories!A1" xr:uid="{00000000-0004-0000-0100-0000CA040000}"/>
    <hyperlink ref="ATX21" location="Age_Categories!A1" display="Age_Categories!A1" xr:uid="{00000000-0004-0000-0100-0000CB040000}"/>
    <hyperlink ref="ATY21" location="Age_Categories!A1" display="Age_Categories!A1" xr:uid="{00000000-0004-0000-0100-0000CC040000}"/>
    <hyperlink ref="ATZ21" location="Age_Categories!A1" display="Age_Categories!A1" xr:uid="{00000000-0004-0000-0100-0000CD040000}"/>
    <hyperlink ref="AUA21" location="Age_Categories!A1" display="Age_Categories!A1" xr:uid="{00000000-0004-0000-0100-0000CE040000}"/>
    <hyperlink ref="AUB21" location="Age_Categories!A1" display="Age_Categories!A1" xr:uid="{00000000-0004-0000-0100-0000CF040000}"/>
    <hyperlink ref="AUC21" location="Age_Categories!A1" display="Age_Categories!A1" xr:uid="{00000000-0004-0000-0100-0000D0040000}"/>
    <hyperlink ref="AUD21" location="Age_Categories!A1" display="Age_Categories!A1" xr:uid="{00000000-0004-0000-0100-0000D1040000}"/>
    <hyperlink ref="AUE21" location="Age_Categories!A1" display="Age_Categories!A1" xr:uid="{00000000-0004-0000-0100-0000D2040000}"/>
    <hyperlink ref="AUF21" location="Age_Categories!A1" display="Age_Categories!A1" xr:uid="{00000000-0004-0000-0100-0000D3040000}"/>
    <hyperlink ref="AUG21" location="Age_Categories!A1" display="Age_Categories!A1" xr:uid="{00000000-0004-0000-0100-0000D4040000}"/>
    <hyperlink ref="AUH21" location="Age_Categories!A1" display="Age_Categories!A1" xr:uid="{00000000-0004-0000-0100-0000D5040000}"/>
    <hyperlink ref="AUI21" location="Age_Categories!A1" display="Age_Categories!A1" xr:uid="{00000000-0004-0000-0100-0000D6040000}"/>
    <hyperlink ref="AUJ21" location="Age_Categories!A1" display="Age_Categories!A1" xr:uid="{00000000-0004-0000-0100-0000D7040000}"/>
    <hyperlink ref="AUK21" location="Age_Categories!A1" display="Age_Categories!A1" xr:uid="{00000000-0004-0000-0100-0000D8040000}"/>
    <hyperlink ref="AUL21" location="Age_Categories!A1" display="Age_Categories!A1" xr:uid="{00000000-0004-0000-0100-0000D9040000}"/>
    <hyperlink ref="AUM21" location="Age_Categories!A1" display="Age_Categories!A1" xr:uid="{00000000-0004-0000-0100-0000DA040000}"/>
    <hyperlink ref="AUN21" location="Age_Categories!A1" display="Age_Categories!A1" xr:uid="{00000000-0004-0000-0100-0000DB040000}"/>
    <hyperlink ref="AUO21" location="Age_Categories!A1" display="Age_Categories!A1" xr:uid="{00000000-0004-0000-0100-0000DC040000}"/>
    <hyperlink ref="AUP21" location="Age_Categories!A1" display="Age_Categories!A1" xr:uid="{00000000-0004-0000-0100-0000DD040000}"/>
    <hyperlink ref="AUQ21" location="Age_Categories!A1" display="Age_Categories!A1" xr:uid="{00000000-0004-0000-0100-0000DE040000}"/>
    <hyperlink ref="AUR21" location="Age_Categories!A1" display="Age_Categories!A1" xr:uid="{00000000-0004-0000-0100-0000DF040000}"/>
    <hyperlink ref="AUS21" location="Age_Categories!A1" display="Age_Categories!A1" xr:uid="{00000000-0004-0000-0100-0000E0040000}"/>
    <hyperlink ref="AUT21" location="Age_Categories!A1" display="Age_Categories!A1" xr:uid="{00000000-0004-0000-0100-0000E1040000}"/>
    <hyperlink ref="AUU21" location="Age_Categories!A1" display="Age_Categories!A1" xr:uid="{00000000-0004-0000-0100-0000E2040000}"/>
    <hyperlink ref="AUV21" location="Age_Categories!A1" display="Age_Categories!A1" xr:uid="{00000000-0004-0000-0100-0000E3040000}"/>
    <hyperlink ref="AUW21" location="Age_Categories!A1" display="Age_Categories!A1" xr:uid="{00000000-0004-0000-0100-0000E4040000}"/>
    <hyperlink ref="AUX21" location="Age_Categories!A1" display="Age_Categories!A1" xr:uid="{00000000-0004-0000-0100-0000E5040000}"/>
    <hyperlink ref="AUY21" location="Age_Categories!A1" display="Age_Categories!A1" xr:uid="{00000000-0004-0000-0100-0000E6040000}"/>
    <hyperlink ref="AUZ21" location="Age_Categories!A1" display="Age_Categories!A1" xr:uid="{00000000-0004-0000-0100-0000E7040000}"/>
    <hyperlink ref="AVA21" location="Age_Categories!A1" display="Age_Categories!A1" xr:uid="{00000000-0004-0000-0100-0000E8040000}"/>
    <hyperlink ref="AVB21" location="Age_Categories!A1" display="Age_Categories!A1" xr:uid="{00000000-0004-0000-0100-0000E9040000}"/>
    <hyperlink ref="AVC21" location="Age_Categories!A1" display="Age_Categories!A1" xr:uid="{00000000-0004-0000-0100-0000EA040000}"/>
    <hyperlink ref="AVD21" location="Age_Categories!A1" display="Age_Categories!A1" xr:uid="{00000000-0004-0000-0100-0000EB040000}"/>
    <hyperlink ref="AVE21" location="Age_Categories!A1" display="Age_Categories!A1" xr:uid="{00000000-0004-0000-0100-0000EC040000}"/>
    <hyperlink ref="AVF21" location="Age_Categories!A1" display="Age_Categories!A1" xr:uid="{00000000-0004-0000-0100-0000ED040000}"/>
    <hyperlink ref="AVG21" location="Age_Categories!A1" display="Age_Categories!A1" xr:uid="{00000000-0004-0000-0100-0000EE040000}"/>
    <hyperlink ref="AVH21" location="Age_Categories!A1" display="Age_Categories!A1" xr:uid="{00000000-0004-0000-0100-0000EF040000}"/>
    <hyperlink ref="AVI21" location="Age_Categories!A1" display="Age_Categories!A1" xr:uid="{00000000-0004-0000-0100-0000F0040000}"/>
    <hyperlink ref="AVJ21" location="Age_Categories!A1" display="Age_Categories!A1" xr:uid="{00000000-0004-0000-0100-0000F1040000}"/>
    <hyperlink ref="AVK21" location="Age_Categories!A1" display="Age_Categories!A1" xr:uid="{00000000-0004-0000-0100-0000F2040000}"/>
    <hyperlink ref="AVL21" location="Age_Categories!A1" display="Age_Categories!A1" xr:uid="{00000000-0004-0000-0100-0000F3040000}"/>
    <hyperlink ref="AVM21" location="Age_Categories!A1" display="Age_Categories!A1" xr:uid="{00000000-0004-0000-0100-0000F4040000}"/>
    <hyperlink ref="AVN21" location="Age_Categories!A1" display="Age_Categories!A1" xr:uid="{00000000-0004-0000-0100-0000F5040000}"/>
    <hyperlink ref="AVO21" location="Age_Categories!A1" display="Age_Categories!A1" xr:uid="{00000000-0004-0000-0100-0000F6040000}"/>
    <hyperlink ref="AVP21" location="Age_Categories!A1" display="Age_Categories!A1" xr:uid="{00000000-0004-0000-0100-0000F7040000}"/>
    <hyperlink ref="AVQ21" location="Age_Categories!A1" display="Age_Categories!A1" xr:uid="{00000000-0004-0000-0100-0000F8040000}"/>
    <hyperlink ref="AVR21" location="Age_Categories!A1" display="Age_Categories!A1" xr:uid="{00000000-0004-0000-0100-0000F9040000}"/>
    <hyperlink ref="AVS21" location="Age_Categories!A1" display="Age_Categories!A1" xr:uid="{00000000-0004-0000-0100-0000FA040000}"/>
    <hyperlink ref="AVT21" location="Age_Categories!A1" display="Age_Categories!A1" xr:uid="{00000000-0004-0000-0100-0000FB040000}"/>
    <hyperlink ref="AVU21" location="Age_Categories!A1" display="Age_Categories!A1" xr:uid="{00000000-0004-0000-0100-0000FC040000}"/>
    <hyperlink ref="AVV21" location="Age_Categories!A1" display="Age_Categories!A1" xr:uid="{00000000-0004-0000-0100-0000FD040000}"/>
    <hyperlink ref="AVW21" location="Age_Categories!A1" display="Age_Categories!A1" xr:uid="{00000000-0004-0000-0100-0000FE040000}"/>
    <hyperlink ref="AVX21" location="Age_Categories!A1" display="Age_Categories!A1" xr:uid="{00000000-0004-0000-0100-0000FF040000}"/>
    <hyperlink ref="AVY21" location="Age_Categories!A1" display="Age_Categories!A1" xr:uid="{00000000-0004-0000-0100-000000050000}"/>
    <hyperlink ref="AVZ21" location="Age_Categories!A1" display="Age_Categories!A1" xr:uid="{00000000-0004-0000-0100-000001050000}"/>
    <hyperlink ref="AWA21" location="Age_Categories!A1" display="Age_Categories!A1" xr:uid="{00000000-0004-0000-0100-000002050000}"/>
    <hyperlink ref="AWB21" location="Age_Categories!A1" display="Age_Categories!A1" xr:uid="{00000000-0004-0000-0100-000003050000}"/>
    <hyperlink ref="AWC21" location="Age_Categories!A1" display="Age_Categories!A1" xr:uid="{00000000-0004-0000-0100-000004050000}"/>
    <hyperlink ref="AWD21" location="Age_Categories!A1" display="Age_Categories!A1" xr:uid="{00000000-0004-0000-0100-000005050000}"/>
    <hyperlink ref="AWE21" location="Age_Categories!A1" display="Age_Categories!A1" xr:uid="{00000000-0004-0000-0100-000006050000}"/>
    <hyperlink ref="AWF21" location="Age_Categories!A1" display="Age_Categories!A1" xr:uid="{00000000-0004-0000-0100-000007050000}"/>
    <hyperlink ref="AWG21" location="Age_Categories!A1" display="Age_Categories!A1" xr:uid="{00000000-0004-0000-0100-000008050000}"/>
    <hyperlink ref="AWH21" location="Age_Categories!A1" display="Age_Categories!A1" xr:uid="{00000000-0004-0000-0100-000009050000}"/>
    <hyperlink ref="AWI21" location="Age_Categories!A1" display="Age_Categories!A1" xr:uid="{00000000-0004-0000-0100-00000A050000}"/>
    <hyperlink ref="AWJ21" location="Age_Categories!A1" display="Age_Categories!A1" xr:uid="{00000000-0004-0000-0100-00000B050000}"/>
    <hyperlink ref="AWK21" location="Age_Categories!A1" display="Age_Categories!A1" xr:uid="{00000000-0004-0000-0100-00000C050000}"/>
    <hyperlink ref="AWL21" location="Age_Categories!A1" display="Age_Categories!A1" xr:uid="{00000000-0004-0000-0100-00000D050000}"/>
    <hyperlink ref="AWM21" location="Age_Categories!A1" display="Age_Categories!A1" xr:uid="{00000000-0004-0000-0100-00000E050000}"/>
    <hyperlink ref="AWN21" location="Age_Categories!A1" display="Age_Categories!A1" xr:uid="{00000000-0004-0000-0100-00000F050000}"/>
    <hyperlink ref="AWO21" location="Age_Categories!A1" display="Age_Categories!A1" xr:uid="{00000000-0004-0000-0100-000010050000}"/>
    <hyperlink ref="AWP21" location="Age_Categories!A1" display="Age_Categories!A1" xr:uid="{00000000-0004-0000-0100-000011050000}"/>
    <hyperlink ref="AWQ21" location="Age_Categories!A1" display="Age_Categories!A1" xr:uid="{00000000-0004-0000-0100-000012050000}"/>
    <hyperlink ref="AWR21" location="Age_Categories!A1" display="Age_Categories!A1" xr:uid="{00000000-0004-0000-0100-000013050000}"/>
    <hyperlink ref="AWS21" location="Age_Categories!A1" display="Age_Categories!A1" xr:uid="{00000000-0004-0000-0100-000014050000}"/>
    <hyperlink ref="AWT21" location="Age_Categories!A1" display="Age_Categories!A1" xr:uid="{00000000-0004-0000-0100-000015050000}"/>
    <hyperlink ref="AWU21" location="Age_Categories!A1" display="Age_Categories!A1" xr:uid="{00000000-0004-0000-0100-000016050000}"/>
    <hyperlink ref="AWV21" location="Age_Categories!A1" display="Age_Categories!A1" xr:uid="{00000000-0004-0000-0100-000017050000}"/>
    <hyperlink ref="AWW21" location="Age_Categories!A1" display="Age_Categories!A1" xr:uid="{00000000-0004-0000-0100-000018050000}"/>
    <hyperlink ref="AWX21" location="Age_Categories!A1" display="Age_Categories!A1" xr:uid="{00000000-0004-0000-0100-000019050000}"/>
    <hyperlink ref="AWY21" location="Age_Categories!A1" display="Age_Categories!A1" xr:uid="{00000000-0004-0000-0100-00001A050000}"/>
    <hyperlink ref="AWZ21" location="Age_Categories!A1" display="Age_Categories!A1" xr:uid="{00000000-0004-0000-0100-00001B050000}"/>
    <hyperlink ref="AXA21" location="Age_Categories!A1" display="Age_Categories!A1" xr:uid="{00000000-0004-0000-0100-00001C050000}"/>
    <hyperlink ref="AXB21" location="Age_Categories!A1" display="Age_Categories!A1" xr:uid="{00000000-0004-0000-0100-00001D050000}"/>
    <hyperlink ref="AXC21" location="Age_Categories!A1" display="Age_Categories!A1" xr:uid="{00000000-0004-0000-0100-00001E050000}"/>
    <hyperlink ref="AXD21" location="Age_Categories!A1" display="Age_Categories!A1" xr:uid="{00000000-0004-0000-0100-00001F050000}"/>
    <hyperlink ref="AXE21" location="Age_Categories!A1" display="Age_Categories!A1" xr:uid="{00000000-0004-0000-0100-000020050000}"/>
    <hyperlink ref="AXF21" location="Age_Categories!A1" display="Age_Categories!A1" xr:uid="{00000000-0004-0000-0100-000021050000}"/>
    <hyperlink ref="AXG21" location="Age_Categories!A1" display="Age_Categories!A1" xr:uid="{00000000-0004-0000-0100-000022050000}"/>
    <hyperlink ref="AXH21" location="Age_Categories!A1" display="Age_Categories!A1" xr:uid="{00000000-0004-0000-0100-000023050000}"/>
    <hyperlink ref="AXI21" location="Age_Categories!A1" display="Age_Categories!A1" xr:uid="{00000000-0004-0000-0100-000024050000}"/>
    <hyperlink ref="AXJ21" location="Age_Categories!A1" display="Age_Categories!A1" xr:uid="{00000000-0004-0000-0100-000025050000}"/>
    <hyperlink ref="AXK21" location="Age_Categories!A1" display="Age_Categories!A1" xr:uid="{00000000-0004-0000-0100-000026050000}"/>
    <hyperlink ref="AXL21" location="Age_Categories!A1" display="Age_Categories!A1" xr:uid="{00000000-0004-0000-0100-000027050000}"/>
    <hyperlink ref="AXM21" location="Age_Categories!A1" display="Age_Categories!A1" xr:uid="{00000000-0004-0000-0100-000028050000}"/>
    <hyperlink ref="AXN21" location="Age_Categories!A1" display="Age_Categories!A1" xr:uid="{00000000-0004-0000-0100-000029050000}"/>
    <hyperlink ref="AXO21" location="Age_Categories!A1" display="Age_Categories!A1" xr:uid="{00000000-0004-0000-0100-00002A050000}"/>
    <hyperlink ref="AXP21" location="Age_Categories!A1" display="Age_Categories!A1" xr:uid="{00000000-0004-0000-0100-00002B050000}"/>
    <hyperlink ref="AXQ21" location="Age_Categories!A1" display="Age_Categories!A1" xr:uid="{00000000-0004-0000-0100-00002C050000}"/>
    <hyperlink ref="AXR21" location="Age_Categories!A1" display="Age_Categories!A1" xr:uid="{00000000-0004-0000-0100-00002D050000}"/>
    <hyperlink ref="AXS21" location="Age_Categories!A1" display="Age_Categories!A1" xr:uid="{00000000-0004-0000-0100-00002E050000}"/>
    <hyperlink ref="AXT21" location="Age_Categories!A1" display="Age_Categories!A1" xr:uid="{00000000-0004-0000-0100-00002F050000}"/>
    <hyperlink ref="AXU21" location="Age_Categories!A1" display="Age_Categories!A1" xr:uid="{00000000-0004-0000-0100-000030050000}"/>
    <hyperlink ref="AXV21" location="Age_Categories!A1" display="Age_Categories!A1" xr:uid="{00000000-0004-0000-0100-000031050000}"/>
    <hyperlink ref="AXW21" location="Age_Categories!A1" display="Age_Categories!A1" xr:uid="{00000000-0004-0000-0100-000032050000}"/>
    <hyperlink ref="AXX21" location="Age_Categories!A1" display="Age_Categories!A1" xr:uid="{00000000-0004-0000-0100-000033050000}"/>
    <hyperlink ref="AXY21" location="Age_Categories!A1" display="Age_Categories!A1" xr:uid="{00000000-0004-0000-0100-000034050000}"/>
    <hyperlink ref="AXZ21" location="Age_Categories!A1" display="Age_Categories!A1" xr:uid="{00000000-0004-0000-0100-000035050000}"/>
    <hyperlink ref="AYA21" location="Age_Categories!A1" display="Age_Categories!A1" xr:uid="{00000000-0004-0000-0100-000036050000}"/>
    <hyperlink ref="AYB21" location="Age_Categories!A1" display="Age_Categories!A1" xr:uid="{00000000-0004-0000-0100-000037050000}"/>
    <hyperlink ref="AYC21" location="Age_Categories!A1" display="Age_Categories!A1" xr:uid="{00000000-0004-0000-0100-000038050000}"/>
    <hyperlink ref="AYD21" location="Age_Categories!A1" display="Age_Categories!A1" xr:uid="{00000000-0004-0000-0100-000039050000}"/>
    <hyperlink ref="AYE21" location="Age_Categories!A1" display="Age_Categories!A1" xr:uid="{00000000-0004-0000-0100-00003A050000}"/>
    <hyperlink ref="AYF21" location="Age_Categories!A1" display="Age_Categories!A1" xr:uid="{00000000-0004-0000-0100-00003B050000}"/>
    <hyperlink ref="AYG21" location="Age_Categories!A1" display="Age_Categories!A1" xr:uid="{00000000-0004-0000-0100-00003C050000}"/>
    <hyperlink ref="AYH21" location="Age_Categories!A1" display="Age_Categories!A1" xr:uid="{00000000-0004-0000-0100-00003D050000}"/>
    <hyperlink ref="AYI21" location="Age_Categories!A1" display="Age_Categories!A1" xr:uid="{00000000-0004-0000-0100-00003E050000}"/>
    <hyperlink ref="AYJ21" location="Age_Categories!A1" display="Age_Categories!A1" xr:uid="{00000000-0004-0000-0100-00003F050000}"/>
    <hyperlink ref="AYK21" location="Age_Categories!A1" display="Age_Categories!A1" xr:uid="{00000000-0004-0000-0100-000040050000}"/>
    <hyperlink ref="AYL21" location="Age_Categories!A1" display="Age_Categories!A1" xr:uid="{00000000-0004-0000-0100-000041050000}"/>
    <hyperlink ref="AYM21" location="Age_Categories!A1" display="Age_Categories!A1" xr:uid="{00000000-0004-0000-0100-000042050000}"/>
    <hyperlink ref="AYN21" location="Age_Categories!A1" display="Age_Categories!A1" xr:uid="{00000000-0004-0000-0100-000043050000}"/>
    <hyperlink ref="AYO21" location="Age_Categories!A1" display="Age_Categories!A1" xr:uid="{00000000-0004-0000-0100-000044050000}"/>
    <hyperlink ref="AYP21" location="Age_Categories!A1" display="Age_Categories!A1" xr:uid="{00000000-0004-0000-0100-000045050000}"/>
    <hyperlink ref="AYQ21" location="Age_Categories!A1" display="Age_Categories!A1" xr:uid="{00000000-0004-0000-0100-000046050000}"/>
    <hyperlink ref="AYR21" location="Age_Categories!A1" display="Age_Categories!A1" xr:uid="{00000000-0004-0000-0100-000047050000}"/>
    <hyperlink ref="AYS21" location="Age_Categories!A1" display="Age_Categories!A1" xr:uid="{00000000-0004-0000-0100-000048050000}"/>
    <hyperlink ref="AYT21" location="Age_Categories!A1" display="Age_Categories!A1" xr:uid="{00000000-0004-0000-0100-000049050000}"/>
    <hyperlink ref="AYU21" location="Age_Categories!A1" display="Age_Categories!A1" xr:uid="{00000000-0004-0000-0100-00004A050000}"/>
    <hyperlink ref="AYV21" location="Age_Categories!A1" display="Age_Categories!A1" xr:uid="{00000000-0004-0000-0100-00004B050000}"/>
    <hyperlink ref="AYW21" location="Age_Categories!A1" display="Age_Categories!A1" xr:uid="{00000000-0004-0000-0100-00004C050000}"/>
    <hyperlink ref="AYX21" location="Age_Categories!A1" display="Age_Categories!A1" xr:uid="{00000000-0004-0000-0100-00004D050000}"/>
    <hyperlink ref="AYY21" location="Age_Categories!A1" display="Age_Categories!A1" xr:uid="{00000000-0004-0000-0100-00004E050000}"/>
    <hyperlink ref="AYZ21" location="Age_Categories!A1" display="Age_Categories!A1" xr:uid="{00000000-0004-0000-0100-00004F050000}"/>
    <hyperlink ref="AZA21" location="Age_Categories!A1" display="Age_Categories!A1" xr:uid="{00000000-0004-0000-0100-000050050000}"/>
    <hyperlink ref="AZB21" location="Age_Categories!A1" display="Age_Categories!A1" xr:uid="{00000000-0004-0000-0100-000051050000}"/>
    <hyperlink ref="AZC21" location="Age_Categories!A1" display="Age_Categories!A1" xr:uid="{00000000-0004-0000-0100-000052050000}"/>
    <hyperlink ref="AZD21" location="Age_Categories!A1" display="Age_Categories!A1" xr:uid="{00000000-0004-0000-0100-000053050000}"/>
    <hyperlink ref="AZE21" location="Age_Categories!A1" display="Age_Categories!A1" xr:uid="{00000000-0004-0000-0100-000054050000}"/>
    <hyperlink ref="AZF21" location="Age_Categories!A1" display="Age_Categories!A1" xr:uid="{00000000-0004-0000-0100-000055050000}"/>
    <hyperlink ref="AZG21" location="Age_Categories!A1" display="Age_Categories!A1" xr:uid="{00000000-0004-0000-0100-000056050000}"/>
    <hyperlink ref="AZH21" location="Age_Categories!A1" display="Age_Categories!A1" xr:uid="{00000000-0004-0000-0100-000057050000}"/>
    <hyperlink ref="AZI21" location="Age_Categories!A1" display="Age_Categories!A1" xr:uid="{00000000-0004-0000-0100-000058050000}"/>
    <hyperlink ref="AZJ21" location="Age_Categories!A1" display="Age_Categories!A1" xr:uid="{00000000-0004-0000-0100-000059050000}"/>
    <hyperlink ref="AZK21" location="Age_Categories!A1" display="Age_Categories!A1" xr:uid="{00000000-0004-0000-0100-00005A050000}"/>
    <hyperlink ref="AZL21" location="Age_Categories!A1" display="Age_Categories!A1" xr:uid="{00000000-0004-0000-0100-00005B050000}"/>
    <hyperlink ref="AZM21" location="Age_Categories!A1" display="Age_Categories!A1" xr:uid="{00000000-0004-0000-0100-00005C050000}"/>
    <hyperlink ref="AZN21" location="Age_Categories!A1" display="Age_Categories!A1" xr:uid="{00000000-0004-0000-0100-00005D050000}"/>
    <hyperlink ref="AZO21" location="Age_Categories!A1" display="Age_Categories!A1" xr:uid="{00000000-0004-0000-0100-00005E050000}"/>
    <hyperlink ref="AZP21" location="Age_Categories!A1" display="Age_Categories!A1" xr:uid="{00000000-0004-0000-0100-00005F050000}"/>
    <hyperlink ref="AZQ21" location="Age_Categories!A1" display="Age_Categories!A1" xr:uid="{00000000-0004-0000-0100-000060050000}"/>
    <hyperlink ref="AZR21" location="Age_Categories!A1" display="Age_Categories!A1" xr:uid="{00000000-0004-0000-0100-000061050000}"/>
    <hyperlink ref="AZS21" location="Age_Categories!A1" display="Age_Categories!A1" xr:uid="{00000000-0004-0000-0100-000062050000}"/>
    <hyperlink ref="AZT21" location="Age_Categories!A1" display="Age_Categories!A1" xr:uid="{00000000-0004-0000-0100-000063050000}"/>
    <hyperlink ref="AZU21" location="Age_Categories!A1" display="Age_Categories!A1" xr:uid="{00000000-0004-0000-0100-000064050000}"/>
    <hyperlink ref="AZV21" location="Age_Categories!A1" display="Age_Categories!A1" xr:uid="{00000000-0004-0000-0100-000065050000}"/>
    <hyperlink ref="AZW21" location="Age_Categories!A1" display="Age_Categories!A1" xr:uid="{00000000-0004-0000-0100-000066050000}"/>
    <hyperlink ref="AZX21" location="Age_Categories!A1" display="Age_Categories!A1" xr:uid="{00000000-0004-0000-0100-000067050000}"/>
    <hyperlink ref="AZY21" location="Age_Categories!A1" display="Age_Categories!A1" xr:uid="{00000000-0004-0000-0100-000068050000}"/>
    <hyperlink ref="AZZ21" location="Age_Categories!A1" display="Age_Categories!A1" xr:uid="{00000000-0004-0000-0100-000069050000}"/>
    <hyperlink ref="BAA21" location="Age_Categories!A1" display="Age_Categories!A1" xr:uid="{00000000-0004-0000-0100-00006A050000}"/>
    <hyperlink ref="BAB21" location="Age_Categories!A1" display="Age_Categories!A1" xr:uid="{00000000-0004-0000-0100-00006B050000}"/>
    <hyperlink ref="BAC21" location="Age_Categories!A1" display="Age_Categories!A1" xr:uid="{00000000-0004-0000-0100-00006C050000}"/>
    <hyperlink ref="BAD21" location="Age_Categories!A1" display="Age_Categories!A1" xr:uid="{00000000-0004-0000-0100-00006D050000}"/>
    <hyperlink ref="BAE21" location="Age_Categories!A1" display="Age_Categories!A1" xr:uid="{00000000-0004-0000-0100-00006E050000}"/>
    <hyperlink ref="BAF21" location="Age_Categories!A1" display="Age_Categories!A1" xr:uid="{00000000-0004-0000-0100-00006F050000}"/>
    <hyperlink ref="BAG21" location="Age_Categories!A1" display="Age_Categories!A1" xr:uid="{00000000-0004-0000-0100-000070050000}"/>
    <hyperlink ref="BAH21" location="Age_Categories!A1" display="Age_Categories!A1" xr:uid="{00000000-0004-0000-0100-000071050000}"/>
    <hyperlink ref="BAI21" location="Age_Categories!A1" display="Age_Categories!A1" xr:uid="{00000000-0004-0000-0100-000072050000}"/>
    <hyperlink ref="BAJ21" location="Age_Categories!A1" display="Age_Categories!A1" xr:uid="{00000000-0004-0000-0100-000073050000}"/>
    <hyperlink ref="BAK21" location="Age_Categories!A1" display="Age_Categories!A1" xr:uid="{00000000-0004-0000-0100-000074050000}"/>
    <hyperlink ref="BAL21" location="Age_Categories!A1" display="Age_Categories!A1" xr:uid="{00000000-0004-0000-0100-000075050000}"/>
    <hyperlink ref="BAM21" location="Age_Categories!A1" display="Age_Categories!A1" xr:uid="{00000000-0004-0000-0100-000076050000}"/>
    <hyperlink ref="BAN21" location="Age_Categories!A1" display="Age_Categories!A1" xr:uid="{00000000-0004-0000-0100-000077050000}"/>
    <hyperlink ref="BAO21" location="Age_Categories!A1" display="Age_Categories!A1" xr:uid="{00000000-0004-0000-0100-000078050000}"/>
    <hyperlink ref="BAP21" location="Age_Categories!A1" display="Age_Categories!A1" xr:uid="{00000000-0004-0000-0100-000079050000}"/>
    <hyperlink ref="BAQ21" location="Age_Categories!A1" display="Age_Categories!A1" xr:uid="{00000000-0004-0000-0100-00007A050000}"/>
    <hyperlink ref="BAR21" location="Age_Categories!A1" display="Age_Categories!A1" xr:uid="{00000000-0004-0000-0100-00007B050000}"/>
    <hyperlink ref="BAS21" location="Age_Categories!A1" display="Age_Categories!A1" xr:uid="{00000000-0004-0000-0100-00007C050000}"/>
    <hyperlink ref="BAT21" location="Age_Categories!A1" display="Age_Categories!A1" xr:uid="{00000000-0004-0000-0100-00007D050000}"/>
    <hyperlink ref="BAU21" location="Age_Categories!A1" display="Age_Categories!A1" xr:uid="{00000000-0004-0000-0100-00007E050000}"/>
    <hyperlink ref="BAV21" location="Age_Categories!A1" display="Age_Categories!A1" xr:uid="{00000000-0004-0000-0100-00007F050000}"/>
    <hyperlink ref="BAW21" location="Age_Categories!A1" display="Age_Categories!A1" xr:uid="{00000000-0004-0000-0100-000080050000}"/>
    <hyperlink ref="BAX21" location="Age_Categories!A1" display="Age_Categories!A1" xr:uid="{00000000-0004-0000-0100-000081050000}"/>
    <hyperlink ref="BAY21" location="Age_Categories!A1" display="Age_Categories!A1" xr:uid="{00000000-0004-0000-0100-000082050000}"/>
    <hyperlink ref="BAZ21" location="Age_Categories!A1" display="Age_Categories!A1" xr:uid="{00000000-0004-0000-0100-000083050000}"/>
    <hyperlink ref="BBA21" location="Age_Categories!A1" display="Age_Categories!A1" xr:uid="{00000000-0004-0000-0100-000084050000}"/>
    <hyperlink ref="BBB21" location="Age_Categories!A1" display="Age_Categories!A1" xr:uid="{00000000-0004-0000-0100-000085050000}"/>
    <hyperlink ref="BBC21" location="Age_Categories!A1" display="Age_Categories!A1" xr:uid="{00000000-0004-0000-0100-000086050000}"/>
    <hyperlink ref="BBD21" location="Age_Categories!A1" display="Age_Categories!A1" xr:uid="{00000000-0004-0000-0100-000087050000}"/>
    <hyperlink ref="BBE21" location="Age_Categories!A1" display="Age_Categories!A1" xr:uid="{00000000-0004-0000-0100-000088050000}"/>
    <hyperlink ref="BBF21" location="Age_Categories!A1" display="Age_Categories!A1" xr:uid="{00000000-0004-0000-0100-000089050000}"/>
    <hyperlink ref="BBG21" location="Age_Categories!A1" display="Age_Categories!A1" xr:uid="{00000000-0004-0000-0100-00008A050000}"/>
    <hyperlink ref="BBH21" location="Age_Categories!A1" display="Age_Categories!A1" xr:uid="{00000000-0004-0000-0100-00008B050000}"/>
    <hyperlink ref="BBI21" location="Age_Categories!A1" display="Age_Categories!A1" xr:uid="{00000000-0004-0000-0100-00008C050000}"/>
    <hyperlink ref="BBJ21" location="Age_Categories!A1" display="Age_Categories!A1" xr:uid="{00000000-0004-0000-0100-00008D050000}"/>
    <hyperlink ref="BBK21" location="Age_Categories!A1" display="Age_Categories!A1" xr:uid="{00000000-0004-0000-0100-00008E050000}"/>
    <hyperlink ref="BBL21" location="Age_Categories!A1" display="Age_Categories!A1" xr:uid="{00000000-0004-0000-0100-00008F050000}"/>
    <hyperlink ref="BBM21" location="Age_Categories!A1" display="Age_Categories!A1" xr:uid="{00000000-0004-0000-0100-000090050000}"/>
    <hyperlink ref="BBN21" location="Age_Categories!A1" display="Age_Categories!A1" xr:uid="{00000000-0004-0000-0100-000091050000}"/>
    <hyperlink ref="BBO21" location="Age_Categories!A1" display="Age_Categories!A1" xr:uid="{00000000-0004-0000-0100-000092050000}"/>
    <hyperlink ref="BBP21" location="Age_Categories!A1" display="Age_Categories!A1" xr:uid="{00000000-0004-0000-0100-000093050000}"/>
    <hyperlink ref="BBQ21" location="Age_Categories!A1" display="Age_Categories!A1" xr:uid="{00000000-0004-0000-0100-000094050000}"/>
    <hyperlink ref="BBR21" location="Age_Categories!A1" display="Age_Categories!A1" xr:uid="{00000000-0004-0000-0100-000095050000}"/>
    <hyperlink ref="BBS21" location="Age_Categories!A1" display="Age_Categories!A1" xr:uid="{00000000-0004-0000-0100-000096050000}"/>
    <hyperlink ref="BBT21" location="Age_Categories!A1" display="Age_Categories!A1" xr:uid="{00000000-0004-0000-0100-000097050000}"/>
    <hyperlink ref="BBU21" location="Age_Categories!A1" display="Age_Categories!A1" xr:uid="{00000000-0004-0000-0100-000098050000}"/>
    <hyperlink ref="BBV21" location="Age_Categories!A1" display="Age_Categories!A1" xr:uid="{00000000-0004-0000-0100-000099050000}"/>
    <hyperlink ref="BBW21" location="Age_Categories!A1" display="Age_Categories!A1" xr:uid="{00000000-0004-0000-0100-00009A050000}"/>
    <hyperlink ref="BBX21" location="Age_Categories!A1" display="Age_Categories!A1" xr:uid="{00000000-0004-0000-0100-00009B050000}"/>
    <hyperlink ref="BBY21" location="Age_Categories!A1" display="Age_Categories!A1" xr:uid="{00000000-0004-0000-0100-00009C050000}"/>
    <hyperlink ref="BBZ21" location="Age_Categories!A1" display="Age_Categories!A1" xr:uid="{00000000-0004-0000-0100-00009D050000}"/>
    <hyperlink ref="BCA21" location="Age_Categories!A1" display="Age_Categories!A1" xr:uid="{00000000-0004-0000-0100-00009E050000}"/>
    <hyperlink ref="BCB21" location="Age_Categories!A1" display="Age_Categories!A1" xr:uid="{00000000-0004-0000-0100-00009F050000}"/>
    <hyperlink ref="BCC21" location="Age_Categories!A1" display="Age_Categories!A1" xr:uid="{00000000-0004-0000-0100-0000A0050000}"/>
    <hyperlink ref="BCD21" location="Age_Categories!A1" display="Age_Categories!A1" xr:uid="{00000000-0004-0000-0100-0000A1050000}"/>
    <hyperlink ref="BCE21" location="Age_Categories!A1" display="Age_Categories!A1" xr:uid="{00000000-0004-0000-0100-0000A2050000}"/>
    <hyperlink ref="BCF21" location="Age_Categories!A1" display="Age_Categories!A1" xr:uid="{00000000-0004-0000-0100-0000A3050000}"/>
    <hyperlink ref="BCG21" location="Age_Categories!A1" display="Age_Categories!A1" xr:uid="{00000000-0004-0000-0100-0000A4050000}"/>
    <hyperlink ref="BCH21" location="Age_Categories!A1" display="Age_Categories!A1" xr:uid="{00000000-0004-0000-0100-0000A5050000}"/>
    <hyperlink ref="BCI21" location="Age_Categories!A1" display="Age_Categories!A1" xr:uid="{00000000-0004-0000-0100-0000A6050000}"/>
    <hyperlink ref="BCJ21" location="Age_Categories!A1" display="Age_Categories!A1" xr:uid="{00000000-0004-0000-0100-0000A7050000}"/>
    <hyperlink ref="BCK21" location="Age_Categories!A1" display="Age_Categories!A1" xr:uid="{00000000-0004-0000-0100-0000A8050000}"/>
    <hyperlink ref="BCL21" location="Age_Categories!A1" display="Age_Categories!A1" xr:uid="{00000000-0004-0000-0100-0000A9050000}"/>
    <hyperlink ref="BCM21" location="Age_Categories!A1" display="Age_Categories!A1" xr:uid="{00000000-0004-0000-0100-0000AA050000}"/>
    <hyperlink ref="BCN21" location="Age_Categories!A1" display="Age_Categories!A1" xr:uid="{00000000-0004-0000-0100-0000AB050000}"/>
    <hyperlink ref="BCO21" location="Age_Categories!A1" display="Age_Categories!A1" xr:uid="{00000000-0004-0000-0100-0000AC050000}"/>
    <hyperlink ref="BCP21" location="Age_Categories!A1" display="Age_Categories!A1" xr:uid="{00000000-0004-0000-0100-0000AD050000}"/>
    <hyperlink ref="BCQ21" location="Age_Categories!A1" display="Age_Categories!A1" xr:uid="{00000000-0004-0000-0100-0000AE050000}"/>
    <hyperlink ref="BCR21" location="Age_Categories!A1" display="Age_Categories!A1" xr:uid="{00000000-0004-0000-0100-0000AF050000}"/>
    <hyperlink ref="BCS21" location="Age_Categories!A1" display="Age_Categories!A1" xr:uid="{00000000-0004-0000-0100-0000B0050000}"/>
    <hyperlink ref="BCT21" location="Age_Categories!A1" display="Age_Categories!A1" xr:uid="{00000000-0004-0000-0100-0000B1050000}"/>
    <hyperlink ref="BCU21" location="Age_Categories!A1" display="Age_Categories!A1" xr:uid="{00000000-0004-0000-0100-0000B2050000}"/>
    <hyperlink ref="BCV21" location="Age_Categories!A1" display="Age_Categories!A1" xr:uid="{00000000-0004-0000-0100-0000B3050000}"/>
    <hyperlink ref="BCW21" location="Age_Categories!A1" display="Age_Categories!A1" xr:uid="{00000000-0004-0000-0100-0000B4050000}"/>
    <hyperlink ref="BCX21" location="Age_Categories!A1" display="Age_Categories!A1" xr:uid="{00000000-0004-0000-0100-0000B5050000}"/>
    <hyperlink ref="BCY21" location="Age_Categories!A1" display="Age_Categories!A1" xr:uid="{00000000-0004-0000-0100-0000B6050000}"/>
    <hyperlink ref="BCZ21" location="Age_Categories!A1" display="Age_Categories!A1" xr:uid="{00000000-0004-0000-0100-0000B7050000}"/>
    <hyperlink ref="BDA21" location="Age_Categories!A1" display="Age_Categories!A1" xr:uid="{00000000-0004-0000-0100-0000B8050000}"/>
    <hyperlink ref="BDB21" location="Age_Categories!A1" display="Age_Categories!A1" xr:uid="{00000000-0004-0000-0100-0000B9050000}"/>
    <hyperlink ref="BDC21" location="Age_Categories!A1" display="Age_Categories!A1" xr:uid="{00000000-0004-0000-0100-0000BA050000}"/>
    <hyperlink ref="BDD21" location="Age_Categories!A1" display="Age_Categories!A1" xr:uid="{00000000-0004-0000-0100-0000BB050000}"/>
    <hyperlink ref="BDE21" location="Age_Categories!A1" display="Age_Categories!A1" xr:uid="{00000000-0004-0000-0100-0000BC050000}"/>
    <hyperlink ref="BDF21" location="Age_Categories!A1" display="Age_Categories!A1" xr:uid="{00000000-0004-0000-0100-0000BD050000}"/>
    <hyperlink ref="BDG21" location="Age_Categories!A1" display="Age_Categories!A1" xr:uid="{00000000-0004-0000-0100-0000BE050000}"/>
    <hyperlink ref="BDH21" location="Age_Categories!A1" display="Age_Categories!A1" xr:uid="{00000000-0004-0000-0100-0000BF050000}"/>
    <hyperlink ref="BDI21" location="Age_Categories!A1" display="Age_Categories!A1" xr:uid="{00000000-0004-0000-0100-0000C0050000}"/>
    <hyperlink ref="BDJ21" location="Age_Categories!A1" display="Age_Categories!A1" xr:uid="{00000000-0004-0000-0100-0000C1050000}"/>
    <hyperlink ref="BDK21" location="Age_Categories!A1" display="Age_Categories!A1" xr:uid="{00000000-0004-0000-0100-0000C2050000}"/>
    <hyperlink ref="BDL21" location="Age_Categories!A1" display="Age_Categories!A1" xr:uid="{00000000-0004-0000-0100-0000C3050000}"/>
    <hyperlink ref="BDM21" location="Age_Categories!A1" display="Age_Categories!A1" xr:uid="{00000000-0004-0000-0100-0000C4050000}"/>
    <hyperlink ref="BDN21" location="Age_Categories!A1" display="Age_Categories!A1" xr:uid="{00000000-0004-0000-0100-0000C5050000}"/>
    <hyperlink ref="BDO21" location="Age_Categories!A1" display="Age_Categories!A1" xr:uid="{00000000-0004-0000-0100-0000C6050000}"/>
    <hyperlink ref="BDP21" location="Age_Categories!A1" display="Age_Categories!A1" xr:uid="{00000000-0004-0000-0100-0000C7050000}"/>
    <hyperlink ref="BDQ21" location="Age_Categories!A1" display="Age_Categories!A1" xr:uid="{00000000-0004-0000-0100-0000C8050000}"/>
    <hyperlink ref="BDR21" location="Age_Categories!A1" display="Age_Categories!A1" xr:uid="{00000000-0004-0000-0100-0000C9050000}"/>
    <hyperlink ref="BDS21" location="Age_Categories!A1" display="Age_Categories!A1" xr:uid="{00000000-0004-0000-0100-0000CA050000}"/>
    <hyperlink ref="BDT21" location="Age_Categories!A1" display="Age_Categories!A1" xr:uid="{00000000-0004-0000-0100-0000CB050000}"/>
    <hyperlink ref="BDU21" location="Age_Categories!A1" display="Age_Categories!A1" xr:uid="{00000000-0004-0000-0100-0000CC050000}"/>
    <hyperlink ref="BDV21" location="Age_Categories!A1" display="Age_Categories!A1" xr:uid="{00000000-0004-0000-0100-0000CD050000}"/>
    <hyperlink ref="BDW21" location="Age_Categories!A1" display="Age_Categories!A1" xr:uid="{00000000-0004-0000-0100-0000CE050000}"/>
    <hyperlink ref="BDX21" location="Age_Categories!A1" display="Age_Categories!A1" xr:uid="{00000000-0004-0000-0100-0000CF050000}"/>
    <hyperlink ref="BDY21" location="Age_Categories!A1" display="Age_Categories!A1" xr:uid="{00000000-0004-0000-0100-0000D0050000}"/>
    <hyperlink ref="BDZ21" location="Age_Categories!A1" display="Age_Categories!A1" xr:uid="{00000000-0004-0000-0100-0000D1050000}"/>
    <hyperlink ref="BEA21" location="Age_Categories!A1" display="Age_Categories!A1" xr:uid="{00000000-0004-0000-0100-0000D2050000}"/>
    <hyperlink ref="BEB21" location="Age_Categories!A1" display="Age_Categories!A1" xr:uid="{00000000-0004-0000-0100-0000D3050000}"/>
    <hyperlink ref="BEC21" location="Age_Categories!A1" display="Age_Categories!A1" xr:uid="{00000000-0004-0000-0100-0000D4050000}"/>
    <hyperlink ref="BED21" location="Age_Categories!A1" display="Age_Categories!A1" xr:uid="{00000000-0004-0000-0100-0000D5050000}"/>
    <hyperlink ref="BEE21" location="Age_Categories!A1" display="Age_Categories!A1" xr:uid="{00000000-0004-0000-0100-0000D6050000}"/>
    <hyperlink ref="BEF21" location="Age_Categories!A1" display="Age_Categories!A1" xr:uid="{00000000-0004-0000-0100-0000D7050000}"/>
    <hyperlink ref="BEG21" location="Age_Categories!A1" display="Age_Categories!A1" xr:uid="{00000000-0004-0000-0100-0000D8050000}"/>
    <hyperlink ref="BEH21" location="Age_Categories!A1" display="Age_Categories!A1" xr:uid="{00000000-0004-0000-0100-0000D9050000}"/>
    <hyperlink ref="BEI21" location="Age_Categories!A1" display="Age_Categories!A1" xr:uid="{00000000-0004-0000-0100-0000DA050000}"/>
    <hyperlink ref="BEJ21" location="Age_Categories!A1" display="Age_Categories!A1" xr:uid="{00000000-0004-0000-0100-0000DB050000}"/>
    <hyperlink ref="BEK21" location="Age_Categories!A1" display="Age_Categories!A1" xr:uid="{00000000-0004-0000-0100-0000DC050000}"/>
    <hyperlink ref="BEL21" location="Age_Categories!A1" display="Age_Categories!A1" xr:uid="{00000000-0004-0000-0100-0000DD050000}"/>
    <hyperlink ref="BEM21" location="Age_Categories!A1" display="Age_Categories!A1" xr:uid="{00000000-0004-0000-0100-0000DE050000}"/>
    <hyperlink ref="BEN21" location="Age_Categories!A1" display="Age_Categories!A1" xr:uid="{00000000-0004-0000-0100-0000DF050000}"/>
    <hyperlink ref="BEO21" location="Age_Categories!A1" display="Age_Categories!A1" xr:uid="{00000000-0004-0000-0100-0000E0050000}"/>
    <hyperlink ref="BEP21" location="Age_Categories!A1" display="Age_Categories!A1" xr:uid="{00000000-0004-0000-0100-0000E1050000}"/>
    <hyperlink ref="BEQ21" location="Age_Categories!A1" display="Age_Categories!A1" xr:uid="{00000000-0004-0000-0100-0000E2050000}"/>
    <hyperlink ref="BER21" location="Age_Categories!A1" display="Age_Categories!A1" xr:uid="{00000000-0004-0000-0100-0000E3050000}"/>
    <hyperlink ref="BES21" location="Age_Categories!A1" display="Age_Categories!A1" xr:uid="{00000000-0004-0000-0100-0000E4050000}"/>
    <hyperlink ref="BET21" location="Age_Categories!A1" display="Age_Categories!A1" xr:uid="{00000000-0004-0000-0100-0000E5050000}"/>
    <hyperlink ref="BEU21" location="Age_Categories!A1" display="Age_Categories!A1" xr:uid="{00000000-0004-0000-0100-0000E6050000}"/>
    <hyperlink ref="BEV21" location="Age_Categories!A1" display="Age_Categories!A1" xr:uid="{00000000-0004-0000-0100-0000E7050000}"/>
    <hyperlink ref="BEW21" location="Age_Categories!A1" display="Age_Categories!A1" xr:uid="{00000000-0004-0000-0100-0000E8050000}"/>
    <hyperlink ref="BEX21" location="Age_Categories!A1" display="Age_Categories!A1" xr:uid="{00000000-0004-0000-0100-0000E9050000}"/>
    <hyperlink ref="BEY21" location="Age_Categories!A1" display="Age_Categories!A1" xr:uid="{00000000-0004-0000-0100-0000EA050000}"/>
    <hyperlink ref="BEZ21" location="Age_Categories!A1" display="Age_Categories!A1" xr:uid="{00000000-0004-0000-0100-0000EB050000}"/>
    <hyperlink ref="BFA21" location="Age_Categories!A1" display="Age_Categories!A1" xr:uid="{00000000-0004-0000-0100-0000EC050000}"/>
    <hyperlink ref="BFB21" location="Age_Categories!A1" display="Age_Categories!A1" xr:uid="{00000000-0004-0000-0100-0000ED050000}"/>
    <hyperlink ref="BFC21" location="Age_Categories!A1" display="Age_Categories!A1" xr:uid="{00000000-0004-0000-0100-0000EE050000}"/>
    <hyperlink ref="BFD21" location="Age_Categories!A1" display="Age_Categories!A1" xr:uid="{00000000-0004-0000-0100-0000EF050000}"/>
    <hyperlink ref="BFE21" location="Age_Categories!A1" display="Age_Categories!A1" xr:uid="{00000000-0004-0000-0100-0000F0050000}"/>
    <hyperlink ref="BFF21" location="Age_Categories!A1" display="Age_Categories!A1" xr:uid="{00000000-0004-0000-0100-0000F1050000}"/>
    <hyperlink ref="BFG21" location="Age_Categories!A1" display="Age_Categories!A1" xr:uid="{00000000-0004-0000-0100-0000F2050000}"/>
    <hyperlink ref="BFH21" location="Age_Categories!A1" display="Age_Categories!A1" xr:uid="{00000000-0004-0000-0100-0000F3050000}"/>
    <hyperlink ref="BFI21" location="Age_Categories!A1" display="Age_Categories!A1" xr:uid="{00000000-0004-0000-0100-0000F4050000}"/>
    <hyperlink ref="BFJ21" location="Age_Categories!A1" display="Age_Categories!A1" xr:uid="{00000000-0004-0000-0100-0000F5050000}"/>
    <hyperlink ref="BFK21" location="Age_Categories!A1" display="Age_Categories!A1" xr:uid="{00000000-0004-0000-0100-0000F6050000}"/>
    <hyperlink ref="BFL21" location="Age_Categories!A1" display="Age_Categories!A1" xr:uid="{00000000-0004-0000-0100-0000F7050000}"/>
    <hyperlink ref="BFM21" location="Age_Categories!A1" display="Age_Categories!A1" xr:uid="{00000000-0004-0000-0100-0000F8050000}"/>
    <hyperlink ref="BFN21" location="Age_Categories!A1" display="Age_Categories!A1" xr:uid="{00000000-0004-0000-0100-0000F9050000}"/>
    <hyperlink ref="BFO21" location="Age_Categories!A1" display="Age_Categories!A1" xr:uid="{00000000-0004-0000-0100-0000FA050000}"/>
    <hyperlink ref="BFP21" location="Age_Categories!A1" display="Age_Categories!A1" xr:uid="{00000000-0004-0000-0100-0000FB050000}"/>
    <hyperlink ref="BFQ21" location="Age_Categories!A1" display="Age_Categories!A1" xr:uid="{00000000-0004-0000-0100-0000FC050000}"/>
    <hyperlink ref="BFR21" location="Age_Categories!A1" display="Age_Categories!A1" xr:uid="{00000000-0004-0000-0100-0000FD050000}"/>
    <hyperlink ref="BFS21" location="Age_Categories!A1" display="Age_Categories!A1" xr:uid="{00000000-0004-0000-0100-0000FE050000}"/>
    <hyperlink ref="BFT21" location="Age_Categories!A1" display="Age_Categories!A1" xr:uid="{00000000-0004-0000-0100-0000FF050000}"/>
    <hyperlink ref="BFU21" location="Age_Categories!A1" display="Age_Categories!A1" xr:uid="{00000000-0004-0000-0100-000000060000}"/>
    <hyperlink ref="BFV21" location="Age_Categories!A1" display="Age_Categories!A1" xr:uid="{00000000-0004-0000-0100-000001060000}"/>
    <hyperlink ref="BFW21" location="Age_Categories!A1" display="Age_Categories!A1" xr:uid="{00000000-0004-0000-0100-000002060000}"/>
    <hyperlink ref="BFX21" location="Age_Categories!A1" display="Age_Categories!A1" xr:uid="{00000000-0004-0000-0100-000003060000}"/>
    <hyperlink ref="BFY21" location="Age_Categories!A1" display="Age_Categories!A1" xr:uid="{00000000-0004-0000-0100-000004060000}"/>
    <hyperlink ref="BFZ21" location="Age_Categories!A1" display="Age_Categories!A1" xr:uid="{00000000-0004-0000-0100-000005060000}"/>
    <hyperlink ref="BGA21" location="Age_Categories!A1" display="Age_Categories!A1" xr:uid="{00000000-0004-0000-0100-000006060000}"/>
    <hyperlink ref="BGB21" location="Age_Categories!A1" display="Age_Categories!A1" xr:uid="{00000000-0004-0000-0100-000007060000}"/>
    <hyperlink ref="BGC21" location="Age_Categories!A1" display="Age_Categories!A1" xr:uid="{00000000-0004-0000-0100-000008060000}"/>
    <hyperlink ref="BGD21" location="Age_Categories!A1" display="Age_Categories!A1" xr:uid="{00000000-0004-0000-0100-000009060000}"/>
    <hyperlink ref="BGE21" location="Age_Categories!A1" display="Age_Categories!A1" xr:uid="{00000000-0004-0000-0100-00000A060000}"/>
    <hyperlink ref="BGF21" location="Age_Categories!A1" display="Age_Categories!A1" xr:uid="{00000000-0004-0000-0100-00000B060000}"/>
    <hyperlink ref="BGG21" location="Age_Categories!A1" display="Age_Categories!A1" xr:uid="{00000000-0004-0000-0100-00000C060000}"/>
    <hyperlink ref="BGH21" location="Age_Categories!A1" display="Age_Categories!A1" xr:uid="{00000000-0004-0000-0100-00000D060000}"/>
    <hyperlink ref="BGI21" location="Age_Categories!A1" display="Age_Categories!A1" xr:uid="{00000000-0004-0000-0100-00000E060000}"/>
    <hyperlink ref="BGJ21" location="Age_Categories!A1" display="Age_Categories!A1" xr:uid="{00000000-0004-0000-0100-00000F060000}"/>
    <hyperlink ref="BGK21" location="Age_Categories!A1" display="Age_Categories!A1" xr:uid="{00000000-0004-0000-0100-000010060000}"/>
    <hyperlink ref="BGL21" location="Age_Categories!A1" display="Age_Categories!A1" xr:uid="{00000000-0004-0000-0100-000011060000}"/>
    <hyperlink ref="BGM21" location="Age_Categories!A1" display="Age_Categories!A1" xr:uid="{00000000-0004-0000-0100-000012060000}"/>
    <hyperlink ref="BGN21" location="Age_Categories!A1" display="Age_Categories!A1" xr:uid="{00000000-0004-0000-0100-000013060000}"/>
    <hyperlink ref="BGO21" location="Age_Categories!A1" display="Age_Categories!A1" xr:uid="{00000000-0004-0000-0100-000014060000}"/>
    <hyperlink ref="BGP21" location="Age_Categories!A1" display="Age_Categories!A1" xr:uid="{00000000-0004-0000-0100-000015060000}"/>
    <hyperlink ref="BGQ21" location="Age_Categories!A1" display="Age_Categories!A1" xr:uid="{00000000-0004-0000-0100-000016060000}"/>
    <hyperlink ref="BGR21" location="Age_Categories!A1" display="Age_Categories!A1" xr:uid="{00000000-0004-0000-0100-000017060000}"/>
    <hyperlink ref="BGS21" location="Age_Categories!A1" display="Age_Categories!A1" xr:uid="{00000000-0004-0000-0100-000018060000}"/>
    <hyperlink ref="BGT21" location="Age_Categories!A1" display="Age_Categories!A1" xr:uid="{00000000-0004-0000-0100-000019060000}"/>
    <hyperlink ref="BGU21" location="Age_Categories!A1" display="Age_Categories!A1" xr:uid="{00000000-0004-0000-0100-00001A060000}"/>
    <hyperlink ref="BGV21" location="Age_Categories!A1" display="Age_Categories!A1" xr:uid="{00000000-0004-0000-0100-00001B060000}"/>
    <hyperlink ref="BGW21" location="Age_Categories!A1" display="Age_Categories!A1" xr:uid="{00000000-0004-0000-0100-00001C060000}"/>
    <hyperlink ref="BGX21" location="Age_Categories!A1" display="Age_Categories!A1" xr:uid="{00000000-0004-0000-0100-00001D060000}"/>
    <hyperlink ref="BGY21" location="Age_Categories!A1" display="Age_Categories!A1" xr:uid="{00000000-0004-0000-0100-00001E060000}"/>
    <hyperlink ref="BGZ21" location="Age_Categories!A1" display="Age_Categories!A1" xr:uid="{00000000-0004-0000-0100-00001F060000}"/>
    <hyperlink ref="BHA21" location="Age_Categories!A1" display="Age_Categories!A1" xr:uid="{00000000-0004-0000-0100-000020060000}"/>
    <hyperlink ref="BHB21" location="Age_Categories!A1" display="Age_Categories!A1" xr:uid="{00000000-0004-0000-0100-000021060000}"/>
    <hyperlink ref="BHC21" location="Age_Categories!A1" display="Age_Categories!A1" xr:uid="{00000000-0004-0000-0100-000022060000}"/>
    <hyperlink ref="BHD21" location="Age_Categories!A1" display="Age_Categories!A1" xr:uid="{00000000-0004-0000-0100-000023060000}"/>
    <hyperlink ref="BHE21" location="Age_Categories!A1" display="Age_Categories!A1" xr:uid="{00000000-0004-0000-0100-000024060000}"/>
    <hyperlink ref="BHF21" location="Age_Categories!A1" display="Age_Categories!A1" xr:uid="{00000000-0004-0000-0100-000025060000}"/>
    <hyperlink ref="BHG21" location="Age_Categories!A1" display="Age_Categories!A1" xr:uid="{00000000-0004-0000-0100-000026060000}"/>
    <hyperlink ref="BHH21" location="Age_Categories!A1" display="Age_Categories!A1" xr:uid="{00000000-0004-0000-0100-000027060000}"/>
    <hyperlink ref="BHI21" location="Age_Categories!A1" display="Age_Categories!A1" xr:uid="{00000000-0004-0000-0100-000028060000}"/>
    <hyperlink ref="BHJ21" location="Age_Categories!A1" display="Age_Categories!A1" xr:uid="{00000000-0004-0000-0100-000029060000}"/>
    <hyperlink ref="BHK21" location="Age_Categories!A1" display="Age_Categories!A1" xr:uid="{00000000-0004-0000-0100-00002A060000}"/>
    <hyperlink ref="BHL21" location="Age_Categories!A1" display="Age_Categories!A1" xr:uid="{00000000-0004-0000-0100-00002B060000}"/>
    <hyperlink ref="BHM21" location="Age_Categories!A1" display="Age_Categories!A1" xr:uid="{00000000-0004-0000-0100-00002C060000}"/>
    <hyperlink ref="BHN21" location="Age_Categories!A1" display="Age_Categories!A1" xr:uid="{00000000-0004-0000-0100-00002D060000}"/>
    <hyperlink ref="BHO21" location="Age_Categories!A1" display="Age_Categories!A1" xr:uid="{00000000-0004-0000-0100-00002E060000}"/>
    <hyperlink ref="BHP21" location="Age_Categories!A1" display="Age_Categories!A1" xr:uid="{00000000-0004-0000-0100-00002F060000}"/>
    <hyperlink ref="BHQ21" location="Age_Categories!A1" display="Age_Categories!A1" xr:uid="{00000000-0004-0000-0100-000030060000}"/>
    <hyperlink ref="BHR21" location="Age_Categories!A1" display="Age_Categories!A1" xr:uid="{00000000-0004-0000-0100-000031060000}"/>
    <hyperlink ref="BHS21" location="Age_Categories!A1" display="Age_Categories!A1" xr:uid="{00000000-0004-0000-0100-000032060000}"/>
    <hyperlink ref="BHT21" location="Age_Categories!A1" display="Age_Categories!A1" xr:uid="{00000000-0004-0000-0100-000033060000}"/>
    <hyperlink ref="BHU21" location="Age_Categories!A1" display="Age_Categories!A1" xr:uid="{00000000-0004-0000-0100-000034060000}"/>
    <hyperlink ref="BHV21" location="Age_Categories!A1" display="Age_Categories!A1" xr:uid="{00000000-0004-0000-0100-000035060000}"/>
    <hyperlink ref="BHW21" location="Age_Categories!A1" display="Age_Categories!A1" xr:uid="{00000000-0004-0000-0100-000036060000}"/>
    <hyperlink ref="BHX21" location="Age_Categories!A1" display="Age_Categories!A1" xr:uid="{00000000-0004-0000-0100-000037060000}"/>
    <hyperlink ref="BHY21" location="Age_Categories!A1" display="Age_Categories!A1" xr:uid="{00000000-0004-0000-0100-000038060000}"/>
    <hyperlink ref="BHZ21" location="Age_Categories!A1" display="Age_Categories!A1" xr:uid="{00000000-0004-0000-0100-000039060000}"/>
    <hyperlink ref="BIA21" location="Age_Categories!A1" display="Age_Categories!A1" xr:uid="{00000000-0004-0000-0100-00003A060000}"/>
    <hyperlink ref="BIB21" location="Age_Categories!A1" display="Age_Categories!A1" xr:uid="{00000000-0004-0000-0100-00003B060000}"/>
    <hyperlink ref="BIC21" location="Age_Categories!A1" display="Age_Categories!A1" xr:uid="{00000000-0004-0000-0100-00003C060000}"/>
    <hyperlink ref="BID21" location="Age_Categories!A1" display="Age_Categories!A1" xr:uid="{00000000-0004-0000-0100-00003D060000}"/>
    <hyperlink ref="BIE21" location="Age_Categories!A1" display="Age_Categories!A1" xr:uid="{00000000-0004-0000-0100-00003E060000}"/>
    <hyperlink ref="BIF21" location="Age_Categories!A1" display="Age_Categories!A1" xr:uid="{00000000-0004-0000-0100-00003F060000}"/>
    <hyperlink ref="BIG21" location="Age_Categories!A1" display="Age_Categories!A1" xr:uid="{00000000-0004-0000-0100-000040060000}"/>
    <hyperlink ref="BIH21" location="Age_Categories!A1" display="Age_Categories!A1" xr:uid="{00000000-0004-0000-0100-000041060000}"/>
    <hyperlink ref="BII21" location="Age_Categories!A1" display="Age_Categories!A1" xr:uid="{00000000-0004-0000-0100-000042060000}"/>
    <hyperlink ref="BIJ21" location="Age_Categories!A1" display="Age_Categories!A1" xr:uid="{00000000-0004-0000-0100-000043060000}"/>
    <hyperlink ref="BIK21" location="Age_Categories!A1" display="Age_Categories!A1" xr:uid="{00000000-0004-0000-0100-000044060000}"/>
    <hyperlink ref="BIL21" location="Age_Categories!A1" display="Age_Categories!A1" xr:uid="{00000000-0004-0000-0100-000045060000}"/>
    <hyperlink ref="BIM21" location="Age_Categories!A1" display="Age_Categories!A1" xr:uid="{00000000-0004-0000-0100-000046060000}"/>
    <hyperlink ref="BIN21" location="Age_Categories!A1" display="Age_Categories!A1" xr:uid="{00000000-0004-0000-0100-000047060000}"/>
    <hyperlink ref="BIO21" location="Age_Categories!A1" display="Age_Categories!A1" xr:uid="{00000000-0004-0000-0100-000048060000}"/>
    <hyperlink ref="BIP21" location="Age_Categories!A1" display="Age_Categories!A1" xr:uid="{00000000-0004-0000-0100-000049060000}"/>
    <hyperlink ref="BIQ21" location="Age_Categories!A1" display="Age_Categories!A1" xr:uid="{00000000-0004-0000-0100-00004A060000}"/>
    <hyperlink ref="BIR21" location="Age_Categories!A1" display="Age_Categories!A1" xr:uid="{00000000-0004-0000-0100-00004B060000}"/>
    <hyperlink ref="BIS21" location="Age_Categories!A1" display="Age_Categories!A1" xr:uid="{00000000-0004-0000-0100-00004C060000}"/>
    <hyperlink ref="BIT21" location="Age_Categories!A1" display="Age_Categories!A1" xr:uid="{00000000-0004-0000-0100-00004D060000}"/>
    <hyperlink ref="BIU21" location="Age_Categories!A1" display="Age_Categories!A1" xr:uid="{00000000-0004-0000-0100-00004E060000}"/>
    <hyperlink ref="BIV21" location="Age_Categories!A1" display="Age_Categories!A1" xr:uid="{00000000-0004-0000-0100-00004F060000}"/>
    <hyperlink ref="BIW21" location="Age_Categories!A1" display="Age_Categories!A1" xr:uid="{00000000-0004-0000-0100-000050060000}"/>
    <hyperlink ref="BIX21" location="Age_Categories!A1" display="Age_Categories!A1" xr:uid="{00000000-0004-0000-0100-000051060000}"/>
    <hyperlink ref="BIY21" location="Age_Categories!A1" display="Age_Categories!A1" xr:uid="{00000000-0004-0000-0100-000052060000}"/>
    <hyperlink ref="BIZ21" location="Age_Categories!A1" display="Age_Categories!A1" xr:uid="{00000000-0004-0000-0100-000053060000}"/>
    <hyperlink ref="BJA21" location="Age_Categories!A1" display="Age_Categories!A1" xr:uid="{00000000-0004-0000-0100-000054060000}"/>
    <hyperlink ref="BJB21" location="Age_Categories!A1" display="Age_Categories!A1" xr:uid="{00000000-0004-0000-0100-000055060000}"/>
    <hyperlink ref="BJC21" location="Age_Categories!A1" display="Age_Categories!A1" xr:uid="{00000000-0004-0000-0100-000056060000}"/>
    <hyperlink ref="BJD21" location="Age_Categories!A1" display="Age_Categories!A1" xr:uid="{00000000-0004-0000-0100-000057060000}"/>
    <hyperlink ref="BJE21" location="Age_Categories!A1" display="Age_Categories!A1" xr:uid="{00000000-0004-0000-0100-000058060000}"/>
    <hyperlink ref="BJF21" location="Age_Categories!A1" display="Age_Categories!A1" xr:uid="{00000000-0004-0000-0100-000059060000}"/>
    <hyperlink ref="BJG21" location="Age_Categories!A1" display="Age_Categories!A1" xr:uid="{00000000-0004-0000-0100-00005A060000}"/>
    <hyperlink ref="BJH21" location="Age_Categories!A1" display="Age_Categories!A1" xr:uid="{00000000-0004-0000-0100-00005B060000}"/>
    <hyperlink ref="BJI21" location="Age_Categories!A1" display="Age_Categories!A1" xr:uid="{00000000-0004-0000-0100-00005C060000}"/>
    <hyperlink ref="BJJ21" location="Age_Categories!A1" display="Age_Categories!A1" xr:uid="{00000000-0004-0000-0100-00005D060000}"/>
    <hyperlink ref="BJK21" location="Age_Categories!A1" display="Age_Categories!A1" xr:uid="{00000000-0004-0000-0100-00005E060000}"/>
    <hyperlink ref="BJL21" location="Age_Categories!A1" display="Age_Categories!A1" xr:uid="{00000000-0004-0000-0100-00005F060000}"/>
    <hyperlink ref="BJM21" location="Age_Categories!A1" display="Age_Categories!A1" xr:uid="{00000000-0004-0000-0100-000060060000}"/>
    <hyperlink ref="BJN21" location="Age_Categories!A1" display="Age_Categories!A1" xr:uid="{00000000-0004-0000-0100-000061060000}"/>
    <hyperlink ref="BJO21" location="Age_Categories!A1" display="Age_Categories!A1" xr:uid="{00000000-0004-0000-0100-000062060000}"/>
    <hyperlink ref="BJP21" location="Age_Categories!A1" display="Age_Categories!A1" xr:uid="{00000000-0004-0000-0100-000063060000}"/>
    <hyperlink ref="BJQ21" location="Age_Categories!A1" display="Age_Categories!A1" xr:uid="{00000000-0004-0000-0100-000064060000}"/>
    <hyperlink ref="BJR21" location="Age_Categories!A1" display="Age_Categories!A1" xr:uid="{00000000-0004-0000-0100-000065060000}"/>
    <hyperlink ref="BJS21" location="Age_Categories!A1" display="Age_Categories!A1" xr:uid="{00000000-0004-0000-0100-000066060000}"/>
    <hyperlink ref="BJT21" location="Age_Categories!A1" display="Age_Categories!A1" xr:uid="{00000000-0004-0000-0100-000067060000}"/>
    <hyperlink ref="BJU21" location="Age_Categories!A1" display="Age_Categories!A1" xr:uid="{00000000-0004-0000-0100-000068060000}"/>
    <hyperlink ref="BJV21" location="Age_Categories!A1" display="Age_Categories!A1" xr:uid="{00000000-0004-0000-0100-000069060000}"/>
    <hyperlink ref="BJW21" location="Age_Categories!A1" display="Age_Categories!A1" xr:uid="{00000000-0004-0000-0100-00006A060000}"/>
    <hyperlink ref="BJX21" location="Age_Categories!A1" display="Age_Categories!A1" xr:uid="{00000000-0004-0000-0100-00006B060000}"/>
    <hyperlink ref="BJY21" location="Age_Categories!A1" display="Age_Categories!A1" xr:uid="{00000000-0004-0000-0100-00006C060000}"/>
    <hyperlink ref="BJZ21" location="Age_Categories!A1" display="Age_Categories!A1" xr:uid="{00000000-0004-0000-0100-00006D060000}"/>
    <hyperlink ref="BKA21" location="Age_Categories!A1" display="Age_Categories!A1" xr:uid="{00000000-0004-0000-0100-00006E060000}"/>
    <hyperlink ref="BKB21" location="Age_Categories!A1" display="Age_Categories!A1" xr:uid="{00000000-0004-0000-0100-00006F060000}"/>
    <hyperlink ref="BKC21" location="Age_Categories!A1" display="Age_Categories!A1" xr:uid="{00000000-0004-0000-0100-000070060000}"/>
    <hyperlink ref="BKD21" location="Age_Categories!A1" display="Age_Categories!A1" xr:uid="{00000000-0004-0000-0100-000071060000}"/>
    <hyperlink ref="BKE21" location="Age_Categories!A1" display="Age_Categories!A1" xr:uid="{00000000-0004-0000-0100-000072060000}"/>
    <hyperlink ref="BKF21" location="Age_Categories!A1" display="Age_Categories!A1" xr:uid="{00000000-0004-0000-0100-000073060000}"/>
    <hyperlink ref="BKG21" location="Age_Categories!A1" display="Age_Categories!A1" xr:uid="{00000000-0004-0000-0100-000074060000}"/>
    <hyperlink ref="BKH21" location="Age_Categories!A1" display="Age_Categories!A1" xr:uid="{00000000-0004-0000-0100-000075060000}"/>
    <hyperlink ref="BKI21" location="Age_Categories!A1" display="Age_Categories!A1" xr:uid="{00000000-0004-0000-0100-000076060000}"/>
    <hyperlink ref="BKJ21" location="Age_Categories!A1" display="Age_Categories!A1" xr:uid="{00000000-0004-0000-0100-000077060000}"/>
    <hyperlink ref="BKK21" location="Age_Categories!A1" display="Age_Categories!A1" xr:uid="{00000000-0004-0000-0100-000078060000}"/>
    <hyperlink ref="BKL21" location="Age_Categories!A1" display="Age_Categories!A1" xr:uid="{00000000-0004-0000-0100-000079060000}"/>
    <hyperlink ref="BKM21" location="Age_Categories!A1" display="Age_Categories!A1" xr:uid="{00000000-0004-0000-0100-00007A060000}"/>
    <hyperlink ref="BKN21" location="Age_Categories!A1" display="Age_Categories!A1" xr:uid="{00000000-0004-0000-0100-00007B060000}"/>
    <hyperlink ref="BKO21" location="Age_Categories!A1" display="Age_Categories!A1" xr:uid="{00000000-0004-0000-0100-00007C060000}"/>
    <hyperlink ref="BKP21" location="Age_Categories!A1" display="Age_Categories!A1" xr:uid="{00000000-0004-0000-0100-00007D060000}"/>
    <hyperlink ref="BKQ21" location="Age_Categories!A1" display="Age_Categories!A1" xr:uid="{00000000-0004-0000-0100-00007E060000}"/>
    <hyperlink ref="BKR21" location="Age_Categories!A1" display="Age_Categories!A1" xr:uid="{00000000-0004-0000-0100-00007F060000}"/>
    <hyperlink ref="BKS21" location="Age_Categories!A1" display="Age_Categories!A1" xr:uid="{00000000-0004-0000-0100-000080060000}"/>
    <hyperlink ref="BKT21" location="Age_Categories!A1" display="Age_Categories!A1" xr:uid="{00000000-0004-0000-0100-000081060000}"/>
    <hyperlink ref="BKU21" location="Age_Categories!A1" display="Age_Categories!A1" xr:uid="{00000000-0004-0000-0100-000082060000}"/>
    <hyperlink ref="BKV21" location="Age_Categories!A1" display="Age_Categories!A1" xr:uid="{00000000-0004-0000-0100-000083060000}"/>
    <hyperlink ref="BKW21" location="Age_Categories!A1" display="Age_Categories!A1" xr:uid="{00000000-0004-0000-0100-000084060000}"/>
    <hyperlink ref="BKX21" location="Age_Categories!A1" display="Age_Categories!A1" xr:uid="{00000000-0004-0000-0100-000085060000}"/>
    <hyperlink ref="BKY21" location="Age_Categories!A1" display="Age_Categories!A1" xr:uid="{00000000-0004-0000-0100-000086060000}"/>
    <hyperlink ref="BKZ21" location="Age_Categories!A1" display="Age_Categories!A1" xr:uid="{00000000-0004-0000-0100-000087060000}"/>
    <hyperlink ref="BLA21" location="Age_Categories!A1" display="Age_Categories!A1" xr:uid="{00000000-0004-0000-0100-000088060000}"/>
    <hyperlink ref="BLB21" location="Age_Categories!A1" display="Age_Categories!A1" xr:uid="{00000000-0004-0000-0100-000089060000}"/>
    <hyperlink ref="BLC21" location="Age_Categories!A1" display="Age_Categories!A1" xr:uid="{00000000-0004-0000-0100-00008A060000}"/>
    <hyperlink ref="BLD21" location="Age_Categories!A1" display="Age_Categories!A1" xr:uid="{00000000-0004-0000-0100-00008B060000}"/>
    <hyperlink ref="BLE21" location="Age_Categories!A1" display="Age_Categories!A1" xr:uid="{00000000-0004-0000-0100-00008C060000}"/>
    <hyperlink ref="BLF21" location="Age_Categories!A1" display="Age_Categories!A1" xr:uid="{00000000-0004-0000-0100-00008D060000}"/>
    <hyperlink ref="BLG21" location="Age_Categories!A1" display="Age_Categories!A1" xr:uid="{00000000-0004-0000-0100-00008E060000}"/>
    <hyperlink ref="BLH21" location="Age_Categories!A1" display="Age_Categories!A1" xr:uid="{00000000-0004-0000-0100-00008F060000}"/>
    <hyperlink ref="BLI21" location="Age_Categories!A1" display="Age_Categories!A1" xr:uid="{00000000-0004-0000-0100-000090060000}"/>
    <hyperlink ref="BLJ21" location="Age_Categories!A1" display="Age_Categories!A1" xr:uid="{00000000-0004-0000-0100-000091060000}"/>
    <hyperlink ref="BLK21" location="Age_Categories!A1" display="Age_Categories!A1" xr:uid="{00000000-0004-0000-0100-000092060000}"/>
    <hyperlink ref="BLL21" location="Age_Categories!A1" display="Age_Categories!A1" xr:uid="{00000000-0004-0000-0100-000093060000}"/>
    <hyperlink ref="BLM21" location="Age_Categories!A1" display="Age_Categories!A1" xr:uid="{00000000-0004-0000-0100-000094060000}"/>
    <hyperlink ref="BLN21" location="Age_Categories!A1" display="Age_Categories!A1" xr:uid="{00000000-0004-0000-0100-000095060000}"/>
    <hyperlink ref="BLO21" location="Age_Categories!A1" display="Age_Categories!A1" xr:uid="{00000000-0004-0000-0100-000096060000}"/>
    <hyperlink ref="BLP21" location="Age_Categories!A1" display="Age_Categories!A1" xr:uid="{00000000-0004-0000-0100-000097060000}"/>
    <hyperlink ref="BLQ21" location="Age_Categories!A1" display="Age_Categories!A1" xr:uid="{00000000-0004-0000-0100-000098060000}"/>
    <hyperlink ref="BLR21" location="Age_Categories!A1" display="Age_Categories!A1" xr:uid="{00000000-0004-0000-0100-000099060000}"/>
    <hyperlink ref="BLS21" location="Age_Categories!A1" display="Age_Categories!A1" xr:uid="{00000000-0004-0000-0100-00009A060000}"/>
    <hyperlink ref="BLT21" location="Age_Categories!A1" display="Age_Categories!A1" xr:uid="{00000000-0004-0000-0100-00009B060000}"/>
    <hyperlink ref="BLU21" location="Age_Categories!A1" display="Age_Categories!A1" xr:uid="{00000000-0004-0000-0100-00009C060000}"/>
    <hyperlink ref="BLV21" location="Age_Categories!A1" display="Age_Categories!A1" xr:uid="{00000000-0004-0000-0100-00009D060000}"/>
    <hyperlink ref="BLW21" location="Age_Categories!A1" display="Age_Categories!A1" xr:uid="{00000000-0004-0000-0100-00009E060000}"/>
    <hyperlink ref="BLX21" location="Age_Categories!A1" display="Age_Categories!A1" xr:uid="{00000000-0004-0000-0100-00009F060000}"/>
    <hyperlink ref="BLY21" location="Age_Categories!A1" display="Age_Categories!A1" xr:uid="{00000000-0004-0000-0100-0000A0060000}"/>
    <hyperlink ref="BLZ21" location="Age_Categories!A1" display="Age_Categories!A1" xr:uid="{00000000-0004-0000-0100-0000A1060000}"/>
    <hyperlink ref="BMA21" location="Age_Categories!A1" display="Age_Categories!A1" xr:uid="{00000000-0004-0000-0100-0000A2060000}"/>
    <hyperlink ref="BMB21" location="Age_Categories!A1" display="Age_Categories!A1" xr:uid="{00000000-0004-0000-0100-0000A3060000}"/>
    <hyperlink ref="BMC21" location="Age_Categories!A1" display="Age_Categories!A1" xr:uid="{00000000-0004-0000-0100-0000A4060000}"/>
    <hyperlink ref="BMD21" location="Age_Categories!A1" display="Age_Categories!A1" xr:uid="{00000000-0004-0000-0100-0000A5060000}"/>
    <hyperlink ref="BME21" location="Age_Categories!A1" display="Age_Categories!A1" xr:uid="{00000000-0004-0000-0100-0000A6060000}"/>
    <hyperlink ref="BMF21" location="Age_Categories!A1" display="Age_Categories!A1" xr:uid="{00000000-0004-0000-0100-0000A7060000}"/>
    <hyperlink ref="BMG21" location="Age_Categories!A1" display="Age_Categories!A1" xr:uid="{00000000-0004-0000-0100-0000A8060000}"/>
    <hyperlink ref="BMH21" location="Age_Categories!A1" display="Age_Categories!A1" xr:uid="{00000000-0004-0000-0100-0000A9060000}"/>
    <hyperlink ref="BMI21" location="Age_Categories!A1" display="Age_Categories!A1" xr:uid="{00000000-0004-0000-0100-0000AA060000}"/>
    <hyperlink ref="BMJ21" location="Age_Categories!A1" display="Age_Categories!A1" xr:uid="{00000000-0004-0000-0100-0000AB060000}"/>
    <hyperlink ref="BMK21" location="Age_Categories!A1" display="Age_Categories!A1" xr:uid="{00000000-0004-0000-0100-0000AC060000}"/>
    <hyperlink ref="BML21" location="Age_Categories!A1" display="Age_Categories!A1" xr:uid="{00000000-0004-0000-0100-0000AD060000}"/>
    <hyperlink ref="BMM21" location="Age_Categories!A1" display="Age_Categories!A1" xr:uid="{00000000-0004-0000-0100-0000AE060000}"/>
    <hyperlink ref="BMN21" location="Age_Categories!A1" display="Age_Categories!A1" xr:uid="{00000000-0004-0000-0100-0000AF060000}"/>
    <hyperlink ref="BMO21" location="Age_Categories!A1" display="Age_Categories!A1" xr:uid="{00000000-0004-0000-0100-0000B0060000}"/>
    <hyperlink ref="BMP21" location="Age_Categories!A1" display="Age_Categories!A1" xr:uid="{00000000-0004-0000-0100-0000B1060000}"/>
    <hyperlink ref="BMQ21" location="Age_Categories!A1" display="Age_Categories!A1" xr:uid="{00000000-0004-0000-0100-0000B2060000}"/>
    <hyperlink ref="BMR21" location="Age_Categories!A1" display="Age_Categories!A1" xr:uid="{00000000-0004-0000-0100-0000B3060000}"/>
    <hyperlink ref="BMS21" location="Age_Categories!A1" display="Age_Categories!A1" xr:uid="{00000000-0004-0000-0100-0000B4060000}"/>
    <hyperlink ref="BMT21" location="Age_Categories!A1" display="Age_Categories!A1" xr:uid="{00000000-0004-0000-0100-0000B5060000}"/>
    <hyperlink ref="BMU21" location="Age_Categories!A1" display="Age_Categories!A1" xr:uid="{00000000-0004-0000-0100-0000B6060000}"/>
    <hyperlink ref="BMV21" location="Age_Categories!A1" display="Age_Categories!A1" xr:uid="{00000000-0004-0000-0100-0000B7060000}"/>
    <hyperlink ref="BMW21" location="Age_Categories!A1" display="Age_Categories!A1" xr:uid="{00000000-0004-0000-0100-0000B8060000}"/>
    <hyperlink ref="BMX21" location="Age_Categories!A1" display="Age_Categories!A1" xr:uid="{00000000-0004-0000-0100-0000B9060000}"/>
    <hyperlink ref="BMY21" location="Age_Categories!A1" display="Age_Categories!A1" xr:uid="{00000000-0004-0000-0100-0000BA060000}"/>
    <hyperlink ref="BMZ21" location="Age_Categories!A1" display="Age_Categories!A1" xr:uid="{00000000-0004-0000-0100-0000BB060000}"/>
    <hyperlink ref="BNA21" location="Age_Categories!A1" display="Age_Categories!A1" xr:uid="{00000000-0004-0000-0100-0000BC060000}"/>
    <hyperlink ref="BNB21" location="Age_Categories!A1" display="Age_Categories!A1" xr:uid="{00000000-0004-0000-0100-0000BD060000}"/>
    <hyperlink ref="BNC21" location="Age_Categories!A1" display="Age_Categories!A1" xr:uid="{00000000-0004-0000-0100-0000BE060000}"/>
    <hyperlink ref="BND21" location="Age_Categories!A1" display="Age_Categories!A1" xr:uid="{00000000-0004-0000-0100-0000BF060000}"/>
    <hyperlink ref="BNE21" location="Age_Categories!A1" display="Age_Categories!A1" xr:uid="{00000000-0004-0000-0100-0000C0060000}"/>
    <hyperlink ref="BNF21" location="Age_Categories!A1" display="Age_Categories!A1" xr:uid="{00000000-0004-0000-0100-0000C1060000}"/>
    <hyperlink ref="BNG21" location="Age_Categories!A1" display="Age_Categories!A1" xr:uid="{00000000-0004-0000-0100-0000C2060000}"/>
    <hyperlink ref="BNH21" location="Age_Categories!A1" display="Age_Categories!A1" xr:uid="{00000000-0004-0000-0100-0000C3060000}"/>
    <hyperlink ref="BNI21" location="Age_Categories!A1" display="Age_Categories!A1" xr:uid="{00000000-0004-0000-0100-0000C4060000}"/>
    <hyperlink ref="BNJ21" location="Age_Categories!A1" display="Age_Categories!A1" xr:uid="{00000000-0004-0000-0100-0000C5060000}"/>
    <hyperlink ref="BNK21" location="Age_Categories!A1" display="Age_Categories!A1" xr:uid="{00000000-0004-0000-0100-0000C6060000}"/>
    <hyperlink ref="BNL21" location="Age_Categories!A1" display="Age_Categories!A1" xr:uid="{00000000-0004-0000-0100-0000C7060000}"/>
    <hyperlink ref="BNM21" location="Age_Categories!A1" display="Age_Categories!A1" xr:uid="{00000000-0004-0000-0100-0000C8060000}"/>
    <hyperlink ref="BNN21" location="Age_Categories!A1" display="Age_Categories!A1" xr:uid="{00000000-0004-0000-0100-0000C9060000}"/>
    <hyperlink ref="BNO21" location="Age_Categories!A1" display="Age_Categories!A1" xr:uid="{00000000-0004-0000-0100-0000CA060000}"/>
    <hyperlink ref="BNP21" location="Age_Categories!A1" display="Age_Categories!A1" xr:uid="{00000000-0004-0000-0100-0000CB060000}"/>
    <hyperlink ref="BNQ21" location="Age_Categories!A1" display="Age_Categories!A1" xr:uid="{00000000-0004-0000-0100-0000CC060000}"/>
    <hyperlink ref="BNR21" location="Age_Categories!A1" display="Age_Categories!A1" xr:uid="{00000000-0004-0000-0100-0000CD060000}"/>
    <hyperlink ref="BNS21" location="Age_Categories!A1" display="Age_Categories!A1" xr:uid="{00000000-0004-0000-0100-0000CE060000}"/>
    <hyperlink ref="BNT21" location="Age_Categories!A1" display="Age_Categories!A1" xr:uid="{00000000-0004-0000-0100-0000CF060000}"/>
    <hyperlink ref="BNU21" location="Age_Categories!A1" display="Age_Categories!A1" xr:uid="{00000000-0004-0000-0100-0000D0060000}"/>
    <hyperlink ref="BNV21" location="Age_Categories!A1" display="Age_Categories!A1" xr:uid="{00000000-0004-0000-0100-0000D1060000}"/>
    <hyperlink ref="BNW21" location="Age_Categories!A1" display="Age_Categories!A1" xr:uid="{00000000-0004-0000-0100-0000D2060000}"/>
    <hyperlink ref="BNX21" location="Age_Categories!A1" display="Age_Categories!A1" xr:uid="{00000000-0004-0000-0100-0000D3060000}"/>
    <hyperlink ref="BNY21" location="Age_Categories!A1" display="Age_Categories!A1" xr:uid="{00000000-0004-0000-0100-0000D4060000}"/>
    <hyperlink ref="BNZ21" location="Age_Categories!A1" display="Age_Categories!A1" xr:uid="{00000000-0004-0000-0100-0000D5060000}"/>
    <hyperlink ref="BOA21" location="Age_Categories!A1" display="Age_Categories!A1" xr:uid="{00000000-0004-0000-0100-0000D6060000}"/>
    <hyperlink ref="BOB21" location="Age_Categories!A1" display="Age_Categories!A1" xr:uid="{00000000-0004-0000-0100-0000D7060000}"/>
    <hyperlink ref="BOC21" location="Age_Categories!A1" display="Age_Categories!A1" xr:uid="{00000000-0004-0000-0100-0000D8060000}"/>
    <hyperlink ref="BOD21" location="Age_Categories!A1" display="Age_Categories!A1" xr:uid="{00000000-0004-0000-0100-0000D9060000}"/>
    <hyperlink ref="BOE21" location="Age_Categories!A1" display="Age_Categories!A1" xr:uid="{00000000-0004-0000-0100-0000DA060000}"/>
    <hyperlink ref="BOF21" location="Age_Categories!A1" display="Age_Categories!A1" xr:uid="{00000000-0004-0000-0100-0000DB060000}"/>
    <hyperlink ref="BOG21" location="Age_Categories!A1" display="Age_Categories!A1" xr:uid="{00000000-0004-0000-0100-0000DC060000}"/>
    <hyperlink ref="BOH21" location="Age_Categories!A1" display="Age_Categories!A1" xr:uid="{00000000-0004-0000-0100-0000DD060000}"/>
    <hyperlink ref="BOI21" location="Age_Categories!A1" display="Age_Categories!A1" xr:uid="{00000000-0004-0000-0100-0000DE060000}"/>
    <hyperlink ref="BOJ21" location="Age_Categories!A1" display="Age_Categories!A1" xr:uid="{00000000-0004-0000-0100-0000DF060000}"/>
    <hyperlink ref="BOK21" location="Age_Categories!A1" display="Age_Categories!A1" xr:uid="{00000000-0004-0000-0100-0000E0060000}"/>
    <hyperlink ref="BOL21" location="Age_Categories!A1" display="Age_Categories!A1" xr:uid="{00000000-0004-0000-0100-0000E1060000}"/>
    <hyperlink ref="BOM21" location="Age_Categories!A1" display="Age_Categories!A1" xr:uid="{00000000-0004-0000-0100-0000E2060000}"/>
    <hyperlink ref="BON21" location="Age_Categories!A1" display="Age_Categories!A1" xr:uid="{00000000-0004-0000-0100-0000E3060000}"/>
    <hyperlink ref="BOO21" location="Age_Categories!A1" display="Age_Categories!A1" xr:uid="{00000000-0004-0000-0100-0000E4060000}"/>
    <hyperlink ref="BOP21" location="Age_Categories!A1" display="Age_Categories!A1" xr:uid="{00000000-0004-0000-0100-0000E5060000}"/>
    <hyperlink ref="BOQ21" location="Age_Categories!A1" display="Age_Categories!A1" xr:uid="{00000000-0004-0000-0100-0000E6060000}"/>
    <hyperlink ref="BOR21" location="Age_Categories!A1" display="Age_Categories!A1" xr:uid="{00000000-0004-0000-0100-0000E7060000}"/>
    <hyperlink ref="BOS21" location="Age_Categories!A1" display="Age_Categories!A1" xr:uid="{00000000-0004-0000-0100-0000E8060000}"/>
    <hyperlink ref="BOT21" location="Age_Categories!A1" display="Age_Categories!A1" xr:uid="{00000000-0004-0000-0100-0000E9060000}"/>
    <hyperlink ref="BOU21" location="Age_Categories!A1" display="Age_Categories!A1" xr:uid="{00000000-0004-0000-0100-0000EA060000}"/>
    <hyperlink ref="BOV21" location="Age_Categories!A1" display="Age_Categories!A1" xr:uid="{00000000-0004-0000-0100-0000EB060000}"/>
    <hyperlink ref="BOW21" location="Age_Categories!A1" display="Age_Categories!A1" xr:uid="{00000000-0004-0000-0100-0000EC060000}"/>
    <hyperlink ref="BOX21" location="Age_Categories!A1" display="Age_Categories!A1" xr:uid="{00000000-0004-0000-0100-0000ED060000}"/>
    <hyperlink ref="BOY21" location="Age_Categories!A1" display="Age_Categories!A1" xr:uid="{00000000-0004-0000-0100-0000EE060000}"/>
    <hyperlink ref="BOZ21" location="Age_Categories!A1" display="Age_Categories!A1" xr:uid="{00000000-0004-0000-0100-0000EF060000}"/>
    <hyperlink ref="BPA21" location="Age_Categories!A1" display="Age_Categories!A1" xr:uid="{00000000-0004-0000-0100-0000F0060000}"/>
    <hyperlink ref="BPB21" location="Age_Categories!A1" display="Age_Categories!A1" xr:uid="{00000000-0004-0000-0100-0000F1060000}"/>
    <hyperlink ref="BPC21" location="Age_Categories!A1" display="Age_Categories!A1" xr:uid="{00000000-0004-0000-0100-0000F2060000}"/>
    <hyperlink ref="BPD21" location="Age_Categories!A1" display="Age_Categories!A1" xr:uid="{00000000-0004-0000-0100-0000F3060000}"/>
    <hyperlink ref="BPE21" location="Age_Categories!A1" display="Age_Categories!A1" xr:uid="{00000000-0004-0000-0100-0000F4060000}"/>
    <hyperlink ref="BPF21" location="Age_Categories!A1" display="Age_Categories!A1" xr:uid="{00000000-0004-0000-0100-0000F5060000}"/>
    <hyperlink ref="BPG21" location="Age_Categories!A1" display="Age_Categories!A1" xr:uid="{00000000-0004-0000-0100-0000F6060000}"/>
    <hyperlink ref="BPH21" location="Age_Categories!A1" display="Age_Categories!A1" xr:uid="{00000000-0004-0000-0100-0000F7060000}"/>
    <hyperlink ref="BPI21" location="Age_Categories!A1" display="Age_Categories!A1" xr:uid="{00000000-0004-0000-0100-0000F8060000}"/>
    <hyperlink ref="BPJ21" location="Age_Categories!A1" display="Age_Categories!A1" xr:uid="{00000000-0004-0000-0100-0000F9060000}"/>
    <hyperlink ref="BPK21" location="Age_Categories!A1" display="Age_Categories!A1" xr:uid="{00000000-0004-0000-0100-0000FA060000}"/>
    <hyperlink ref="BPL21" location="Age_Categories!A1" display="Age_Categories!A1" xr:uid="{00000000-0004-0000-0100-0000FB060000}"/>
    <hyperlink ref="BPM21" location="Age_Categories!A1" display="Age_Categories!A1" xr:uid="{00000000-0004-0000-0100-0000FC060000}"/>
    <hyperlink ref="BPN21" location="Age_Categories!A1" display="Age_Categories!A1" xr:uid="{00000000-0004-0000-0100-0000FD060000}"/>
    <hyperlink ref="BPO21" location="Age_Categories!A1" display="Age_Categories!A1" xr:uid="{00000000-0004-0000-0100-0000FE060000}"/>
    <hyperlink ref="BPP21" location="Age_Categories!A1" display="Age_Categories!A1" xr:uid="{00000000-0004-0000-0100-0000FF060000}"/>
    <hyperlink ref="BPQ21" location="Age_Categories!A1" display="Age_Categories!A1" xr:uid="{00000000-0004-0000-0100-000000070000}"/>
    <hyperlink ref="BPR21" location="Age_Categories!A1" display="Age_Categories!A1" xr:uid="{00000000-0004-0000-0100-000001070000}"/>
    <hyperlink ref="BPS21" location="Age_Categories!A1" display="Age_Categories!A1" xr:uid="{00000000-0004-0000-0100-000002070000}"/>
    <hyperlink ref="BPT21" location="Age_Categories!A1" display="Age_Categories!A1" xr:uid="{00000000-0004-0000-0100-000003070000}"/>
    <hyperlink ref="BPU21" location="Age_Categories!A1" display="Age_Categories!A1" xr:uid="{00000000-0004-0000-0100-000004070000}"/>
    <hyperlink ref="BPV21" location="Age_Categories!A1" display="Age_Categories!A1" xr:uid="{00000000-0004-0000-0100-000005070000}"/>
    <hyperlink ref="BPW21" location="Age_Categories!A1" display="Age_Categories!A1" xr:uid="{00000000-0004-0000-0100-000006070000}"/>
    <hyperlink ref="BPX21" location="Age_Categories!A1" display="Age_Categories!A1" xr:uid="{00000000-0004-0000-0100-000007070000}"/>
    <hyperlink ref="BPY21" location="Age_Categories!A1" display="Age_Categories!A1" xr:uid="{00000000-0004-0000-0100-000008070000}"/>
    <hyperlink ref="BPZ21" location="Age_Categories!A1" display="Age_Categories!A1" xr:uid="{00000000-0004-0000-0100-000009070000}"/>
    <hyperlink ref="BQA21" location="Age_Categories!A1" display="Age_Categories!A1" xr:uid="{00000000-0004-0000-0100-00000A070000}"/>
    <hyperlink ref="BQB21" location="Age_Categories!A1" display="Age_Categories!A1" xr:uid="{00000000-0004-0000-0100-00000B070000}"/>
    <hyperlink ref="BQC21" location="Age_Categories!A1" display="Age_Categories!A1" xr:uid="{00000000-0004-0000-0100-00000C070000}"/>
    <hyperlink ref="BQD21" location="Age_Categories!A1" display="Age_Categories!A1" xr:uid="{00000000-0004-0000-0100-00000D070000}"/>
    <hyperlink ref="BQE21" location="Age_Categories!A1" display="Age_Categories!A1" xr:uid="{00000000-0004-0000-0100-00000E070000}"/>
    <hyperlink ref="BQF21" location="Age_Categories!A1" display="Age_Categories!A1" xr:uid="{00000000-0004-0000-0100-00000F070000}"/>
    <hyperlink ref="BQG21" location="Age_Categories!A1" display="Age_Categories!A1" xr:uid="{00000000-0004-0000-0100-000010070000}"/>
    <hyperlink ref="BQH21" location="Age_Categories!A1" display="Age_Categories!A1" xr:uid="{00000000-0004-0000-0100-000011070000}"/>
    <hyperlink ref="BQI21" location="Age_Categories!A1" display="Age_Categories!A1" xr:uid="{00000000-0004-0000-0100-000012070000}"/>
    <hyperlink ref="BQJ21" location="Age_Categories!A1" display="Age_Categories!A1" xr:uid="{00000000-0004-0000-0100-000013070000}"/>
    <hyperlink ref="BQK21" location="Age_Categories!A1" display="Age_Categories!A1" xr:uid="{00000000-0004-0000-0100-000014070000}"/>
    <hyperlink ref="BQL21" location="Age_Categories!A1" display="Age_Categories!A1" xr:uid="{00000000-0004-0000-0100-000015070000}"/>
    <hyperlink ref="BQM21" location="Age_Categories!A1" display="Age_Categories!A1" xr:uid="{00000000-0004-0000-0100-000016070000}"/>
    <hyperlink ref="BQN21" location="Age_Categories!A1" display="Age_Categories!A1" xr:uid="{00000000-0004-0000-0100-000017070000}"/>
    <hyperlink ref="BQO21" location="Age_Categories!A1" display="Age_Categories!A1" xr:uid="{00000000-0004-0000-0100-000018070000}"/>
    <hyperlink ref="BQP21" location="Age_Categories!A1" display="Age_Categories!A1" xr:uid="{00000000-0004-0000-0100-000019070000}"/>
    <hyperlink ref="BQQ21" location="Age_Categories!A1" display="Age_Categories!A1" xr:uid="{00000000-0004-0000-0100-00001A070000}"/>
    <hyperlink ref="BQR21" location="Age_Categories!A1" display="Age_Categories!A1" xr:uid="{00000000-0004-0000-0100-00001B070000}"/>
    <hyperlink ref="BQS21" location="Age_Categories!A1" display="Age_Categories!A1" xr:uid="{00000000-0004-0000-0100-00001C070000}"/>
    <hyperlink ref="BQT21" location="Age_Categories!A1" display="Age_Categories!A1" xr:uid="{00000000-0004-0000-0100-00001D070000}"/>
    <hyperlink ref="BQU21" location="Age_Categories!A1" display="Age_Categories!A1" xr:uid="{00000000-0004-0000-0100-00001E070000}"/>
    <hyperlink ref="BQV21" location="Age_Categories!A1" display="Age_Categories!A1" xr:uid="{00000000-0004-0000-0100-00001F070000}"/>
    <hyperlink ref="BQW21" location="Age_Categories!A1" display="Age_Categories!A1" xr:uid="{00000000-0004-0000-0100-000020070000}"/>
    <hyperlink ref="BQX21" location="Age_Categories!A1" display="Age_Categories!A1" xr:uid="{00000000-0004-0000-0100-000021070000}"/>
    <hyperlink ref="BQY21" location="Age_Categories!A1" display="Age_Categories!A1" xr:uid="{00000000-0004-0000-0100-000022070000}"/>
    <hyperlink ref="BQZ21" location="Age_Categories!A1" display="Age_Categories!A1" xr:uid="{00000000-0004-0000-0100-000023070000}"/>
    <hyperlink ref="BRA21" location="Age_Categories!A1" display="Age_Categories!A1" xr:uid="{00000000-0004-0000-0100-000024070000}"/>
    <hyperlink ref="BRB21" location="Age_Categories!A1" display="Age_Categories!A1" xr:uid="{00000000-0004-0000-0100-000025070000}"/>
    <hyperlink ref="BRC21" location="Age_Categories!A1" display="Age_Categories!A1" xr:uid="{00000000-0004-0000-0100-000026070000}"/>
    <hyperlink ref="BRD21" location="Age_Categories!A1" display="Age_Categories!A1" xr:uid="{00000000-0004-0000-0100-000027070000}"/>
    <hyperlink ref="BRE21" location="Age_Categories!A1" display="Age_Categories!A1" xr:uid="{00000000-0004-0000-0100-000028070000}"/>
    <hyperlink ref="BRF21" location="Age_Categories!A1" display="Age_Categories!A1" xr:uid="{00000000-0004-0000-0100-000029070000}"/>
    <hyperlink ref="BRG21" location="Age_Categories!A1" display="Age_Categories!A1" xr:uid="{00000000-0004-0000-0100-00002A070000}"/>
    <hyperlink ref="BRH21" location="Age_Categories!A1" display="Age_Categories!A1" xr:uid="{00000000-0004-0000-0100-00002B070000}"/>
    <hyperlink ref="BRI21" location="Age_Categories!A1" display="Age_Categories!A1" xr:uid="{00000000-0004-0000-0100-00002C070000}"/>
    <hyperlink ref="BRJ21" location="Age_Categories!A1" display="Age_Categories!A1" xr:uid="{00000000-0004-0000-0100-00002D070000}"/>
    <hyperlink ref="BRK21" location="Age_Categories!A1" display="Age_Categories!A1" xr:uid="{00000000-0004-0000-0100-00002E070000}"/>
    <hyperlink ref="BRL21" location="Age_Categories!A1" display="Age_Categories!A1" xr:uid="{00000000-0004-0000-0100-00002F070000}"/>
    <hyperlink ref="BRM21" location="Age_Categories!A1" display="Age_Categories!A1" xr:uid="{00000000-0004-0000-0100-000030070000}"/>
    <hyperlink ref="BRN21" location="Age_Categories!A1" display="Age_Categories!A1" xr:uid="{00000000-0004-0000-0100-000031070000}"/>
    <hyperlink ref="BRO21" location="Age_Categories!A1" display="Age_Categories!A1" xr:uid="{00000000-0004-0000-0100-000032070000}"/>
    <hyperlink ref="BRP21" location="Age_Categories!A1" display="Age_Categories!A1" xr:uid="{00000000-0004-0000-0100-000033070000}"/>
    <hyperlink ref="BRQ21" location="Age_Categories!A1" display="Age_Categories!A1" xr:uid="{00000000-0004-0000-0100-000034070000}"/>
    <hyperlink ref="BRR21" location="Age_Categories!A1" display="Age_Categories!A1" xr:uid="{00000000-0004-0000-0100-000035070000}"/>
    <hyperlink ref="BRS21" location="Age_Categories!A1" display="Age_Categories!A1" xr:uid="{00000000-0004-0000-0100-000036070000}"/>
    <hyperlink ref="BRT21" location="Age_Categories!A1" display="Age_Categories!A1" xr:uid="{00000000-0004-0000-0100-000037070000}"/>
    <hyperlink ref="BRU21" location="Age_Categories!A1" display="Age_Categories!A1" xr:uid="{00000000-0004-0000-0100-000038070000}"/>
    <hyperlink ref="BRV21" location="Age_Categories!A1" display="Age_Categories!A1" xr:uid="{00000000-0004-0000-0100-000039070000}"/>
    <hyperlink ref="BRW21" location="Age_Categories!A1" display="Age_Categories!A1" xr:uid="{00000000-0004-0000-0100-00003A070000}"/>
    <hyperlink ref="BRX21" location="Age_Categories!A1" display="Age_Categories!A1" xr:uid="{00000000-0004-0000-0100-00003B070000}"/>
    <hyperlink ref="BRY21" location="Age_Categories!A1" display="Age_Categories!A1" xr:uid="{00000000-0004-0000-0100-00003C070000}"/>
    <hyperlink ref="BRZ21" location="Age_Categories!A1" display="Age_Categories!A1" xr:uid="{00000000-0004-0000-0100-00003D070000}"/>
    <hyperlink ref="BSA21" location="Age_Categories!A1" display="Age_Categories!A1" xr:uid="{00000000-0004-0000-0100-00003E070000}"/>
    <hyperlink ref="BSB21" location="Age_Categories!A1" display="Age_Categories!A1" xr:uid="{00000000-0004-0000-0100-00003F070000}"/>
    <hyperlink ref="BSC21" location="Age_Categories!A1" display="Age_Categories!A1" xr:uid="{00000000-0004-0000-0100-000040070000}"/>
    <hyperlink ref="BSD21" location="Age_Categories!A1" display="Age_Categories!A1" xr:uid="{00000000-0004-0000-0100-000041070000}"/>
    <hyperlink ref="BSE21" location="Age_Categories!A1" display="Age_Categories!A1" xr:uid="{00000000-0004-0000-0100-000042070000}"/>
    <hyperlink ref="BSF21" location="Age_Categories!A1" display="Age_Categories!A1" xr:uid="{00000000-0004-0000-0100-000043070000}"/>
    <hyperlink ref="BSG21" location="Age_Categories!A1" display="Age_Categories!A1" xr:uid="{00000000-0004-0000-0100-000044070000}"/>
    <hyperlink ref="BSH21" location="Age_Categories!A1" display="Age_Categories!A1" xr:uid="{00000000-0004-0000-0100-000045070000}"/>
    <hyperlink ref="BSI21" location="Age_Categories!A1" display="Age_Categories!A1" xr:uid="{00000000-0004-0000-0100-000046070000}"/>
    <hyperlink ref="BSJ21" location="Age_Categories!A1" display="Age_Categories!A1" xr:uid="{00000000-0004-0000-0100-000047070000}"/>
    <hyperlink ref="BSK21" location="Age_Categories!A1" display="Age_Categories!A1" xr:uid="{00000000-0004-0000-0100-000048070000}"/>
    <hyperlink ref="BSL21" location="Age_Categories!A1" display="Age_Categories!A1" xr:uid="{00000000-0004-0000-0100-000049070000}"/>
    <hyperlink ref="BSM21" location="Age_Categories!A1" display="Age_Categories!A1" xr:uid="{00000000-0004-0000-0100-00004A070000}"/>
    <hyperlink ref="BSN21" location="Age_Categories!A1" display="Age_Categories!A1" xr:uid="{00000000-0004-0000-0100-00004B070000}"/>
    <hyperlink ref="BSO21" location="Age_Categories!A1" display="Age_Categories!A1" xr:uid="{00000000-0004-0000-0100-00004C070000}"/>
    <hyperlink ref="BSP21" location="Age_Categories!A1" display="Age_Categories!A1" xr:uid="{00000000-0004-0000-0100-00004D070000}"/>
    <hyperlink ref="BSQ21" location="Age_Categories!A1" display="Age_Categories!A1" xr:uid="{00000000-0004-0000-0100-00004E070000}"/>
    <hyperlink ref="BSR21" location="Age_Categories!A1" display="Age_Categories!A1" xr:uid="{00000000-0004-0000-0100-00004F070000}"/>
    <hyperlink ref="BSS21" location="Age_Categories!A1" display="Age_Categories!A1" xr:uid="{00000000-0004-0000-0100-000050070000}"/>
    <hyperlink ref="BST21" location="Age_Categories!A1" display="Age_Categories!A1" xr:uid="{00000000-0004-0000-0100-000051070000}"/>
    <hyperlink ref="BSU21" location="Age_Categories!A1" display="Age_Categories!A1" xr:uid="{00000000-0004-0000-0100-000052070000}"/>
    <hyperlink ref="BSV21" location="Age_Categories!A1" display="Age_Categories!A1" xr:uid="{00000000-0004-0000-0100-000053070000}"/>
    <hyperlink ref="BSW21" location="Age_Categories!A1" display="Age_Categories!A1" xr:uid="{00000000-0004-0000-0100-000054070000}"/>
    <hyperlink ref="BSX21" location="Age_Categories!A1" display="Age_Categories!A1" xr:uid="{00000000-0004-0000-0100-000055070000}"/>
    <hyperlink ref="BSY21" location="Age_Categories!A1" display="Age_Categories!A1" xr:uid="{00000000-0004-0000-0100-000056070000}"/>
    <hyperlink ref="BSZ21" location="Age_Categories!A1" display="Age_Categories!A1" xr:uid="{00000000-0004-0000-0100-000057070000}"/>
    <hyperlink ref="BTA21" location="Age_Categories!A1" display="Age_Categories!A1" xr:uid="{00000000-0004-0000-0100-000058070000}"/>
    <hyperlink ref="BTB21" location="Age_Categories!A1" display="Age_Categories!A1" xr:uid="{00000000-0004-0000-0100-000059070000}"/>
    <hyperlink ref="BTC21" location="Age_Categories!A1" display="Age_Categories!A1" xr:uid="{00000000-0004-0000-0100-00005A070000}"/>
    <hyperlink ref="BTD21" location="Age_Categories!A1" display="Age_Categories!A1" xr:uid="{00000000-0004-0000-0100-00005B070000}"/>
    <hyperlink ref="BTE21" location="Age_Categories!A1" display="Age_Categories!A1" xr:uid="{00000000-0004-0000-0100-00005C070000}"/>
    <hyperlink ref="BTF21" location="Age_Categories!A1" display="Age_Categories!A1" xr:uid="{00000000-0004-0000-0100-00005D070000}"/>
    <hyperlink ref="BTG21" location="Age_Categories!A1" display="Age_Categories!A1" xr:uid="{00000000-0004-0000-0100-00005E070000}"/>
    <hyperlink ref="BTH21" location="Age_Categories!A1" display="Age_Categories!A1" xr:uid="{00000000-0004-0000-0100-00005F070000}"/>
    <hyperlink ref="BTI21" location="Age_Categories!A1" display="Age_Categories!A1" xr:uid="{00000000-0004-0000-0100-000060070000}"/>
    <hyperlink ref="BTJ21" location="Age_Categories!A1" display="Age_Categories!A1" xr:uid="{00000000-0004-0000-0100-000061070000}"/>
    <hyperlink ref="BTK21" location="Age_Categories!A1" display="Age_Categories!A1" xr:uid="{00000000-0004-0000-0100-000062070000}"/>
    <hyperlink ref="BTL21" location="Age_Categories!A1" display="Age_Categories!A1" xr:uid="{00000000-0004-0000-0100-000063070000}"/>
    <hyperlink ref="BTM21" location="Age_Categories!A1" display="Age_Categories!A1" xr:uid="{00000000-0004-0000-0100-000064070000}"/>
    <hyperlink ref="BTN21" location="Age_Categories!A1" display="Age_Categories!A1" xr:uid="{00000000-0004-0000-0100-000065070000}"/>
    <hyperlink ref="BTO21" location="Age_Categories!A1" display="Age_Categories!A1" xr:uid="{00000000-0004-0000-0100-000066070000}"/>
    <hyperlink ref="BTP21" location="Age_Categories!A1" display="Age_Categories!A1" xr:uid="{00000000-0004-0000-0100-000067070000}"/>
    <hyperlink ref="BTQ21" location="Age_Categories!A1" display="Age_Categories!A1" xr:uid="{00000000-0004-0000-0100-000068070000}"/>
    <hyperlink ref="BTR21" location="Age_Categories!A1" display="Age_Categories!A1" xr:uid="{00000000-0004-0000-0100-000069070000}"/>
    <hyperlink ref="BTS21" location="Age_Categories!A1" display="Age_Categories!A1" xr:uid="{00000000-0004-0000-0100-00006A070000}"/>
    <hyperlink ref="BTT21" location="Age_Categories!A1" display="Age_Categories!A1" xr:uid="{00000000-0004-0000-0100-00006B070000}"/>
    <hyperlink ref="BTU21" location="Age_Categories!A1" display="Age_Categories!A1" xr:uid="{00000000-0004-0000-0100-00006C070000}"/>
    <hyperlink ref="BTV21" location="Age_Categories!A1" display="Age_Categories!A1" xr:uid="{00000000-0004-0000-0100-00006D070000}"/>
    <hyperlink ref="BTW21" location="Age_Categories!A1" display="Age_Categories!A1" xr:uid="{00000000-0004-0000-0100-00006E070000}"/>
    <hyperlink ref="BTX21" location="Age_Categories!A1" display="Age_Categories!A1" xr:uid="{00000000-0004-0000-0100-00006F070000}"/>
    <hyperlink ref="BTY21" location="Age_Categories!A1" display="Age_Categories!A1" xr:uid="{00000000-0004-0000-0100-000070070000}"/>
    <hyperlink ref="BTZ21" location="Age_Categories!A1" display="Age_Categories!A1" xr:uid="{00000000-0004-0000-0100-000071070000}"/>
    <hyperlink ref="BUA21" location="Age_Categories!A1" display="Age_Categories!A1" xr:uid="{00000000-0004-0000-0100-000072070000}"/>
    <hyperlink ref="BUB21" location="Age_Categories!A1" display="Age_Categories!A1" xr:uid="{00000000-0004-0000-0100-000073070000}"/>
    <hyperlink ref="BUC21" location="Age_Categories!A1" display="Age_Categories!A1" xr:uid="{00000000-0004-0000-0100-000074070000}"/>
    <hyperlink ref="BUD21" location="Age_Categories!A1" display="Age_Categories!A1" xr:uid="{00000000-0004-0000-0100-000075070000}"/>
    <hyperlink ref="BUE21" location="Age_Categories!A1" display="Age_Categories!A1" xr:uid="{00000000-0004-0000-0100-000076070000}"/>
    <hyperlink ref="BUF21" location="Age_Categories!A1" display="Age_Categories!A1" xr:uid="{00000000-0004-0000-0100-000077070000}"/>
    <hyperlink ref="BUG21" location="Age_Categories!A1" display="Age_Categories!A1" xr:uid="{00000000-0004-0000-0100-000078070000}"/>
    <hyperlink ref="BUH21" location="Age_Categories!A1" display="Age_Categories!A1" xr:uid="{00000000-0004-0000-0100-000079070000}"/>
    <hyperlink ref="BUI21" location="Age_Categories!A1" display="Age_Categories!A1" xr:uid="{00000000-0004-0000-0100-00007A070000}"/>
    <hyperlink ref="BUJ21" location="Age_Categories!A1" display="Age_Categories!A1" xr:uid="{00000000-0004-0000-0100-00007B070000}"/>
    <hyperlink ref="BUK21" location="Age_Categories!A1" display="Age_Categories!A1" xr:uid="{00000000-0004-0000-0100-00007C070000}"/>
    <hyperlink ref="BUL21" location="Age_Categories!A1" display="Age_Categories!A1" xr:uid="{00000000-0004-0000-0100-00007D070000}"/>
    <hyperlink ref="BUM21" location="Age_Categories!A1" display="Age_Categories!A1" xr:uid="{00000000-0004-0000-0100-00007E070000}"/>
    <hyperlink ref="BUN21" location="Age_Categories!A1" display="Age_Categories!A1" xr:uid="{00000000-0004-0000-0100-00007F070000}"/>
    <hyperlink ref="BUO21" location="Age_Categories!A1" display="Age_Categories!A1" xr:uid="{00000000-0004-0000-0100-000080070000}"/>
    <hyperlink ref="BUP21" location="Age_Categories!A1" display="Age_Categories!A1" xr:uid="{00000000-0004-0000-0100-000081070000}"/>
    <hyperlink ref="BUQ21" location="Age_Categories!A1" display="Age_Categories!A1" xr:uid="{00000000-0004-0000-0100-000082070000}"/>
    <hyperlink ref="BUR21" location="Age_Categories!A1" display="Age_Categories!A1" xr:uid="{00000000-0004-0000-0100-000083070000}"/>
    <hyperlink ref="BUS21" location="Age_Categories!A1" display="Age_Categories!A1" xr:uid="{00000000-0004-0000-0100-000084070000}"/>
    <hyperlink ref="BUT21" location="Age_Categories!A1" display="Age_Categories!A1" xr:uid="{00000000-0004-0000-0100-000085070000}"/>
    <hyperlink ref="BUU21" location="Age_Categories!A1" display="Age_Categories!A1" xr:uid="{00000000-0004-0000-0100-000086070000}"/>
    <hyperlink ref="BUV21" location="Age_Categories!A1" display="Age_Categories!A1" xr:uid="{00000000-0004-0000-0100-000087070000}"/>
    <hyperlink ref="BUW21" location="Age_Categories!A1" display="Age_Categories!A1" xr:uid="{00000000-0004-0000-0100-000088070000}"/>
    <hyperlink ref="BUX21" location="Age_Categories!A1" display="Age_Categories!A1" xr:uid="{00000000-0004-0000-0100-000089070000}"/>
    <hyperlink ref="BUY21" location="Age_Categories!A1" display="Age_Categories!A1" xr:uid="{00000000-0004-0000-0100-00008A070000}"/>
    <hyperlink ref="BUZ21" location="Age_Categories!A1" display="Age_Categories!A1" xr:uid="{00000000-0004-0000-0100-00008B070000}"/>
    <hyperlink ref="BVA21" location="Age_Categories!A1" display="Age_Categories!A1" xr:uid="{00000000-0004-0000-0100-00008C070000}"/>
    <hyperlink ref="BVB21" location="Age_Categories!A1" display="Age_Categories!A1" xr:uid="{00000000-0004-0000-0100-00008D070000}"/>
    <hyperlink ref="BVC21" location="Age_Categories!A1" display="Age_Categories!A1" xr:uid="{00000000-0004-0000-0100-00008E070000}"/>
    <hyperlink ref="BVD21" location="Age_Categories!A1" display="Age_Categories!A1" xr:uid="{00000000-0004-0000-0100-00008F070000}"/>
    <hyperlink ref="BVE21" location="Age_Categories!A1" display="Age_Categories!A1" xr:uid="{00000000-0004-0000-0100-000090070000}"/>
    <hyperlink ref="BVF21" location="Age_Categories!A1" display="Age_Categories!A1" xr:uid="{00000000-0004-0000-0100-000091070000}"/>
    <hyperlink ref="BVG21" location="Age_Categories!A1" display="Age_Categories!A1" xr:uid="{00000000-0004-0000-0100-000092070000}"/>
    <hyperlink ref="BVH21" location="Age_Categories!A1" display="Age_Categories!A1" xr:uid="{00000000-0004-0000-0100-000093070000}"/>
    <hyperlink ref="BVI21" location="Age_Categories!A1" display="Age_Categories!A1" xr:uid="{00000000-0004-0000-0100-000094070000}"/>
    <hyperlink ref="BVJ21" location="Age_Categories!A1" display="Age_Categories!A1" xr:uid="{00000000-0004-0000-0100-000095070000}"/>
    <hyperlink ref="BVK21" location="Age_Categories!A1" display="Age_Categories!A1" xr:uid="{00000000-0004-0000-0100-000096070000}"/>
    <hyperlink ref="BVL21" location="Age_Categories!A1" display="Age_Categories!A1" xr:uid="{00000000-0004-0000-0100-000097070000}"/>
    <hyperlink ref="BVM21" location="Age_Categories!A1" display="Age_Categories!A1" xr:uid="{00000000-0004-0000-0100-000098070000}"/>
    <hyperlink ref="BVN21" location="Age_Categories!A1" display="Age_Categories!A1" xr:uid="{00000000-0004-0000-0100-000099070000}"/>
    <hyperlink ref="BVO21" location="Age_Categories!A1" display="Age_Categories!A1" xr:uid="{00000000-0004-0000-0100-00009A070000}"/>
    <hyperlink ref="BVP21" location="Age_Categories!A1" display="Age_Categories!A1" xr:uid="{00000000-0004-0000-0100-00009B070000}"/>
    <hyperlink ref="BVQ21" location="Age_Categories!A1" display="Age_Categories!A1" xr:uid="{00000000-0004-0000-0100-00009C070000}"/>
    <hyperlink ref="BVR21" location="Age_Categories!A1" display="Age_Categories!A1" xr:uid="{00000000-0004-0000-0100-00009D070000}"/>
    <hyperlink ref="BVS21" location="Age_Categories!A1" display="Age_Categories!A1" xr:uid="{00000000-0004-0000-0100-00009E070000}"/>
    <hyperlink ref="BVT21" location="Age_Categories!A1" display="Age_Categories!A1" xr:uid="{00000000-0004-0000-0100-00009F070000}"/>
    <hyperlink ref="BVU21" location="Age_Categories!A1" display="Age_Categories!A1" xr:uid="{00000000-0004-0000-0100-0000A0070000}"/>
    <hyperlink ref="BVV21" location="Age_Categories!A1" display="Age_Categories!A1" xr:uid="{00000000-0004-0000-0100-0000A1070000}"/>
    <hyperlink ref="BVW21" location="Age_Categories!A1" display="Age_Categories!A1" xr:uid="{00000000-0004-0000-0100-0000A2070000}"/>
    <hyperlink ref="BVX21" location="Age_Categories!A1" display="Age_Categories!A1" xr:uid="{00000000-0004-0000-0100-0000A3070000}"/>
    <hyperlink ref="BVY21" location="Age_Categories!A1" display="Age_Categories!A1" xr:uid="{00000000-0004-0000-0100-0000A4070000}"/>
    <hyperlink ref="BVZ21" location="Age_Categories!A1" display="Age_Categories!A1" xr:uid="{00000000-0004-0000-0100-0000A5070000}"/>
    <hyperlink ref="BWA21" location="Age_Categories!A1" display="Age_Categories!A1" xr:uid="{00000000-0004-0000-0100-0000A6070000}"/>
    <hyperlink ref="BWB21" location="Age_Categories!A1" display="Age_Categories!A1" xr:uid="{00000000-0004-0000-0100-0000A7070000}"/>
    <hyperlink ref="BWC21" location="Age_Categories!A1" display="Age_Categories!A1" xr:uid="{00000000-0004-0000-0100-0000A8070000}"/>
    <hyperlink ref="BWD21" location="Age_Categories!A1" display="Age_Categories!A1" xr:uid="{00000000-0004-0000-0100-0000A9070000}"/>
    <hyperlink ref="BWE21" location="Age_Categories!A1" display="Age_Categories!A1" xr:uid="{00000000-0004-0000-0100-0000AA070000}"/>
    <hyperlink ref="BWF21" location="Age_Categories!A1" display="Age_Categories!A1" xr:uid="{00000000-0004-0000-0100-0000AB070000}"/>
    <hyperlink ref="BWG21" location="Age_Categories!A1" display="Age_Categories!A1" xr:uid="{00000000-0004-0000-0100-0000AC070000}"/>
    <hyperlink ref="BWH21" location="Age_Categories!A1" display="Age_Categories!A1" xr:uid="{00000000-0004-0000-0100-0000AD070000}"/>
    <hyperlink ref="BWI21" location="Age_Categories!A1" display="Age_Categories!A1" xr:uid="{00000000-0004-0000-0100-0000AE070000}"/>
    <hyperlink ref="BWJ21" location="Age_Categories!A1" display="Age_Categories!A1" xr:uid="{00000000-0004-0000-0100-0000AF070000}"/>
    <hyperlink ref="BWK21" location="Age_Categories!A1" display="Age_Categories!A1" xr:uid="{00000000-0004-0000-0100-0000B0070000}"/>
    <hyperlink ref="BWL21" location="Age_Categories!A1" display="Age_Categories!A1" xr:uid="{00000000-0004-0000-0100-0000B1070000}"/>
    <hyperlink ref="BWM21" location="Age_Categories!A1" display="Age_Categories!A1" xr:uid="{00000000-0004-0000-0100-0000B2070000}"/>
    <hyperlink ref="BWN21" location="Age_Categories!A1" display="Age_Categories!A1" xr:uid="{00000000-0004-0000-0100-0000B3070000}"/>
    <hyperlink ref="BWO21" location="Age_Categories!A1" display="Age_Categories!A1" xr:uid="{00000000-0004-0000-0100-0000B4070000}"/>
    <hyperlink ref="BWP21" location="Age_Categories!A1" display="Age_Categories!A1" xr:uid="{00000000-0004-0000-0100-0000B5070000}"/>
    <hyperlink ref="BWQ21" location="Age_Categories!A1" display="Age_Categories!A1" xr:uid="{00000000-0004-0000-0100-0000B6070000}"/>
    <hyperlink ref="BWR21" location="Age_Categories!A1" display="Age_Categories!A1" xr:uid="{00000000-0004-0000-0100-0000B7070000}"/>
    <hyperlink ref="BWS21" location="Age_Categories!A1" display="Age_Categories!A1" xr:uid="{00000000-0004-0000-0100-0000B8070000}"/>
    <hyperlink ref="BWT21" location="Age_Categories!A1" display="Age_Categories!A1" xr:uid="{00000000-0004-0000-0100-0000B9070000}"/>
    <hyperlink ref="BWU21" location="Age_Categories!A1" display="Age_Categories!A1" xr:uid="{00000000-0004-0000-0100-0000BA070000}"/>
    <hyperlink ref="BWV21" location="Age_Categories!A1" display="Age_Categories!A1" xr:uid="{00000000-0004-0000-0100-0000BB070000}"/>
    <hyperlink ref="BWW21" location="Age_Categories!A1" display="Age_Categories!A1" xr:uid="{00000000-0004-0000-0100-0000BC070000}"/>
    <hyperlink ref="BWX21" location="Age_Categories!A1" display="Age_Categories!A1" xr:uid="{00000000-0004-0000-0100-0000BD070000}"/>
    <hyperlink ref="BWY21" location="Age_Categories!A1" display="Age_Categories!A1" xr:uid="{00000000-0004-0000-0100-0000BE070000}"/>
    <hyperlink ref="BWZ21" location="Age_Categories!A1" display="Age_Categories!A1" xr:uid="{00000000-0004-0000-0100-0000BF070000}"/>
    <hyperlink ref="BXA21" location="Age_Categories!A1" display="Age_Categories!A1" xr:uid="{00000000-0004-0000-0100-0000C0070000}"/>
    <hyperlink ref="BXB21" location="Age_Categories!A1" display="Age_Categories!A1" xr:uid="{00000000-0004-0000-0100-0000C1070000}"/>
    <hyperlink ref="BXC21" location="Age_Categories!A1" display="Age_Categories!A1" xr:uid="{00000000-0004-0000-0100-0000C2070000}"/>
    <hyperlink ref="BXD21" location="Age_Categories!A1" display="Age_Categories!A1" xr:uid="{00000000-0004-0000-0100-0000C3070000}"/>
    <hyperlink ref="BXE21" location="Age_Categories!A1" display="Age_Categories!A1" xr:uid="{00000000-0004-0000-0100-0000C4070000}"/>
    <hyperlink ref="BXF21" location="Age_Categories!A1" display="Age_Categories!A1" xr:uid="{00000000-0004-0000-0100-0000C5070000}"/>
    <hyperlink ref="BXG21" location="Age_Categories!A1" display="Age_Categories!A1" xr:uid="{00000000-0004-0000-0100-0000C6070000}"/>
    <hyperlink ref="BXH21" location="Age_Categories!A1" display="Age_Categories!A1" xr:uid="{00000000-0004-0000-0100-0000C7070000}"/>
    <hyperlink ref="BXI21" location="Age_Categories!A1" display="Age_Categories!A1" xr:uid="{00000000-0004-0000-0100-0000C8070000}"/>
    <hyperlink ref="BXJ21" location="Age_Categories!A1" display="Age_Categories!A1" xr:uid="{00000000-0004-0000-0100-0000C9070000}"/>
    <hyperlink ref="BXK21" location="Age_Categories!A1" display="Age_Categories!A1" xr:uid="{00000000-0004-0000-0100-0000CA070000}"/>
    <hyperlink ref="BXL21" location="Age_Categories!A1" display="Age_Categories!A1" xr:uid="{00000000-0004-0000-0100-0000CB070000}"/>
    <hyperlink ref="BXM21" location="Age_Categories!A1" display="Age_Categories!A1" xr:uid="{00000000-0004-0000-0100-0000CC070000}"/>
    <hyperlink ref="BXN21" location="Age_Categories!A1" display="Age_Categories!A1" xr:uid="{00000000-0004-0000-0100-0000CD070000}"/>
    <hyperlink ref="BXO21" location="Age_Categories!A1" display="Age_Categories!A1" xr:uid="{00000000-0004-0000-0100-0000CE070000}"/>
    <hyperlink ref="BXP21" location="Age_Categories!A1" display="Age_Categories!A1" xr:uid="{00000000-0004-0000-0100-0000CF070000}"/>
    <hyperlink ref="BXQ21" location="Age_Categories!A1" display="Age_Categories!A1" xr:uid="{00000000-0004-0000-0100-0000D0070000}"/>
    <hyperlink ref="BXR21" location="Age_Categories!A1" display="Age_Categories!A1" xr:uid="{00000000-0004-0000-0100-0000D1070000}"/>
    <hyperlink ref="BXS21" location="Age_Categories!A1" display="Age_Categories!A1" xr:uid="{00000000-0004-0000-0100-0000D2070000}"/>
    <hyperlink ref="BXT21" location="Age_Categories!A1" display="Age_Categories!A1" xr:uid="{00000000-0004-0000-0100-0000D3070000}"/>
    <hyperlink ref="BXU21" location="Age_Categories!A1" display="Age_Categories!A1" xr:uid="{00000000-0004-0000-0100-0000D4070000}"/>
    <hyperlink ref="BXV21" location="Age_Categories!A1" display="Age_Categories!A1" xr:uid="{00000000-0004-0000-0100-0000D5070000}"/>
    <hyperlink ref="BXW21" location="Age_Categories!A1" display="Age_Categories!A1" xr:uid="{00000000-0004-0000-0100-0000D6070000}"/>
    <hyperlink ref="BXX21" location="Age_Categories!A1" display="Age_Categories!A1" xr:uid="{00000000-0004-0000-0100-0000D7070000}"/>
    <hyperlink ref="BXY21" location="Age_Categories!A1" display="Age_Categories!A1" xr:uid="{00000000-0004-0000-0100-0000D8070000}"/>
    <hyperlink ref="BXZ21" location="Age_Categories!A1" display="Age_Categories!A1" xr:uid="{00000000-0004-0000-0100-0000D9070000}"/>
    <hyperlink ref="BYA21" location="Age_Categories!A1" display="Age_Categories!A1" xr:uid="{00000000-0004-0000-0100-0000DA070000}"/>
    <hyperlink ref="BYB21" location="Age_Categories!A1" display="Age_Categories!A1" xr:uid="{00000000-0004-0000-0100-0000DB070000}"/>
    <hyperlink ref="BYC21" location="Age_Categories!A1" display="Age_Categories!A1" xr:uid="{00000000-0004-0000-0100-0000DC070000}"/>
    <hyperlink ref="BYD21" location="Age_Categories!A1" display="Age_Categories!A1" xr:uid="{00000000-0004-0000-0100-0000DD070000}"/>
    <hyperlink ref="BYE21" location="Age_Categories!A1" display="Age_Categories!A1" xr:uid="{00000000-0004-0000-0100-0000DE070000}"/>
    <hyperlink ref="BYF21" location="Age_Categories!A1" display="Age_Categories!A1" xr:uid="{00000000-0004-0000-0100-0000DF070000}"/>
    <hyperlink ref="BYG21" location="Age_Categories!A1" display="Age_Categories!A1" xr:uid="{00000000-0004-0000-0100-0000E0070000}"/>
    <hyperlink ref="BYH21" location="Age_Categories!A1" display="Age_Categories!A1" xr:uid="{00000000-0004-0000-0100-0000E1070000}"/>
    <hyperlink ref="BYI21" location="Age_Categories!A1" display="Age_Categories!A1" xr:uid="{00000000-0004-0000-0100-0000E2070000}"/>
    <hyperlink ref="BYJ21" location="Age_Categories!A1" display="Age_Categories!A1" xr:uid="{00000000-0004-0000-0100-0000E3070000}"/>
    <hyperlink ref="BYK21" location="Age_Categories!A1" display="Age_Categories!A1" xr:uid="{00000000-0004-0000-0100-0000E4070000}"/>
    <hyperlink ref="BYL21" location="Age_Categories!A1" display="Age_Categories!A1" xr:uid="{00000000-0004-0000-0100-0000E5070000}"/>
    <hyperlink ref="BYM21" location="Age_Categories!A1" display="Age_Categories!A1" xr:uid="{00000000-0004-0000-0100-0000E6070000}"/>
    <hyperlink ref="BYN21" location="Age_Categories!A1" display="Age_Categories!A1" xr:uid="{00000000-0004-0000-0100-0000E7070000}"/>
    <hyperlink ref="BYO21" location="Age_Categories!A1" display="Age_Categories!A1" xr:uid="{00000000-0004-0000-0100-0000E8070000}"/>
    <hyperlink ref="BYP21" location="Age_Categories!A1" display="Age_Categories!A1" xr:uid="{00000000-0004-0000-0100-0000E9070000}"/>
    <hyperlink ref="BYQ21" location="Age_Categories!A1" display="Age_Categories!A1" xr:uid="{00000000-0004-0000-0100-0000EA070000}"/>
    <hyperlink ref="BYR21" location="Age_Categories!A1" display="Age_Categories!A1" xr:uid="{00000000-0004-0000-0100-0000EB070000}"/>
    <hyperlink ref="BYS21" location="Age_Categories!A1" display="Age_Categories!A1" xr:uid="{00000000-0004-0000-0100-0000EC070000}"/>
    <hyperlink ref="BYT21" location="Age_Categories!A1" display="Age_Categories!A1" xr:uid="{00000000-0004-0000-0100-0000ED070000}"/>
    <hyperlink ref="BYU21" location="Age_Categories!A1" display="Age_Categories!A1" xr:uid="{00000000-0004-0000-0100-0000EE070000}"/>
    <hyperlink ref="BYV21" location="Age_Categories!A1" display="Age_Categories!A1" xr:uid="{00000000-0004-0000-0100-0000EF070000}"/>
    <hyperlink ref="BYW21" location="Age_Categories!A1" display="Age_Categories!A1" xr:uid="{00000000-0004-0000-0100-0000F0070000}"/>
    <hyperlink ref="BYX21" location="Age_Categories!A1" display="Age_Categories!A1" xr:uid="{00000000-0004-0000-0100-0000F1070000}"/>
    <hyperlink ref="BYY21" location="Age_Categories!A1" display="Age_Categories!A1" xr:uid="{00000000-0004-0000-0100-0000F2070000}"/>
    <hyperlink ref="BYZ21" location="Age_Categories!A1" display="Age_Categories!A1" xr:uid="{00000000-0004-0000-0100-0000F3070000}"/>
    <hyperlink ref="BZA21" location="Age_Categories!A1" display="Age_Categories!A1" xr:uid="{00000000-0004-0000-0100-0000F4070000}"/>
    <hyperlink ref="BZB21" location="Age_Categories!A1" display="Age_Categories!A1" xr:uid="{00000000-0004-0000-0100-0000F5070000}"/>
    <hyperlink ref="BZC21" location="Age_Categories!A1" display="Age_Categories!A1" xr:uid="{00000000-0004-0000-0100-0000F6070000}"/>
    <hyperlink ref="BZD21" location="Age_Categories!A1" display="Age_Categories!A1" xr:uid="{00000000-0004-0000-0100-0000F7070000}"/>
    <hyperlink ref="BZE21" location="Age_Categories!A1" display="Age_Categories!A1" xr:uid="{00000000-0004-0000-0100-0000F8070000}"/>
    <hyperlink ref="BZF21" location="Age_Categories!A1" display="Age_Categories!A1" xr:uid="{00000000-0004-0000-0100-0000F9070000}"/>
    <hyperlink ref="BZG21" location="Age_Categories!A1" display="Age_Categories!A1" xr:uid="{00000000-0004-0000-0100-0000FA070000}"/>
    <hyperlink ref="BZH21" location="Age_Categories!A1" display="Age_Categories!A1" xr:uid="{00000000-0004-0000-0100-0000FB070000}"/>
    <hyperlink ref="BZI21" location="Age_Categories!A1" display="Age_Categories!A1" xr:uid="{00000000-0004-0000-0100-0000FC070000}"/>
    <hyperlink ref="BZJ21" location="Age_Categories!A1" display="Age_Categories!A1" xr:uid="{00000000-0004-0000-0100-0000FD070000}"/>
    <hyperlink ref="BZK21" location="Age_Categories!A1" display="Age_Categories!A1" xr:uid="{00000000-0004-0000-0100-0000FE070000}"/>
    <hyperlink ref="BZL21" location="Age_Categories!A1" display="Age_Categories!A1" xr:uid="{00000000-0004-0000-0100-0000FF070000}"/>
    <hyperlink ref="BZM21" location="Age_Categories!A1" display="Age_Categories!A1" xr:uid="{00000000-0004-0000-0100-000000080000}"/>
    <hyperlink ref="BZN21" location="Age_Categories!A1" display="Age_Categories!A1" xr:uid="{00000000-0004-0000-0100-000001080000}"/>
    <hyperlink ref="BZO21" location="Age_Categories!A1" display="Age_Categories!A1" xr:uid="{00000000-0004-0000-0100-000002080000}"/>
    <hyperlink ref="BZP21" location="Age_Categories!A1" display="Age_Categories!A1" xr:uid="{00000000-0004-0000-0100-000003080000}"/>
    <hyperlink ref="BZQ21" location="Age_Categories!A1" display="Age_Categories!A1" xr:uid="{00000000-0004-0000-0100-000004080000}"/>
    <hyperlink ref="BZR21" location="Age_Categories!A1" display="Age_Categories!A1" xr:uid="{00000000-0004-0000-0100-000005080000}"/>
    <hyperlink ref="BZS21" location="Age_Categories!A1" display="Age_Categories!A1" xr:uid="{00000000-0004-0000-0100-000006080000}"/>
    <hyperlink ref="BZT21" location="Age_Categories!A1" display="Age_Categories!A1" xr:uid="{00000000-0004-0000-0100-000007080000}"/>
    <hyperlink ref="BZU21" location="Age_Categories!A1" display="Age_Categories!A1" xr:uid="{00000000-0004-0000-0100-000008080000}"/>
    <hyperlink ref="BZV21" location="Age_Categories!A1" display="Age_Categories!A1" xr:uid="{00000000-0004-0000-0100-000009080000}"/>
    <hyperlink ref="BZW21" location="Age_Categories!A1" display="Age_Categories!A1" xr:uid="{00000000-0004-0000-0100-00000A080000}"/>
    <hyperlink ref="BZX21" location="Age_Categories!A1" display="Age_Categories!A1" xr:uid="{00000000-0004-0000-0100-00000B080000}"/>
    <hyperlink ref="BZY21" location="Age_Categories!A1" display="Age_Categories!A1" xr:uid="{00000000-0004-0000-0100-00000C080000}"/>
    <hyperlink ref="BZZ21" location="Age_Categories!A1" display="Age_Categories!A1" xr:uid="{00000000-0004-0000-0100-00000D080000}"/>
    <hyperlink ref="CAA21" location="Age_Categories!A1" display="Age_Categories!A1" xr:uid="{00000000-0004-0000-0100-00000E080000}"/>
    <hyperlink ref="CAB21" location="Age_Categories!A1" display="Age_Categories!A1" xr:uid="{00000000-0004-0000-0100-00000F080000}"/>
    <hyperlink ref="CAC21" location="Age_Categories!A1" display="Age_Categories!A1" xr:uid="{00000000-0004-0000-0100-000010080000}"/>
    <hyperlink ref="CAD21" location="Age_Categories!A1" display="Age_Categories!A1" xr:uid="{00000000-0004-0000-0100-000011080000}"/>
    <hyperlink ref="CAE21" location="Age_Categories!A1" display="Age_Categories!A1" xr:uid="{00000000-0004-0000-0100-000012080000}"/>
    <hyperlink ref="CAF21" location="Age_Categories!A1" display="Age_Categories!A1" xr:uid="{00000000-0004-0000-0100-000013080000}"/>
    <hyperlink ref="CAG21" location="Age_Categories!A1" display="Age_Categories!A1" xr:uid="{00000000-0004-0000-0100-000014080000}"/>
    <hyperlink ref="CAH21" location="Age_Categories!A1" display="Age_Categories!A1" xr:uid="{00000000-0004-0000-0100-000015080000}"/>
    <hyperlink ref="CAI21" location="Age_Categories!A1" display="Age_Categories!A1" xr:uid="{00000000-0004-0000-0100-000016080000}"/>
    <hyperlink ref="CAJ21" location="Age_Categories!A1" display="Age_Categories!A1" xr:uid="{00000000-0004-0000-0100-000017080000}"/>
    <hyperlink ref="CAK21" location="Age_Categories!A1" display="Age_Categories!A1" xr:uid="{00000000-0004-0000-0100-000018080000}"/>
    <hyperlink ref="CAL21" location="Age_Categories!A1" display="Age_Categories!A1" xr:uid="{00000000-0004-0000-0100-000019080000}"/>
    <hyperlink ref="CAM21" location="Age_Categories!A1" display="Age_Categories!A1" xr:uid="{00000000-0004-0000-0100-00001A080000}"/>
    <hyperlink ref="CAN21" location="Age_Categories!A1" display="Age_Categories!A1" xr:uid="{00000000-0004-0000-0100-00001B080000}"/>
    <hyperlink ref="CAO21" location="Age_Categories!A1" display="Age_Categories!A1" xr:uid="{00000000-0004-0000-0100-00001C080000}"/>
    <hyperlink ref="CAP21" location="Age_Categories!A1" display="Age_Categories!A1" xr:uid="{00000000-0004-0000-0100-00001D080000}"/>
    <hyperlink ref="CAQ21" location="Age_Categories!A1" display="Age_Categories!A1" xr:uid="{00000000-0004-0000-0100-00001E080000}"/>
    <hyperlink ref="CAR21" location="Age_Categories!A1" display="Age_Categories!A1" xr:uid="{00000000-0004-0000-0100-00001F080000}"/>
    <hyperlink ref="CAS21" location="Age_Categories!A1" display="Age_Categories!A1" xr:uid="{00000000-0004-0000-0100-000020080000}"/>
    <hyperlink ref="CAT21" location="Age_Categories!A1" display="Age_Categories!A1" xr:uid="{00000000-0004-0000-0100-000021080000}"/>
    <hyperlink ref="CAU21" location="Age_Categories!A1" display="Age_Categories!A1" xr:uid="{00000000-0004-0000-0100-000022080000}"/>
    <hyperlink ref="CAV21" location="Age_Categories!A1" display="Age_Categories!A1" xr:uid="{00000000-0004-0000-0100-000023080000}"/>
    <hyperlink ref="CAW21" location="Age_Categories!A1" display="Age_Categories!A1" xr:uid="{00000000-0004-0000-0100-000024080000}"/>
    <hyperlink ref="CAX21" location="Age_Categories!A1" display="Age_Categories!A1" xr:uid="{00000000-0004-0000-0100-000025080000}"/>
    <hyperlink ref="CAY21" location="Age_Categories!A1" display="Age_Categories!A1" xr:uid="{00000000-0004-0000-0100-000026080000}"/>
    <hyperlink ref="CAZ21" location="Age_Categories!A1" display="Age_Categories!A1" xr:uid="{00000000-0004-0000-0100-000027080000}"/>
    <hyperlink ref="CBA21" location="Age_Categories!A1" display="Age_Categories!A1" xr:uid="{00000000-0004-0000-0100-000028080000}"/>
    <hyperlink ref="CBB21" location="Age_Categories!A1" display="Age_Categories!A1" xr:uid="{00000000-0004-0000-0100-000029080000}"/>
    <hyperlink ref="CBC21" location="Age_Categories!A1" display="Age_Categories!A1" xr:uid="{00000000-0004-0000-0100-00002A080000}"/>
    <hyperlink ref="CBD21" location="Age_Categories!A1" display="Age_Categories!A1" xr:uid="{00000000-0004-0000-0100-00002B080000}"/>
    <hyperlink ref="CBE21" location="Age_Categories!A1" display="Age_Categories!A1" xr:uid="{00000000-0004-0000-0100-00002C080000}"/>
    <hyperlink ref="CBF21" location="Age_Categories!A1" display="Age_Categories!A1" xr:uid="{00000000-0004-0000-0100-00002D080000}"/>
    <hyperlink ref="CBG21" location="Age_Categories!A1" display="Age_Categories!A1" xr:uid="{00000000-0004-0000-0100-00002E080000}"/>
    <hyperlink ref="CBH21" location="Age_Categories!A1" display="Age_Categories!A1" xr:uid="{00000000-0004-0000-0100-00002F080000}"/>
    <hyperlink ref="CBI21" location="Age_Categories!A1" display="Age_Categories!A1" xr:uid="{00000000-0004-0000-0100-000030080000}"/>
    <hyperlink ref="CBJ21" location="Age_Categories!A1" display="Age_Categories!A1" xr:uid="{00000000-0004-0000-0100-000031080000}"/>
    <hyperlink ref="CBK21" location="Age_Categories!A1" display="Age_Categories!A1" xr:uid="{00000000-0004-0000-0100-000032080000}"/>
    <hyperlink ref="CBL21" location="Age_Categories!A1" display="Age_Categories!A1" xr:uid="{00000000-0004-0000-0100-000033080000}"/>
    <hyperlink ref="CBM21" location="Age_Categories!A1" display="Age_Categories!A1" xr:uid="{00000000-0004-0000-0100-000034080000}"/>
    <hyperlink ref="CBN21" location="Age_Categories!A1" display="Age_Categories!A1" xr:uid="{00000000-0004-0000-0100-000035080000}"/>
    <hyperlink ref="CBO21" location="Age_Categories!A1" display="Age_Categories!A1" xr:uid="{00000000-0004-0000-0100-000036080000}"/>
    <hyperlink ref="CBP21" location="Age_Categories!A1" display="Age_Categories!A1" xr:uid="{00000000-0004-0000-0100-000037080000}"/>
    <hyperlink ref="CBQ21" location="Age_Categories!A1" display="Age_Categories!A1" xr:uid="{00000000-0004-0000-0100-000038080000}"/>
    <hyperlink ref="CBR21" location="Age_Categories!A1" display="Age_Categories!A1" xr:uid="{00000000-0004-0000-0100-000039080000}"/>
    <hyperlink ref="CBS21" location="Age_Categories!A1" display="Age_Categories!A1" xr:uid="{00000000-0004-0000-0100-00003A080000}"/>
    <hyperlink ref="CBT21" location="Age_Categories!A1" display="Age_Categories!A1" xr:uid="{00000000-0004-0000-0100-00003B080000}"/>
    <hyperlink ref="CBU21" location="Age_Categories!A1" display="Age_Categories!A1" xr:uid="{00000000-0004-0000-0100-00003C080000}"/>
    <hyperlink ref="CBV21" location="Age_Categories!A1" display="Age_Categories!A1" xr:uid="{00000000-0004-0000-0100-00003D080000}"/>
    <hyperlink ref="CBW21" location="Age_Categories!A1" display="Age_Categories!A1" xr:uid="{00000000-0004-0000-0100-00003E080000}"/>
    <hyperlink ref="CBX21" location="Age_Categories!A1" display="Age_Categories!A1" xr:uid="{00000000-0004-0000-0100-00003F080000}"/>
    <hyperlink ref="CBY21" location="Age_Categories!A1" display="Age_Categories!A1" xr:uid="{00000000-0004-0000-0100-000040080000}"/>
    <hyperlink ref="CBZ21" location="Age_Categories!A1" display="Age_Categories!A1" xr:uid="{00000000-0004-0000-0100-000041080000}"/>
    <hyperlink ref="CCA21" location="Age_Categories!A1" display="Age_Categories!A1" xr:uid="{00000000-0004-0000-0100-000042080000}"/>
    <hyperlink ref="CCB21" location="Age_Categories!A1" display="Age_Categories!A1" xr:uid="{00000000-0004-0000-0100-000043080000}"/>
    <hyperlink ref="CCC21" location="Age_Categories!A1" display="Age_Categories!A1" xr:uid="{00000000-0004-0000-0100-000044080000}"/>
    <hyperlink ref="CCD21" location="Age_Categories!A1" display="Age_Categories!A1" xr:uid="{00000000-0004-0000-0100-000045080000}"/>
    <hyperlink ref="CCE21" location="Age_Categories!A1" display="Age_Categories!A1" xr:uid="{00000000-0004-0000-0100-000046080000}"/>
    <hyperlink ref="CCF21" location="Age_Categories!A1" display="Age_Categories!A1" xr:uid="{00000000-0004-0000-0100-000047080000}"/>
    <hyperlink ref="CCG21" location="Age_Categories!A1" display="Age_Categories!A1" xr:uid="{00000000-0004-0000-0100-000048080000}"/>
    <hyperlink ref="CCH21" location="Age_Categories!A1" display="Age_Categories!A1" xr:uid="{00000000-0004-0000-0100-000049080000}"/>
    <hyperlink ref="CCI21" location="Age_Categories!A1" display="Age_Categories!A1" xr:uid="{00000000-0004-0000-0100-00004A080000}"/>
    <hyperlink ref="CCJ21" location="Age_Categories!A1" display="Age_Categories!A1" xr:uid="{00000000-0004-0000-0100-00004B080000}"/>
    <hyperlink ref="CCK21" location="Age_Categories!A1" display="Age_Categories!A1" xr:uid="{00000000-0004-0000-0100-00004C080000}"/>
    <hyperlink ref="CCL21" location="Age_Categories!A1" display="Age_Categories!A1" xr:uid="{00000000-0004-0000-0100-00004D080000}"/>
    <hyperlink ref="CCM21" location="Age_Categories!A1" display="Age_Categories!A1" xr:uid="{00000000-0004-0000-0100-00004E080000}"/>
    <hyperlink ref="CCN21" location="Age_Categories!A1" display="Age_Categories!A1" xr:uid="{00000000-0004-0000-0100-00004F080000}"/>
    <hyperlink ref="CCO21" location="Age_Categories!A1" display="Age_Categories!A1" xr:uid="{00000000-0004-0000-0100-000050080000}"/>
    <hyperlink ref="CCP21" location="Age_Categories!A1" display="Age_Categories!A1" xr:uid="{00000000-0004-0000-0100-000051080000}"/>
    <hyperlink ref="CCQ21" location="Age_Categories!A1" display="Age_Categories!A1" xr:uid="{00000000-0004-0000-0100-000052080000}"/>
    <hyperlink ref="CCR21" location="Age_Categories!A1" display="Age_Categories!A1" xr:uid="{00000000-0004-0000-0100-000053080000}"/>
    <hyperlink ref="CCS21" location="Age_Categories!A1" display="Age_Categories!A1" xr:uid="{00000000-0004-0000-0100-000054080000}"/>
    <hyperlink ref="CCT21" location="Age_Categories!A1" display="Age_Categories!A1" xr:uid="{00000000-0004-0000-0100-000055080000}"/>
    <hyperlink ref="CCU21" location="Age_Categories!A1" display="Age_Categories!A1" xr:uid="{00000000-0004-0000-0100-000056080000}"/>
    <hyperlink ref="CCV21" location="Age_Categories!A1" display="Age_Categories!A1" xr:uid="{00000000-0004-0000-0100-000057080000}"/>
    <hyperlink ref="CCW21" location="Age_Categories!A1" display="Age_Categories!A1" xr:uid="{00000000-0004-0000-0100-000058080000}"/>
    <hyperlink ref="CCX21" location="Age_Categories!A1" display="Age_Categories!A1" xr:uid="{00000000-0004-0000-0100-000059080000}"/>
    <hyperlink ref="CCY21" location="Age_Categories!A1" display="Age_Categories!A1" xr:uid="{00000000-0004-0000-0100-00005A080000}"/>
    <hyperlink ref="CCZ21" location="Age_Categories!A1" display="Age_Categories!A1" xr:uid="{00000000-0004-0000-0100-00005B080000}"/>
    <hyperlink ref="CDA21" location="Age_Categories!A1" display="Age_Categories!A1" xr:uid="{00000000-0004-0000-0100-00005C080000}"/>
    <hyperlink ref="CDB21" location="Age_Categories!A1" display="Age_Categories!A1" xr:uid="{00000000-0004-0000-0100-00005D080000}"/>
    <hyperlink ref="CDC21" location="Age_Categories!A1" display="Age_Categories!A1" xr:uid="{00000000-0004-0000-0100-00005E080000}"/>
    <hyperlink ref="CDD21" location="Age_Categories!A1" display="Age_Categories!A1" xr:uid="{00000000-0004-0000-0100-00005F080000}"/>
    <hyperlink ref="CDE21" location="Age_Categories!A1" display="Age_Categories!A1" xr:uid="{00000000-0004-0000-0100-000060080000}"/>
    <hyperlink ref="CDF21" location="Age_Categories!A1" display="Age_Categories!A1" xr:uid="{00000000-0004-0000-0100-000061080000}"/>
    <hyperlink ref="CDG21" location="Age_Categories!A1" display="Age_Categories!A1" xr:uid="{00000000-0004-0000-0100-000062080000}"/>
    <hyperlink ref="CDH21" location="Age_Categories!A1" display="Age_Categories!A1" xr:uid="{00000000-0004-0000-0100-000063080000}"/>
    <hyperlink ref="CDI21" location="Age_Categories!A1" display="Age_Categories!A1" xr:uid="{00000000-0004-0000-0100-000064080000}"/>
    <hyperlink ref="CDJ21" location="Age_Categories!A1" display="Age_Categories!A1" xr:uid="{00000000-0004-0000-0100-000065080000}"/>
    <hyperlink ref="CDK21" location="Age_Categories!A1" display="Age_Categories!A1" xr:uid="{00000000-0004-0000-0100-000066080000}"/>
    <hyperlink ref="CDL21" location="Age_Categories!A1" display="Age_Categories!A1" xr:uid="{00000000-0004-0000-0100-000067080000}"/>
    <hyperlink ref="CDM21" location="Age_Categories!A1" display="Age_Categories!A1" xr:uid="{00000000-0004-0000-0100-000068080000}"/>
    <hyperlink ref="CDN21" location="Age_Categories!A1" display="Age_Categories!A1" xr:uid="{00000000-0004-0000-0100-000069080000}"/>
    <hyperlink ref="CDO21" location="Age_Categories!A1" display="Age_Categories!A1" xr:uid="{00000000-0004-0000-0100-00006A080000}"/>
    <hyperlink ref="CDP21" location="Age_Categories!A1" display="Age_Categories!A1" xr:uid="{00000000-0004-0000-0100-00006B080000}"/>
    <hyperlink ref="CDQ21" location="Age_Categories!A1" display="Age_Categories!A1" xr:uid="{00000000-0004-0000-0100-00006C080000}"/>
    <hyperlink ref="CDR21" location="Age_Categories!A1" display="Age_Categories!A1" xr:uid="{00000000-0004-0000-0100-00006D080000}"/>
    <hyperlink ref="CDS21" location="Age_Categories!A1" display="Age_Categories!A1" xr:uid="{00000000-0004-0000-0100-00006E080000}"/>
    <hyperlink ref="CDT21" location="Age_Categories!A1" display="Age_Categories!A1" xr:uid="{00000000-0004-0000-0100-00006F080000}"/>
    <hyperlink ref="CDU21" location="Age_Categories!A1" display="Age_Categories!A1" xr:uid="{00000000-0004-0000-0100-000070080000}"/>
    <hyperlink ref="CDV21" location="Age_Categories!A1" display="Age_Categories!A1" xr:uid="{00000000-0004-0000-0100-000071080000}"/>
    <hyperlink ref="CDW21" location="Age_Categories!A1" display="Age_Categories!A1" xr:uid="{00000000-0004-0000-0100-000072080000}"/>
    <hyperlink ref="CDX21" location="Age_Categories!A1" display="Age_Categories!A1" xr:uid="{00000000-0004-0000-0100-000073080000}"/>
    <hyperlink ref="CDY21" location="Age_Categories!A1" display="Age_Categories!A1" xr:uid="{00000000-0004-0000-0100-000074080000}"/>
    <hyperlink ref="CDZ21" location="Age_Categories!A1" display="Age_Categories!A1" xr:uid="{00000000-0004-0000-0100-000075080000}"/>
    <hyperlink ref="CEA21" location="Age_Categories!A1" display="Age_Categories!A1" xr:uid="{00000000-0004-0000-0100-000076080000}"/>
    <hyperlink ref="CEB21" location="Age_Categories!A1" display="Age_Categories!A1" xr:uid="{00000000-0004-0000-0100-000077080000}"/>
    <hyperlink ref="CEC21" location="Age_Categories!A1" display="Age_Categories!A1" xr:uid="{00000000-0004-0000-0100-000078080000}"/>
    <hyperlink ref="CED21" location="Age_Categories!A1" display="Age_Categories!A1" xr:uid="{00000000-0004-0000-0100-000079080000}"/>
    <hyperlink ref="CEE21" location="Age_Categories!A1" display="Age_Categories!A1" xr:uid="{00000000-0004-0000-0100-00007A080000}"/>
    <hyperlink ref="CEF21" location="Age_Categories!A1" display="Age_Categories!A1" xr:uid="{00000000-0004-0000-0100-00007B080000}"/>
    <hyperlink ref="CEG21" location="Age_Categories!A1" display="Age_Categories!A1" xr:uid="{00000000-0004-0000-0100-00007C080000}"/>
    <hyperlink ref="CEH21" location="Age_Categories!A1" display="Age_Categories!A1" xr:uid="{00000000-0004-0000-0100-00007D080000}"/>
    <hyperlink ref="CEI21" location="Age_Categories!A1" display="Age_Categories!A1" xr:uid="{00000000-0004-0000-0100-00007E080000}"/>
    <hyperlink ref="CEJ21" location="Age_Categories!A1" display="Age_Categories!A1" xr:uid="{00000000-0004-0000-0100-00007F080000}"/>
    <hyperlink ref="CEK21" location="Age_Categories!A1" display="Age_Categories!A1" xr:uid="{00000000-0004-0000-0100-000080080000}"/>
    <hyperlink ref="CEL21" location="Age_Categories!A1" display="Age_Categories!A1" xr:uid="{00000000-0004-0000-0100-000081080000}"/>
    <hyperlink ref="CEM21" location="Age_Categories!A1" display="Age_Categories!A1" xr:uid="{00000000-0004-0000-0100-000082080000}"/>
    <hyperlink ref="CEN21" location="Age_Categories!A1" display="Age_Categories!A1" xr:uid="{00000000-0004-0000-0100-000083080000}"/>
    <hyperlink ref="CEO21" location="Age_Categories!A1" display="Age_Categories!A1" xr:uid="{00000000-0004-0000-0100-000084080000}"/>
    <hyperlink ref="CEP21" location="Age_Categories!A1" display="Age_Categories!A1" xr:uid="{00000000-0004-0000-0100-000085080000}"/>
    <hyperlink ref="CEQ21" location="Age_Categories!A1" display="Age_Categories!A1" xr:uid="{00000000-0004-0000-0100-000086080000}"/>
    <hyperlink ref="CER21" location="Age_Categories!A1" display="Age_Categories!A1" xr:uid="{00000000-0004-0000-0100-000087080000}"/>
    <hyperlink ref="CES21" location="Age_Categories!A1" display="Age_Categories!A1" xr:uid="{00000000-0004-0000-0100-000088080000}"/>
    <hyperlink ref="CET21" location="Age_Categories!A1" display="Age_Categories!A1" xr:uid="{00000000-0004-0000-0100-000089080000}"/>
    <hyperlink ref="CEU21" location="Age_Categories!A1" display="Age_Categories!A1" xr:uid="{00000000-0004-0000-0100-00008A080000}"/>
    <hyperlink ref="CEV21" location="Age_Categories!A1" display="Age_Categories!A1" xr:uid="{00000000-0004-0000-0100-00008B080000}"/>
    <hyperlink ref="CEW21" location="Age_Categories!A1" display="Age_Categories!A1" xr:uid="{00000000-0004-0000-0100-00008C080000}"/>
    <hyperlink ref="CEX21" location="Age_Categories!A1" display="Age_Categories!A1" xr:uid="{00000000-0004-0000-0100-00008D080000}"/>
    <hyperlink ref="CEY21" location="Age_Categories!A1" display="Age_Categories!A1" xr:uid="{00000000-0004-0000-0100-00008E080000}"/>
    <hyperlink ref="CEZ21" location="Age_Categories!A1" display="Age_Categories!A1" xr:uid="{00000000-0004-0000-0100-00008F080000}"/>
    <hyperlink ref="CFA21" location="Age_Categories!A1" display="Age_Categories!A1" xr:uid="{00000000-0004-0000-0100-000090080000}"/>
    <hyperlink ref="CFB21" location="Age_Categories!A1" display="Age_Categories!A1" xr:uid="{00000000-0004-0000-0100-000091080000}"/>
    <hyperlink ref="CFC21" location="Age_Categories!A1" display="Age_Categories!A1" xr:uid="{00000000-0004-0000-0100-000092080000}"/>
    <hyperlink ref="CFD21" location="Age_Categories!A1" display="Age_Categories!A1" xr:uid="{00000000-0004-0000-0100-000093080000}"/>
    <hyperlink ref="CFE21" location="Age_Categories!A1" display="Age_Categories!A1" xr:uid="{00000000-0004-0000-0100-000094080000}"/>
    <hyperlink ref="CFF21" location="Age_Categories!A1" display="Age_Categories!A1" xr:uid="{00000000-0004-0000-0100-000095080000}"/>
    <hyperlink ref="CFG21" location="Age_Categories!A1" display="Age_Categories!A1" xr:uid="{00000000-0004-0000-0100-000096080000}"/>
    <hyperlink ref="CFH21" location="Age_Categories!A1" display="Age_Categories!A1" xr:uid="{00000000-0004-0000-0100-000097080000}"/>
    <hyperlink ref="CFI21" location="Age_Categories!A1" display="Age_Categories!A1" xr:uid="{00000000-0004-0000-0100-000098080000}"/>
    <hyperlink ref="CFJ21" location="Age_Categories!A1" display="Age_Categories!A1" xr:uid="{00000000-0004-0000-0100-000099080000}"/>
    <hyperlink ref="CFK21" location="Age_Categories!A1" display="Age_Categories!A1" xr:uid="{00000000-0004-0000-0100-00009A080000}"/>
    <hyperlink ref="CFL21" location="Age_Categories!A1" display="Age_Categories!A1" xr:uid="{00000000-0004-0000-0100-00009B080000}"/>
    <hyperlink ref="CFM21" location="Age_Categories!A1" display="Age_Categories!A1" xr:uid="{00000000-0004-0000-0100-00009C080000}"/>
    <hyperlink ref="CFN21" location="Age_Categories!A1" display="Age_Categories!A1" xr:uid="{00000000-0004-0000-0100-00009D080000}"/>
    <hyperlink ref="CFO21" location="Age_Categories!A1" display="Age_Categories!A1" xr:uid="{00000000-0004-0000-0100-00009E080000}"/>
    <hyperlink ref="CFP21" location="Age_Categories!A1" display="Age_Categories!A1" xr:uid="{00000000-0004-0000-0100-00009F080000}"/>
    <hyperlink ref="CFQ21" location="Age_Categories!A1" display="Age_Categories!A1" xr:uid="{00000000-0004-0000-0100-0000A0080000}"/>
    <hyperlink ref="CFR21" location="Age_Categories!A1" display="Age_Categories!A1" xr:uid="{00000000-0004-0000-0100-0000A1080000}"/>
    <hyperlink ref="CFS21" location="Age_Categories!A1" display="Age_Categories!A1" xr:uid="{00000000-0004-0000-0100-0000A2080000}"/>
    <hyperlink ref="CFT21" location="Age_Categories!A1" display="Age_Categories!A1" xr:uid="{00000000-0004-0000-0100-0000A3080000}"/>
    <hyperlink ref="CFU21" location="Age_Categories!A1" display="Age_Categories!A1" xr:uid="{00000000-0004-0000-0100-0000A4080000}"/>
    <hyperlink ref="CFV21" location="Age_Categories!A1" display="Age_Categories!A1" xr:uid="{00000000-0004-0000-0100-0000A5080000}"/>
    <hyperlink ref="CFW21" location="Age_Categories!A1" display="Age_Categories!A1" xr:uid="{00000000-0004-0000-0100-0000A6080000}"/>
    <hyperlink ref="CFX21" location="Age_Categories!A1" display="Age_Categories!A1" xr:uid="{00000000-0004-0000-0100-0000A7080000}"/>
    <hyperlink ref="CFY21" location="Age_Categories!A1" display="Age_Categories!A1" xr:uid="{00000000-0004-0000-0100-0000A8080000}"/>
    <hyperlink ref="CFZ21" location="Age_Categories!A1" display="Age_Categories!A1" xr:uid="{00000000-0004-0000-0100-0000A9080000}"/>
    <hyperlink ref="CGA21" location="Age_Categories!A1" display="Age_Categories!A1" xr:uid="{00000000-0004-0000-0100-0000AA080000}"/>
    <hyperlink ref="CGB21" location="Age_Categories!A1" display="Age_Categories!A1" xr:uid="{00000000-0004-0000-0100-0000AB080000}"/>
    <hyperlink ref="CGC21" location="Age_Categories!A1" display="Age_Categories!A1" xr:uid="{00000000-0004-0000-0100-0000AC080000}"/>
    <hyperlink ref="CGD21" location="Age_Categories!A1" display="Age_Categories!A1" xr:uid="{00000000-0004-0000-0100-0000AD080000}"/>
    <hyperlink ref="CGE21" location="Age_Categories!A1" display="Age_Categories!A1" xr:uid="{00000000-0004-0000-0100-0000AE080000}"/>
    <hyperlink ref="CGF21" location="Age_Categories!A1" display="Age_Categories!A1" xr:uid="{00000000-0004-0000-0100-0000AF080000}"/>
    <hyperlink ref="CGG21" location="Age_Categories!A1" display="Age_Categories!A1" xr:uid="{00000000-0004-0000-0100-0000B0080000}"/>
    <hyperlink ref="CGH21" location="Age_Categories!A1" display="Age_Categories!A1" xr:uid="{00000000-0004-0000-0100-0000B1080000}"/>
    <hyperlink ref="CGI21" location="Age_Categories!A1" display="Age_Categories!A1" xr:uid="{00000000-0004-0000-0100-0000B2080000}"/>
    <hyperlink ref="CGJ21" location="Age_Categories!A1" display="Age_Categories!A1" xr:uid="{00000000-0004-0000-0100-0000B3080000}"/>
    <hyperlink ref="CGK21" location="Age_Categories!A1" display="Age_Categories!A1" xr:uid="{00000000-0004-0000-0100-0000B4080000}"/>
    <hyperlink ref="CGL21" location="Age_Categories!A1" display="Age_Categories!A1" xr:uid="{00000000-0004-0000-0100-0000B5080000}"/>
    <hyperlink ref="CGM21" location="Age_Categories!A1" display="Age_Categories!A1" xr:uid="{00000000-0004-0000-0100-0000B6080000}"/>
    <hyperlink ref="CGN21" location="Age_Categories!A1" display="Age_Categories!A1" xr:uid="{00000000-0004-0000-0100-0000B7080000}"/>
    <hyperlink ref="CGO21" location="Age_Categories!A1" display="Age_Categories!A1" xr:uid="{00000000-0004-0000-0100-0000B8080000}"/>
    <hyperlink ref="CGP21" location="Age_Categories!A1" display="Age_Categories!A1" xr:uid="{00000000-0004-0000-0100-0000B9080000}"/>
    <hyperlink ref="CGQ21" location="Age_Categories!A1" display="Age_Categories!A1" xr:uid="{00000000-0004-0000-0100-0000BA080000}"/>
    <hyperlink ref="CGR21" location="Age_Categories!A1" display="Age_Categories!A1" xr:uid="{00000000-0004-0000-0100-0000BB080000}"/>
    <hyperlink ref="CGS21" location="Age_Categories!A1" display="Age_Categories!A1" xr:uid="{00000000-0004-0000-0100-0000BC080000}"/>
    <hyperlink ref="CGT21" location="Age_Categories!A1" display="Age_Categories!A1" xr:uid="{00000000-0004-0000-0100-0000BD080000}"/>
    <hyperlink ref="CGU21" location="Age_Categories!A1" display="Age_Categories!A1" xr:uid="{00000000-0004-0000-0100-0000BE080000}"/>
    <hyperlink ref="CGV21" location="Age_Categories!A1" display="Age_Categories!A1" xr:uid="{00000000-0004-0000-0100-0000BF080000}"/>
    <hyperlink ref="CGW21" location="Age_Categories!A1" display="Age_Categories!A1" xr:uid="{00000000-0004-0000-0100-0000C0080000}"/>
    <hyperlink ref="CGX21" location="Age_Categories!A1" display="Age_Categories!A1" xr:uid="{00000000-0004-0000-0100-0000C1080000}"/>
    <hyperlink ref="CGY21" location="Age_Categories!A1" display="Age_Categories!A1" xr:uid="{00000000-0004-0000-0100-0000C2080000}"/>
    <hyperlink ref="CGZ21" location="Age_Categories!A1" display="Age_Categories!A1" xr:uid="{00000000-0004-0000-0100-0000C3080000}"/>
    <hyperlink ref="CHA21" location="Age_Categories!A1" display="Age_Categories!A1" xr:uid="{00000000-0004-0000-0100-0000C4080000}"/>
    <hyperlink ref="CHB21" location="Age_Categories!A1" display="Age_Categories!A1" xr:uid="{00000000-0004-0000-0100-0000C5080000}"/>
    <hyperlink ref="CHC21" location="Age_Categories!A1" display="Age_Categories!A1" xr:uid="{00000000-0004-0000-0100-0000C6080000}"/>
    <hyperlink ref="CHD21" location="Age_Categories!A1" display="Age_Categories!A1" xr:uid="{00000000-0004-0000-0100-0000C7080000}"/>
    <hyperlink ref="CHE21" location="Age_Categories!A1" display="Age_Categories!A1" xr:uid="{00000000-0004-0000-0100-0000C8080000}"/>
    <hyperlink ref="CHF21" location="Age_Categories!A1" display="Age_Categories!A1" xr:uid="{00000000-0004-0000-0100-0000C9080000}"/>
    <hyperlink ref="CHG21" location="Age_Categories!A1" display="Age_Categories!A1" xr:uid="{00000000-0004-0000-0100-0000CA080000}"/>
    <hyperlink ref="CHH21" location="Age_Categories!A1" display="Age_Categories!A1" xr:uid="{00000000-0004-0000-0100-0000CB080000}"/>
    <hyperlink ref="CHI21" location="Age_Categories!A1" display="Age_Categories!A1" xr:uid="{00000000-0004-0000-0100-0000CC080000}"/>
    <hyperlink ref="CHJ21" location="Age_Categories!A1" display="Age_Categories!A1" xr:uid="{00000000-0004-0000-0100-0000CD080000}"/>
    <hyperlink ref="CHK21" location="Age_Categories!A1" display="Age_Categories!A1" xr:uid="{00000000-0004-0000-0100-0000CE080000}"/>
    <hyperlink ref="CHL21" location="Age_Categories!A1" display="Age_Categories!A1" xr:uid="{00000000-0004-0000-0100-0000CF080000}"/>
    <hyperlink ref="CHM21" location="Age_Categories!A1" display="Age_Categories!A1" xr:uid="{00000000-0004-0000-0100-0000D0080000}"/>
    <hyperlink ref="CHN21" location="Age_Categories!A1" display="Age_Categories!A1" xr:uid="{00000000-0004-0000-0100-0000D1080000}"/>
    <hyperlink ref="CHO21" location="Age_Categories!A1" display="Age_Categories!A1" xr:uid="{00000000-0004-0000-0100-0000D2080000}"/>
    <hyperlink ref="CHP21" location="Age_Categories!A1" display="Age_Categories!A1" xr:uid="{00000000-0004-0000-0100-0000D3080000}"/>
    <hyperlink ref="CHQ21" location="Age_Categories!A1" display="Age_Categories!A1" xr:uid="{00000000-0004-0000-0100-0000D4080000}"/>
    <hyperlink ref="CHR21" location="Age_Categories!A1" display="Age_Categories!A1" xr:uid="{00000000-0004-0000-0100-0000D5080000}"/>
    <hyperlink ref="CHS21" location="Age_Categories!A1" display="Age_Categories!A1" xr:uid="{00000000-0004-0000-0100-0000D6080000}"/>
    <hyperlink ref="CHT21" location="Age_Categories!A1" display="Age_Categories!A1" xr:uid="{00000000-0004-0000-0100-0000D7080000}"/>
    <hyperlink ref="CHU21" location="Age_Categories!A1" display="Age_Categories!A1" xr:uid="{00000000-0004-0000-0100-0000D8080000}"/>
    <hyperlink ref="CHV21" location="Age_Categories!A1" display="Age_Categories!A1" xr:uid="{00000000-0004-0000-0100-0000D9080000}"/>
    <hyperlink ref="CHW21" location="Age_Categories!A1" display="Age_Categories!A1" xr:uid="{00000000-0004-0000-0100-0000DA080000}"/>
    <hyperlink ref="CHX21" location="Age_Categories!A1" display="Age_Categories!A1" xr:uid="{00000000-0004-0000-0100-0000DB080000}"/>
    <hyperlink ref="CHY21" location="Age_Categories!A1" display="Age_Categories!A1" xr:uid="{00000000-0004-0000-0100-0000DC080000}"/>
    <hyperlink ref="CHZ21" location="Age_Categories!A1" display="Age_Categories!A1" xr:uid="{00000000-0004-0000-0100-0000DD080000}"/>
    <hyperlink ref="CIA21" location="Age_Categories!A1" display="Age_Categories!A1" xr:uid="{00000000-0004-0000-0100-0000DE080000}"/>
    <hyperlink ref="CIB21" location="Age_Categories!A1" display="Age_Categories!A1" xr:uid="{00000000-0004-0000-0100-0000DF080000}"/>
    <hyperlink ref="CIC21" location="Age_Categories!A1" display="Age_Categories!A1" xr:uid="{00000000-0004-0000-0100-0000E0080000}"/>
    <hyperlink ref="CID21" location="Age_Categories!A1" display="Age_Categories!A1" xr:uid="{00000000-0004-0000-0100-0000E1080000}"/>
    <hyperlink ref="CIE21" location="Age_Categories!A1" display="Age_Categories!A1" xr:uid="{00000000-0004-0000-0100-0000E2080000}"/>
    <hyperlink ref="CIF21" location="Age_Categories!A1" display="Age_Categories!A1" xr:uid="{00000000-0004-0000-0100-0000E3080000}"/>
    <hyperlink ref="CIG21" location="Age_Categories!A1" display="Age_Categories!A1" xr:uid="{00000000-0004-0000-0100-0000E4080000}"/>
    <hyperlink ref="CIH21" location="Age_Categories!A1" display="Age_Categories!A1" xr:uid="{00000000-0004-0000-0100-0000E5080000}"/>
    <hyperlink ref="CII21" location="Age_Categories!A1" display="Age_Categories!A1" xr:uid="{00000000-0004-0000-0100-0000E6080000}"/>
    <hyperlink ref="CIJ21" location="Age_Categories!A1" display="Age_Categories!A1" xr:uid="{00000000-0004-0000-0100-0000E7080000}"/>
    <hyperlink ref="CIK21" location="Age_Categories!A1" display="Age_Categories!A1" xr:uid="{00000000-0004-0000-0100-0000E8080000}"/>
    <hyperlink ref="CIL21" location="Age_Categories!A1" display="Age_Categories!A1" xr:uid="{00000000-0004-0000-0100-0000E9080000}"/>
    <hyperlink ref="CIM21" location="Age_Categories!A1" display="Age_Categories!A1" xr:uid="{00000000-0004-0000-0100-0000EA080000}"/>
    <hyperlink ref="CIN21" location="Age_Categories!A1" display="Age_Categories!A1" xr:uid="{00000000-0004-0000-0100-0000EB080000}"/>
    <hyperlink ref="CIO21" location="Age_Categories!A1" display="Age_Categories!A1" xr:uid="{00000000-0004-0000-0100-0000EC080000}"/>
    <hyperlink ref="CIP21" location="Age_Categories!A1" display="Age_Categories!A1" xr:uid="{00000000-0004-0000-0100-0000ED080000}"/>
    <hyperlink ref="CIQ21" location="Age_Categories!A1" display="Age_Categories!A1" xr:uid="{00000000-0004-0000-0100-0000EE080000}"/>
    <hyperlink ref="CIR21" location="Age_Categories!A1" display="Age_Categories!A1" xr:uid="{00000000-0004-0000-0100-0000EF080000}"/>
    <hyperlink ref="CIS21" location="Age_Categories!A1" display="Age_Categories!A1" xr:uid="{00000000-0004-0000-0100-0000F0080000}"/>
    <hyperlink ref="CIT21" location="Age_Categories!A1" display="Age_Categories!A1" xr:uid="{00000000-0004-0000-0100-0000F1080000}"/>
    <hyperlink ref="CIU21" location="Age_Categories!A1" display="Age_Categories!A1" xr:uid="{00000000-0004-0000-0100-0000F2080000}"/>
    <hyperlink ref="CIV21" location="Age_Categories!A1" display="Age_Categories!A1" xr:uid="{00000000-0004-0000-0100-0000F3080000}"/>
    <hyperlink ref="CIW21" location="Age_Categories!A1" display="Age_Categories!A1" xr:uid="{00000000-0004-0000-0100-0000F4080000}"/>
    <hyperlink ref="CIX21" location="Age_Categories!A1" display="Age_Categories!A1" xr:uid="{00000000-0004-0000-0100-0000F5080000}"/>
    <hyperlink ref="CIY21" location="Age_Categories!A1" display="Age_Categories!A1" xr:uid="{00000000-0004-0000-0100-0000F6080000}"/>
    <hyperlink ref="CIZ21" location="Age_Categories!A1" display="Age_Categories!A1" xr:uid="{00000000-0004-0000-0100-0000F7080000}"/>
    <hyperlink ref="CJA21" location="Age_Categories!A1" display="Age_Categories!A1" xr:uid="{00000000-0004-0000-0100-0000F8080000}"/>
    <hyperlink ref="CJB21" location="Age_Categories!A1" display="Age_Categories!A1" xr:uid="{00000000-0004-0000-0100-0000F9080000}"/>
    <hyperlink ref="CJC21" location="Age_Categories!A1" display="Age_Categories!A1" xr:uid="{00000000-0004-0000-0100-0000FA080000}"/>
    <hyperlink ref="CJD21" location="Age_Categories!A1" display="Age_Categories!A1" xr:uid="{00000000-0004-0000-0100-0000FB080000}"/>
    <hyperlink ref="CJE21" location="Age_Categories!A1" display="Age_Categories!A1" xr:uid="{00000000-0004-0000-0100-0000FC080000}"/>
    <hyperlink ref="CJF21" location="Age_Categories!A1" display="Age_Categories!A1" xr:uid="{00000000-0004-0000-0100-0000FD080000}"/>
    <hyperlink ref="CJG21" location="Age_Categories!A1" display="Age_Categories!A1" xr:uid="{00000000-0004-0000-0100-0000FE080000}"/>
    <hyperlink ref="CJH21" location="Age_Categories!A1" display="Age_Categories!A1" xr:uid="{00000000-0004-0000-0100-0000FF080000}"/>
    <hyperlink ref="CJI21" location="Age_Categories!A1" display="Age_Categories!A1" xr:uid="{00000000-0004-0000-0100-000000090000}"/>
    <hyperlink ref="CJJ21" location="Age_Categories!A1" display="Age_Categories!A1" xr:uid="{00000000-0004-0000-0100-000001090000}"/>
    <hyperlink ref="CJK21" location="Age_Categories!A1" display="Age_Categories!A1" xr:uid="{00000000-0004-0000-0100-000002090000}"/>
    <hyperlink ref="CJL21" location="Age_Categories!A1" display="Age_Categories!A1" xr:uid="{00000000-0004-0000-0100-000003090000}"/>
    <hyperlink ref="CJM21" location="Age_Categories!A1" display="Age_Categories!A1" xr:uid="{00000000-0004-0000-0100-000004090000}"/>
    <hyperlink ref="CJN21" location="Age_Categories!A1" display="Age_Categories!A1" xr:uid="{00000000-0004-0000-0100-000005090000}"/>
    <hyperlink ref="CJO21" location="Age_Categories!A1" display="Age_Categories!A1" xr:uid="{00000000-0004-0000-0100-000006090000}"/>
    <hyperlink ref="CJP21" location="Age_Categories!A1" display="Age_Categories!A1" xr:uid="{00000000-0004-0000-0100-000007090000}"/>
    <hyperlink ref="CJQ21" location="Age_Categories!A1" display="Age_Categories!A1" xr:uid="{00000000-0004-0000-0100-000008090000}"/>
    <hyperlink ref="CJR21" location="Age_Categories!A1" display="Age_Categories!A1" xr:uid="{00000000-0004-0000-0100-000009090000}"/>
    <hyperlink ref="CJS21" location="Age_Categories!A1" display="Age_Categories!A1" xr:uid="{00000000-0004-0000-0100-00000A090000}"/>
    <hyperlink ref="CJT21" location="Age_Categories!A1" display="Age_Categories!A1" xr:uid="{00000000-0004-0000-0100-00000B090000}"/>
    <hyperlink ref="CJU21" location="Age_Categories!A1" display="Age_Categories!A1" xr:uid="{00000000-0004-0000-0100-00000C090000}"/>
    <hyperlink ref="CJV21" location="Age_Categories!A1" display="Age_Categories!A1" xr:uid="{00000000-0004-0000-0100-00000D090000}"/>
    <hyperlink ref="CJW21" location="Age_Categories!A1" display="Age_Categories!A1" xr:uid="{00000000-0004-0000-0100-00000E090000}"/>
    <hyperlink ref="CJX21" location="Age_Categories!A1" display="Age_Categories!A1" xr:uid="{00000000-0004-0000-0100-00000F090000}"/>
    <hyperlink ref="CJY21" location="Age_Categories!A1" display="Age_Categories!A1" xr:uid="{00000000-0004-0000-0100-000010090000}"/>
    <hyperlink ref="CJZ21" location="Age_Categories!A1" display="Age_Categories!A1" xr:uid="{00000000-0004-0000-0100-000011090000}"/>
    <hyperlink ref="CKA21" location="Age_Categories!A1" display="Age_Categories!A1" xr:uid="{00000000-0004-0000-0100-000012090000}"/>
    <hyperlink ref="CKB21" location="Age_Categories!A1" display="Age_Categories!A1" xr:uid="{00000000-0004-0000-0100-000013090000}"/>
    <hyperlink ref="CKC21" location="Age_Categories!A1" display="Age_Categories!A1" xr:uid="{00000000-0004-0000-0100-000014090000}"/>
    <hyperlink ref="CKD21" location="Age_Categories!A1" display="Age_Categories!A1" xr:uid="{00000000-0004-0000-0100-000015090000}"/>
    <hyperlink ref="CKE21" location="Age_Categories!A1" display="Age_Categories!A1" xr:uid="{00000000-0004-0000-0100-000016090000}"/>
    <hyperlink ref="CKF21" location="Age_Categories!A1" display="Age_Categories!A1" xr:uid="{00000000-0004-0000-0100-000017090000}"/>
    <hyperlink ref="CKG21" location="Age_Categories!A1" display="Age_Categories!A1" xr:uid="{00000000-0004-0000-0100-000018090000}"/>
    <hyperlink ref="CKH21" location="Age_Categories!A1" display="Age_Categories!A1" xr:uid="{00000000-0004-0000-0100-000019090000}"/>
    <hyperlink ref="CKI21" location="Age_Categories!A1" display="Age_Categories!A1" xr:uid="{00000000-0004-0000-0100-00001A090000}"/>
    <hyperlink ref="CKJ21" location="Age_Categories!A1" display="Age_Categories!A1" xr:uid="{00000000-0004-0000-0100-00001B090000}"/>
    <hyperlink ref="CKK21" location="Age_Categories!A1" display="Age_Categories!A1" xr:uid="{00000000-0004-0000-0100-00001C090000}"/>
    <hyperlink ref="CKL21" location="Age_Categories!A1" display="Age_Categories!A1" xr:uid="{00000000-0004-0000-0100-00001D090000}"/>
    <hyperlink ref="CKM21" location="Age_Categories!A1" display="Age_Categories!A1" xr:uid="{00000000-0004-0000-0100-00001E090000}"/>
    <hyperlink ref="CKN21" location="Age_Categories!A1" display="Age_Categories!A1" xr:uid="{00000000-0004-0000-0100-00001F090000}"/>
    <hyperlink ref="CKO21" location="Age_Categories!A1" display="Age_Categories!A1" xr:uid="{00000000-0004-0000-0100-000020090000}"/>
    <hyperlink ref="CKP21" location="Age_Categories!A1" display="Age_Categories!A1" xr:uid="{00000000-0004-0000-0100-000021090000}"/>
    <hyperlink ref="CKQ21" location="Age_Categories!A1" display="Age_Categories!A1" xr:uid="{00000000-0004-0000-0100-000022090000}"/>
    <hyperlink ref="CKR21" location="Age_Categories!A1" display="Age_Categories!A1" xr:uid="{00000000-0004-0000-0100-000023090000}"/>
    <hyperlink ref="CKS21" location="Age_Categories!A1" display="Age_Categories!A1" xr:uid="{00000000-0004-0000-0100-000024090000}"/>
    <hyperlink ref="CKT21" location="Age_Categories!A1" display="Age_Categories!A1" xr:uid="{00000000-0004-0000-0100-000025090000}"/>
    <hyperlink ref="CKU21" location="Age_Categories!A1" display="Age_Categories!A1" xr:uid="{00000000-0004-0000-0100-000026090000}"/>
    <hyperlink ref="CKV21" location="Age_Categories!A1" display="Age_Categories!A1" xr:uid="{00000000-0004-0000-0100-000027090000}"/>
    <hyperlink ref="CKW21" location="Age_Categories!A1" display="Age_Categories!A1" xr:uid="{00000000-0004-0000-0100-000028090000}"/>
    <hyperlink ref="CKX21" location="Age_Categories!A1" display="Age_Categories!A1" xr:uid="{00000000-0004-0000-0100-000029090000}"/>
    <hyperlink ref="CKY21" location="Age_Categories!A1" display="Age_Categories!A1" xr:uid="{00000000-0004-0000-0100-00002A090000}"/>
    <hyperlink ref="CKZ21" location="Age_Categories!A1" display="Age_Categories!A1" xr:uid="{00000000-0004-0000-0100-00002B090000}"/>
    <hyperlink ref="CLA21" location="Age_Categories!A1" display="Age_Categories!A1" xr:uid="{00000000-0004-0000-0100-00002C090000}"/>
    <hyperlink ref="CLB21" location="Age_Categories!A1" display="Age_Categories!A1" xr:uid="{00000000-0004-0000-0100-00002D090000}"/>
    <hyperlink ref="CLC21" location="Age_Categories!A1" display="Age_Categories!A1" xr:uid="{00000000-0004-0000-0100-00002E090000}"/>
    <hyperlink ref="CLD21" location="Age_Categories!A1" display="Age_Categories!A1" xr:uid="{00000000-0004-0000-0100-00002F090000}"/>
    <hyperlink ref="CLE21" location="Age_Categories!A1" display="Age_Categories!A1" xr:uid="{00000000-0004-0000-0100-000030090000}"/>
    <hyperlink ref="CLF21" location="Age_Categories!A1" display="Age_Categories!A1" xr:uid="{00000000-0004-0000-0100-000031090000}"/>
    <hyperlink ref="CLG21" location="Age_Categories!A1" display="Age_Categories!A1" xr:uid="{00000000-0004-0000-0100-000032090000}"/>
    <hyperlink ref="CLH21" location="Age_Categories!A1" display="Age_Categories!A1" xr:uid="{00000000-0004-0000-0100-000033090000}"/>
    <hyperlink ref="CLI21" location="Age_Categories!A1" display="Age_Categories!A1" xr:uid="{00000000-0004-0000-0100-000034090000}"/>
    <hyperlink ref="CLJ21" location="Age_Categories!A1" display="Age_Categories!A1" xr:uid="{00000000-0004-0000-0100-000035090000}"/>
    <hyperlink ref="CLK21" location="Age_Categories!A1" display="Age_Categories!A1" xr:uid="{00000000-0004-0000-0100-000036090000}"/>
    <hyperlink ref="CLL21" location="Age_Categories!A1" display="Age_Categories!A1" xr:uid="{00000000-0004-0000-0100-000037090000}"/>
    <hyperlink ref="CLM21" location="Age_Categories!A1" display="Age_Categories!A1" xr:uid="{00000000-0004-0000-0100-000038090000}"/>
    <hyperlink ref="CLN21" location="Age_Categories!A1" display="Age_Categories!A1" xr:uid="{00000000-0004-0000-0100-000039090000}"/>
    <hyperlink ref="CLO21" location="Age_Categories!A1" display="Age_Categories!A1" xr:uid="{00000000-0004-0000-0100-00003A090000}"/>
    <hyperlink ref="CLP21" location="Age_Categories!A1" display="Age_Categories!A1" xr:uid="{00000000-0004-0000-0100-00003B090000}"/>
    <hyperlink ref="CLQ21" location="Age_Categories!A1" display="Age_Categories!A1" xr:uid="{00000000-0004-0000-0100-00003C090000}"/>
    <hyperlink ref="CLR21" location="Age_Categories!A1" display="Age_Categories!A1" xr:uid="{00000000-0004-0000-0100-00003D090000}"/>
    <hyperlink ref="CLS21" location="Age_Categories!A1" display="Age_Categories!A1" xr:uid="{00000000-0004-0000-0100-00003E090000}"/>
    <hyperlink ref="CLT21" location="Age_Categories!A1" display="Age_Categories!A1" xr:uid="{00000000-0004-0000-0100-00003F090000}"/>
    <hyperlink ref="CLU21" location="Age_Categories!A1" display="Age_Categories!A1" xr:uid="{00000000-0004-0000-0100-000040090000}"/>
    <hyperlink ref="CLV21" location="Age_Categories!A1" display="Age_Categories!A1" xr:uid="{00000000-0004-0000-0100-000041090000}"/>
    <hyperlink ref="CLW21" location="Age_Categories!A1" display="Age_Categories!A1" xr:uid="{00000000-0004-0000-0100-000042090000}"/>
    <hyperlink ref="CLX21" location="Age_Categories!A1" display="Age_Categories!A1" xr:uid="{00000000-0004-0000-0100-000043090000}"/>
    <hyperlink ref="CLY21" location="Age_Categories!A1" display="Age_Categories!A1" xr:uid="{00000000-0004-0000-0100-000044090000}"/>
    <hyperlink ref="CLZ21" location="Age_Categories!A1" display="Age_Categories!A1" xr:uid="{00000000-0004-0000-0100-000045090000}"/>
    <hyperlink ref="CMA21" location="Age_Categories!A1" display="Age_Categories!A1" xr:uid="{00000000-0004-0000-0100-000046090000}"/>
    <hyperlink ref="CMB21" location="Age_Categories!A1" display="Age_Categories!A1" xr:uid="{00000000-0004-0000-0100-000047090000}"/>
    <hyperlink ref="CMC21" location="Age_Categories!A1" display="Age_Categories!A1" xr:uid="{00000000-0004-0000-0100-000048090000}"/>
    <hyperlink ref="CMD21" location="Age_Categories!A1" display="Age_Categories!A1" xr:uid="{00000000-0004-0000-0100-000049090000}"/>
    <hyperlink ref="CME21" location="Age_Categories!A1" display="Age_Categories!A1" xr:uid="{00000000-0004-0000-0100-00004A090000}"/>
    <hyperlink ref="CMF21" location="Age_Categories!A1" display="Age_Categories!A1" xr:uid="{00000000-0004-0000-0100-00004B090000}"/>
    <hyperlink ref="CMG21" location="Age_Categories!A1" display="Age_Categories!A1" xr:uid="{00000000-0004-0000-0100-00004C090000}"/>
    <hyperlink ref="CMH21" location="Age_Categories!A1" display="Age_Categories!A1" xr:uid="{00000000-0004-0000-0100-00004D090000}"/>
    <hyperlink ref="CMI21" location="Age_Categories!A1" display="Age_Categories!A1" xr:uid="{00000000-0004-0000-0100-00004E090000}"/>
    <hyperlink ref="CMJ21" location="Age_Categories!A1" display="Age_Categories!A1" xr:uid="{00000000-0004-0000-0100-00004F090000}"/>
    <hyperlink ref="CMK21" location="Age_Categories!A1" display="Age_Categories!A1" xr:uid="{00000000-0004-0000-0100-000050090000}"/>
    <hyperlink ref="CML21" location="Age_Categories!A1" display="Age_Categories!A1" xr:uid="{00000000-0004-0000-0100-000051090000}"/>
    <hyperlink ref="CMM21" location="Age_Categories!A1" display="Age_Categories!A1" xr:uid="{00000000-0004-0000-0100-000052090000}"/>
    <hyperlink ref="CMN21" location="Age_Categories!A1" display="Age_Categories!A1" xr:uid="{00000000-0004-0000-0100-000053090000}"/>
    <hyperlink ref="CMO21" location="Age_Categories!A1" display="Age_Categories!A1" xr:uid="{00000000-0004-0000-0100-000054090000}"/>
    <hyperlink ref="CMP21" location="Age_Categories!A1" display="Age_Categories!A1" xr:uid="{00000000-0004-0000-0100-000055090000}"/>
    <hyperlink ref="CMQ21" location="Age_Categories!A1" display="Age_Categories!A1" xr:uid="{00000000-0004-0000-0100-000056090000}"/>
    <hyperlink ref="CMR21" location="Age_Categories!A1" display="Age_Categories!A1" xr:uid="{00000000-0004-0000-0100-000057090000}"/>
    <hyperlink ref="CMS21" location="Age_Categories!A1" display="Age_Categories!A1" xr:uid="{00000000-0004-0000-0100-000058090000}"/>
    <hyperlink ref="CMT21" location="Age_Categories!A1" display="Age_Categories!A1" xr:uid="{00000000-0004-0000-0100-000059090000}"/>
    <hyperlink ref="CMU21" location="Age_Categories!A1" display="Age_Categories!A1" xr:uid="{00000000-0004-0000-0100-00005A090000}"/>
    <hyperlink ref="CMV21" location="Age_Categories!A1" display="Age_Categories!A1" xr:uid="{00000000-0004-0000-0100-00005B090000}"/>
    <hyperlink ref="CMW21" location="Age_Categories!A1" display="Age_Categories!A1" xr:uid="{00000000-0004-0000-0100-00005C090000}"/>
    <hyperlink ref="CMX21" location="Age_Categories!A1" display="Age_Categories!A1" xr:uid="{00000000-0004-0000-0100-00005D090000}"/>
    <hyperlink ref="CMY21" location="Age_Categories!A1" display="Age_Categories!A1" xr:uid="{00000000-0004-0000-0100-00005E090000}"/>
    <hyperlink ref="CMZ21" location="Age_Categories!A1" display="Age_Categories!A1" xr:uid="{00000000-0004-0000-0100-00005F090000}"/>
    <hyperlink ref="CNA21" location="Age_Categories!A1" display="Age_Categories!A1" xr:uid="{00000000-0004-0000-0100-000060090000}"/>
    <hyperlink ref="CNB21" location="Age_Categories!A1" display="Age_Categories!A1" xr:uid="{00000000-0004-0000-0100-000061090000}"/>
    <hyperlink ref="CNC21" location="Age_Categories!A1" display="Age_Categories!A1" xr:uid="{00000000-0004-0000-0100-000062090000}"/>
    <hyperlink ref="CND21" location="Age_Categories!A1" display="Age_Categories!A1" xr:uid="{00000000-0004-0000-0100-000063090000}"/>
    <hyperlink ref="CNE21" location="Age_Categories!A1" display="Age_Categories!A1" xr:uid="{00000000-0004-0000-0100-000064090000}"/>
    <hyperlink ref="CNF21" location="Age_Categories!A1" display="Age_Categories!A1" xr:uid="{00000000-0004-0000-0100-000065090000}"/>
    <hyperlink ref="CNG21" location="Age_Categories!A1" display="Age_Categories!A1" xr:uid="{00000000-0004-0000-0100-000066090000}"/>
    <hyperlink ref="CNH21" location="Age_Categories!A1" display="Age_Categories!A1" xr:uid="{00000000-0004-0000-0100-000067090000}"/>
    <hyperlink ref="CNI21" location="Age_Categories!A1" display="Age_Categories!A1" xr:uid="{00000000-0004-0000-0100-000068090000}"/>
    <hyperlink ref="CNJ21" location="Age_Categories!A1" display="Age_Categories!A1" xr:uid="{00000000-0004-0000-0100-000069090000}"/>
    <hyperlink ref="CNK21" location="Age_Categories!A1" display="Age_Categories!A1" xr:uid="{00000000-0004-0000-0100-00006A090000}"/>
    <hyperlink ref="CNL21" location="Age_Categories!A1" display="Age_Categories!A1" xr:uid="{00000000-0004-0000-0100-00006B090000}"/>
    <hyperlink ref="CNM21" location="Age_Categories!A1" display="Age_Categories!A1" xr:uid="{00000000-0004-0000-0100-00006C090000}"/>
    <hyperlink ref="CNN21" location="Age_Categories!A1" display="Age_Categories!A1" xr:uid="{00000000-0004-0000-0100-00006D090000}"/>
    <hyperlink ref="CNO21" location="Age_Categories!A1" display="Age_Categories!A1" xr:uid="{00000000-0004-0000-0100-00006E090000}"/>
    <hyperlink ref="CNP21" location="Age_Categories!A1" display="Age_Categories!A1" xr:uid="{00000000-0004-0000-0100-00006F090000}"/>
    <hyperlink ref="CNQ21" location="Age_Categories!A1" display="Age_Categories!A1" xr:uid="{00000000-0004-0000-0100-000070090000}"/>
    <hyperlink ref="CNR21" location="Age_Categories!A1" display="Age_Categories!A1" xr:uid="{00000000-0004-0000-0100-000071090000}"/>
    <hyperlink ref="CNS21" location="Age_Categories!A1" display="Age_Categories!A1" xr:uid="{00000000-0004-0000-0100-000072090000}"/>
    <hyperlink ref="CNT21" location="Age_Categories!A1" display="Age_Categories!A1" xr:uid="{00000000-0004-0000-0100-000073090000}"/>
    <hyperlink ref="CNU21" location="Age_Categories!A1" display="Age_Categories!A1" xr:uid="{00000000-0004-0000-0100-000074090000}"/>
    <hyperlink ref="CNV21" location="Age_Categories!A1" display="Age_Categories!A1" xr:uid="{00000000-0004-0000-0100-000075090000}"/>
    <hyperlink ref="CNW21" location="Age_Categories!A1" display="Age_Categories!A1" xr:uid="{00000000-0004-0000-0100-000076090000}"/>
    <hyperlink ref="CNX21" location="Age_Categories!A1" display="Age_Categories!A1" xr:uid="{00000000-0004-0000-0100-000077090000}"/>
    <hyperlink ref="CNY21" location="Age_Categories!A1" display="Age_Categories!A1" xr:uid="{00000000-0004-0000-0100-000078090000}"/>
    <hyperlink ref="CNZ21" location="Age_Categories!A1" display="Age_Categories!A1" xr:uid="{00000000-0004-0000-0100-000079090000}"/>
    <hyperlink ref="COA21" location="Age_Categories!A1" display="Age_Categories!A1" xr:uid="{00000000-0004-0000-0100-00007A090000}"/>
    <hyperlink ref="COB21" location="Age_Categories!A1" display="Age_Categories!A1" xr:uid="{00000000-0004-0000-0100-00007B090000}"/>
    <hyperlink ref="COC21" location="Age_Categories!A1" display="Age_Categories!A1" xr:uid="{00000000-0004-0000-0100-00007C090000}"/>
    <hyperlink ref="COD21" location="Age_Categories!A1" display="Age_Categories!A1" xr:uid="{00000000-0004-0000-0100-00007D090000}"/>
    <hyperlink ref="COE21" location="Age_Categories!A1" display="Age_Categories!A1" xr:uid="{00000000-0004-0000-0100-00007E090000}"/>
    <hyperlink ref="COF21" location="Age_Categories!A1" display="Age_Categories!A1" xr:uid="{00000000-0004-0000-0100-00007F090000}"/>
    <hyperlink ref="COG21" location="Age_Categories!A1" display="Age_Categories!A1" xr:uid="{00000000-0004-0000-0100-000080090000}"/>
    <hyperlink ref="COH21" location="Age_Categories!A1" display="Age_Categories!A1" xr:uid="{00000000-0004-0000-0100-000081090000}"/>
    <hyperlink ref="COI21" location="Age_Categories!A1" display="Age_Categories!A1" xr:uid="{00000000-0004-0000-0100-000082090000}"/>
    <hyperlink ref="COJ21" location="Age_Categories!A1" display="Age_Categories!A1" xr:uid="{00000000-0004-0000-0100-000083090000}"/>
    <hyperlink ref="COK21" location="Age_Categories!A1" display="Age_Categories!A1" xr:uid="{00000000-0004-0000-0100-000084090000}"/>
    <hyperlink ref="COL21" location="Age_Categories!A1" display="Age_Categories!A1" xr:uid="{00000000-0004-0000-0100-000085090000}"/>
    <hyperlink ref="COM21" location="Age_Categories!A1" display="Age_Categories!A1" xr:uid="{00000000-0004-0000-0100-000086090000}"/>
    <hyperlink ref="CON21" location="Age_Categories!A1" display="Age_Categories!A1" xr:uid="{00000000-0004-0000-0100-000087090000}"/>
    <hyperlink ref="COO21" location="Age_Categories!A1" display="Age_Categories!A1" xr:uid="{00000000-0004-0000-0100-000088090000}"/>
    <hyperlink ref="COP21" location="Age_Categories!A1" display="Age_Categories!A1" xr:uid="{00000000-0004-0000-0100-000089090000}"/>
    <hyperlink ref="COQ21" location="Age_Categories!A1" display="Age_Categories!A1" xr:uid="{00000000-0004-0000-0100-00008A090000}"/>
    <hyperlink ref="COR21" location="Age_Categories!A1" display="Age_Categories!A1" xr:uid="{00000000-0004-0000-0100-00008B090000}"/>
    <hyperlink ref="COS21" location="Age_Categories!A1" display="Age_Categories!A1" xr:uid="{00000000-0004-0000-0100-00008C090000}"/>
    <hyperlink ref="COT21" location="Age_Categories!A1" display="Age_Categories!A1" xr:uid="{00000000-0004-0000-0100-00008D090000}"/>
    <hyperlink ref="COU21" location="Age_Categories!A1" display="Age_Categories!A1" xr:uid="{00000000-0004-0000-0100-00008E090000}"/>
    <hyperlink ref="COV21" location="Age_Categories!A1" display="Age_Categories!A1" xr:uid="{00000000-0004-0000-0100-00008F090000}"/>
    <hyperlink ref="COW21" location="Age_Categories!A1" display="Age_Categories!A1" xr:uid="{00000000-0004-0000-0100-000090090000}"/>
    <hyperlink ref="COX21" location="Age_Categories!A1" display="Age_Categories!A1" xr:uid="{00000000-0004-0000-0100-000091090000}"/>
    <hyperlink ref="COY21" location="Age_Categories!A1" display="Age_Categories!A1" xr:uid="{00000000-0004-0000-0100-000092090000}"/>
    <hyperlink ref="COZ21" location="Age_Categories!A1" display="Age_Categories!A1" xr:uid="{00000000-0004-0000-0100-000093090000}"/>
    <hyperlink ref="CPA21" location="Age_Categories!A1" display="Age_Categories!A1" xr:uid="{00000000-0004-0000-0100-000094090000}"/>
    <hyperlink ref="CPB21" location="Age_Categories!A1" display="Age_Categories!A1" xr:uid="{00000000-0004-0000-0100-000095090000}"/>
    <hyperlink ref="CPC21" location="Age_Categories!A1" display="Age_Categories!A1" xr:uid="{00000000-0004-0000-0100-000096090000}"/>
    <hyperlink ref="CPD21" location="Age_Categories!A1" display="Age_Categories!A1" xr:uid="{00000000-0004-0000-0100-000097090000}"/>
    <hyperlink ref="CPE21" location="Age_Categories!A1" display="Age_Categories!A1" xr:uid="{00000000-0004-0000-0100-000098090000}"/>
    <hyperlink ref="CPF21" location="Age_Categories!A1" display="Age_Categories!A1" xr:uid="{00000000-0004-0000-0100-000099090000}"/>
    <hyperlink ref="CPG21" location="Age_Categories!A1" display="Age_Categories!A1" xr:uid="{00000000-0004-0000-0100-00009A090000}"/>
    <hyperlink ref="CPH21" location="Age_Categories!A1" display="Age_Categories!A1" xr:uid="{00000000-0004-0000-0100-00009B090000}"/>
    <hyperlink ref="CPI21" location="Age_Categories!A1" display="Age_Categories!A1" xr:uid="{00000000-0004-0000-0100-00009C090000}"/>
    <hyperlink ref="CPJ21" location="Age_Categories!A1" display="Age_Categories!A1" xr:uid="{00000000-0004-0000-0100-00009D090000}"/>
    <hyperlink ref="CPK21" location="Age_Categories!A1" display="Age_Categories!A1" xr:uid="{00000000-0004-0000-0100-00009E090000}"/>
    <hyperlink ref="CPL21" location="Age_Categories!A1" display="Age_Categories!A1" xr:uid="{00000000-0004-0000-0100-00009F090000}"/>
    <hyperlink ref="CPM21" location="Age_Categories!A1" display="Age_Categories!A1" xr:uid="{00000000-0004-0000-0100-0000A0090000}"/>
    <hyperlink ref="CPN21" location="Age_Categories!A1" display="Age_Categories!A1" xr:uid="{00000000-0004-0000-0100-0000A1090000}"/>
    <hyperlink ref="CPO21" location="Age_Categories!A1" display="Age_Categories!A1" xr:uid="{00000000-0004-0000-0100-0000A2090000}"/>
    <hyperlink ref="CPP21" location="Age_Categories!A1" display="Age_Categories!A1" xr:uid="{00000000-0004-0000-0100-0000A3090000}"/>
    <hyperlink ref="CPQ21" location="Age_Categories!A1" display="Age_Categories!A1" xr:uid="{00000000-0004-0000-0100-0000A4090000}"/>
    <hyperlink ref="CPR21" location="Age_Categories!A1" display="Age_Categories!A1" xr:uid="{00000000-0004-0000-0100-0000A5090000}"/>
    <hyperlink ref="CPS21" location="Age_Categories!A1" display="Age_Categories!A1" xr:uid="{00000000-0004-0000-0100-0000A6090000}"/>
    <hyperlink ref="CPT21" location="Age_Categories!A1" display="Age_Categories!A1" xr:uid="{00000000-0004-0000-0100-0000A7090000}"/>
    <hyperlink ref="CPU21" location="Age_Categories!A1" display="Age_Categories!A1" xr:uid="{00000000-0004-0000-0100-0000A8090000}"/>
    <hyperlink ref="CPV21" location="Age_Categories!A1" display="Age_Categories!A1" xr:uid="{00000000-0004-0000-0100-0000A9090000}"/>
    <hyperlink ref="CPW21" location="Age_Categories!A1" display="Age_Categories!A1" xr:uid="{00000000-0004-0000-0100-0000AA090000}"/>
    <hyperlink ref="CPX21" location="Age_Categories!A1" display="Age_Categories!A1" xr:uid="{00000000-0004-0000-0100-0000AB090000}"/>
    <hyperlink ref="CPY21" location="Age_Categories!A1" display="Age_Categories!A1" xr:uid="{00000000-0004-0000-0100-0000AC090000}"/>
    <hyperlink ref="CPZ21" location="Age_Categories!A1" display="Age_Categories!A1" xr:uid="{00000000-0004-0000-0100-0000AD090000}"/>
    <hyperlink ref="CQA21" location="Age_Categories!A1" display="Age_Categories!A1" xr:uid="{00000000-0004-0000-0100-0000AE090000}"/>
    <hyperlink ref="CQB21" location="Age_Categories!A1" display="Age_Categories!A1" xr:uid="{00000000-0004-0000-0100-0000AF090000}"/>
    <hyperlink ref="CQC21" location="Age_Categories!A1" display="Age_Categories!A1" xr:uid="{00000000-0004-0000-0100-0000B0090000}"/>
    <hyperlink ref="CQD21" location="Age_Categories!A1" display="Age_Categories!A1" xr:uid="{00000000-0004-0000-0100-0000B1090000}"/>
    <hyperlink ref="CQE21" location="Age_Categories!A1" display="Age_Categories!A1" xr:uid="{00000000-0004-0000-0100-0000B2090000}"/>
    <hyperlink ref="CQF21" location="Age_Categories!A1" display="Age_Categories!A1" xr:uid="{00000000-0004-0000-0100-0000B3090000}"/>
    <hyperlink ref="CQG21" location="Age_Categories!A1" display="Age_Categories!A1" xr:uid="{00000000-0004-0000-0100-0000B4090000}"/>
    <hyperlink ref="CQH21" location="Age_Categories!A1" display="Age_Categories!A1" xr:uid="{00000000-0004-0000-0100-0000B5090000}"/>
    <hyperlink ref="CQI21" location="Age_Categories!A1" display="Age_Categories!A1" xr:uid="{00000000-0004-0000-0100-0000B6090000}"/>
    <hyperlink ref="CQJ21" location="Age_Categories!A1" display="Age_Categories!A1" xr:uid="{00000000-0004-0000-0100-0000B7090000}"/>
    <hyperlink ref="CQK21" location="Age_Categories!A1" display="Age_Categories!A1" xr:uid="{00000000-0004-0000-0100-0000B8090000}"/>
    <hyperlink ref="CQL21" location="Age_Categories!A1" display="Age_Categories!A1" xr:uid="{00000000-0004-0000-0100-0000B9090000}"/>
    <hyperlink ref="CQM21" location="Age_Categories!A1" display="Age_Categories!A1" xr:uid="{00000000-0004-0000-0100-0000BA090000}"/>
    <hyperlink ref="CQN21" location="Age_Categories!A1" display="Age_Categories!A1" xr:uid="{00000000-0004-0000-0100-0000BB090000}"/>
    <hyperlink ref="CQO21" location="Age_Categories!A1" display="Age_Categories!A1" xr:uid="{00000000-0004-0000-0100-0000BC090000}"/>
    <hyperlink ref="CQP21" location="Age_Categories!A1" display="Age_Categories!A1" xr:uid="{00000000-0004-0000-0100-0000BD090000}"/>
    <hyperlink ref="CQQ21" location="Age_Categories!A1" display="Age_Categories!A1" xr:uid="{00000000-0004-0000-0100-0000BE090000}"/>
    <hyperlink ref="CQR21" location="Age_Categories!A1" display="Age_Categories!A1" xr:uid="{00000000-0004-0000-0100-0000BF090000}"/>
    <hyperlink ref="CQS21" location="Age_Categories!A1" display="Age_Categories!A1" xr:uid="{00000000-0004-0000-0100-0000C0090000}"/>
    <hyperlink ref="CQT21" location="Age_Categories!A1" display="Age_Categories!A1" xr:uid="{00000000-0004-0000-0100-0000C1090000}"/>
    <hyperlink ref="CQU21" location="Age_Categories!A1" display="Age_Categories!A1" xr:uid="{00000000-0004-0000-0100-0000C2090000}"/>
    <hyperlink ref="CQV21" location="Age_Categories!A1" display="Age_Categories!A1" xr:uid="{00000000-0004-0000-0100-0000C3090000}"/>
    <hyperlink ref="CQW21" location="Age_Categories!A1" display="Age_Categories!A1" xr:uid="{00000000-0004-0000-0100-0000C4090000}"/>
    <hyperlink ref="CQX21" location="Age_Categories!A1" display="Age_Categories!A1" xr:uid="{00000000-0004-0000-0100-0000C5090000}"/>
    <hyperlink ref="CQY21" location="Age_Categories!A1" display="Age_Categories!A1" xr:uid="{00000000-0004-0000-0100-0000C6090000}"/>
    <hyperlink ref="CQZ21" location="Age_Categories!A1" display="Age_Categories!A1" xr:uid="{00000000-0004-0000-0100-0000C7090000}"/>
    <hyperlink ref="CRA21" location="Age_Categories!A1" display="Age_Categories!A1" xr:uid="{00000000-0004-0000-0100-0000C8090000}"/>
    <hyperlink ref="CRB21" location="Age_Categories!A1" display="Age_Categories!A1" xr:uid="{00000000-0004-0000-0100-0000C9090000}"/>
    <hyperlink ref="CRC21" location="Age_Categories!A1" display="Age_Categories!A1" xr:uid="{00000000-0004-0000-0100-0000CA090000}"/>
    <hyperlink ref="CRD21" location="Age_Categories!A1" display="Age_Categories!A1" xr:uid="{00000000-0004-0000-0100-0000CB090000}"/>
    <hyperlink ref="CRE21" location="Age_Categories!A1" display="Age_Categories!A1" xr:uid="{00000000-0004-0000-0100-0000CC090000}"/>
    <hyperlink ref="CRF21" location="Age_Categories!A1" display="Age_Categories!A1" xr:uid="{00000000-0004-0000-0100-0000CD090000}"/>
    <hyperlink ref="CRG21" location="Age_Categories!A1" display="Age_Categories!A1" xr:uid="{00000000-0004-0000-0100-0000CE090000}"/>
    <hyperlink ref="CRH21" location="Age_Categories!A1" display="Age_Categories!A1" xr:uid="{00000000-0004-0000-0100-0000CF090000}"/>
    <hyperlink ref="CRI21" location="Age_Categories!A1" display="Age_Categories!A1" xr:uid="{00000000-0004-0000-0100-0000D0090000}"/>
    <hyperlink ref="CRJ21" location="Age_Categories!A1" display="Age_Categories!A1" xr:uid="{00000000-0004-0000-0100-0000D1090000}"/>
    <hyperlink ref="CRK21" location="Age_Categories!A1" display="Age_Categories!A1" xr:uid="{00000000-0004-0000-0100-0000D2090000}"/>
    <hyperlink ref="CRL21" location="Age_Categories!A1" display="Age_Categories!A1" xr:uid="{00000000-0004-0000-0100-0000D3090000}"/>
    <hyperlink ref="CRM21" location="Age_Categories!A1" display="Age_Categories!A1" xr:uid="{00000000-0004-0000-0100-0000D4090000}"/>
    <hyperlink ref="CRN21" location="Age_Categories!A1" display="Age_Categories!A1" xr:uid="{00000000-0004-0000-0100-0000D5090000}"/>
    <hyperlink ref="CRO21" location="Age_Categories!A1" display="Age_Categories!A1" xr:uid="{00000000-0004-0000-0100-0000D6090000}"/>
    <hyperlink ref="CRP21" location="Age_Categories!A1" display="Age_Categories!A1" xr:uid="{00000000-0004-0000-0100-0000D7090000}"/>
    <hyperlink ref="CRQ21" location="Age_Categories!A1" display="Age_Categories!A1" xr:uid="{00000000-0004-0000-0100-0000D8090000}"/>
    <hyperlink ref="CRR21" location="Age_Categories!A1" display="Age_Categories!A1" xr:uid="{00000000-0004-0000-0100-0000D9090000}"/>
    <hyperlink ref="CRS21" location="Age_Categories!A1" display="Age_Categories!A1" xr:uid="{00000000-0004-0000-0100-0000DA090000}"/>
    <hyperlink ref="CRT21" location="Age_Categories!A1" display="Age_Categories!A1" xr:uid="{00000000-0004-0000-0100-0000DB090000}"/>
    <hyperlink ref="CRU21" location="Age_Categories!A1" display="Age_Categories!A1" xr:uid="{00000000-0004-0000-0100-0000DC090000}"/>
    <hyperlink ref="CRV21" location="Age_Categories!A1" display="Age_Categories!A1" xr:uid="{00000000-0004-0000-0100-0000DD090000}"/>
    <hyperlink ref="CRW21" location="Age_Categories!A1" display="Age_Categories!A1" xr:uid="{00000000-0004-0000-0100-0000DE090000}"/>
    <hyperlink ref="CRX21" location="Age_Categories!A1" display="Age_Categories!A1" xr:uid="{00000000-0004-0000-0100-0000DF090000}"/>
    <hyperlink ref="CRY21" location="Age_Categories!A1" display="Age_Categories!A1" xr:uid="{00000000-0004-0000-0100-0000E0090000}"/>
    <hyperlink ref="CRZ21" location="Age_Categories!A1" display="Age_Categories!A1" xr:uid="{00000000-0004-0000-0100-0000E1090000}"/>
    <hyperlink ref="CSA21" location="Age_Categories!A1" display="Age_Categories!A1" xr:uid="{00000000-0004-0000-0100-0000E2090000}"/>
    <hyperlink ref="CSB21" location="Age_Categories!A1" display="Age_Categories!A1" xr:uid="{00000000-0004-0000-0100-0000E3090000}"/>
    <hyperlink ref="CSC21" location="Age_Categories!A1" display="Age_Categories!A1" xr:uid="{00000000-0004-0000-0100-0000E4090000}"/>
    <hyperlink ref="CSD21" location="Age_Categories!A1" display="Age_Categories!A1" xr:uid="{00000000-0004-0000-0100-0000E5090000}"/>
    <hyperlink ref="CSE21" location="Age_Categories!A1" display="Age_Categories!A1" xr:uid="{00000000-0004-0000-0100-0000E6090000}"/>
    <hyperlink ref="CSF21" location="Age_Categories!A1" display="Age_Categories!A1" xr:uid="{00000000-0004-0000-0100-0000E7090000}"/>
    <hyperlink ref="CSG21" location="Age_Categories!A1" display="Age_Categories!A1" xr:uid="{00000000-0004-0000-0100-0000E8090000}"/>
    <hyperlink ref="CSH21" location="Age_Categories!A1" display="Age_Categories!A1" xr:uid="{00000000-0004-0000-0100-0000E9090000}"/>
    <hyperlink ref="CSI21" location="Age_Categories!A1" display="Age_Categories!A1" xr:uid="{00000000-0004-0000-0100-0000EA090000}"/>
    <hyperlink ref="CSJ21" location="Age_Categories!A1" display="Age_Categories!A1" xr:uid="{00000000-0004-0000-0100-0000EB090000}"/>
    <hyperlink ref="CSK21" location="Age_Categories!A1" display="Age_Categories!A1" xr:uid="{00000000-0004-0000-0100-0000EC090000}"/>
    <hyperlink ref="CSL21" location="Age_Categories!A1" display="Age_Categories!A1" xr:uid="{00000000-0004-0000-0100-0000ED090000}"/>
    <hyperlink ref="CSM21" location="Age_Categories!A1" display="Age_Categories!A1" xr:uid="{00000000-0004-0000-0100-0000EE090000}"/>
    <hyperlink ref="CSN21" location="Age_Categories!A1" display="Age_Categories!A1" xr:uid="{00000000-0004-0000-0100-0000EF090000}"/>
    <hyperlink ref="CSO21" location="Age_Categories!A1" display="Age_Categories!A1" xr:uid="{00000000-0004-0000-0100-0000F0090000}"/>
    <hyperlink ref="CSP21" location="Age_Categories!A1" display="Age_Categories!A1" xr:uid="{00000000-0004-0000-0100-0000F1090000}"/>
    <hyperlink ref="CSQ21" location="Age_Categories!A1" display="Age_Categories!A1" xr:uid="{00000000-0004-0000-0100-0000F2090000}"/>
    <hyperlink ref="CSR21" location="Age_Categories!A1" display="Age_Categories!A1" xr:uid="{00000000-0004-0000-0100-0000F3090000}"/>
    <hyperlink ref="CSS21" location="Age_Categories!A1" display="Age_Categories!A1" xr:uid="{00000000-0004-0000-0100-0000F4090000}"/>
    <hyperlink ref="CST21" location="Age_Categories!A1" display="Age_Categories!A1" xr:uid="{00000000-0004-0000-0100-0000F5090000}"/>
    <hyperlink ref="CSU21" location="Age_Categories!A1" display="Age_Categories!A1" xr:uid="{00000000-0004-0000-0100-0000F6090000}"/>
    <hyperlink ref="CSV21" location="Age_Categories!A1" display="Age_Categories!A1" xr:uid="{00000000-0004-0000-0100-0000F7090000}"/>
    <hyperlink ref="CSW21" location="Age_Categories!A1" display="Age_Categories!A1" xr:uid="{00000000-0004-0000-0100-0000F8090000}"/>
    <hyperlink ref="CSX21" location="Age_Categories!A1" display="Age_Categories!A1" xr:uid="{00000000-0004-0000-0100-0000F9090000}"/>
    <hyperlink ref="CSY21" location="Age_Categories!A1" display="Age_Categories!A1" xr:uid="{00000000-0004-0000-0100-0000FA090000}"/>
    <hyperlink ref="CSZ21" location="Age_Categories!A1" display="Age_Categories!A1" xr:uid="{00000000-0004-0000-0100-0000FB090000}"/>
    <hyperlink ref="CTA21" location="Age_Categories!A1" display="Age_Categories!A1" xr:uid="{00000000-0004-0000-0100-0000FC090000}"/>
    <hyperlink ref="CTB21" location="Age_Categories!A1" display="Age_Categories!A1" xr:uid="{00000000-0004-0000-0100-0000FD090000}"/>
    <hyperlink ref="CTC21" location="Age_Categories!A1" display="Age_Categories!A1" xr:uid="{00000000-0004-0000-0100-0000FE090000}"/>
    <hyperlink ref="CTD21" location="Age_Categories!A1" display="Age_Categories!A1" xr:uid="{00000000-0004-0000-0100-0000FF090000}"/>
    <hyperlink ref="CTE21" location="Age_Categories!A1" display="Age_Categories!A1" xr:uid="{00000000-0004-0000-0100-0000000A0000}"/>
    <hyperlink ref="CTF21" location="Age_Categories!A1" display="Age_Categories!A1" xr:uid="{00000000-0004-0000-0100-0000010A0000}"/>
    <hyperlink ref="CTG21" location="Age_Categories!A1" display="Age_Categories!A1" xr:uid="{00000000-0004-0000-0100-0000020A0000}"/>
    <hyperlink ref="CTH21" location="Age_Categories!A1" display="Age_Categories!A1" xr:uid="{00000000-0004-0000-0100-0000030A0000}"/>
    <hyperlink ref="CTI21" location="Age_Categories!A1" display="Age_Categories!A1" xr:uid="{00000000-0004-0000-0100-0000040A0000}"/>
    <hyperlink ref="CTJ21" location="Age_Categories!A1" display="Age_Categories!A1" xr:uid="{00000000-0004-0000-0100-0000050A0000}"/>
    <hyperlink ref="CTK21" location="Age_Categories!A1" display="Age_Categories!A1" xr:uid="{00000000-0004-0000-0100-0000060A0000}"/>
    <hyperlink ref="CTL21" location="Age_Categories!A1" display="Age_Categories!A1" xr:uid="{00000000-0004-0000-0100-0000070A0000}"/>
    <hyperlink ref="CTM21" location="Age_Categories!A1" display="Age_Categories!A1" xr:uid="{00000000-0004-0000-0100-0000080A0000}"/>
    <hyperlink ref="CTN21" location="Age_Categories!A1" display="Age_Categories!A1" xr:uid="{00000000-0004-0000-0100-0000090A0000}"/>
    <hyperlink ref="CTO21" location="Age_Categories!A1" display="Age_Categories!A1" xr:uid="{00000000-0004-0000-0100-00000A0A0000}"/>
    <hyperlink ref="CTP21" location="Age_Categories!A1" display="Age_Categories!A1" xr:uid="{00000000-0004-0000-0100-00000B0A0000}"/>
    <hyperlink ref="CTQ21" location="Age_Categories!A1" display="Age_Categories!A1" xr:uid="{00000000-0004-0000-0100-00000C0A0000}"/>
    <hyperlink ref="CTR21" location="Age_Categories!A1" display="Age_Categories!A1" xr:uid="{00000000-0004-0000-0100-00000D0A0000}"/>
    <hyperlink ref="CTS21" location="Age_Categories!A1" display="Age_Categories!A1" xr:uid="{00000000-0004-0000-0100-00000E0A0000}"/>
    <hyperlink ref="CTT21" location="Age_Categories!A1" display="Age_Categories!A1" xr:uid="{00000000-0004-0000-0100-00000F0A0000}"/>
    <hyperlink ref="CTU21" location="Age_Categories!A1" display="Age_Categories!A1" xr:uid="{00000000-0004-0000-0100-0000100A0000}"/>
    <hyperlink ref="CTV21" location="Age_Categories!A1" display="Age_Categories!A1" xr:uid="{00000000-0004-0000-0100-0000110A0000}"/>
    <hyperlink ref="CTW21" location="Age_Categories!A1" display="Age_Categories!A1" xr:uid="{00000000-0004-0000-0100-0000120A0000}"/>
    <hyperlink ref="CTX21" location="Age_Categories!A1" display="Age_Categories!A1" xr:uid="{00000000-0004-0000-0100-0000130A0000}"/>
    <hyperlink ref="CTY21" location="Age_Categories!A1" display="Age_Categories!A1" xr:uid="{00000000-0004-0000-0100-0000140A0000}"/>
    <hyperlink ref="CTZ21" location="Age_Categories!A1" display="Age_Categories!A1" xr:uid="{00000000-0004-0000-0100-0000150A0000}"/>
    <hyperlink ref="CUA21" location="Age_Categories!A1" display="Age_Categories!A1" xr:uid="{00000000-0004-0000-0100-0000160A0000}"/>
    <hyperlink ref="CUB21" location="Age_Categories!A1" display="Age_Categories!A1" xr:uid="{00000000-0004-0000-0100-0000170A0000}"/>
    <hyperlink ref="CUC21" location="Age_Categories!A1" display="Age_Categories!A1" xr:uid="{00000000-0004-0000-0100-0000180A0000}"/>
    <hyperlink ref="CUD21" location="Age_Categories!A1" display="Age_Categories!A1" xr:uid="{00000000-0004-0000-0100-0000190A0000}"/>
    <hyperlink ref="CUE21" location="Age_Categories!A1" display="Age_Categories!A1" xr:uid="{00000000-0004-0000-0100-00001A0A0000}"/>
    <hyperlink ref="CUF21" location="Age_Categories!A1" display="Age_Categories!A1" xr:uid="{00000000-0004-0000-0100-00001B0A0000}"/>
    <hyperlink ref="CUG21" location="Age_Categories!A1" display="Age_Categories!A1" xr:uid="{00000000-0004-0000-0100-00001C0A0000}"/>
    <hyperlink ref="CUH21" location="Age_Categories!A1" display="Age_Categories!A1" xr:uid="{00000000-0004-0000-0100-00001D0A0000}"/>
    <hyperlink ref="CUI21" location="Age_Categories!A1" display="Age_Categories!A1" xr:uid="{00000000-0004-0000-0100-00001E0A0000}"/>
    <hyperlink ref="CUJ21" location="Age_Categories!A1" display="Age_Categories!A1" xr:uid="{00000000-0004-0000-0100-00001F0A0000}"/>
    <hyperlink ref="CUK21" location="Age_Categories!A1" display="Age_Categories!A1" xr:uid="{00000000-0004-0000-0100-0000200A0000}"/>
    <hyperlink ref="CUL21" location="Age_Categories!A1" display="Age_Categories!A1" xr:uid="{00000000-0004-0000-0100-0000210A0000}"/>
    <hyperlink ref="CUM21" location="Age_Categories!A1" display="Age_Categories!A1" xr:uid="{00000000-0004-0000-0100-0000220A0000}"/>
    <hyperlink ref="CUN21" location="Age_Categories!A1" display="Age_Categories!A1" xr:uid="{00000000-0004-0000-0100-0000230A0000}"/>
    <hyperlink ref="CUO21" location="Age_Categories!A1" display="Age_Categories!A1" xr:uid="{00000000-0004-0000-0100-0000240A0000}"/>
    <hyperlink ref="CUP21" location="Age_Categories!A1" display="Age_Categories!A1" xr:uid="{00000000-0004-0000-0100-0000250A0000}"/>
    <hyperlink ref="CUQ21" location="Age_Categories!A1" display="Age_Categories!A1" xr:uid="{00000000-0004-0000-0100-0000260A0000}"/>
    <hyperlink ref="CUR21" location="Age_Categories!A1" display="Age_Categories!A1" xr:uid="{00000000-0004-0000-0100-0000270A0000}"/>
    <hyperlink ref="CUS21" location="Age_Categories!A1" display="Age_Categories!A1" xr:uid="{00000000-0004-0000-0100-0000280A0000}"/>
    <hyperlink ref="CUT21" location="Age_Categories!A1" display="Age_Categories!A1" xr:uid="{00000000-0004-0000-0100-0000290A0000}"/>
    <hyperlink ref="CUU21" location="Age_Categories!A1" display="Age_Categories!A1" xr:uid="{00000000-0004-0000-0100-00002A0A0000}"/>
    <hyperlink ref="CUV21" location="Age_Categories!A1" display="Age_Categories!A1" xr:uid="{00000000-0004-0000-0100-00002B0A0000}"/>
    <hyperlink ref="CUW21" location="Age_Categories!A1" display="Age_Categories!A1" xr:uid="{00000000-0004-0000-0100-00002C0A0000}"/>
    <hyperlink ref="CUX21" location="Age_Categories!A1" display="Age_Categories!A1" xr:uid="{00000000-0004-0000-0100-00002D0A0000}"/>
    <hyperlink ref="CUY21" location="Age_Categories!A1" display="Age_Categories!A1" xr:uid="{00000000-0004-0000-0100-00002E0A0000}"/>
    <hyperlink ref="CUZ21" location="Age_Categories!A1" display="Age_Categories!A1" xr:uid="{00000000-0004-0000-0100-00002F0A0000}"/>
    <hyperlink ref="CVA21" location="Age_Categories!A1" display="Age_Categories!A1" xr:uid="{00000000-0004-0000-0100-0000300A0000}"/>
    <hyperlink ref="CVB21" location="Age_Categories!A1" display="Age_Categories!A1" xr:uid="{00000000-0004-0000-0100-0000310A0000}"/>
    <hyperlink ref="CVC21" location="Age_Categories!A1" display="Age_Categories!A1" xr:uid="{00000000-0004-0000-0100-0000320A0000}"/>
    <hyperlink ref="CVD21" location="Age_Categories!A1" display="Age_Categories!A1" xr:uid="{00000000-0004-0000-0100-0000330A0000}"/>
    <hyperlink ref="CVE21" location="Age_Categories!A1" display="Age_Categories!A1" xr:uid="{00000000-0004-0000-0100-0000340A0000}"/>
    <hyperlink ref="CVF21" location="Age_Categories!A1" display="Age_Categories!A1" xr:uid="{00000000-0004-0000-0100-0000350A0000}"/>
    <hyperlink ref="CVG21" location="Age_Categories!A1" display="Age_Categories!A1" xr:uid="{00000000-0004-0000-0100-0000360A0000}"/>
    <hyperlink ref="CVH21" location="Age_Categories!A1" display="Age_Categories!A1" xr:uid="{00000000-0004-0000-0100-0000370A0000}"/>
    <hyperlink ref="CVI21" location="Age_Categories!A1" display="Age_Categories!A1" xr:uid="{00000000-0004-0000-0100-0000380A0000}"/>
    <hyperlink ref="CVJ21" location="Age_Categories!A1" display="Age_Categories!A1" xr:uid="{00000000-0004-0000-0100-0000390A0000}"/>
    <hyperlink ref="CVK21" location="Age_Categories!A1" display="Age_Categories!A1" xr:uid="{00000000-0004-0000-0100-00003A0A0000}"/>
    <hyperlink ref="CVL21" location="Age_Categories!A1" display="Age_Categories!A1" xr:uid="{00000000-0004-0000-0100-00003B0A0000}"/>
    <hyperlink ref="CVM21" location="Age_Categories!A1" display="Age_Categories!A1" xr:uid="{00000000-0004-0000-0100-00003C0A0000}"/>
    <hyperlink ref="CVN21" location="Age_Categories!A1" display="Age_Categories!A1" xr:uid="{00000000-0004-0000-0100-00003D0A0000}"/>
    <hyperlink ref="CVO21" location="Age_Categories!A1" display="Age_Categories!A1" xr:uid="{00000000-0004-0000-0100-00003E0A0000}"/>
    <hyperlink ref="CVP21" location="Age_Categories!A1" display="Age_Categories!A1" xr:uid="{00000000-0004-0000-0100-00003F0A0000}"/>
    <hyperlink ref="CVQ21" location="Age_Categories!A1" display="Age_Categories!A1" xr:uid="{00000000-0004-0000-0100-0000400A0000}"/>
    <hyperlink ref="CVR21" location="Age_Categories!A1" display="Age_Categories!A1" xr:uid="{00000000-0004-0000-0100-0000410A0000}"/>
    <hyperlink ref="CVS21" location="Age_Categories!A1" display="Age_Categories!A1" xr:uid="{00000000-0004-0000-0100-0000420A0000}"/>
    <hyperlink ref="CVT21" location="Age_Categories!A1" display="Age_Categories!A1" xr:uid="{00000000-0004-0000-0100-0000430A0000}"/>
    <hyperlink ref="CVU21" location="Age_Categories!A1" display="Age_Categories!A1" xr:uid="{00000000-0004-0000-0100-0000440A0000}"/>
    <hyperlink ref="CVV21" location="Age_Categories!A1" display="Age_Categories!A1" xr:uid="{00000000-0004-0000-0100-0000450A0000}"/>
    <hyperlink ref="CVW21" location="Age_Categories!A1" display="Age_Categories!A1" xr:uid="{00000000-0004-0000-0100-0000460A0000}"/>
    <hyperlink ref="CVX21" location="Age_Categories!A1" display="Age_Categories!A1" xr:uid="{00000000-0004-0000-0100-0000470A0000}"/>
    <hyperlink ref="CVY21" location="Age_Categories!A1" display="Age_Categories!A1" xr:uid="{00000000-0004-0000-0100-0000480A0000}"/>
    <hyperlink ref="CVZ21" location="Age_Categories!A1" display="Age_Categories!A1" xr:uid="{00000000-0004-0000-0100-0000490A0000}"/>
    <hyperlink ref="CWA21" location="Age_Categories!A1" display="Age_Categories!A1" xr:uid="{00000000-0004-0000-0100-00004A0A0000}"/>
    <hyperlink ref="CWB21" location="Age_Categories!A1" display="Age_Categories!A1" xr:uid="{00000000-0004-0000-0100-00004B0A0000}"/>
    <hyperlink ref="CWC21" location="Age_Categories!A1" display="Age_Categories!A1" xr:uid="{00000000-0004-0000-0100-00004C0A0000}"/>
    <hyperlink ref="CWD21" location="Age_Categories!A1" display="Age_Categories!A1" xr:uid="{00000000-0004-0000-0100-00004D0A0000}"/>
    <hyperlink ref="CWE21" location="Age_Categories!A1" display="Age_Categories!A1" xr:uid="{00000000-0004-0000-0100-00004E0A0000}"/>
    <hyperlink ref="CWF21" location="Age_Categories!A1" display="Age_Categories!A1" xr:uid="{00000000-0004-0000-0100-00004F0A0000}"/>
    <hyperlink ref="CWG21" location="Age_Categories!A1" display="Age_Categories!A1" xr:uid="{00000000-0004-0000-0100-0000500A0000}"/>
    <hyperlink ref="CWH21" location="Age_Categories!A1" display="Age_Categories!A1" xr:uid="{00000000-0004-0000-0100-0000510A0000}"/>
    <hyperlink ref="CWI21" location="Age_Categories!A1" display="Age_Categories!A1" xr:uid="{00000000-0004-0000-0100-0000520A0000}"/>
    <hyperlink ref="CWJ21" location="Age_Categories!A1" display="Age_Categories!A1" xr:uid="{00000000-0004-0000-0100-0000530A0000}"/>
    <hyperlink ref="CWK21" location="Age_Categories!A1" display="Age_Categories!A1" xr:uid="{00000000-0004-0000-0100-0000540A0000}"/>
    <hyperlink ref="CWL21" location="Age_Categories!A1" display="Age_Categories!A1" xr:uid="{00000000-0004-0000-0100-0000550A0000}"/>
    <hyperlink ref="CWM21" location="Age_Categories!A1" display="Age_Categories!A1" xr:uid="{00000000-0004-0000-0100-0000560A0000}"/>
    <hyperlink ref="CWN21" location="Age_Categories!A1" display="Age_Categories!A1" xr:uid="{00000000-0004-0000-0100-0000570A0000}"/>
    <hyperlink ref="CWO21" location="Age_Categories!A1" display="Age_Categories!A1" xr:uid="{00000000-0004-0000-0100-0000580A0000}"/>
    <hyperlink ref="CWP21" location="Age_Categories!A1" display="Age_Categories!A1" xr:uid="{00000000-0004-0000-0100-0000590A0000}"/>
    <hyperlink ref="CWQ21" location="Age_Categories!A1" display="Age_Categories!A1" xr:uid="{00000000-0004-0000-0100-00005A0A0000}"/>
    <hyperlink ref="CWR21" location="Age_Categories!A1" display="Age_Categories!A1" xr:uid="{00000000-0004-0000-0100-00005B0A0000}"/>
    <hyperlink ref="CWS21" location="Age_Categories!A1" display="Age_Categories!A1" xr:uid="{00000000-0004-0000-0100-00005C0A0000}"/>
    <hyperlink ref="CWT21" location="Age_Categories!A1" display="Age_Categories!A1" xr:uid="{00000000-0004-0000-0100-00005D0A0000}"/>
    <hyperlink ref="CWU21" location="Age_Categories!A1" display="Age_Categories!A1" xr:uid="{00000000-0004-0000-0100-00005E0A0000}"/>
    <hyperlink ref="CWV21" location="Age_Categories!A1" display="Age_Categories!A1" xr:uid="{00000000-0004-0000-0100-00005F0A0000}"/>
    <hyperlink ref="CWW21" location="Age_Categories!A1" display="Age_Categories!A1" xr:uid="{00000000-0004-0000-0100-0000600A0000}"/>
    <hyperlink ref="CWX21" location="Age_Categories!A1" display="Age_Categories!A1" xr:uid="{00000000-0004-0000-0100-0000610A0000}"/>
    <hyperlink ref="CWY21" location="Age_Categories!A1" display="Age_Categories!A1" xr:uid="{00000000-0004-0000-0100-0000620A0000}"/>
    <hyperlink ref="CWZ21" location="Age_Categories!A1" display="Age_Categories!A1" xr:uid="{00000000-0004-0000-0100-0000630A0000}"/>
    <hyperlink ref="CXA21" location="Age_Categories!A1" display="Age_Categories!A1" xr:uid="{00000000-0004-0000-0100-0000640A0000}"/>
    <hyperlink ref="CXB21" location="Age_Categories!A1" display="Age_Categories!A1" xr:uid="{00000000-0004-0000-0100-0000650A0000}"/>
    <hyperlink ref="CXC21" location="Age_Categories!A1" display="Age_Categories!A1" xr:uid="{00000000-0004-0000-0100-0000660A0000}"/>
    <hyperlink ref="CXD21" location="Age_Categories!A1" display="Age_Categories!A1" xr:uid="{00000000-0004-0000-0100-0000670A0000}"/>
    <hyperlink ref="CXE21" location="Age_Categories!A1" display="Age_Categories!A1" xr:uid="{00000000-0004-0000-0100-0000680A0000}"/>
    <hyperlink ref="CXF21" location="Age_Categories!A1" display="Age_Categories!A1" xr:uid="{00000000-0004-0000-0100-0000690A0000}"/>
    <hyperlink ref="CXG21" location="Age_Categories!A1" display="Age_Categories!A1" xr:uid="{00000000-0004-0000-0100-00006A0A0000}"/>
    <hyperlink ref="CXH21" location="Age_Categories!A1" display="Age_Categories!A1" xr:uid="{00000000-0004-0000-0100-00006B0A0000}"/>
    <hyperlink ref="CXI21" location="Age_Categories!A1" display="Age_Categories!A1" xr:uid="{00000000-0004-0000-0100-00006C0A0000}"/>
    <hyperlink ref="CXJ21" location="Age_Categories!A1" display="Age_Categories!A1" xr:uid="{00000000-0004-0000-0100-00006D0A0000}"/>
    <hyperlink ref="CXK21" location="Age_Categories!A1" display="Age_Categories!A1" xr:uid="{00000000-0004-0000-0100-00006E0A0000}"/>
    <hyperlink ref="CXL21" location="Age_Categories!A1" display="Age_Categories!A1" xr:uid="{00000000-0004-0000-0100-00006F0A0000}"/>
    <hyperlink ref="CXM21" location="Age_Categories!A1" display="Age_Categories!A1" xr:uid="{00000000-0004-0000-0100-0000700A0000}"/>
    <hyperlink ref="CXN21" location="Age_Categories!A1" display="Age_Categories!A1" xr:uid="{00000000-0004-0000-0100-0000710A0000}"/>
    <hyperlink ref="CXO21" location="Age_Categories!A1" display="Age_Categories!A1" xr:uid="{00000000-0004-0000-0100-0000720A0000}"/>
    <hyperlink ref="CXP21" location="Age_Categories!A1" display="Age_Categories!A1" xr:uid="{00000000-0004-0000-0100-0000730A0000}"/>
    <hyperlink ref="CXQ21" location="Age_Categories!A1" display="Age_Categories!A1" xr:uid="{00000000-0004-0000-0100-0000740A0000}"/>
    <hyperlink ref="CXR21" location="Age_Categories!A1" display="Age_Categories!A1" xr:uid="{00000000-0004-0000-0100-0000750A0000}"/>
    <hyperlink ref="CXS21" location="Age_Categories!A1" display="Age_Categories!A1" xr:uid="{00000000-0004-0000-0100-0000760A0000}"/>
    <hyperlink ref="CXT21" location="Age_Categories!A1" display="Age_Categories!A1" xr:uid="{00000000-0004-0000-0100-0000770A0000}"/>
    <hyperlink ref="CXU21" location="Age_Categories!A1" display="Age_Categories!A1" xr:uid="{00000000-0004-0000-0100-0000780A0000}"/>
    <hyperlink ref="CXV21" location="Age_Categories!A1" display="Age_Categories!A1" xr:uid="{00000000-0004-0000-0100-0000790A0000}"/>
    <hyperlink ref="CXW21" location="Age_Categories!A1" display="Age_Categories!A1" xr:uid="{00000000-0004-0000-0100-00007A0A0000}"/>
    <hyperlink ref="CXX21" location="Age_Categories!A1" display="Age_Categories!A1" xr:uid="{00000000-0004-0000-0100-00007B0A0000}"/>
    <hyperlink ref="CXY21" location="Age_Categories!A1" display="Age_Categories!A1" xr:uid="{00000000-0004-0000-0100-00007C0A0000}"/>
    <hyperlink ref="CXZ21" location="Age_Categories!A1" display="Age_Categories!A1" xr:uid="{00000000-0004-0000-0100-00007D0A0000}"/>
    <hyperlink ref="CYA21" location="Age_Categories!A1" display="Age_Categories!A1" xr:uid="{00000000-0004-0000-0100-00007E0A0000}"/>
    <hyperlink ref="CYB21" location="Age_Categories!A1" display="Age_Categories!A1" xr:uid="{00000000-0004-0000-0100-00007F0A0000}"/>
    <hyperlink ref="CYC21" location="Age_Categories!A1" display="Age_Categories!A1" xr:uid="{00000000-0004-0000-0100-0000800A0000}"/>
    <hyperlink ref="CYD21" location="Age_Categories!A1" display="Age_Categories!A1" xr:uid="{00000000-0004-0000-0100-0000810A0000}"/>
    <hyperlink ref="CYE21" location="Age_Categories!A1" display="Age_Categories!A1" xr:uid="{00000000-0004-0000-0100-0000820A0000}"/>
    <hyperlink ref="CYF21" location="Age_Categories!A1" display="Age_Categories!A1" xr:uid="{00000000-0004-0000-0100-0000830A0000}"/>
    <hyperlink ref="CYG21" location="Age_Categories!A1" display="Age_Categories!A1" xr:uid="{00000000-0004-0000-0100-0000840A0000}"/>
    <hyperlink ref="CYH21" location="Age_Categories!A1" display="Age_Categories!A1" xr:uid="{00000000-0004-0000-0100-0000850A0000}"/>
    <hyperlink ref="CYI21" location="Age_Categories!A1" display="Age_Categories!A1" xr:uid="{00000000-0004-0000-0100-0000860A0000}"/>
    <hyperlink ref="CYJ21" location="Age_Categories!A1" display="Age_Categories!A1" xr:uid="{00000000-0004-0000-0100-0000870A0000}"/>
    <hyperlink ref="CYK21" location="Age_Categories!A1" display="Age_Categories!A1" xr:uid="{00000000-0004-0000-0100-0000880A0000}"/>
    <hyperlink ref="CYL21" location="Age_Categories!A1" display="Age_Categories!A1" xr:uid="{00000000-0004-0000-0100-0000890A0000}"/>
    <hyperlink ref="CYM21" location="Age_Categories!A1" display="Age_Categories!A1" xr:uid="{00000000-0004-0000-0100-00008A0A0000}"/>
    <hyperlink ref="CYN21" location="Age_Categories!A1" display="Age_Categories!A1" xr:uid="{00000000-0004-0000-0100-00008B0A0000}"/>
    <hyperlink ref="CYO21" location="Age_Categories!A1" display="Age_Categories!A1" xr:uid="{00000000-0004-0000-0100-00008C0A0000}"/>
    <hyperlink ref="CYP21" location="Age_Categories!A1" display="Age_Categories!A1" xr:uid="{00000000-0004-0000-0100-00008D0A0000}"/>
    <hyperlink ref="CYQ21" location="Age_Categories!A1" display="Age_Categories!A1" xr:uid="{00000000-0004-0000-0100-00008E0A0000}"/>
    <hyperlink ref="CYR21" location="Age_Categories!A1" display="Age_Categories!A1" xr:uid="{00000000-0004-0000-0100-00008F0A0000}"/>
    <hyperlink ref="CYS21" location="Age_Categories!A1" display="Age_Categories!A1" xr:uid="{00000000-0004-0000-0100-0000900A0000}"/>
    <hyperlink ref="CYT21" location="Age_Categories!A1" display="Age_Categories!A1" xr:uid="{00000000-0004-0000-0100-0000910A0000}"/>
    <hyperlink ref="CYU21" location="Age_Categories!A1" display="Age_Categories!A1" xr:uid="{00000000-0004-0000-0100-0000920A0000}"/>
    <hyperlink ref="CYV21" location="Age_Categories!A1" display="Age_Categories!A1" xr:uid="{00000000-0004-0000-0100-0000930A0000}"/>
    <hyperlink ref="CYW21" location="Age_Categories!A1" display="Age_Categories!A1" xr:uid="{00000000-0004-0000-0100-0000940A0000}"/>
    <hyperlink ref="CYX21" location="Age_Categories!A1" display="Age_Categories!A1" xr:uid="{00000000-0004-0000-0100-0000950A0000}"/>
    <hyperlink ref="CYY21" location="Age_Categories!A1" display="Age_Categories!A1" xr:uid="{00000000-0004-0000-0100-0000960A0000}"/>
    <hyperlink ref="CYZ21" location="Age_Categories!A1" display="Age_Categories!A1" xr:uid="{00000000-0004-0000-0100-0000970A0000}"/>
    <hyperlink ref="CZA21" location="Age_Categories!A1" display="Age_Categories!A1" xr:uid="{00000000-0004-0000-0100-0000980A0000}"/>
    <hyperlink ref="CZB21" location="Age_Categories!A1" display="Age_Categories!A1" xr:uid="{00000000-0004-0000-0100-0000990A0000}"/>
    <hyperlink ref="CZC21" location="Age_Categories!A1" display="Age_Categories!A1" xr:uid="{00000000-0004-0000-0100-00009A0A0000}"/>
    <hyperlink ref="CZD21" location="Age_Categories!A1" display="Age_Categories!A1" xr:uid="{00000000-0004-0000-0100-00009B0A0000}"/>
    <hyperlink ref="CZE21" location="Age_Categories!A1" display="Age_Categories!A1" xr:uid="{00000000-0004-0000-0100-00009C0A0000}"/>
    <hyperlink ref="CZF21" location="Age_Categories!A1" display="Age_Categories!A1" xr:uid="{00000000-0004-0000-0100-00009D0A0000}"/>
    <hyperlink ref="CZG21" location="Age_Categories!A1" display="Age_Categories!A1" xr:uid="{00000000-0004-0000-0100-00009E0A0000}"/>
    <hyperlink ref="CZH21" location="Age_Categories!A1" display="Age_Categories!A1" xr:uid="{00000000-0004-0000-0100-00009F0A0000}"/>
    <hyperlink ref="CZI21" location="Age_Categories!A1" display="Age_Categories!A1" xr:uid="{00000000-0004-0000-0100-0000A00A0000}"/>
    <hyperlink ref="CZJ21" location="Age_Categories!A1" display="Age_Categories!A1" xr:uid="{00000000-0004-0000-0100-0000A10A0000}"/>
    <hyperlink ref="CZK21" location="Age_Categories!A1" display="Age_Categories!A1" xr:uid="{00000000-0004-0000-0100-0000A20A0000}"/>
    <hyperlink ref="CZL21" location="Age_Categories!A1" display="Age_Categories!A1" xr:uid="{00000000-0004-0000-0100-0000A30A0000}"/>
    <hyperlink ref="CZM21" location="Age_Categories!A1" display="Age_Categories!A1" xr:uid="{00000000-0004-0000-0100-0000A40A0000}"/>
    <hyperlink ref="CZN21" location="Age_Categories!A1" display="Age_Categories!A1" xr:uid="{00000000-0004-0000-0100-0000A50A0000}"/>
    <hyperlink ref="CZO21" location="Age_Categories!A1" display="Age_Categories!A1" xr:uid="{00000000-0004-0000-0100-0000A60A0000}"/>
    <hyperlink ref="CZP21" location="Age_Categories!A1" display="Age_Categories!A1" xr:uid="{00000000-0004-0000-0100-0000A70A0000}"/>
    <hyperlink ref="CZQ21" location="Age_Categories!A1" display="Age_Categories!A1" xr:uid="{00000000-0004-0000-0100-0000A80A0000}"/>
    <hyperlink ref="CZR21" location="Age_Categories!A1" display="Age_Categories!A1" xr:uid="{00000000-0004-0000-0100-0000A90A0000}"/>
    <hyperlink ref="CZS21" location="Age_Categories!A1" display="Age_Categories!A1" xr:uid="{00000000-0004-0000-0100-0000AA0A0000}"/>
    <hyperlink ref="CZT21" location="Age_Categories!A1" display="Age_Categories!A1" xr:uid="{00000000-0004-0000-0100-0000AB0A0000}"/>
    <hyperlink ref="CZU21" location="Age_Categories!A1" display="Age_Categories!A1" xr:uid="{00000000-0004-0000-0100-0000AC0A0000}"/>
    <hyperlink ref="CZV21" location="Age_Categories!A1" display="Age_Categories!A1" xr:uid="{00000000-0004-0000-0100-0000AD0A0000}"/>
    <hyperlink ref="CZW21" location="Age_Categories!A1" display="Age_Categories!A1" xr:uid="{00000000-0004-0000-0100-0000AE0A0000}"/>
    <hyperlink ref="CZX21" location="Age_Categories!A1" display="Age_Categories!A1" xr:uid="{00000000-0004-0000-0100-0000AF0A0000}"/>
    <hyperlink ref="CZY21" location="Age_Categories!A1" display="Age_Categories!A1" xr:uid="{00000000-0004-0000-0100-0000B00A0000}"/>
    <hyperlink ref="CZZ21" location="Age_Categories!A1" display="Age_Categories!A1" xr:uid="{00000000-0004-0000-0100-0000B10A0000}"/>
    <hyperlink ref="DAA21" location="Age_Categories!A1" display="Age_Categories!A1" xr:uid="{00000000-0004-0000-0100-0000B20A0000}"/>
    <hyperlink ref="DAB21" location="Age_Categories!A1" display="Age_Categories!A1" xr:uid="{00000000-0004-0000-0100-0000B30A0000}"/>
    <hyperlink ref="DAC21" location="Age_Categories!A1" display="Age_Categories!A1" xr:uid="{00000000-0004-0000-0100-0000B40A0000}"/>
    <hyperlink ref="DAD21" location="Age_Categories!A1" display="Age_Categories!A1" xr:uid="{00000000-0004-0000-0100-0000B50A0000}"/>
    <hyperlink ref="DAE21" location="Age_Categories!A1" display="Age_Categories!A1" xr:uid="{00000000-0004-0000-0100-0000B60A0000}"/>
    <hyperlink ref="DAF21" location="Age_Categories!A1" display="Age_Categories!A1" xr:uid="{00000000-0004-0000-0100-0000B70A0000}"/>
    <hyperlink ref="DAG21" location="Age_Categories!A1" display="Age_Categories!A1" xr:uid="{00000000-0004-0000-0100-0000B80A0000}"/>
    <hyperlink ref="DAH21" location="Age_Categories!A1" display="Age_Categories!A1" xr:uid="{00000000-0004-0000-0100-0000B90A0000}"/>
    <hyperlink ref="DAI21" location="Age_Categories!A1" display="Age_Categories!A1" xr:uid="{00000000-0004-0000-0100-0000BA0A0000}"/>
    <hyperlink ref="DAJ21" location="Age_Categories!A1" display="Age_Categories!A1" xr:uid="{00000000-0004-0000-0100-0000BB0A0000}"/>
    <hyperlink ref="DAK21" location="Age_Categories!A1" display="Age_Categories!A1" xr:uid="{00000000-0004-0000-0100-0000BC0A0000}"/>
    <hyperlink ref="DAL21" location="Age_Categories!A1" display="Age_Categories!A1" xr:uid="{00000000-0004-0000-0100-0000BD0A0000}"/>
    <hyperlink ref="DAM21" location="Age_Categories!A1" display="Age_Categories!A1" xr:uid="{00000000-0004-0000-0100-0000BE0A0000}"/>
    <hyperlink ref="DAN21" location="Age_Categories!A1" display="Age_Categories!A1" xr:uid="{00000000-0004-0000-0100-0000BF0A0000}"/>
    <hyperlink ref="DAO21" location="Age_Categories!A1" display="Age_Categories!A1" xr:uid="{00000000-0004-0000-0100-0000C00A0000}"/>
    <hyperlink ref="DAP21" location="Age_Categories!A1" display="Age_Categories!A1" xr:uid="{00000000-0004-0000-0100-0000C10A0000}"/>
    <hyperlink ref="DAQ21" location="Age_Categories!A1" display="Age_Categories!A1" xr:uid="{00000000-0004-0000-0100-0000C20A0000}"/>
    <hyperlink ref="DAR21" location="Age_Categories!A1" display="Age_Categories!A1" xr:uid="{00000000-0004-0000-0100-0000C30A0000}"/>
    <hyperlink ref="DAS21" location="Age_Categories!A1" display="Age_Categories!A1" xr:uid="{00000000-0004-0000-0100-0000C40A0000}"/>
    <hyperlink ref="DAT21" location="Age_Categories!A1" display="Age_Categories!A1" xr:uid="{00000000-0004-0000-0100-0000C50A0000}"/>
    <hyperlink ref="DAU21" location="Age_Categories!A1" display="Age_Categories!A1" xr:uid="{00000000-0004-0000-0100-0000C60A0000}"/>
    <hyperlink ref="DAV21" location="Age_Categories!A1" display="Age_Categories!A1" xr:uid="{00000000-0004-0000-0100-0000C70A0000}"/>
    <hyperlink ref="DAW21" location="Age_Categories!A1" display="Age_Categories!A1" xr:uid="{00000000-0004-0000-0100-0000C80A0000}"/>
    <hyperlink ref="DAX21" location="Age_Categories!A1" display="Age_Categories!A1" xr:uid="{00000000-0004-0000-0100-0000C90A0000}"/>
    <hyperlink ref="DAY21" location="Age_Categories!A1" display="Age_Categories!A1" xr:uid="{00000000-0004-0000-0100-0000CA0A0000}"/>
    <hyperlink ref="DAZ21" location="Age_Categories!A1" display="Age_Categories!A1" xr:uid="{00000000-0004-0000-0100-0000CB0A0000}"/>
    <hyperlink ref="DBA21" location="Age_Categories!A1" display="Age_Categories!A1" xr:uid="{00000000-0004-0000-0100-0000CC0A0000}"/>
    <hyperlink ref="DBB21" location="Age_Categories!A1" display="Age_Categories!A1" xr:uid="{00000000-0004-0000-0100-0000CD0A0000}"/>
    <hyperlink ref="DBC21" location="Age_Categories!A1" display="Age_Categories!A1" xr:uid="{00000000-0004-0000-0100-0000CE0A0000}"/>
    <hyperlink ref="DBD21" location="Age_Categories!A1" display="Age_Categories!A1" xr:uid="{00000000-0004-0000-0100-0000CF0A0000}"/>
    <hyperlink ref="DBE21" location="Age_Categories!A1" display="Age_Categories!A1" xr:uid="{00000000-0004-0000-0100-0000D00A0000}"/>
    <hyperlink ref="DBF21" location="Age_Categories!A1" display="Age_Categories!A1" xr:uid="{00000000-0004-0000-0100-0000D10A0000}"/>
    <hyperlink ref="DBG21" location="Age_Categories!A1" display="Age_Categories!A1" xr:uid="{00000000-0004-0000-0100-0000D20A0000}"/>
    <hyperlink ref="DBH21" location="Age_Categories!A1" display="Age_Categories!A1" xr:uid="{00000000-0004-0000-0100-0000D30A0000}"/>
    <hyperlink ref="DBI21" location="Age_Categories!A1" display="Age_Categories!A1" xr:uid="{00000000-0004-0000-0100-0000D40A0000}"/>
    <hyperlink ref="DBJ21" location="Age_Categories!A1" display="Age_Categories!A1" xr:uid="{00000000-0004-0000-0100-0000D50A0000}"/>
    <hyperlink ref="DBK21" location="Age_Categories!A1" display="Age_Categories!A1" xr:uid="{00000000-0004-0000-0100-0000D60A0000}"/>
    <hyperlink ref="DBL21" location="Age_Categories!A1" display="Age_Categories!A1" xr:uid="{00000000-0004-0000-0100-0000D70A0000}"/>
    <hyperlink ref="DBM21" location="Age_Categories!A1" display="Age_Categories!A1" xr:uid="{00000000-0004-0000-0100-0000D80A0000}"/>
    <hyperlink ref="DBN21" location="Age_Categories!A1" display="Age_Categories!A1" xr:uid="{00000000-0004-0000-0100-0000D90A0000}"/>
    <hyperlink ref="DBO21" location="Age_Categories!A1" display="Age_Categories!A1" xr:uid="{00000000-0004-0000-0100-0000DA0A0000}"/>
    <hyperlink ref="DBP21" location="Age_Categories!A1" display="Age_Categories!A1" xr:uid="{00000000-0004-0000-0100-0000DB0A0000}"/>
    <hyperlink ref="DBQ21" location="Age_Categories!A1" display="Age_Categories!A1" xr:uid="{00000000-0004-0000-0100-0000DC0A0000}"/>
    <hyperlink ref="DBR21" location="Age_Categories!A1" display="Age_Categories!A1" xr:uid="{00000000-0004-0000-0100-0000DD0A0000}"/>
    <hyperlink ref="DBS21" location="Age_Categories!A1" display="Age_Categories!A1" xr:uid="{00000000-0004-0000-0100-0000DE0A0000}"/>
    <hyperlink ref="DBT21" location="Age_Categories!A1" display="Age_Categories!A1" xr:uid="{00000000-0004-0000-0100-0000DF0A0000}"/>
    <hyperlink ref="DBU21" location="Age_Categories!A1" display="Age_Categories!A1" xr:uid="{00000000-0004-0000-0100-0000E00A0000}"/>
    <hyperlink ref="DBV21" location="Age_Categories!A1" display="Age_Categories!A1" xr:uid="{00000000-0004-0000-0100-0000E10A0000}"/>
    <hyperlink ref="DBW21" location="Age_Categories!A1" display="Age_Categories!A1" xr:uid="{00000000-0004-0000-0100-0000E20A0000}"/>
    <hyperlink ref="DBX21" location="Age_Categories!A1" display="Age_Categories!A1" xr:uid="{00000000-0004-0000-0100-0000E30A0000}"/>
    <hyperlink ref="DBY21" location="Age_Categories!A1" display="Age_Categories!A1" xr:uid="{00000000-0004-0000-0100-0000E40A0000}"/>
    <hyperlink ref="DBZ21" location="Age_Categories!A1" display="Age_Categories!A1" xr:uid="{00000000-0004-0000-0100-0000E50A0000}"/>
    <hyperlink ref="DCA21" location="Age_Categories!A1" display="Age_Categories!A1" xr:uid="{00000000-0004-0000-0100-0000E60A0000}"/>
    <hyperlink ref="DCB21" location="Age_Categories!A1" display="Age_Categories!A1" xr:uid="{00000000-0004-0000-0100-0000E70A0000}"/>
    <hyperlink ref="DCC21" location="Age_Categories!A1" display="Age_Categories!A1" xr:uid="{00000000-0004-0000-0100-0000E80A0000}"/>
    <hyperlink ref="DCD21" location="Age_Categories!A1" display="Age_Categories!A1" xr:uid="{00000000-0004-0000-0100-0000E90A0000}"/>
    <hyperlink ref="DCE21" location="Age_Categories!A1" display="Age_Categories!A1" xr:uid="{00000000-0004-0000-0100-0000EA0A0000}"/>
    <hyperlink ref="DCF21" location="Age_Categories!A1" display="Age_Categories!A1" xr:uid="{00000000-0004-0000-0100-0000EB0A0000}"/>
    <hyperlink ref="DCG21" location="Age_Categories!A1" display="Age_Categories!A1" xr:uid="{00000000-0004-0000-0100-0000EC0A0000}"/>
    <hyperlink ref="DCH21" location="Age_Categories!A1" display="Age_Categories!A1" xr:uid="{00000000-0004-0000-0100-0000ED0A0000}"/>
    <hyperlink ref="DCI21" location="Age_Categories!A1" display="Age_Categories!A1" xr:uid="{00000000-0004-0000-0100-0000EE0A0000}"/>
    <hyperlink ref="DCJ21" location="Age_Categories!A1" display="Age_Categories!A1" xr:uid="{00000000-0004-0000-0100-0000EF0A0000}"/>
    <hyperlink ref="DCK21" location="Age_Categories!A1" display="Age_Categories!A1" xr:uid="{00000000-0004-0000-0100-0000F00A0000}"/>
    <hyperlink ref="DCL21" location="Age_Categories!A1" display="Age_Categories!A1" xr:uid="{00000000-0004-0000-0100-0000F10A0000}"/>
    <hyperlink ref="DCM21" location="Age_Categories!A1" display="Age_Categories!A1" xr:uid="{00000000-0004-0000-0100-0000F20A0000}"/>
    <hyperlink ref="DCN21" location="Age_Categories!A1" display="Age_Categories!A1" xr:uid="{00000000-0004-0000-0100-0000F30A0000}"/>
    <hyperlink ref="DCO21" location="Age_Categories!A1" display="Age_Categories!A1" xr:uid="{00000000-0004-0000-0100-0000F40A0000}"/>
    <hyperlink ref="DCP21" location="Age_Categories!A1" display="Age_Categories!A1" xr:uid="{00000000-0004-0000-0100-0000F50A0000}"/>
    <hyperlink ref="DCQ21" location="Age_Categories!A1" display="Age_Categories!A1" xr:uid="{00000000-0004-0000-0100-0000F60A0000}"/>
    <hyperlink ref="DCR21" location="Age_Categories!A1" display="Age_Categories!A1" xr:uid="{00000000-0004-0000-0100-0000F70A0000}"/>
    <hyperlink ref="DCS21" location="Age_Categories!A1" display="Age_Categories!A1" xr:uid="{00000000-0004-0000-0100-0000F80A0000}"/>
    <hyperlink ref="DCT21" location="Age_Categories!A1" display="Age_Categories!A1" xr:uid="{00000000-0004-0000-0100-0000F90A0000}"/>
    <hyperlink ref="DCU21" location="Age_Categories!A1" display="Age_Categories!A1" xr:uid="{00000000-0004-0000-0100-0000FA0A0000}"/>
    <hyperlink ref="DCV21" location="Age_Categories!A1" display="Age_Categories!A1" xr:uid="{00000000-0004-0000-0100-0000FB0A0000}"/>
    <hyperlink ref="DCW21" location="Age_Categories!A1" display="Age_Categories!A1" xr:uid="{00000000-0004-0000-0100-0000FC0A0000}"/>
    <hyperlink ref="DCX21" location="Age_Categories!A1" display="Age_Categories!A1" xr:uid="{00000000-0004-0000-0100-0000FD0A0000}"/>
    <hyperlink ref="DCY21" location="Age_Categories!A1" display="Age_Categories!A1" xr:uid="{00000000-0004-0000-0100-0000FE0A0000}"/>
    <hyperlink ref="DCZ21" location="Age_Categories!A1" display="Age_Categories!A1" xr:uid="{00000000-0004-0000-0100-0000FF0A0000}"/>
    <hyperlink ref="DDA21" location="Age_Categories!A1" display="Age_Categories!A1" xr:uid="{00000000-0004-0000-0100-0000000B0000}"/>
    <hyperlink ref="DDB21" location="Age_Categories!A1" display="Age_Categories!A1" xr:uid="{00000000-0004-0000-0100-0000010B0000}"/>
    <hyperlink ref="DDC21" location="Age_Categories!A1" display="Age_Categories!A1" xr:uid="{00000000-0004-0000-0100-0000020B0000}"/>
    <hyperlink ref="DDD21" location="Age_Categories!A1" display="Age_Categories!A1" xr:uid="{00000000-0004-0000-0100-0000030B0000}"/>
    <hyperlink ref="DDE21" location="Age_Categories!A1" display="Age_Categories!A1" xr:uid="{00000000-0004-0000-0100-0000040B0000}"/>
    <hyperlink ref="DDF21" location="Age_Categories!A1" display="Age_Categories!A1" xr:uid="{00000000-0004-0000-0100-0000050B0000}"/>
    <hyperlink ref="DDG21" location="Age_Categories!A1" display="Age_Categories!A1" xr:uid="{00000000-0004-0000-0100-0000060B0000}"/>
    <hyperlink ref="DDH21" location="Age_Categories!A1" display="Age_Categories!A1" xr:uid="{00000000-0004-0000-0100-0000070B0000}"/>
    <hyperlink ref="DDI21" location="Age_Categories!A1" display="Age_Categories!A1" xr:uid="{00000000-0004-0000-0100-0000080B0000}"/>
    <hyperlink ref="DDJ21" location="Age_Categories!A1" display="Age_Categories!A1" xr:uid="{00000000-0004-0000-0100-0000090B0000}"/>
    <hyperlink ref="DDK21" location="Age_Categories!A1" display="Age_Categories!A1" xr:uid="{00000000-0004-0000-0100-00000A0B0000}"/>
    <hyperlink ref="DDL21" location="Age_Categories!A1" display="Age_Categories!A1" xr:uid="{00000000-0004-0000-0100-00000B0B0000}"/>
    <hyperlink ref="DDM21" location="Age_Categories!A1" display="Age_Categories!A1" xr:uid="{00000000-0004-0000-0100-00000C0B0000}"/>
    <hyperlink ref="DDN21" location="Age_Categories!A1" display="Age_Categories!A1" xr:uid="{00000000-0004-0000-0100-00000D0B0000}"/>
    <hyperlink ref="DDO21" location="Age_Categories!A1" display="Age_Categories!A1" xr:uid="{00000000-0004-0000-0100-00000E0B0000}"/>
    <hyperlink ref="DDP21" location="Age_Categories!A1" display="Age_Categories!A1" xr:uid="{00000000-0004-0000-0100-00000F0B0000}"/>
    <hyperlink ref="DDQ21" location="Age_Categories!A1" display="Age_Categories!A1" xr:uid="{00000000-0004-0000-0100-0000100B0000}"/>
    <hyperlink ref="DDR21" location="Age_Categories!A1" display="Age_Categories!A1" xr:uid="{00000000-0004-0000-0100-0000110B0000}"/>
    <hyperlink ref="DDS21" location="Age_Categories!A1" display="Age_Categories!A1" xr:uid="{00000000-0004-0000-0100-0000120B0000}"/>
    <hyperlink ref="DDT21" location="Age_Categories!A1" display="Age_Categories!A1" xr:uid="{00000000-0004-0000-0100-0000130B0000}"/>
    <hyperlink ref="DDU21" location="Age_Categories!A1" display="Age_Categories!A1" xr:uid="{00000000-0004-0000-0100-0000140B0000}"/>
    <hyperlink ref="DDV21" location="Age_Categories!A1" display="Age_Categories!A1" xr:uid="{00000000-0004-0000-0100-0000150B0000}"/>
    <hyperlink ref="DDW21" location="Age_Categories!A1" display="Age_Categories!A1" xr:uid="{00000000-0004-0000-0100-0000160B0000}"/>
    <hyperlink ref="DDX21" location="Age_Categories!A1" display="Age_Categories!A1" xr:uid="{00000000-0004-0000-0100-0000170B0000}"/>
    <hyperlink ref="DDY21" location="Age_Categories!A1" display="Age_Categories!A1" xr:uid="{00000000-0004-0000-0100-0000180B0000}"/>
    <hyperlink ref="DDZ21" location="Age_Categories!A1" display="Age_Categories!A1" xr:uid="{00000000-0004-0000-0100-0000190B0000}"/>
    <hyperlink ref="DEA21" location="Age_Categories!A1" display="Age_Categories!A1" xr:uid="{00000000-0004-0000-0100-00001A0B0000}"/>
    <hyperlink ref="DEB21" location="Age_Categories!A1" display="Age_Categories!A1" xr:uid="{00000000-0004-0000-0100-00001B0B0000}"/>
    <hyperlink ref="DEC21" location="Age_Categories!A1" display="Age_Categories!A1" xr:uid="{00000000-0004-0000-0100-00001C0B0000}"/>
    <hyperlink ref="DED21" location="Age_Categories!A1" display="Age_Categories!A1" xr:uid="{00000000-0004-0000-0100-00001D0B0000}"/>
    <hyperlink ref="DEE21" location="Age_Categories!A1" display="Age_Categories!A1" xr:uid="{00000000-0004-0000-0100-00001E0B0000}"/>
    <hyperlink ref="DEF21" location="Age_Categories!A1" display="Age_Categories!A1" xr:uid="{00000000-0004-0000-0100-00001F0B0000}"/>
    <hyperlink ref="DEG21" location="Age_Categories!A1" display="Age_Categories!A1" xr:uid="{00000000-0004-0000-0100-0000200B0000}"/>
    <hyperlink ref="DEH21" location="Age_Categories!A1" display="Age_Categories!A1" xr:uid="{00000000-0004-0000-0100-0000210B0000}"/>
    <hyperlink ref="DEI21" location="Age_Categories!A1" display="Age_Categories!A1" xr:uid="{00000000-0004-0000-0100-0000220B0000}"/>
    <hyperlink ref="DEJ21" location="Age_Categories!A1" display="Age_Categories!A1" xr:uid="{00000000-0004-0000-0100-0000230B0000}"/>
    <hyperlink ref="DEK21" location="Age_Categories!A1" display="Age_Categories!A1" xr:uid="{00000000-0004-0000-0100-0000240B0000}"/>
    <hyperlink ref="DEL21" location="Age_Categories!A1" display="Age_Categories!A1" xr:uid="{00000000-0004-0000-0100-0000250B0000}"/>
    <hyperlink ref="DEM21" location="Age_Categories!A1" display="Age_Categories!A1" xr:uid="{00000000-0004-0000-0100-0000260B0000}"/>
    <hyperlink ref="DEN21" location="Age_Categories!A1" display="Age_Categories!A1" xr:uid="{00000000-0004-0000-0100-0000270B0000}"/>
    <hyperlink ref="DEO21" location="Age_Categories!A1" display="Age_Categories!A1" xr:uid="{00000000-0004-0000-0100-0000280B0000}"/>
    <hyperlink ref="DEP21" location="Age_Categories!A1" display="Age_Categories!A1" xr:uid="{00000000-0004-0000-0100-0000290B0000}"/>
    <hyperlink ref="DEQ21" location="Age_Categories!A1" display="Age_Categories!A1" xr:uid="{00000000-0004-0000-0100-00002A0B0000}"/>
    <hyperlink ref="DER21" location="Age_Categories!A1" display="Age_Categories!A1" xr:uid="{00000000-0004-0000-0100-00002B0B0000}"/>
    <hyperlink ref="DES21" location="Age_Categories!A1" display="Age_Categories!A1" xr:uid="{00000000-0004-0000-0100-00002C0B0000}"/>
    <hyperlink ref="DET21" location="Age_Categories!A1" display="Age_Categories!A1" xr:uid="{00000000-0004-0000-0100-00002D0B0000}"/>
    <hyperlink ref="DEU21" location="Age_Categories!A1" display="Age_Categories!A1" xr:uid="{00000000-0004-0000-0100-00002E0B0000}"/>
    <hyperlink ref="DEV21" location="Age_Categories!A1" display="Age_Categories!A1" xr:uid="{00000000-0004-0000-0100-00002F0B0000}"/>
    <hyperlink ref="DEW21" location="Age_Categories!A1" display="Age_Categories!A1" xr:uid="{00000000-0004-0000-0100-0000300B0000}"/>
    <hyperlink ref="DEX21" location="Age_Categories!A1" display="Age_Categories!A1" xr:uid="{00000000-0004-0000-0100-0000310B0000}"/>
    <hyperlink ref="DEY21" location="Age_Categories!A1" display="Age_Categories!A1" xr:uid="{00000000-0004-0000-0100-0000320B0000}"/>
    <hyperlink ref="DEZ21" location="Age_Categories!A1" display="Age_Categories!A1" xr:uid="{00000000-0004-0000-0100-0000330B0000}"/>
    <hyperlink ref="DFA21" location="Age_Categories!A1" display="Age_Categories!A1" xr:uid="{00000000-0004-0000-0100-0000340B0000}"/>
    <hyperlink ref="DFB21" location="Age_Categories!A1" display="Age_Categories!A1" xr:uid="{00000000-0004-0000-0100-0000350B0000}"/>
    <hyperlink ref="DFC21" location="Age_Categories!A1" display="Age_Categories!A1" xr:uid="{00000000-0004-0000-0100-0000360B0000}"/>
    <hyperlink ref="DFD21" location="Age_Categories!A1" display="Age_Categories!A1" xr:uid="{00000000-0004-0000-0100-0000370B0000}"/>
    <hyperlink ref="DFE21" location="Age_Categories!A1" display="Age_Categories!A1" xr:uid="{00000000-0004-0000-0100-0000380B0000}"/>
    <hyperlink ref="DFF21" location="Age_Categories!A1" display="Age_Categories!A1" xr:uid="{00000000-0004-0000-0100-0000390B0000}"/>
    <hyperlink ref="DFG21" location="Age_Categories!A1" display="Age_Categories!A1" xr:uid="{00000000-0004-0000-0100-00003A0B0000}"/>
    <hyperlink ref="DFH21" location="Age_Categories!A1" display="Age_Categories!A1" xr:uid="{00000000-0004-0000-0100-00003B0B0000}"/>
    <hyperlink ref="DFI21" location="Age_Categories!A1" display="Age_Categories!A1" xr:uid="{00000000-0004-0000-0100-00003C0B0000}"/>
    <hyperlink ref="DFJ21" location="Age_Categories!A1" display="Age_Categories!A1" xr:uid="{00000000-0004-0000-0100-00003D0B0000}"/>
    <hyperlink ref="DFK21" location="Age_Categories!A1" display="Age_Categories!A1" xr:uid="{00000000-0004-0000-0100-00003E0B0000}"/>
    <hyperlink ref="DFL21" location="Age_Categories!A1" display="Age_Categories!A1" xr:uid="{00000000-0004-0000-0100-00003F0B0000}"/>
    <hyperlink ref="DFM21" location="Age_Categories!A1" display="Age_Categories!A1" xr:uid="{00000000-0004-0000-0100-0000400B0000}"/>
    <hyperlink ref="DFN21" location="Age_Categories!A1" display="Age_Categories!A1" xr:uid="{00000000-0004-0000-0100-0000410B0000}"/>
    <hyperlink ref="DFO21" location="Age_Categories!A1" display="Age_Categories!A1" xr:uid="{00000000-0004-0000-0100-0000420B0000}"/>
    <hyperlink ref="DFP21" location="Age_Categories!A1" display="Age_Categories!A1" xr:uid="{00000000-0004-0000-0100-0000430B0000}"/>
    <hyperlink ref="DFQ21" location="Age_Categories!A1" display="Age_Categories!A1" xr:uid="{00000000-0004-0000-0100-0000440B0000}"/>
    <hyperlink ref="DFR21" location="Age_Categories!A1" display="Age_Categories!A1" xr:uid="{00000000-0004-0000-0100-0000450B0000}"/>
    <hyperlink ref="DFS21" location="Age_Categories!A1" display="Age_Categories!A1" xr:uid="{00000000-0004-0000-0100-0000460B0000}"/>
    <hyperlink ref="DFT21" location="Age_Categories!A1" display="Age_Categories!A1" xr:uid="{00000000-0004-0000-0100-0000470B0000}"/>
    <hyperlink ref="DFU21" location="Age_Categories!A1" display="Age_Categories!A1" xr:uid="{00000000-0004-0000-0100-0000480B0000}"/>
    <hyperlink ref="DFV21" location="Age_Categories!A1" display="Age_Categories!A1" xr:uid="{00000000-0004-0000-0100-0000490B0000}"/>
    <hyperlink ref="DFW21" location="Age_Categories!A1" display="Age_Categories!A1" xr:uid="{00000000-0004-0000-0100-00004A0B0000}"/>
    <hyperlink ref="DFX21" location="Age_Categories!A1" display="Age_Categories!A1" xr:uid="{00000000-0004-0000-0100-00004B0B0000}"/>
    <hyperlink ref="DFY21" location="Age_Categories!A1" display="Age_Categories!A1" xr:uid="{00000000-0004-0000-0100-00004C0B0000}"/>
    <hyperlink ref="DFZ21" location="Age_Categories!A1" display="Age_Categories!A1" xr:uid="{00000000-0004-0000-0100-00004D0B0000}"/>
    <hyperlink ref="DGA21" location="Age_Categories!A1" display="Age_Categories!A1" xr:uid="{00000000-0004-0000-0100-00004E0B0000}"/>
    <hyperlink ref="DGB21" location="Age_Categories!A1" display="Age_Categories!A1" xr:uid="{00000000-0004-0000-0100-00004F0B0000}"/>
    <hyperlink ref="DGC21" location="Age_Categories!A1" display="Age_Categories!A1" xr:uid="{00000000-0004-0000-0100-0000500B0000}"/>
    <hyperlink ref="DGD21" location="Age_Categories!A1" display="Age_Categories!A1" xr:uid="{00000000-0004-0000-0100-0000510B0000}"/>
    <hyperlink ref="DGE21" location="Age_Categories!A1" display="Age_Categories!A1" xr:uid="{00000000-0004-0000-0100-0000520B0000}"/>
    <hyperlink ref="DGF21" location="Age_Categories!A1" display="Age_Categories!A1" xr:uid="{00000000-0004-0000-0100-0000530B0000}"/>
    <hyperlink ref="DGG21" location="Age_Categories!A1" display="Age_Categories!A1" xr:uid="{00000000-0004-0000-0100-0000540B0000}"/>
    <hyperlink ref="DGH21" location="Age_Categories!A1" display="Age_Categories!A1" xr:uid="{00000000-0004-0000-0100-0000550B0000}"/>
    <hyperlink ref="DGI21" location="Age_Categories!A1" display="Age_Categories!A1" xr:uid="{00000000-0004-0000-0100-0000560B0000}"/>
    <hyperlink ref="DGJ21" location="Age_Categories!A1" display="Age_Categories!A1" xr:uid="{00000000-0004-0000-0100-0000570B0000}"/>
    <hyperlink ref="DGK21" location="Age_Categories!A1" display="Age_Categories!A1" xr:uid="{00000000-0004-0000-0100-0000580B0000}"/>
    <hyperlink ref="DGL21" location="Age_Categories!A1" display="Age_Categories!A1" xr:uid="{00000000-0004-0000-0100-0000590B0000}"/>
    <hyperlink ref="DGM21" location="Age_Categories!A1" display="Age_Categories!A1" xr:uid="{00000000-0004-0000-0100-00005A0B0000}"/>
    <hyperlink ref="DGN21" location="Age_Categories!A1" display="Age_Categories!A1" xr:uid="{00000000-0004-0000-0100-00005B0B0000}"/>
    <hyperlink ref="DGO21" location="Age_Categories!A1" display="Age_Categories!A1" xr:uid="{00000000-0004-0000-0100-00005C0B0000}"/>
    <hyperlink ref="DGP21" location="Age_Categories!A1" display="Age_Categories!A1" xr:uid="{00000000-0004-0000-0100-00005D0B0000}"/>
    <hyperlink ref="DGQ21" location="Age_Categories!A1" display="Age_Categories!A1" xr:uid="{00000000-0004-0000-0100-00005E0B0000}"/>
    <hyperlink ref="DGR21" location="Age_Categories!A1" display="Age_Categories!A1" xr:uid="{00000000-0004-0000-0100-00005F0B0000}"/>
    <hyperlink ref="DGS21" location="Age_Categories!A1" display="Age_Categories!A1" xr:uid="{00000000-0004-0000-0100-0000600B0000}"/>
    <hyperlink ref="DGT21" location="Age_Categories!A1" display="Age_Categories!A1" xr:uid="{00000000-0004-0000-0100-0000610B0000}"/>
    <hyperlink ref="DGU21" location="Age_Categories!A1" display="Age_Categories!A1" xr:uid="{00000000-0004-0000-0100-0000620B0000}"/>
    <hyperlink ref="DGV21" location="Age_Categories!A1" display="Age_Categories!A1" xr:uid="{00000000-0004-0000-0100-0000630B0000}"/>
    <hyperlink ref="DGW21" location="Age_Categories!A1" display="Age_Categories!A1" xr:uid="{00000000-0004-0000-0100-0000640B0000}"/>
    <hyperlink ref="DGX21" location="Age_Categories!A1" display="Age_Categories!A1" xr:uid="{00000000-0004-0000-0100-0000650B0000}"/>
    <hyperlink ref="DGY21" location="Age_Categories!A1" display="Age_Categories!A1" xr:uid="{00000000-0004-0000-0100-0000660B0000}"/>
    <hyperlink ref="DGZ21" location="Age_Categories!A1" display="Age_Categories!A1" xr:uid="{00000000-0004-0000-0100-0000670B0000}"/>
    <hyperlink ref="DHA21" location="Age_Categories!A1" display="Age_Categories!A1" xr:uid="{00000000-0004-0000-0100-0000680B0000}"/>
    <hyperlink ref="DHB21" location="Age_Categories!A1" display="Age_Categories!A1" xr:uid="{00000000-0004-0000-0100-0000690B0000}"/>
    <hyperlink ref="DHC21" location="Age_Categories!A1" display="Age_Categories!A1" xr:uid="{00000000-0004-0000-0100-00006A0B0000}"/>
    <hyperlink ref="DHD21" location="Age_Categories!A1" display="Age_Categories!A1" xr:uid="{00000000-0004-0000-0100-00006B0B0000}"/>
    <hyperlink ref="DHE21" location="Age_Categories!A1" display="Age_Categories!A1" xr:uid="{00000000-0004-0000-0100-00006C0B0000}"/>
    <hyperlink ref="DHF21" location="Age_Categories!A1" display="Age_Categories!A1" xr:uid="{00000000-0004-0000-0100-00006D0B0000}"/>
    <hyperlink ref="DHG21" location="Age_Categories!A1" display="Age_Categories!A1" xr:uid="{00000000-0004-0000-0100-00006E0B0000}"/>
    <hyperlink ref="DHH21" location="Age_Categories!A1" display="Age_Categories!A1" xr:uid="{00000000-0004-0000-0100-00006F0B0000}"/>
    <hyperlink ref="DHI21" location="Age_Categories!A1" display="Age_Categories!A1" xr:uid="{00000000-0004-0000-0100-0000700B0000}"/>
    <hyperlink ref="DHJ21" location="Age_Categories!A1" display="Age_Categories!A1" xr:uid="{00000000-0004-0000-0100-0000710B0000}"/>
    <hyperlink ref="DHK21" location="Age_Categories!A1" display="Age_Categories!A1" xr:uid="{00000000-0004-0000-0100-0000720B0000}"/>
    <hyperlink ref="DHL21" location="Age_Categories!A1" display="Age_Categories!A1" xr:uid="{00000000-0004-0000-0100-0000730B0000}"/>
    <hyperlink ref="DHM21" location="Age_Categories!A1" display="Age_Categories!A1" xr:uid="{00000000-0004-0000-0100-0000740B0000}"/>
    <hyperlink ref="DHN21" location="Age_Categories!A1" display="Age_Categories!A1" xr:uid="{00000000-0004-0000-0100-0000750B0000}"/>
    <hyperlink ref="DHO21" location="Age_Categories!A1" display="Age_Categories!A1" xr:uid="{00000000-0004-0000-0100-0000760B0000}"/>
    <hyperlink ref="DHP21" location="Age_Categories!A1" display="Age_Categories!A1" xr:uid="{00000000-0004-0000-0100-0000770B0000}"/>
    <hyperlink ref="DHQ21" location="Age_Categories!A1" display="Age_Categories!A1" xr:uid="{00000000-0004-0000-0100-0000780B0000}"/>
    <hyperlink ref="DHR21" location="Age_Categories!A1" display="Age_Categories!A1" xr:uid="{00000000-0004-0000-0100-0000790B0000}"/>
    <hyperlink ref="DHS21" location="Age_Categories!A1" display="Age_Categories!A1" xr:uid="{00000000-0004-0000-0100-00007A0B0000}"/>
    <hyperlink ref="DHT21" location="Age_Categories!A1" display="Age_Categories!A1" xr:uid="{00000000-0004-0000-0100-00007B0B0000}"/>
    <hyperlink ref="DHU21" location="Age_Categories!A1" display="Age_Categories!A1" xr:uid="{00000000-0004-0000-0100-00007C0B0000}"/>
    <hyperlink ref="DHV21" location="Age_Categories!A1" display="Age_Categories!A1" xr:uid="{00000000-0004-0000-0100-00007D0B0000}"/>
    <hyperlink ref="DHW21" location="Age_Categories!A1" display="Age_Categories!A1" xr:uid="{00000000-0004-0000-0100-00007E0B0000}"/>
    <hyperlink ref="DHX21" location="Age_Categories!A1" display="Age_Categories!A1" xr:uid="{00000000-0004-0000-0100-00007F0B0000}"/>
    <hyperlink ref="DHY21" location="Age_Categories!A1" display="Age_Categories!A1" xr:uid="{00000000-0004-0000-0100-0000800B0000}"/>
    <hyperlink ref="DHZ21" location="Age_Categories!A1" display="Age_Categories!A1" xr:uid="{00000000-0004-0000-0100-0000810B0000}"/>
    <hyperlink ref="DIA21" location="Age_Categories!A1" display="Age_Categories!A1" xr:uid="{00000000-0004-0000-0100-0000820B0000}"/>
    <hyperlink ref="DIB21" location="Age_Categories!A1" display="Age_Categories!A1" xr:uid="{00000000-0004-0000-0100-0000830B0000}"/>
    <hyperlink ref="DIC21" location="Age_Categories!A1" display="Age_Categories!A1" xr:uid="{00000000-0004-0000-0100-0000840B0000}"/>
    <hyperlink ref="DID21" location="Age_Categories!A1" display="Age_Categories!A1" xr:uid="{00000000-0004-0000-0100-0000850B0000}"/>
    <hyperlink ref="DIE21" location="Age_Categories!A1" display="Age_Categories!A1" xr:uid="{00000000-0004-0000-0100-0000860B0000}"/>
    <hyperlink ref="DIF21" location="Age_Categories!A1" display="Age_Categories!A1" xr:uid="{00000000-0004-0000-0100-0000870B0000}"/>
    <hyperlink ref="DIG21" location="Age_Categories!A1" display="Age_Categories!A1" xr:uid="{00000000-0004-0000-0100-0000880B0000}"/>
    <hyperlink ref="DIH21" location="Age_Categories!A1" display="Age_Categories!A1" xr:uid="{00000000-0004-0000-0100-0000890B0000}"/>
    <hyperlink ref="DII21" location="Age_Categories!A1" display="Age_Categories!A1" xr:uid="{00000000-0004-0000-0100-00008A0B0000}"/>
    <hyperlink ref="DIJ21" location="Age_Categories!A1" display="Age_Categories!A1" xr:uid="{00000000-0004-0000-0100-00008B0B0000}"/>
    <hyperlink ref="DIK21" location="Age_Categories!A1" display="Age_Categories!A1" xr:uid="{00000000-0004-0000-0100-00008C0B0000}"/>
    <hyperlink ref="DIL21" location="Age_Categories!A1" display="Age_Categories!A1" xr:uid="{00000000-0004-0000-0100-00008D0B0000}"/>
    <hyperlink ref="DIM21" location="Age_Categories!A1" display="Age_Categories!A1" xr:uid="{00000000-0004-0000-0100-00008E0B0000}"/>
    <hyperlink ref="DIN21" location="Age_Categories!A1" display="Age_Categories!A1" xr:uid="{00000000-0004-0000-0100-00008F0B0000}"/>
    <hyperlink ref="DIO21" location="Age_Categories!A1" display="Age_Categories!A1" xr:uid="{00000000-0004-0000-0100-0000900B0000}"/>
    <hyperlink ref="DIP21" location="Age_Categories!A1" display="Age_Categories!A1" xr:uid="{00000000-0004-0000-0100-0000910B0000}"/>
    <hyperlink ref="DIQ21" location="Age_Categories!A1" display="Age_Categories!A1" xr:uid="{00000000-0004-0000-0100-0000920B0000}"/>
    <hyperlink ref="DIR21" location="Age_Categories!A1" display="Age_Categories!A1" xr:uid="{00000000-0004-0000-0100-0000930B0000}"/>
    <hyperlink ref="DIS21" location="Age_Categories!A1" display="Age_Categories!A1" xr:uid="{00000000-0004-0000-0100-0000940B0000}"/>
    <hyperlink ref="DIT21" location="Age_Categories!A1" display="Age_Categories!A1" xr:uid="{00000000-0004-0000-0100-0000950B0000}"/>
    <hyperlink ref="DIU21" location="Age_Categories!A1" display="Age_Categories!A1" xr:uid="{00000000-0004-0000-0100-0000960B0000}"/>
    <hyperlink ref="DIV21" location="Age_Categories!A1" display="Age_Categories!A1" xr:uid="{00000000-0004-0000-0100-0000970B0000}"/>
    <hyperlink ref="DIW21" location="Age_Categories!A1" display="Age_Categories!A1" xr:uid="{00000000-0004-0000-0100-0000980B0000}"/>
    <hyperlink ref="DIX21" location="Age_Categories!A1" display="Age_Categories!A1" xr:uid="{00000000-0004-0000-0100-0000990B0000}"/>
    <hyperlink ref="DIY21" location="Age_Categories!A1" display="Age_Categories!A1" xr:uid="{00000000-0004-0000-0100-00009A0B0000}"/>
    <hyperlink ref="DIZ21" location="Age_Categories!A1" display="Age_Categories!A1" xr:uid="{00000000-0004-0000-0100-00009B0B0000}"/>
    <hyperlink ref="DJA21" location="Age_Categories!A1" display="Age_Categories!A1" xr:uid="{00000000-0004-0000-0100-00009C0B0000}"/>
    <hyperlink ref="DJB21" location="Age_Categories!A1" display="Age_Categories!A1" xr:uid="{00000000-0004-0000-0100-00009D0B0000}"/>
    <hyperlink ref="DJC21" location="Age_Categories!A1" display="Age_Categories!A1" xr:uid="{00000000-0004-0000-0100-00009E0B0000}"/>
    <hyperlink ref="DJD21" location="Age_Categories!A1" display="Age_Categories!A1" xr:uid="{00000000-0004-0000-0100-00009F0B0000}"/>
    <hyperlink ref="DJE21" location="Age_Categories!A1" display="Age_Categories!A1" xr:uid="{00000000-0004-0000-0100-0000A00B0000}"/>
    <hyperlink ref="DJF21" location="Age_Categories!A1" display="Age_Categories!A1" xr:uid="{00000000-0004-0000-0100-0000A10B0000}"/>
    <hyperlink ref="DJG21" location="Age_Categories!A1" display="Age_Categories!A1" xr:uid="{00000000-0004-0000-0100-0000A20B0000}"/>
    <hyperlink ref="DJH21" location="Age_Categories!A1" display="Age_Categories!A1" xr:uid="{00000000-0004-0000-0100-0000A30B0000}"/>
    <hyperlink ref="DJI21" location="Age_Categories!A1" display="Age_Categories!A1" xr:uid="{00000000-0004-0000-0100-0000A40B0000}"/>
    <hyperlink ref="DJJ21" location="Age_Categories!A1" display="Age_Categories!A1" xr:uid="{00000000-0004-0000-0100-0000A50B0000}"/>
    <hyperlink ref="DJK21" location="Age_Categories!A1" display="Age_Categories!A1" xr:uid="{00000000-0004-0000-0100-0000A60B0000}"/>
    <hyperlink ref="DJL21" location="Age_Categories!A1" display="Age_Categories!A1" xr:uid="{00000000-0004-0000-0100-0000A70B0000}"/>
    <hyperlink ref="DJM21" location="Age_Categories!A1" display="Age_Categories!A1" xr:uid="{00000000-0004-0000-0100-0000A80B0000}"/>
    <hyperlink ref="DJN21" location="Age_Categories!A1" display="Age_Categories!A1" xr:uid="{00000000-0004-0000-0100-0000A90B0000}"/>
    <hyperlink ref="DJO21" location="Age_Categories!A1" display="Age_Categories!A1" xr:uid="{00000000-0004-0000-0100-0000AA0B0000}"/>
    <hyperlink ref="DJP21" location="Age_Categories!A1" display="Age_Categories!A1" xr:uid="{00000000-0004-0000-0100-0000AB0B0000}"/>
    <hyperlink ref="DJQ21" location="Age_Categories!A1" display="Age_Categories!A1" xr:uid="{00000000-0004-0000-0100-0000AC0B0000}"/>
    <hyperlink ref="DJR21" location="Age_Categories!A1" display="Age_Categories!A1" xr:uid="{00000000-0004-0000-0100-0000AD0B0000}"/>
    <hyperlink ref="DJS21" location="Age_Categories!A1" display="Age_Categories!A1" xr:uid="{00000000-0004-0000-0100-0000AE0B0000}"/>
    <hyperlink ref="DJT21" location="Age_Categories!A1" display="Age_Categories!A1" xr:uid="{00000000-0004-0000-0100-0000AF0B0000}"/>
    <hyperlink ref="DJU21" location="Age_Categories!A1" display="Age_Categories!A1" xr:uid="{00000000-0004-0000-0100-0000B00B0000}"/>
    <hyperlink ref="DJV21" location="Age_Categories!A1" display="Age_Categories!A1" xr:uid="{00000000-0004-0000-0100-0000B10B0000}"/>
    <hyperlink ref="DJW21" location="Age_Categories!A1" display="Age_Categories!A1" xr:uid="{00000000-0004-0000-0100-0000B20B0000}"/>
    <hyperlink ref="DJX21" location="Age_Categories!A1" display="Age_Categories!A1" xr:uid="{00000000-0004-0000-0100-0000B30B0000}"/>
    <hyperlink ref="DJY21" location="Age_Categories!A1" display="Age_Categories!A1" xr:uid="{00000000-0004-0000-0100-0000B40B0000}"/>
    <hyperlink ref="DJZ21" location="Age_Categories!A1" display="Age_Categories!A1" xr:uid="{00000000-0004-0000-0100-0000B50B0000}"/>
    <hyperlink ref="DKA21" location="Age_Categories!A1" display="Age_Categories!A1" xr:uid="{00000000-0004-0000-0100-0000B60B0000}"/>
    <hyperlink ref="DKB21" location="Age_Categories!A1" display="Age_Categories!A1" xr:uid="{00000000-0004-0000-0100-0000B70B0000}"/>
    <hyperlink ref="DKC21" location="Age_Categories!A1" display="Age_Categories!A1" xr:uid="{00000000-0004-0000-0100-0000B80B0000}"/>
    <hyperlink ref="DKD21" location="Age_Categories!A1" display="Age_Categories!A1" xr:uid="{00000000-0004-0000-0100-0000B90B0000}"/>
    <hyperlink ref="DKE21" location="Age_Categories!A1" display="Age_Categories!A1" xr:uid="{00000000-0004-0000-0100-0000BA0B0000}"/>
    <hyperlink ref="DKF21" location="Age_Categories!A1" display="Age_Categories!A1" xr:uid="{00000000-0004-0000-0100-0000BB0B0000}"/>
    <hyperlink ref="DKG21" location="Age_Categories!A1" display="Age_Categories!A1" xr:uid="{00000000-0004-0000-0100-0000BC0B0000}"/>
    <hyperlink ref="DKH21" location="Age_Categories!A1" display="Age_Categories!A1" xr:uid="{00000000-0004-0000-0100-0000BD0B0000}"/>
    <hyperlink ref="DKI21" location="Age_Categories!A1" display="Age_Categories!A1" xr:uid="{00000000-0004-0000-0100-0000BE0B0000}"/>
    <hyperlink ref="DKJ21" location="Age_Categories!A1" display="Age_Categories!A1" xr:uid="{00000000-0004-0000-0100-0000BF0B0000}"/>
    <hyperlink ref="DKK21" location="Age_Categories!A1" display="Age_Categories!A1" xr:uid="{00000000-0004-0000-0100-0000C00B0000}"/>
    <hyperlink ref="DKL21" location="Age_Categories!A1" display="Age_Categories!A1" xr:uid="{00000000-0004-0000-0100-0000C10B0000}"/>
    <hyperlink ref="DKM21" location="Age_Categories!A1" display="Age_Categories!A1" xr:uid="{00000000-0004-0000-0100-0000C20B0000}"/>
    <hyperlink ref="DKN21" location="Age_Categories!A1" display="Age_Categories!A1" xr:uid="{00000000-0004-0000-0100-0000C30B0000}"/>
    <hyperlink ref="DKO21" location="Age_Categories!A1" display="Age_Categories!A1" xr:uid="{00000000-0004-0000-0100-0000C40B0000}"/>
    <hyperlink ref="DKP21" location="Age_Categories!A1" display="Age_Categories!A1" xr:uid="{00000000-0004-0000-0100-0000C50B0000}"/>
    <hyperlink ref="DKQ21" location="Age_Categories!A1" display="Age_Categories!A1" xr:uid="{00000000-0004-0000-0100-0000C60B0000}"/>
    <hyperlink ref="DKR21" location="Age_Categories!A1" display="Age_Categories!A1" xr:uid="{00000000-0004-0000-0100-0000C70B0000}"/>
    <hyperlink ref="DKS21" location="Age_Categories!A1" display="Age_Categories!A1" xr:uid="{00000000-0004-0000-0100-0000C80B0000}"/>
    <hyperlink ref="DKT21" location="Age_Categories!A1" display="Age_Categories!A1" xr:uid="{00000000-0004-0000-0100-0000C90B0000}"/>
    <hyperlink ref="DKU21" location="Age_Categories!A1" display="Age_Categories!A1" xr:uid="{00000000-0004-0000-0100-0000CA0B0000}"/>
    <hyperlink ref="DKV21" location="Age_Categories!A1" display="Age_Categories!A1" xr:uid="{00000000-0004-0000-0100-0000CB0B0000}"/>
    <hyperlink ref="DKW21" location="Age_Categories!A1" display="Age_Categories!A1" xr:uid="{00000000-0004-0000-0100-0000CC0B0000}"/>
    <hyperlink ref="DKX21" location="Age_Categories!A1" display="Age_Categories!A1" xr:uid="{00000000-0004-0000-0100-0000CD0B0000}"/>
    <hyperlink ref="DKY21" location="Age_Categories!A1" display="Age_Categories!A1" xr:uid="{00000000-0004-0000-0100-0000CE0B0000}"/>
    <hyperlink ref="DKZ21" location="Age_Categories!A1" display="Age_Categories!A1" xr:uid="{00000000-0004-0000-0100-0000CF0B0000}"/>
    <hyperlink ref="DLA21" location="Age_Categories!A1" display="Age_Categories!A1" xr:uid="{00000000-0004-0000-0100-0000D00B0000}"/>
    <hyperlink ref="DLB21" location="Age_Categories!A1" display="Age_Categories!A1" xr:uid="{00000000-0004-0000-0100-0000D10B0000}"/>
    <hyperlink ref="DLC21" location="Age_Categories!A1" display="Age_Categories!A1" xr:uid="{00000000-0004-0000-0100-0000D20B0000}"/>
    <hyperlink ref="DLD21" location="Age_Categories!A1" display="Age_Categories!A1" xr:uid="{00000000-0004-0000-0100-0000D30B0000}"/>
    <hyperlink ref="DLE21" location="Age_Categories!A1" display="Age_Categories!A1" xr:uid="{00000000-0004-0000-0100-0000D40B0000}"/>
    <hyperlink ref="DLF21" location="Age_Categories!A1" display="Age_Categories!A1" xr:uid="{00000000-0004-0000-0100-0000D50B0000}"/>
    <hyperlink ref="DLG21" location="Age_Categories!A1" display="Age_Categories!A1" xr:uid="{00000000-0004-0000-0100-0000D60B0000}"/>
    <hyperlink ref="DLH21" location="Age_Categories!A1" display="Age_Categories!A1" xr:uid="{00000000-0004-0000-0100-0000D70B0000}"/>
    <hyperlink ref="DLI21" location="Age_Categories!A1" display="Age_Categories!A1" xr:uid="{00000000-0004-0000-0100-0000D80B0000}"/>
    <hyperlink ref="DLJ21" location="Age_Categories!A1" display="Age_Categories!A1" xr:uid="{00000000-0004-0000-0100-0000D90B0000}"/>
    <hyperlink ref="DLK21" location="Age_Categories!A1" display="Age_Categories!A1" xr:uid="{00000000-0004-0000-0100-0000DA0B0000}"/>
    <hyperlink ref="DLL21" location="Age_Categories!A1" display="Age_Categories!A1" xr:uid="{00000000-0004-0000-0100-0000DB0B0000}"/>
    <hyperlink ref="DLM21" location="Age_Categories!A1" display="Age_Categories!A1" xr:uid="{00000000-0004-0000-0100-0000DC0B0000}"/>
    <hyperlink ref="DLN21" location="Age_Categories!A1" display="Age_Categories!A1" xr:uid="{00000000-0004-0000-0100-0000DD0B0000}"/>
    <hyperlink ref="DLO21" location="Age_Categories!A1" display="Age_Categories!A1" xr:uid="{00000000-0004-0000-0100-0000DE0B0000}"/>
    <hyperlink ref="DLP21" location="Age_Categories!A1" display="Age_Categories!A1" xr:uid="{00000000-0004-0000-0100-0000DF0B0000}"/>
    <hyperlink ref="DLQ21" location="Age_Categories!A1" display="Age_Categories!A1" xr:uid="{00000000-0004-0000-0100-0000E00B0000}"/>
    <hyperlink ref="DLR21" location="Age_Categories!A1" display="Age_Categories!A1" xr:uid="{00000000-0004-0000-0100-0000E10B0000}"/>
    <hyperlink ref="DLS21" location="Age_Categories!A1" display="Age_Categories!A1" xr:uid="{00000000-0004-0000-0100-0000E20B0000}"/>
    <hyperlink ref="DLT21" location="Age_Categories!A1" display="Age_Categories!A1" xr:uid="{00000000-0004-0000-0100-0000E30B0000}"/>
    <hyperlink ref="DLU21" location="Age_Categories!A1" display="Age_Categories!A1" xr:uid="{00000000-0004-0000-0100-0000E40B0000}"/>
    <hyperlink ref="DLV21" location="Age_Categories!A1" display="Age_Categories!A1" xr:uid="{00000000-0004-0000-0100-0000E50B0000}"/>
    <hyperlink ref="DLW21" location="Age_Categories!A1" display="Age_Categories!A1" xr:uid="{00000000-0004-0000-0100-0000E60B0000}"/>
    <hyperlink ref="DLX21" location="Age_Categories!A1" display="Age_Categories!A1" xr:uid="{00000000-0004-0000-0100-0000E70B0000}"/>
    <hyperlink ref="DLY21" location="Age_Categories!A1" display="Age_Categories!A1" xr:uid="{00000000-0004-0000-0100-0000E80B0000}"/>
    <hyperlink ref="DLZ21" location="Age_Categories!A1" display="Age_Categories!A1" xr:uid="{00000000-0004-0000-0100-0000E90B0000}"/>
    <hyperlink ref="DMA21" location="Age_Categories!A1" display="Age_Categories!A1" xr:uid="{00000000-0004-0000-0100-0000EA0B0000}"/>
    <hyperlink ref="DMB21" location="Age_Categories!A1" display="Age_Categories!A1" xr:uid="{00000000-0004-0000-0100-0000EB0B0000}"/>
    <hyperlink ref="DMC21" location="Age_Categories!A1" display="Age_Categories!A1" xr:uid="{00000000-0004-0000-0100-0000EC0B0000}"/>
    <hyperlink ref="DMD21" location="Age_Categories!A1" display="Age_Categories!A1" xr:uid="{00000000-0004-0000-0100-0000ED0B0000}"/>
    <hyperlink ref="DME21" location="Age_Categories!A1" display="Age_Categories!A1" xr:uid="{00000000-0004-0000-0100-0000EE0B0000}"/>
    <hyperlink ref="DMF21" location="Age_Categories!A1" display="Age_Categories!A1" xr:uid="{00000000-0004-0000-0100-0000EF0B0000}"/>
    <hyperlink ref="DMG21" location="Age_Categories!A1" display="Age_Categories!A1" xr:uid="{00000000-0004-0000-0100-0000F00B0000}"/>
    <hyperlink ref="DMH21" location="Age_Categories!A1" display="Age_Categories!A1" xr:uid="{00000000-0004-0000-0100-0000F10B0000}"/>
    <hyperlink ref="DMI21" location="Age_Categories!A1" display="Age_Categories!A1" xr:uid="{00000000-0004-0000-0100-0000F20B0000}"/>
    <hyperlink ref="DMJ21" location="Age_Categories!A1" display="Age_Categories!A1" xr:uid="{00000000-0004-0000-0100-0000F30B0000}"/>
    <hyperlink ref="DMK21" location="Age_Categories!A1" display="Age_Categories!A1" xr:uid="{00000000-0004-0000-0100-0000F40B0000}"/>
    <hyperlink ref="DML21" location="Age_Categories!A1" display="Age_Categories!A1" xr:uid="{00000000-0004-0000-0100-0000F50B0000}"/>
    <hyperlink ref="DMM21" location="Age_Categories!A1" display="Age_Categories!A1" xr:uid="{00000000-0004-0000-0100-0000F60B0000}"/>
    <hyperlink ref="DMN21" location="Age_Categories!A1" display="Age_Categories!A1" xr:uid="{00000000-0004-0000-0100-0000F70B0000}"/>
    <hyperlink ref="DMO21" location="Age_Categories!A1" display="Age_Categories!A1" xr:uid="{00000000-0004-0000-0100-0000F80B0000}"/>
    <hyperlink ref="DMP21" location="Age_Categories!A1" display="Age_Categories!A1" xr:uid="{00000000-0004-0000-0100-0000F90B0000}"/>
    <hyperlink ref="DMQ21" location="Age_Categories!A1" display="Age_Categories!A1" xr:uid="{00000000-0004-0000-0100-0000FA0B0000}"/>
    <hyperlink ref="DMR21" location="Age_Categories!A1" display="Age_Categories!A1" xr:uid="{00000000-0004-0000-0100-0000FB0B0000}"/>
    <hyperlink ref="DMS21" location="Age_Categories!A1" display="Age_Categories!A1" xr:uid="{00000000-0004-0000-0100-0000FC0B0000}"/>
    <hyperlink ref="DMT21" location="Age_Categories!A1" display="Age_Categories!A1" xr:uid="{00000000-0004-0000-0100-0000FD0B0000}"/>
    <hyperlink ref="DMU21" location="Age_Categories!A1" display="Age_Categories!A1" xr:uid="{00000000-0004-0000-0100-0000FE0B0000}"/>
    <hyperlink ref="DMV21" location="Age_Categories!A1" display="Age_Categories!A1" xr:uid="{00000000-0004-0000-0100-0000FF0B0000}"/>
    <hyperlink ref="DMW21" location="Age_Categories!A1" display="Age_Categories!A1" xr:uid="{00000000-0004-0000-0100-0000000C0000}"/>
    <hyperlink ref="DMX21" location="Age_Categories!A1" display="Age_Categories!A1" xr:uid="{00000000-0004-0000-0100-0000010C0000}"/>
    <hyperlink ref="DMY21" location="Age_Categories!A1" display="Age_Categories!A1" xr:uid="{00000000-0004-0000-0100-0000020C0000}"/>
    <hyperlink ref="DMZ21" location="Age_Categories!A1" display="Age_Categories!A1" xr:uid="{00000000-0004-0000-0100-0000030C0000}"/>
    <hyperlink ref="DNA21" location="Age_Categories!A1" display="Age_Categories!A1" xr:uid="{00000000-0004-0000-0100-0000040C0000}"/>
    <hyperlink ref="DNB21" location="Age_Categories!A1" display="Age_Categories!A1" xr:uid="{00000000-0004-0000-0100-0000050C0000}"/>
    <hyperlink ref="DNC21" location="Age_Categories!A1" display="Age_Categories!A1" xr:uid="{00000000-0004-0000-0100-0000060C0000}"/>
    <hyperlink ref="DND21" location="Age_Categories!A1" display="Age_Categories!A1" xr:uid="{00000000-0004-0000-0100-0000070C0000}"/>
    <hyperlink ref="DNE21" location="Age_Categories!A1" display="Age_Categories!A1" xr:uid="{00000000-0004-0000-0100-0000080C0000}"/>
    <hyperlink ref="DNF21" location="Age_Categories!A1" display="Age_Categories!A1" xr:uid="{00000000-0004-0000-0100-0000090C0000}"/>
    <hyperlink ref="DNG21" location="Age_Categories!A1" display="Age_Categories!A1" xr:uid="{00000000-0004-0000-0100-00000A0C0000}"/>
    <hyperlink ref="DNH21" location="Age_Categories!A1" display="Age_Categories!A1" xr:uid="{00000000-0004-0000-0100-00000B0C0000}"/>
    <hyperlink ref="DNI21" location="Age_Categories!A1" display="Age_Categories!A1" xr:uid="{00000000-0004-0000-0100-00000C0C0000}"/>
    <hyperlink ref="DNJ21" location="Age_Categories!A1" display="Age_Categories!A1" xr:uid="{00000000-0004-0000-0100-00000D0C0000}"/>
    <hyperlink ref="DNK21" location="Age_Categories!A1" display="Age_Categories!A1" xr:uid="{00000000-0004-0000-0100-00000E0C0000}"/>
    <hyperlink ref="DNL21" location="Age_Categories!A1" display="Age_Categories!A1" xr:uid="{00000000-0004-0000-0100-00000F0C0000}"/>
    <hyperlink ref="DNM21" location="Age_Categories!A1" display="Age_Categories!A1" xr:uid="{00000000-0004-0000-0100-0000100C0000}"/>
    <hyperlink ref="DNN21" location="Age_Categories!A1" display="Age_Categories!A1" xr:uid="{00000000-0004-0000-0100-0000110C0000}"/>
    <hyperlink ref="DNO21" location="Age_Categories!A1" display="Age_Categories!A1" xr:uid="{00000000-0004-0000-0100-0000120C0000}"/>
    <hyperlink ref="DNP21" location="Age_Categories!A1" display="Age_Categories!A1" xr:uid="{00000000-0004-0000-0100-0000130C0000}"/>
    <hyperlink ref="DNQ21" location="Age_Categories!A1" display="Age_Categories!A1" xr:uid="{00000000-0004-0000-0100-0000140C0000}"/>
    <hyperlink ref="DNR21" location="Age_Categories!A1" display="Age_Categories!A1" xr:uid="{00000000-0004-0000-0100-0000150C0000}"/>
    <hyperlink ref="DNS21" location="Age_Categories!A1" display="Age_Categories!A1" xr:uid="{00000000-0004-0000-0100-0000160C0000}"/>
    <hyperlink ref="DNT21" location="Age_Categories!A1" display="Age_Categories!A1" xr:uid="{00000000-0004-0000-0100-0000170C0000}"/>
    <hyperlink ref="DNU21" location="Age_Categories!A1" display="Age_Categories!A1" xr:uid="{00000000-0004-0000-0100-0000180C0000}"/>
    <hyperlink ref="DNV21" location="Age_Categories!A1" display="Age_Categories!A1" xr:uid="{00000000-0004-0000-0100-0000190C0000}"/>
    <hyperlink ref="DNW21" location="Age_Categories!A1" display="Age_Categories!A1" xr:uid="{00000000-0004-0000-0100-00001A0C0000}"/>
    <hyperlink ref="DNX21" location="Age_Categories!A1" display="Age_Categories!A1" xr:uid="{00000000-0004-0000-0100-00001B0C0000}"/>
    <hyperlink ref="DNY21" location="Age_Categories!A1" display="Age_Categories!A1" xr:uid="{00000000-0004-0000-0100-00001C0C0000}"/>
    <hyperlink ref="DNZ21" location="Age_Categories!A1" display="Age_Categories!A1" xr:uid="{00000000-0004-0000-0100-00001D0C0000}"/>
    <hyperlink ref="DOA21" location="Age_Categories!A1" display="Age_Categories!A1" xr:uid="{00000000-0004-0000-0100-00001E0C0000}"/>
    <hyperlink ref="DOB21" location="Age_Categories!A1" display="Age_Categories!A1" xr:uid="{00000000-0004-0000-0100-00001F0C0000}"/>
    <hyperlink ref="DOC21" location="Age_Categories!A1" display="Age_Categories!A1" xr:uid="{00000000-0004-0000-0100-0000200C0000}"/>
    <hyperlink ref="DOD21" location="Age_Categories!A1" display="Age_Categories!A1" xr:uid="{00000000-0004-0000-0100-0000210C0000}"/>
    <hyperlink ref="DOE21" location="Age_Categories!A1" display="Age_Categories!A1" xr:uid="{00000000-0004-0000-0100-0000220C0000}"/>
    <hyperlink ref="DOF21" location="Age_Categories!A1" display="Age_Categories!A1" xr:uid="{00000000-0004-0000-0100-0000230C0000}"/>
    <hyperlink ref="DOG21" location="Age_Categories!A1" display="Age_Categories!A1" xr:uid="{00000000-0004-0000-0100-0000240C0000}"/>
    <hyperlink ref="DOH21" location="Age_Categories!A1" display="Age_Categories!A1" xr:uid="{00000000-0004-0000-0100-0000250C0000}"/>
    <hyperlink ref="DOI21" location="Age_Categories!A1" display="Age_Categories!A1" xr:uid="{00000000-0004-0000-0100-0000260C0000}"/>
    <hyperlink ref="DOJ21" location="Age_Categories!A1" display="Age_Categories!A1" xr:uid="{00000000-0004-0000-0100-0000270C0000}"/>
    <hyperlink ref="DOK21" location="Age_Categories!A1" display="Age_Categories!A1" xr:uid="{00000000-0004-0000-0100-0000280C0000}"/>
    <hyperlink ref="DOL21" location="Age_Categories!A1" display="Age_Categories!A1" xr:uid="{00000000-0004-0000-0100-0000290C0000}"/>
    <hyperlink ref="DOM21" location="Age_Categories!A1" display="Age_Categories!A1" xr:uid="{00000000-0004-0000-0100-00002A0C0000}"/>
    <hyperlink ref="DON21" location="Age_Categories!A1" display="Age_Categories!A1" xr:uid="{00000000-0004-0000-0100-00002B0C0000}"/>
    <hyperlink ref="DOO21" location="Age_Categories!A1" display="Age_Categories!A1" xr:uid="{00000000-0004-0000-0100-00002C0C0000}"/>
    <hyperlink ref="DOP21" location="Age_Categories!A1" display="Age_Categories!A1" xr:uid="{00000000-0004-0000-0100-00002D0C0000}"/>
    <hyperlink ref="DOQ21" location="Age_Categories!A1" display="Age_Categories!A1" xr:uid="{00000000-0004-0000-0100-00002E0C0000}"/>
    <hyperlink ref="DOR21" location="Age_Categories!A1" display="Age_Categories!A1" xr:uid="{00000000-0004-0000-0100-00002F0C0000}"/>
    <hyperlink ref="DOS21" location="Age_Categories!A1" display="Age_Categories!A1" xr:uid="{00000000-0004-0000-0100-0000300C0000}"/>
    <hyperlink ref="DOT21" location="Age_Categories!A1" display="Age_Categories!A1" xr:uid="{00000000-0004-0000-0100-0000310C0000}"/>
    <hyperlink ref="DOU21" location="Age_Categories!A1" display="Age_Categories!A1" xr:uid="{00000000-0004-0000-0100-0000320C0000}"/>
    <hyperlink ref="DOV21" location="Age_Categories!A1" display="Age_Categories!A1" xr:uid="{00000000-0004-0000-0100-0000330C0000}"/>
    <hyperlink ref="DOW21" location="Age_Categories!A1" display="Age_Categories!A1" xr:uid="{00000000-0004-0000-0100-0000340C0000}"/>
    <hyperlink ref="DOX21" location="Age_Categories!A1" display="Age_Categories!A1" xr:uid="{00000000-0004-0000-0100-0000350C0000}"/>
    <hyperlink ref="DOY21" location="Age_Categories!A1" display="Age_Categories!A1" xr:uid="{00000000-0004-0000-0100-0000360C0000}"/>
    <hyperlink ref="DOZ21" location="Age_Categories!A1" display="Age_Categories!A1" xr:uid="{00000000-0004-0000-0100-0000370C0000}"/>
    <hyperlink ref="DPA21" location="Age_Categories!A1" display="Age_Categories!A1" xr:uid="{00000000-0004-0000-0100-0000380C0000}"/>
    <hyperlink ref="DPB21" location="Age_Categories!A1" display="Age_Categories!A1" xr:uid="{00000000-0004-0000-0100-0000390C0000}"/>
    <hyperlink ref="DPC21" location="Age_Categories!A1" display="Age_Categories!A1" xr:uid="{00000000-0004-0000-0100-00003A0C0000}"/>
    <hyperlink ref="DPD21" location="Age_Categories!A1" display="Age_Categories!A1" xr:uid="{00000000-0004-0000-0100-00003B0C0000}"/>
    <hyperlink ref="DPE21" location="Age_Categories!A1" display="Age_Categories!A1" xr:uid="{00000000-0004-0000-0100-00003C0C0000}"/>
    <hyperlink ref="DPF21" location="Age_Categories!A1" display="Age_Categories!A1" xr:uid="{00000000-0004-0000-0100-00003D0C0000}"/>
    <hyperlink ref="DPG21" location="Age_Categories!A1" display="Age_Categories!A1" xr:uid="{00000000-0004-0000-0100-00003E0C0000}"/>
    <hyperlink ref="DPH21" location="Age_Categories!A1" display="Age_Categories!A1" xr:uid="{00000000-0004-0000-0100-00003F0C0000}"/>
    <hyperlink ref="DPI21" location="Age_Categories!A1" display="Age_Categories!A1" xr:uid="{00000000-0004-0000-0100-0000400C0000}"/>
    <hyperlink ref="DPJ21" location="Age_Categories!A1" display="Age_Categories!A1" xr:uid="{00000000-0004-0000-0100-0000410C0000}"/>
    <hyperlink ref="DPK21" location="Age_Categories!A1" display="Age_Categories!A1" xr:uid="{00000000-0004-0000-0100-0000420C0000}"/>
    <hyperlink ref="DPL21" location="Age_Categories!A1" display="Age_Categories!A1" xr:uid="{00000000-0004-0000-0100-0000430C0000}"/>
    <hyperlink ref="DPM21" location="Age_Categories!A1" display="Age_Categories!A1" xr:uid="{00000000-0004-0000-0100-0000440C0000}"/>
    <hyperlink ref="DPN21" location="Age_Categories!A1" display="Age_Categories!A1" xr:uid="{00000000-0004-0000-0100-0000450C0000}"/>
    <hyperlink ref="DPO21" location="Age_Categories!A1" display="Age_Categories!A1" xr:uid="{00000000-0004-0000-0100-0000460C0000}"/>
    <hyperlink ref="DPP21" location="Age_Categories!A1" display="Age_Categories!A1" xr:uid="{00000000-0004-0000-0100-0000470C0000}"/>
    <hyperlink ref="DPQ21" location="Age_Categories!A1" display="Age_Categories!A1" xr:uid="{00000000-0004-0000-0100-0000480C0000}"/>
    <hyperlink ref="DPR21" location="Age_Categories!A1" display="Age_Categories!A1" xr:uid="{00000000-0004-0000-0100-0000490C0000}"/>
    <hyperlink ref="DPS21" location="Age_Categories!A1" display="Age_Categories!A1" xr:uid="{00000000-0004-0000-0100-00004A0C0000}"/>
    <hyperlink ref="DPT21" location="Age_Categories!A1" display="Age_Categories!A1" xr:uid="{00000000-0004-0000-0100-00004B0C0000}"/>
    <hyperlink ref="DPU21" location="Age_Categories!A1" display="Age_Categories!A1" xr:uid="{00000000-0004-0000-0100-00004C0C0000}"/>
    <hyperlink ref="DPV21" location="Age_Categories!A1" display="Age_Categories!A1" xr:uid="{00000000-0004-0000-0100-00004D0C0000}"/>
    <hyperlink ref="DPW21" location="Age_Categories!A1" display="Age_Categories!A1" xr:uid="{00000000-0004-0000-0100-00004E0C0000}"/>
    <hyperlink ref="DPX21" location="Age_Categories!A1" display="Age_Categories!A1" xr:uid="{00000000-0004-0000-0100-00004F0C0000}"/>
    <hyperlink ref="DPY21" location="Age_Categories!A1" display="Age_Categories!A1" xr:uid="{00000000-0004-0000-0100-0000500C0000}"/>
    <hyperlink ref="DPZ21" location="Age_Categories!A1" display="Age_Categories!A1" xr:uid="{00000000-0004-0000-0100-0000510C0000}"/>
    <hyperlink ref="DQA21" location="Age_Categories!A1" display="Age_Categories!A1" xr:uid="{00000000-0004-0000-0100-0000520C0000}"/>
    <hyperlink ref="DQB21" location="Age_Categories!A1" display="Age_Categories!A1" xr:uid="{00000000-0004-0000-0100-0000530C0000}"/>
    <hyperlink ref="DQC21" location="Age_Categories!A1" display="Age_Categories!A1" xr:uid="{00000000-0004-0000-0100-0000540C0000}"/>
    <hyperlink ref="DQD21" location="Age_Categories!A1" display="Age_Categories!A1" xr:uid="{00000000-0004-0000-0100-0000550C0000}"/>
    <hyperlink ref="DQE21" location="Age_Categories!A1" display="Age_Categories!A1" xr:uid="{00000000-0004-0000-0100-0000560C0000}"/>
    <hyperlink ref="DQF21" location="Age_Categories!A1" display="Age_Categories!A1" xr:uid="{00000000-0004-0000-0100-0000570C0000}"/>
    <hyperlink ref="DQG21" location="Age_Categories!A1" display="Age_Categories!A1" xr:uid="{00000000-0004-0000-0100-0000580C0000}"/>
    <hyperlink ref="DQH21" location="Age_Categories!A1" display="Age_Categories!A1" xr:uid="{00000000-0004-0000-0100-0000590C0000}"/>
    <hyperlink ref="DQI21" location="Age_Categories!A1" display="Age_Categories!A1" xr:uid="{00000000-0004-0000-0100-00005A0C0000}"/>
    <hyperlink ref="DQJ21" location="Age_Categories!A1" display="Age_Categories!A1" xr:uid="{00000000-0004-0000-0100-00005B0C0000}"/>
    <hyperlink ref="DQK21" location="Age_Categories!A1" display="Age_Categories!A1" xr:uid="{00000000-0004-0000-0100-00005C0C0000}"/>
    <hyperlink ref="DQL21" location="Age_Categories!A1" display="Age_Categories!A1" xr:uid="{00000000-0004-0000-0100-00005D0C0000}"/>
    <hyperlink ref="DQM21" location="Age_Categories!A1" display="Age_Categories!A1" xr:uid="{00000000-0004-0000-0100-00005E0C0000}"/>
    <hyperlink ref="DQN21" location="Age_Categories!A1" display="Age_Categories!A1" xr:uid="{00000000-0004-0000-0100-00005F0C0000}"/>
    <hyperlink ref="DQO21" location="Age_Categories!A1" display="Age_Categories!A1" xr:uid="{00000000-0004-0000-0100-0000600C0000}"/>
    <hyperlink ref="DQP21" location="Age_Categories!A1" display="Age_Categories!A1" xr:uid="{00000000-0004-0000-0100-0000610C0000}"/>
    <hyperlink ref="DQQ21" location="Age_Categories!A1" display="Age_Categories!A1" xr:uid="{00000000-0004-0000-0100-0000620C0000}"/>
    <hyperlink ref="DQR21" location="Age_Categories!A1" display="Age_Categories!A1" xr:uid="{00000000-0004-0000-0100-0000630C0000}"/>
    <hyperlink ref="DQS21" location="Age_Categories!A1" display="Age_Categories!A1" xr:uid="{00000000-0004-0000-0100-0000640C0000}"/>
    <hyperlink ref="DQT21" location="Age_Categories!A1" display="Age_Categories!A1" xr:uid="{00000000-0004-0000-0100-0000650C0000}"/>
    <hyperlink ref="DQU21" location="Age_Categories!A1" display="Age_Categories!A1" xr:uid="{00000000-0004-0000-0100-0000660C0000}"/>
    <hyperlink ref="DQV21" location="Age_Categories!A1" display="Age_Categories!A1" xr:uid="{00000000-0004-0000-0100-0000670C0000}"/>
    <hyperlink ref="DQW21" location="Age_Categories!A1" display="Age_Categories!A1" xr:uid="{00000000-0004-0000-0100-0000680C0000}"/>
    <hyperlink ref="DQX21" location="Age_Categories!A1" display="Age_Categories!A1" xr:uid="{00000000-0004-0000-0100-0000690C0000}"/>
    <hyperlink ref="DQY21" location="Age_Categories!A1" display="Age_Categories!A1" xr:uid="{00000000-0004-0000-0100-00006A0C0000}"/>
    <hyperlink ref="DQZ21" location="Age_Categories!A1" display="Age_Categories!A1" xr:uid="{00000000-0004-0000-0100-00006B0C0000}"/>
    <hyperlink ref="DRA21" location="Age_Categories!A1" display="Age_Categories!A1" xr:uid="{00000000-0004-0000-0100-00006C0C0000}"/>
    <hyperlink ref="DRB21" location="Age_Categories!A1" display="Age_Categories!A1" xr:uid="{00000000-0004-0000-0100-00006D0C0000}"/>
    <hyperlink ref="DRC21" location="Age_Categories!A1" display="Age_Categories!A1" xr:uid="{00000000-0004-0000-0100-00006E0C0000}"/>
    <hyperlink ref="DRD21" location="Age_Categories!A1" display="Age_Categories!A1" xr:uid="{00000000-0004-0000-0100-00006F0C0000}"/>
    <hyperlink ref="DRE21" location="Age_Categories!A1" display="Age_Categories!A1" xr:uid="{00000000-0004-0000-0100-0000700C0000}"/>
    <hyperlink ref="DRF21" location="Age_Categories!A1" display="Age_Categories!A1" xr:uid="{00000000-0004-0000-0100-0000710C0000}"/>
    <hyperlink ref="DRG21" location="Age_Categories!A1" display="Age_Categories!A1" xr:uid="{00000000-0004-0000-0100-0000720C0000}"/>
    <hyperlink ref="DRH21" location="Age_Categories!A1" display="Age_Categories!A1" xr:uid="{00000000-0004-0000-0100-0000730C0000}"/>
    <hyperlink ref="DRI21" location="Age_Categories!A1" display="Age_Categories!A1" xr:uid="{00000000-0004-0000-0100-0000740C0000}"/>
    <hyperlink ref="DRJ21" location="Age_Categories!A1" display="Age_Categories!A1" xr:uid="{00000000-0004-0000-0100-0000750C0000}"/>
    <hyperlink ref="DRK21" location="Age_Categories!A1" display="Age_Categories!A1" xr:uid="{00000000-0004-0000-0100-0000760C0000}"/>
    <hyperlink ref="DRL21" location="Age_Categories!A1" display="Age_Categories!A1" xr:uid="{00000000-0004-0000-0100-0000770C0000}"/>
    <hyperlink ref="DRM21" location="Age_Categories!A1" display="Age_Categories!A1" xr:uid="{00000000-0004-0000-0100-0000780C0000}"/>
    <hyperlink ref="DRN21" location="Age_Categories!A1" display="Age_Categories!A1" xr:uid="{00000000-0004-0000-0100-0000790C0000}"/>
    <hyperlink ref="DRO21" location="Age_Categories!A1" display="Age_Categories!A1" xr:uid="{00000000-0004-0000-0100-00007A0C0000}"/>
    <hyperlink ref="DRP21" location="Age_Categories!A1" display="Age_Categories!A1" xr:uid="{00000000-0004-0000-0100-00007B0C0000}"/>
    <hyperlink ref="DRQ21" location="Age_Categories!A1" display="Age_Categories!A1" xr:uid="{00000000-0004-0000-0100-00007C0C0000}"/>
    <hyperlink ref="DRR21" location="Age_Categories!A1" display="Age_Categories!A1" xr:uid="{00000000-0004-0000-0100-00007D0C0000}"/>
    <hyperlink ref="DRS21" location="Age_Categories!A1" display="Age_Categories!A1" xr:uid="{00000000-0004-0000-0100-00007E0C0000}"/>
    <hyperlink ref="DRT21" location="Age_Categories!A1" display="Age_Categories!A1" xr:uid="{00000000-0004-0000-0100-00007F0C0000}"/>
    <hyperlink ref="DRU21" location="Age_Categories!A1" display="Age_Categories!A1" xr:uid="{00000000-0004-0000-0100-0000800C0000}"/>
    <hyperlink ref="DRV21" location="Age_Categories!A1" display="Age_Categories!A1" xr:uid="{00000000-0004-0000-0100-0000810C0000}"/>
    <hyperlink ref="DRW21" location="Age_Categories!A1" display="Age_Categories!A1" xr:uid="{00000000-0004-0000-0100-0000820C0000}"/>
    <hyperlink ref="DRX21" location="Age_Categories!A1" display="Age_Categories!A1" xr:uid="{00000000-0004-0000-0100-0000830C0000}"/>
    <hyperlink ref="DRY21" location="Age_Categories!A1" display="Age_Categories!A1" xr:uid="{00000000-0004-0000-0100-0000840C0000}"/>
    <hyperlink ref="DRZ21" location="Age_Categories!A1" display="Age_Categories!A1" xr:uid="{00000000-0004-0000-0100-0000850C0000}"/>
    <hyperlink ref="DSA21" location="Age_Categories!A1" display="Age_Categories!A1" xr:uid="{00000000-0004-0000-0100-0000860C0000}"/>
    <hyperlink ref="DSB21" location="Age_Categories!A1" display="Age_Categories!A1" xr:uid="{00000000-0004-0000-0100-0000870C0000}"/>
    <hyperlink ref="DSC21" location="Age_Categories!A1" display="Age_Categories!A1" xr:uid="{00000000-0004-0000-0100-0000880C0000}"/>
    <hyperlink ref="DSD21" location="Age_Categories!A1" display="Age_Categories!A1" xr:uid="{00000000-0004-0000-0100-0000890C0000}"/>
    <hyperlink ref="DSE21" location="Age_Categories!A1" display="Age_Categories!A1" xr:uid="{00000000-0004-0000-0100-00008A0C0000}"/>
    <hyperlink ref="DSF21" location="Age_Categories!A1" display="Age_Categories!A1" xr:uid="{00000000-0004-0000-0100-00008B0C0000}"/>
    <hyperlink ref="DSG21" location="Age_Categories!A1" display="Age_Categories!A1" xr:uid="{00000000-0004-0000-0100-00008C0C0000}"/>
    <hyperlink ref="DSH21" location="Age_Categories!A1" display="Age_Categories!A1" xr:uid="{00000000-0004-0000-0100-00008D0C0000}"/>
    <hyperlink ref="DSI21" location="Age_Categories!A1" display="Age_Categories!A1" xr:uid="{00000000-0004-0000-0100-00008E0C0000}"/>
    <hyperlink ref="DSJ21" location="Age_Categories!A1" display="Age_Categories!A1" xr:uid="{00000000-0004-0000-0100-00008F0C0000}"/>
    <hyperlink ref="DSK21" location="Age_Categories!A1" display="Age_Categories!A1" xr:uid="{00000000-0004-0000-0100-0000900C0000}"/>
    <hyperlink ref="DSL21" location="Age_Categories!A1" display="Age_Categories!A1" xr:uid="{00000000-0004-0000-0100-0000910C0000}"/>
    <hyperlink ref="DSM21" location="Age_Categories!A1" display="Age_Categories!A1" xr:uid="{00000000-0004-0000-0100-0000920C0000}"/>
    <hyperlink ref="DSN21" location="Age_Categories!A1" display="Age_Categories!A1" xr:uid="{00000000-0004-0000-0100-0000930C0000}"/>
    <hyperlink ref="DSO21" location="Age_Categories!A1" display="Age_Categories!A1" xr:uid="{00000000-0004-0000-0100-0000940C0000}"/>
    <hyperlink ref="DSP21" location="Age_Categories!A1" display="Age_Categories!A1" xr:uid="{00000000-0004-0000-0100-0000950C0000}"/>
    <hyperlink ref="DSQ21" location="Age_Categories!A1" display="Age_Categories!A1" xr:uid="{00000000-0004-0000-0100-0000960C0000}"/>
    <hyperlink ref="DSR21" location="Age_Categories!A1" display="Age_Categories!A1" xr:uid="{00000000-0004-0000-0100-0000970C0000}"/>
    <hyperlink ref="DSS21" location="Age_Categories!A1" display="Age_Categories!A1" xr:uid="{00000000-0004-0000-0100-0000980C0000}"/>
    <hyperlink ref="DST21" location="Age_Categories!A1" display="Age_Categories!A1" xr:uid="{00000000-0004-0000-0100-0000990C0000}"/>
    <hyperlink ref="DSU21" location="Age_Categories!A1" display="Age_Categories!A1" xr:uid="{00000000-0004-0000-0100-00009A0C0000}"/>
    <hyperlink ref="DSV21" location="Age_Categories!A1" display="Age_Categories!A1" xr:uid="{00000000-0004-0000-0100-00009B0C0000}"/>
    <hyperlink ref="DSW21" location="Age_Categories!A1" display="Age_Categories!A1" xr:uid="{00000000-0004-0000-0100-00009C0C0000}"/>
    <hyperlink ref="DSX21" location="Age_Categories!A1" display="Age_Categories!A1" xr:uid="{00000000-0004-0000-0100-00009D0C0000}"/>
    <hyperlink ref="DSY21" location="Age_Categories!A1" display="Age_Categories!A1" xr:uid="{00000000-0004-0000-0100-00009E0C0000}"/>
    <hyperlink ref="DSZ21" location="Age_Categories!A1" display="Age_Categories!A1" xr:uid="{00000000-0004-0000-0100-00009F0C0000}"/>
    <hyperlink ref="DTA21" location="Age_Categories!A1" display="Age_Categories!A1" xr:uid="{00000000-0004-0000-0100-0000A00C0000}"/>
    <hyperlink ref="DTB21" location="Age_Categories!A1" display="Age_Categories!A1" xr:uid="{00000000-0004-0000-0100-0000A10C0000}"/>
    <hyperlink ref="DTC21" location="Age_Categories!A1" display="Age_Categories!A1" xr:uid="{00000000-0004-0000-0100-0000A20C0000}"/>
    <hyperlink ref="DTD21" location="Age_Categories!A1" display="Age_Categories!A1" xr:uid="{00000000-0004-0000-0100-0000A30C0000}"/>
    <hyperlink ref="DTE21" location="Age_Categories!A1" display="Age_Categories!A1" xr:uid="{00000000-0004-0000-0100-0000A40C0000}"/>
    <hyperlink ref="DTF21" location="Age_Categories!A1" display="Age_Categories!A1" xr:uid="{00000000-0004-0000-0100-0000A50C0000}"/>
    <hyperlink ref="DTG21" location="Age_Categories!A1" display="Age_Categories!A1" xr:uid="{00000000-0004-0000-0100-0000A60C0000}"/>
    <hyperlink ref="DTH21" location="Age_Categories!A1" display="Age_Categories!A1" xr:uid="{00000000-0004-0000-0100-0000A70C0000}"/>
    <hyperlink ref="DTI21" location="Age_Categories!A1" display="Age_Categories!A1" xr:uid="{00000000-0004-0000-0100-0000A80C0000}"/>
    <hyperlink ref="DTJ21" location="Age_Categories!A1" display="Age_Categories!A1" xr:uid="{00000000-0004-0000-0100-0000A90C0000}"/>
    <hyperlink ref="DTK21" location="Age_Categories!A1" display="Age_Categories!A1" xr:uid="{00000000-0004-0000-0100-0000AA0C0000}"/>
    <hyperlink ref="DTL21" location="Age_Categories!A1" display="Age_Categories!A1" xr:uid="{00000000-0004-0000-0100-0000AB0C0000}"/>
    <hyperlink ref="DTM21" location="Age_Categories!A1" display="Age_Categories!A1" xr:uid="{00000000-0004-0000-0100-0000AC0C0000}"/>
    <hyperlink ref="DTN21" location="Age_Categories!A1" display="Age_Categories!A1" xr:uid="{00000000-0004-0000-0100-0000AD0C0000}"/>
    <hyperlink ref="DTO21" location="Age_Categories!A1" display="Age_Categories!A1" xr:uid="{00000000-0004-0000-0100-0000AE0C0000}"/>
    <hyperlink ref="DTP21" location="Age_Categories!A1" display="Age_Categories!A1" xr:uid="{00000000-0004-0000-0100-0000AF0C0000}"/>
    <hyperlink ref="DTQ21" location="Age_Categories!A1" display="Age_Categories!A1" xr:uid="{00000000-0004-0000-0100-0000B00C0000}"/>
    <hyperlink ref="DTR21" location="Age_Categories!A1" display="Age_Categories!A1" xr:uid="{00000000-0004-0000-0100-0000B10C0000}"/>
    <hyperlink ref="DTS21" location="Age_Categories!A1" display="Age_Categories!A1" xr:uid="{00000000-0004-0000-0100-0000B20C0000}"/>
    <hyperlink ref="DTT21" location="Age_Categories!A1" display="Age_Categories!A1" xr:uid="{00000000-0004-0000-0100-0000B30C0000}"/>
    <hyperlink ref="DTU21" location="Age_Categories!A1" display="Age_Categories!A1" xr:uid="{00000000-0004-0000-0100-0000B40C0000}"/>
    <hyperlink ref="DTV21" location="Age_Categories!A1" display="Age_Categories!A1" xr:uid="{00000000-0004-0000-0100-0000B50C0000}"/>
    <hyperlink ref="DTW21" location="Age_Categories!A1" display="Age_Categories!A1" xr:uid="{00000000-0004-0000-0100-0000B60C0000}"/>
    <hyperlink ref="DTX21" location="Age_Categories!A1" display="Age_Categories!A1" xr:uid="{00000000-0004-0000-0100-0000B70C0000}"/>
    <hyperlink ref="DTY21" location="Age_Categories!A1" display="Age_Categories!A1" xr:uid="{00000000-0004-0000-0100-0000B80C0000}"/>
    <hyperlink ref="DTZ21" location="Age_Categories!A1" display="Age_Categories!A1" xr:uid="{00000000-0004-0000-0100-0000B90C0000}"/>
    <hyperlink ref="DUA21" location="Age_Categories!A1" display="Age_Categories!A1" xr:uid="{00000000-0004-0000-0100-0000BA0C0000}"/>
    <hyperlink ref="DUB21" location="Age_Categories!A1" display="Age_Categories!A1" xr:uid="{00000000-0004-0000-0100-0000BB0C0000}"/>
    <hyperlink ref="DUC21" location="Age_Categories!A1" display="Age_Categories!A1" xr:uid="{00000000-0004-0000-0100-0000BC0C0000}"/>
    <hyperlink ref="DUD21" location="Age_Categories!A1" display="Age_Categories!A1" xr:uid="{00000000-0004-0000-0100-0000BD0C0000}"/>
    <hyperlink ref="DUE21" location="Age_Categories!A1" display="Age_Categories!A1" xr:uid="{00000000-0004-0000-0100-0000BE0C0000}"/>
    <hyperlink ref="DUF21" location="Age_Categories!A1" display="Age_Categories!A1" xr:uid="{00000000-0004-0000-0100-0000BF0C0000}"/>
    <hyperlink ref="DUG21" location="Age_Categories!A1" display="Age_Categories!A1" xr:uid="{00000000-0004-0000-0100-0000C00C0000}"/>
    <hyperlink ref="DUH21" location="Age_Categories!A1" display="Age_Categories!A1" xr:uid="{00000000-0004-0000-0100-0000C10C0000}"/>
    <hyperlink ref="DUI21" location="Age_Categories!A1" display="Age_Categories!A1" xr:uid="{00000000-0004-0000-0100-0000C20C0000}"/>
    <hyperlink ref="DUJ21" location="Age_Categories!A1" display="Age_Categories!A1" xr:uid="{00000000-0004-0000-0100-0000C30C0000}"/>
    <hyperlink ref="DUK21" location="Age_Categories!A1" display="Age_Categories!A1" xr:uid="{00000000-0004-0000-0100-0000C40C0000}"/>
    <hyperlink ref="DUL21" location="Age_Categories!A1" display="Age_Categories!A1" xr:uid="{00000000-0004-0000-0100-0000C50C0000}"/>
    <hyperlink ref="DUM21" location="Age_Categories!A1" display="Age_Categories!A1" xr:uid="{00000000-0004-0000-0100-0000C60C0000}"/>
    <hyperlink ref="DUN21" location="Age_Categories!A1" display="Age_Categories!A1" xr:uid="{00000000-0004-0000-0100-0000C70C0000}"/>
    <hyperlink ref="DUO21" location="Age_Categories!A1" display="Age_Categories!A1" xr:uid="{00000000-0004-0000-0100-0000C80C0000}"/>
    <hyperlink ref="DUP21" location="Age_Categories!A1" display="Age_Categories!A1" xr:uid="{00000000-0004-0000-0100-0000C90C0000}"/>
    <hyperlink ref="DUQ21" location="Age_Categories!A1" display="Age_Categories!A1" xr:uid="{00000000-0004-0000-0100-0000CA0C0000}"/>
    <hyperlink ref="DUR21" location="Age_Categories!A1" display="Age_Categories!A1" xr:uid="{00000000-0004-0000-0100-0000CB0C0000}"/>
    <hyperlink ref="DUS21" location="Age_Categories!A1" display="Age_Categories!A1" xr:uid="{00000000-0004-0000-0100-0000CC0C0000}"/>
    <hyperlink ref="DUT21" location="Age_Categories!A1" display="Age_Categories!A1" xr:uid="{00000000-0004-0000-0100-0000CD0C0000}"/>
    <hyperlink ref="DUU21" location="Age_Categories!A1" display="Age_Categories!A1" xr:uid="{00000000-0004-0000-0100-0000CE0C0000}"/>
    <hyperlink ref="DUV21" location="Age_Categories!A1" display="Age_Categories!A1" xr:uid="{00000000-0004-0000-0100-0000CF0C0000}"/>
    <hyperlink ref="DUW21" location="Age_Categories!A1" display="Age_Categories!A1" xr:uid="{00000000-0004-0000-0100-0000D00C0000}"/>
    <hyperlink ref="DUX21" location="Age_Categories!A1" display="Age_Categories!A1" xr:uid="{00000000-0004-0000-0100-0000D10C0000}"/>
    <hyperlink ref="DUY21" location="Age_Categories!A1" display="Age_Categories!A1" xr:uid="{00000000-0004-0000-0100-0000D20C0000}"/>
    <hyperlink ref="DUZ21" location="Age_Categories!A1" display="Age_Categories!A1" xr:uid="{00000000-0004-0000-0100-0000D30C0000}"/>
    <hyperlink ref="DVA21" location="Age_Categories!A1" display="Age_Categories!A1" xr:uid="{00000000-0004-0000-0100-0000D40C0000}"/>
    <hyperlink ref="DVB21" location="Age_Categories!A1" display="Age_Categories!A1" xr:uid="{00000000-0004-0000-0100-0000D50C0000}"/>
    <hyperlink ref="DVC21" location="Age_Categories!A1" display="Age_Categories!A1" xr:uid="{00000000-0004-0000-0100-0000D60C0000}"/>
    <hyperlink ref="DVD21" location="Age_Categories!A1" display="Age_Categories!A1" xr:uid="{00000000-0004-0000-0100-0000D70C0000}"/>
    <hyperlink ref="DVE21" location="Age_Categories!A1" display="Age_Categories!A1" xr:uid="{00000000-0004-0000-0100-0000D80C0000}"/>
    <hyperlink ref="DVF21" location="Age_Categories!A1" display="Age_Categories!A1" xr:uid="{00000000-0004-0000-0100-0000D90C0000}"/>
    <hyperlink ref="DVG21" location="Age_Categories!A1" display="Age_Categories!A1" xr:uid="{00000000-0004-0000-0100-0000DA0C0000}"/>
    <hyperlink ref="DVH21" location="Age_Categories!A1" display="Age_Categories!A1" xr:uid="{00000000-0004-0000-0100-0000DB0C0000}"/>
    <hyperlink ref="DVI21" location="Age_Categories!A1" display="Age_Categories!A1" xr:uid="{00000000-0004-0000-0100-0000DC0C0000}"/>
    <hyperlink ref="DVJ21" location="Age_Categories!A1" display="Age_Categories!A1" xr:uid="{00000000-0004-0000-0100-0000DD0C0000}"/>
    <hyperlink ref="DVK21" location="Age_Categories!A1" display="Age_Categories!A1" xr:uid="{00000000-0004-0000-0100-0000DE0C0000}"/>
    <hyperlink ref="DVL21" location="Age_Categories!A1" display="Age_Categories!A1" xr:uid="{00000000-0004-0000-0100-0000DF0C0000}"/>
    <hyperlink ref="DVM21" location="Age_Categories!A1" display="Age_Categories!A1" xr:uid="{00000000-0004-0000-0100-0000E00C0000}"/>
    <hyperlink ref="DVN21" location="Age_Categories!A1" display="Age_Categories!A1" xr:uid="{00000000-0004-0000-0100-0000E10C0000}"/>
    <hyperlink ref="DVO21" location="Age_Categories!A1" display="Age_Categories!A1" xr:uid="{00000000-0004-0000-0100-0000E20C0000}"/>
    <hyperlink ref="DVP21" location="Age_Categories!A1" display="Age_Categories!A1" xr:uid="{00000000-0004-0000-0100-0000E30C0000}"/>
    <hyperlink ref="DVQ21" location="Age_Categories!A1" display="Age_Categories!A1" xr:uid="{00000000-0004-0000-0100-0000E40C0000}"/>
    <hyperlink ref="DVR21" location="Age_Categories!A1" display="Age_Categories!A1" xr:uid="{00000000-0004-0000-0100-0000E50C0000}"/>
    <hyperlink ref="DVS21" location="Age_Categories!A1" display="Age_Categories!A1" xr:uid="{00000000-0004-0000-0100-0000E60C0000}"/>
    <hyperlink ref="DVT21" location="Age_Categories!A1" display="Age_Categories!A1" xr:uid="{00000000-0004-0000-0100-0000E70C0000}"/>
    <hyperlink ref="DVU21" location="Age_Categories!A1" display="Age_Categories!A1" xr:uid="{00000000-0004-0000-0100-0000E80C0000}"/>
    <hyperlink ref="DVV21" location="Age_Categories!A1" display="Age_Categories!A1" xr:uid="{00000000-0004-0000-0100-0000E90C0000}"/>
    <hyperlink ref="DVW21" location="Age_Categories!A1" display="Age_Categories!A1" xr:uid="{00000000-0004-0000-0100-0000EA0C0000}"/>
    <hyperlink ref="DVX21" location="Age_Categories!A1" display="Age_Categories!A1" xr:uid="{00000000-0004-0000-0100-0000EB0C0000}"/>
    <hyperlink ref="DVY21" location="Age_Categories!A1" display="Age_Categories!A1" xr:uid="{00000000-0004-0000-0100-0000EC0C0000}"/>
    <hyperlink ref="DVZ21" location="Age_Categories!A1" display="Age_Categories!A1" xr:uid="{00000000-0004-0000-0100-0000ED0C0000}"/>
    <hyperlink ref="DWA21" location="Age_Categories!A1" display="Age_Categories!A1" xr:uid="{00000000-0004-0000-0100-0000EE0C0000}"/>
    <hyperlink ref="DWB21" location="Age_Categories!A1" display="Age_Categories!A1" xr:uid="{00000000-0004-0000-0100-0000EF0C0000}"/>
    <hyperlink ref="DWC21" location="Age_Categories!A1" display="Age_Categories!A1" xr:uid="{00000000-0004-0000-0100-0000F00C0000}"/>
    <hyperlink ref="DWD21" location="Age_Categories!A1" display="Age_Categories!A1" xr:uid="{00000000-0004-0000-0100-0000F10C0000}"/>
    <hyperlink ref="DWE21" location="Age_Categories!A1" display="Age_Categories!A1" xr:uid="{00000000-0004-0000-0100-0000F20C0000}"/>
    <hyperlink ref="DWF21" location="Age_Categories!A1" display="Age_Categories!A1" xr:uid="{00000000-0004-0000-0100-0000F30C0000}"/>
    <hyperlink ref="DWG21" location="Age_Categories!A1" display="Age_Categories!A1" xr:uid="{00000000-0004-0000-0100-0000F40C0000}"/>
    <hyperlink ref="DWH21" location="Age_Categories!A1" display="Age_Categories!A1" xr:uid="{00000000-0004-0000-0100-0000F50C0000}"/>
    <hyperlink ref="DWI21" location="Age_Categories!A1" display="Age_Categories!A1" xr:uid="{00000000-0004-0000-0100-0000F60C0000}"/>
    <hyperlink ref="DWJ21" location="Age_Categories!A1" display="Age_Categories!A1" xr:uid="{00000000-0004-0000-0100-0000F70C0000}"/>
    <hyperlink ref="DWK21" location="Age_Categories!A1" display="Age_Categories!A1" xr:uid="{00000000-0004-0000-0100-0000F80C0000}"/>
    <hyperlink ref="DWL21" location="Age_Categories!A1" display="Age_Categories!A1" xr:uid="{00000000-0004-0000-0100-0000F90C0000}"/>
    <hyperlink ref="DWM21" location="Age_Categories!A1" display="Age_Categories!A1" xr:uid="{00000000-0004-0000-0100-0000FA0C0000}"/>
    <hyperlink ref="DWN21" location="Age_Categories!A1" display="Age_Categories!A1" xr:uid="{00000000-0004-0000-0100-0000FB0C0000}"/>
    <hyperlink ref="DWO21" location="Age_Categories!A1" display="Age_Categories!A1" xr:uid="{00000000-0004-0000-0100-0000FC0C0000}"/>
    <hyperlink ref="DWP21" location="Age_Categories!A1" display="Age_Categories!A1" xr:uid="{00000000-0004-0000-0100-0000FD0C0000}"/>
    <hyperlink ref="DWQ21" location="Age_Categories!A1" display="Age_Categories!A1" xr:uid="{00000000-0004-0000-0100-0000FE0C0000}"/>
    <hyperlink ref="DWR21" location="Age_Categories!A1" display="Age_Categories!A1" xr:uid="{00000000-0004-0000-0100-0000FF0C0000}"/>
    <hyperlink ref="DWS21" location="Age_Categories!A1" display="Age_Categories!A1" xr:uid="{00000000-0004-0000-0100-0000000D0000}"/>
    <hyperlink ref="DWT21" location="Age_Categories!A1" display="Age_Categories!A1" xr:uid="{00000000-0004-0000-0100-0000010D0000}"/>
    <hyperlink ref="DWU21" location="Age_Categories!A1" display="Age_Categories!A1" xr:uid="{00000000-0004-0000-0100-0000020D0000}"/>
    <hyperlink ref="DWV21" location="Age_Categories!A1" display="Age_Categories!A1" xr:uid="{00000000-0004-0000-0100-0000030D0000}"/>
    <hyperlink ref="DWW21" location="Age_Categories!A1" display="Age_Categories!A1" xr:uid="{00000000-0004-0000-0100-0000040D0000}"/>
    <hyperlink ref="DWX21" location="Age_Categories!A1" display="Age_Categories!A1" xr:uid="{00000000-0004-0000-0100-0000050D0000}"/>
    <hyperlink ref="DWY21" location="Age_Categories!A1" display="Age_Categories!A1" xr:uid="{00000000-0004-0000-0100-0000060D0000}"/>
    <hyperlink ref="DWZ21" location="Age_Categories!A1" display="Age_Categories!A1" xr:uid="{00000000-0004-0000-0100-0000070D0000}"/>
    <hyperlink ref="DXA21" location="Age_Categories!A1" display="Age_Categories!A1" xr:uid="{00000000-0004-0000-0100-0000080D0000}"/>
    <hyperlink ref="DXB21" location="Age_Categories!A1" display="Age_Categories!A1" xr:uid="{00000000-0004-0000-0100-0000090D0000}"/>
    <hyperlink ref="DXC21" location="Age_Categories!A1" display="Age_Categories!A1" xr:uid="{00000000-0004-0000-0100-00000A0D0000}"/>
    <hyperlink ref="DXD21" location="Age_Categories!A1" display="Age_Categories!A1" xr:uid="{00000000-0004-0000-0100-00000B0D0000}"/>
    <hyperlink ref="DXE21" location="Age_Categories!A1" display="Age_Categories!A1" xr:uid="{00000000-0004-0000-0100-00000C0D0000}"/>
    <hyperlink ref="DXF21" location="Age_Categories!A1" display="Age_Categories!A1" xr:uid="{00000000-0004-0000-0100-00000D0D0000}"/>
    <hyperlink ref="DXG21" location="Age_Categories!A1" display="Age_Categories!A1" xr:uid="{00000000-0004-0000-0100-00000E0D0000}"/>
    <hyperlink ref="DXH21" location="Age_Categories!A1" display="Age_Categories!A1" xr:uid="{00000000-0004-0000-0100-00000F0D0000}"/>
    <hyperlink ref="DXI21" location="Age_Categories!A1" display="Age_Categories!A1" xr:uid="{00000000-0004-0000-0100-0000100D0000}"/>
    <hyperlink ref="DXJ21" location="Age_Categories!A1" display="Age_Categories!A1" xr:uid="{00000000-0004-0000-0100-0000110D0000}"/>
    <hyperlink ref="DXK21" location="Age_Categories!A1" display="Age_Categories!A1" xr:uid="{00000000-0004-0000-0100-0000120D0000}"/>
    <hyperlink ref="DXL21" location="Age_Categories!A1" display="Age_Categories!A1" xr:uid="{00000000-0004-0000-0100-0000130D0000}"/>
    <hyperlink ref="DXM21" location="Age_Categories!A1" display="Age_Categories!A1" xr:uid="{00000000-0004-0000-0100-0000140D0000}"/>
    <hyperlink ref="DXN21" location="Age_Categories!A1" display="Age_Categories!A1" xr:uid="{00000000-0004-0000-0100-0000150D0000}"/>
    <hyperlink ref="DXO21" location="Age_Categories!A1" display="Age_Categories!A1" xr:uid="{00000000-0004-0000-0100-0000160D0000}"/>
    <hyperlink ref="DXP21" location="Age_Categories!A1" display="Age_Categories!A1" xr:uid="{00000000-0004-0000-0100-0000170D0000}"/>
    <hyperlink ref="DXQ21" location="Age_Categories!A1" display="Age_Categories!A1" xr:uid="{00000000-0004-0000-0100-0000180D0000}"/>
    <hyperlink ref="DXR21" location="Age_Categories!A1" display="Age_Categories!A1" xr:uid="{00000000-0004-0000-0100-0000190D0000}"/>
    <hyperlink ref="DXS21" location="Age_Categories!A1" display="Age_Categories!A1" xr:uid="{00000000-0004-0000-0100-00001A0D0000}"/>
    <hyperlink ref="DXT21" location="Age_Categories!A1" display="Age_Categories!A1" xr:uid="{00000000-0004-0000-0100-00001B0D0000}"/>
    <hyperlink ref="DXU21" location="Age_Categories!A1" display="Age_Categories!A1" xr:uid="{00000000-0004-0000-0100-00001C0D0000}"/>
    <hyperlink ref="DXV21" location="Age_Categories!A1" display="Age_Categories!A1" xr:uid="{00000000-0004-0000-0100-00001D0D0000}"/>
    <hyperlink ref="DXW21" location="Age_Categories!A1" display="Age_Categories!A1" xr:uid="{00000000-0004-0000-0100-00001E0D0000}"/>
    <hyperlink ref="DXX21" location="Age_Categories!A1" display="Age_Categories!A1" xr:uid="{00000000-0004-0000-0100-00001F0D0000}"/>
    <hyperlink ref="DXY21" location="Age_Categories!A1" display="Age_Categories!A1" xr:uid="{00000000-0004-0000-0100-0000200D0000}"/>
    <hyperlink ref="DXZ21" location="Age_Categories!A1" display="Age_Categories!A1" xr:uid="{00000000-0004-0000-0100-0000210D0000}"/>
    <hyperlink ref="DYA21" location="Age_Categories!A1" display="Age_Categories!A1" xr:uid="{00000000-0004-0000-0100-0000220D0000}"/>
    <hyperlink ref="DYB21" location="Age_Categories!A1" display="Age_Categories!A1" xr:uid="{00000000-0004-0000-0100-0000230D0000}"/>
    <hyperlink ref="DYC21" location="Age_Categories!A1" display="Age_Categories!A1" xr:uid="{00000000-0004-0000-0100-0000240D0000}"/>
    <hyperlink ref="DYD21" location="Age_Categories!A1" display="Age_Categories!A1" xr:uid="{00000000-0004-0000-0100-0000250D0000}"/>
    <hyperlink ref="DYE21" location="Age_Categories!A1" display="Age_Categories!A1" xr:uid="{00000000-0004-0000-0100-0000260D0000}"/>
    <hyperlink ref="DYF21" location="Age_Categories!A1" display="Age_Categories!A1" xr:uid="{00000000-0004-0000-0100-0000270D0000}"/>
    <hyperlink ref="DYG21" location="Age_Categories!A1" display="Age_Categories!A1" xr:uid="{00000000-0004-0000-0100-0000280D0000}"/>
    <hyperlink ref="DYH21" location="Age_Categories!A1" display="Age_Categories!A1" xr:uid="{00000000-0004-0000-0100-0000290D0000}"/>
    <hyperlink ref="DYI21" location="Age_Categories!A1" display="Age_Categories!A1" xr:uid="{00000000-0004-0000-0100-00002A0D0000}"/>
    <hyperlink ref="DYJ21" location="Age_Categories!A1" display="Age_Categories!A1" xr:uid="{00000000-0004-0000-0100-00002B0D0000}"/>
    <hyperlink ref="DYK21" location="Age_Categories!A1" display="Age_Categories!A1" xr:uid="{00000000-0004-0000-0100-00002C0D0000}"/>
    <hyperlink ref="DYL21" location="Age_Categories!A1" display="Age_Categories!A1" xr:uid="{00000000-0004-0000-0100-00002D0D0000}"/>
    <hyperlink ref="DYM21" location="Age_Categories!A1" display="Age_Categories!A1" xr:uid="{00000000-0004-0000-0100-00002E0D0000}"/>
    <hyperlink ref="DYN21" location="Age_Categories!A1" display="Age_Categories!A1" xr:uid="{00000000-0004-0000-0100-00002F0D0000}"/>
    <hyperlink ref="DYO21" location="Age_Categories!A1" display="Age_Categories!A1" xr:uid="{00000000-0004-0000-0100-0000300D0000}"/>
    <hyperlink ref="DYP21" location="Age_Categories!A1" display="Age_Categories!A1" xr:uid="{00000000-0004-0000-0100-0000310D0000}"/>
    <hyperlink ref="DYQ21" location="Age_Categories!A1" display="Age_Categories!A1" xr:uid="{00000000-0004-0000-0100-0000320D0000}"/>
    <hyperlink ref="DYR21" location="Age_Categories!A1" display="Age_Categories!A1" xr:uid="{00000000-0004-0000-0100-0000330D0000}"/>
    <hyperlink ref="DYS21" location="Age_Categories!A1" display="Age_Categories!A1" xr:uid="{00000000-0004-0000-0100-0000340D0000}"/>
    <hyperlink ref="DYT21" location="Age_Categories!A1" display="Age_Categories!A1" xr:uid="{00000000-0004-0000-0100-0000350D0000}"/>
    <hyperlink ref="DYU21" location="Age_Categories!A1" display="Age_Categories!A1" xr:uid="{00000000-0004-0000-0100-0000360D0000}"/>
    <hyperlink ref="DYV21" location="Age_Categories!A1" display="Age_Categories!A1" xr:uid="{00000000-0004-0000-0100-0000370D0000}"/>
    <hyperlink ref="DYW21" location="Age_Categories!A1" display="Age_Categories!A1" xr:uid="{00000000-0004-0000-0100-0000380D0000}"/>
    <hyperlink ref="DYX21" location="Age_Categories!A1" display="Age_Categories!A1" xr:uid="{00000000-0004-0000-0100-0000390D0000}"/>
    <hyperlink ref="DYY21" location="Age_Categories!A1" display="Age_Categories!A1" xr:uid="{00000000-0004-0000-0100-00003A0D0000}"/>
    <hyperlink ref="DYZ21" location="Age_Categories!A1" display="Age_Categories!A1" xr:uid="{00000000-0004-0000-0100-00003B0D0000}"/>
    <hyperlink ref="DZA21" location="Age_Categories!A1" display="Age_Categories!A1" xr:uid="{00000000-0004-0000-0100-00003C0D0000}"/>
    <hyperlink ref="DZB21" location="Age_Categories!A1" display="Age_Categories!A1" xr:uid="{00000000-0004-0000-0100-00003D0D0000}"/>
    <hyperlink ref="DZC21" location="Age_Categories!A1" display="Age_Categories!A1" xr:uid="{00000000-0004-0000-0100-00003E0D0000}"/>
    <hyperlink ref="DZD21" location="Age_Categories!A1" display="Age_Categories!A1" xr:uid="{00000000-0004-0000-0100-00003F0D0000}"/>
    <hyperlink ref="DZE21" location="Age_Categories!A1" display="Age_Categories!A1" xr:uid="{00000000-0004-0000-0100-0000400D0000}"/>
    <hyperlink ref="DZF21" location="Age_Categories!A1" display="Age_Categories!A1" xr:uid="{00000000-0004-0000-0100-0000410D0000}"/>
    <hyperlink ref="DZG21" location="Age_Categories!A1" display="Age_Categories!A1" xr:uid="{00000000-0004-0000-0100-0000420D0000}"/>
    <hyperlink ref="DZH21" location="Age_Categories!A1" display="Age_Categories!A1" xr:uid="{00000000-0004-0000-0100-0000430D0000}"/>
    <hyperlink ref="DZI21" location="Age_Categories!A1" display="Age_Categories!A1" xr:uid="{00000000-0004-0000-0100-0000440D0000}"/>
    <hyperlink ref="DZJ21" location="Age_Categories!A1" display="Age_Categories!A1" xr:uid="{00000000-0004-0000-0100-0000450D0000}"/>
    <hyperlink ref="DZK21" location="Age_Categories!A1" display="Age_Categories!A1" xr:uid="{00000000-0004-0000-0100-0000460D0000}"/>
    <hyperlink ref="DZL21" location="Age_Categories!A1" display="Age_Categories!A1" xr:uid="{00000000-0004-0000-0100-0000470D0000}"/>
    <hyperlink ref="DZM21" location="Age_Categories!A1" display="Age_Categories!A1" xr:uid="{00000000-0004-0000-0100-0000480D0000}"/>
    <hyperlink ref="DZN21" location="Age_Categories!A1" display="Age_Categories!A1" xr:uid="{00000000-0004-0000-0100-0000490D0000}"/>
    <hyperlink ref="DZO21" location="Age_Categories!A1" display="Age_Categories!A1" xr:uid="{00000000-0004-0000-0100-00004A0D0000}"/>
    <hyperlink ref="DZP21" location="Age_Categories!A1" display="Age_Categories!A1" xr:uid="{00000000-0004-0000-0100-00004B0D0000}"/>
    <hyperlink ref="DZQ21" location="Age_Categories!A1" display="Age_Categories!A1" xr:uid="{00000000-0004-0000-0100-00004C0D0000}"/>
    <hyperlink ref="DZR21" location="Age_Categories!A1" display="Age_Categories!A1" xr:uid="{00000000-0004-0000-0100-00004D0D0000}"/>
    <hyperlink ref="DZS21" location="Age_Categories!A1" display="Age_Categories!A1" xr:uid="{00000000-0004-0000-0100-00004E0D0000}"/>
    <hyperlink ref="DZT21" location="Age_Categories!A1" display="Age_Categories!A1" xr:uid="{00000000-0004-0000-0100-00004F0D0000}"/>
    <hyperlink ref="DZU21" location="Age_Categories!A1" display="Age_Categories!A1" xr:uid="{00000000-0004-0000-0100-0000500D0000}"/>
    <hyperlink ref="DZV21" location="Age_Categories!A1" display="Age_Categories!A1" xr:uid="{00000000-0004-0000-0100-0000510D0000}"/>
    <hyperlink ref="DZW21" location="Age_Categories!A1" display="Age_Categories!A1" xr:uid="{00000000-0004-0000-0100-0000520D0000}"/>
    <hyperlink ref="DZX21" location="Age_Categories!A1" display="Age_Categories!A1" xr:uid="{00000000-0004-0000-0100-0000530D0000}"/>
    <hyperlink ref="DZY21" location="Age_Categories!A1" display="Age_Categories!A1" xr:uid="{00000000-0004-0000-0100-0000540D0000}"/>
    <hyperlink ref="DZZ21" location="Age_Categories!A1" display="Age_Categories!A1" xr:uid="{00000000-0004-0000-0100-0000550D0000}"/>
    <hyperlink ref="EAA21" location="Age_Categories!A1" display="Age_Categories!A1" xr:uid="{00000000-0004-0000-0100-0000560D0000}"/>
    <hyperlink ref="EAB21" location="Age_Categories!A1" display="Age_Categories!A1" xr:uid="{00000000-0004-0000-0100-0000570D0000}"/>
    <hyperlink ref="EAC21" location="Age_Categories!A1" display="Age_Categories!A1" xr:uid="{00000000-0004-0000-0100-0000580D0000}"/>
    <hyperlink ref="EAD21" location="Age_Categories!A1" display="Age_Categories!A1" xr:uid="{00000000-0004-0000-0100-0000590D0000}"/>
    <hyperlink ref="EAE21" location="Age_Categories!A1" display="Age_Categories!A1" xr:uid="{00000000-0004-0000-0100-00005A0D0000}"/>
    <hyperlink ref="EAF21" location="Age_Categories!A1" display="Age_Categories!A1" xr:uid="{00000000-0004-0000-0100-00005B0D0000}"/>
    <hyperlink ref="EAG21" location="Age_Categories!A1" display="Age_Categories!A1" xr:uid="{00000000-0004-0000-0100-00005C0D0000}"/>
    <hyperlink ref="EAH21" location="Age_Categories!A1" display="Age_Categories!A1" xr:uid="{00000000-0004-0000-0100-00005D0D0000}"/>
    <hyperlink ref="EAI21" location="Age_Categories!A1" display="Age_Categories!A1" xr:uid="{00000000-0004-0000-0100-00005E0D0000}"/>
    <hyperlink ref="EAJ21" location="Age_Categories!A1" display="Age_Categories!A1" xr:uid="{00000000-0004-0000-0100-00005F0D0000}"/>
    <hyperlink ref="EAK21" location="Age_Categories!A1" display="Age_Categories!A1" xr:uid="{00000000-0004-0000-0100-0000600D0000}"/>
    <hyperlink ref="EAL21" location="Age_Categories!A1" display="Age_Categories!A1" xr:uid="{00000000-0004-0000-0100-0000610D0000}"/>
    <hyperlink ref="EAM21" location="Age_Categories!A1" display="Age_Categories!A1" xr:uid="{00000000-0004-0000-0100-0000620D0000}"/>
    <hyperlink ref="EAN21" location="Age_Categories!A1" display="Age_Categories!A1" xr:uid="{00000000-0004-0000-0100-0000630D0000}"/>
    <hyperlink ref="EAO21" location="Age_Categories!A1" display="Age_Categories!A1" xr:uid="{00000000-0004-0000-0100-0000640D0000}"/>
    <hyperlink ref="EAP21" location="Age_Categories!A1" display="Age_Categories!A1" xr:uid="{00000000-0004-0000-0100-0000650D0000}"/>
    <hyperlink ref="EAQ21" location="Age_Categories!A1" display="Age_Categories!A1" xr:uid="{00000000-0004-0000-0100-0000660D0000}"/>
    <hyperlink ref="EAR21" location="Age_Categories!A1" display="Age_Categories!A1" xr:uid="{00000000-0004-0000-0100-0000670D0000}"/>
    <hyperlink ref="EAS21" location="Age_Categories!A1" display="Age_Categories!A1" xr:uid="{00000000-0004-0000-0100-0000680D0000}"/>
    <hyperlink ref="EAT21" location="Age_Categories!A1" display="Age_Categories!A1" xr:uid="{00000000-0004-0000-0100-0000690D0000}"/>
    <hyperlink ref="EAU21" location="Age_Categories!A1" display="Age_Categories!A1" xr:uid="{00000000-0004-0000-0100-00006A0D0000}"/>
    <hyperlink ref="EAV21" location="Age_Categories!A1" display="Age_Categories!A1" xr:uid="{00000000-0004-0000-0100-00006B0D0000}"/>
    <hyperlink ref="EAW21" location="Age_Categories!A1" display="Age_Categories!A1" xr:uid="{00000000-0004-0000-0100-00006C0D0000}"/>
    <hyperlink ref="EAX21" location="Age_Categories!A1" display="Age_Categories!A1" xr:uid="{00000000-0004-0000-0100-00006D0D0000}"/>
    <hyperlink ref="EAY21" location="Age_Categories!A1" display="Age_Categories!A1" xr:uid="{00000000-0004-0000-0100-00006E0D0000}"/>
    <hyperlink ref="EAZ21" location="Age_Categories!A1" display="Age_Categories!A1" xr:uid="{00000000-0004-0000-0100-00006F0D0000}"/>
    <hyperlink ref="EBA21" location="Age_Categories!A1" display="Age_Categories!A1" xr:uid="{00000000-0004-0000-0100-0000700D0000}"/>
    <hyperlink ref="EBB21" location="Age_Categories!A1" display="Age_Categories!A1" xr:uid="{00000000-0004-0000-0100-0000710D0000}"/>
    <hyperlink ref="EBC21" location="Age_Categories!A1" display="Age_Categories!A1" xr:uid="{00000000-0004-0000-0100-0000720D0000}"/>
    <hyperlink ref="EBD21" location="Age_Categories!A1" display="Age_Categories!A1" xr:uid="{00000000-0004-0000-0100-0000730D0000}"/>
    <hyperlink ref="EBE21" location="Age_Categories!A1" display="Age_Categories!A1" xr:uid="{00000000-0004-0000-0100-0000740D0000}"/>
    <hyperlink ref="EBF21" location="Age_Categories!A1" display="Age_Categories!A1" xr:uid="{00000000-0004-0000-0100-0000750D0000}"/>
    <hyperlink ref="EBG21" location="Age_Categories!A1" display="Age_Categories!A1" xr:uid="{00000000-0004-0000-0100-0000760D0000}"/>
    <hyperlink ref="EBH21" location="Age_Categories!A1" display="Age_Categories!A1" xr:uid="{00000000-0004-0000-0100-0000770D0000}"/>
    <hyperlink ref="EBI21" location="Age_Categories!A1" display="Age_Categories!A1" xr:uid="{00000000-0004-0000-0100-0000780D0000}"/>
    <hyperlink ref="EBJ21" location="Age_Categories!A1" display="Age_Categories!A1" xr:uid="{00000000-0004-0000-0100-0000790D0000}"/>
    <hyperlink ref="EBK21" location="Age_Categories!A1" display="Age_Categories!A1" xr:uid="{00000000-0004-0000-0100-00007A0D0000}"/>
    <hyperlink ref="EBL21" location="Age_Categories!A1" display="Age_Categories!A1" xr:uid="{00000000-0004-0000-0100-00007B0D0000}"/>
    <hyperlink ref="EBM21" location="Age_Categories!A1" display="Age_Categories!A1" xr:uid="{00000000-0004-0000-0100-00007C0D0000}"/>
    <hyperlink ref="EBN21" location="Age_Categories!A1" display="Age_Categories!A1" xr:uid="{00000000-0004-0000-0100-00007D0D0000}"/>
    <hyperlink ref="EBO21" location="Age_Categories!A1" display="Age_Categories!A1" xr:uid="{00000000-0004-0000-0100-00007E0D0000}"/>
    <hyperlink ref="EBP21" location="Age_Categories!A1" display="Age_Categories!A1" xr:uid="{00000000-0004-0000-0100-00007F0D0000}"/>
    <hyperlink ref="EBQ21" location="Age_Categories!A1" display="Age_Categories!A1" xr:uid="{00000000-0004-0000-0100-0000800D0000}"/>
    <hyperlink ref="EBR21" location="Age_Categories!A1" display="Age_Categories!A1" xr:uid="{00000000-0004-0000-0100-0000810D0000}"/>
    <hyperlink ref="EBS21" location="Age_Categories!A1" display="Age_Categories!A1" xr:uid="{00000000-0004-0000-0100-0000820D0000}"/>
    <hyperlink ref="EBT21" location="Age_Categories!A1" display="Age_Categories!A1" xr:uid="{00000000-0004-0000-0100-0000830D0000}"/>
    <hyperlink ref="EBU21" location="Age_Categories!A1" display="Age_Categories!A1" xr:uid="{00000000-0004-0000-0100-0000840D0000}"/>
    <hyperlink ref="EBV21" location="Age_Categories!A1" display="Age_Categories!A1" xr:uid="{00000000-0004-0000-0100-0000850D0000}"/>
    <hyperlink ref="EBW21" location="Age_Categories!A1" display="Age_Categories!A1" xr:uid="{00000000-0004-0000-0100-0000860D0000}"/>
    <hyperlink ref="EBX21" location="Age_Categories!A1" display="Age_Categories!A1" xr:uid="{00000000-0004-0000-0100-0000870D0000}"/>
    <hyperlink ref="EBY21" location="Age_Categories!A1" display="Age_Categories!A1" xr:uid="{00000000-0004-0000-0100-0000880D0000}"/>
    <hyperlink ref="EBZ21" location="Age_Categories!A1" display="Age_Categories!A1" xr:uid="{00000000-0004-0000-0100-0000890D0000}"/>
    <hyperlink ref="ECA21" location="Age_Categories!A1" display="Age_Categories!A1" xr:uid="{00000000-0004-0000-0100-00008A0D0000}"/>
    <hyperlink ref="ECB21" location="Age_Categories!A1" display="Age_Categories!A1" xr:uid="{00000000-0004-0000-0100-00008B0D0000}"/>
    <hyperlink ref="ECC21" location="Age_Categories!A1" display="Age_Categories!A1" xr:uid="{00000000-0004-0000-0100-00008C0D0000}"/>
    <hyperlink ref="ECD21" location="Age_Categories!A1" display="Age_Categories!A1" xr:uid="{00000000-0004-0000-0100-00008D0D0000}"/>
    <hyperlink ref="ECE21" location="Age_Categories!A1" display="Age_Categories!A1" xr:uid="{00000000-0004-0000-0100-00008E0D0000}"/>
    <hyperlink ref="ECF21" location="Age_Categories!A1" display="Age_Categories!A1" xr:uid="{00000000-0004-0000-0100-00008F0D0000}"/>
    <hyperlink ref="ECG21" location="Age_Categories!A1" display="Age_Categories!A1" xr:uid="{00000000-0004-0000-0100-0000900D0000}"/>
    <hyperlink ref="ECH21" location="Age_Categories!A1" display="Age_Categories!A1" xr:uid="{00000000-0004-0000-0100-0000910D0000}"/>
    <hyperlink ref="ECI21" location="Age_Categories!A1" display="Age_Categories!A1" xr:uid="{00000000-0004-0000-0100-0000920D0000}"/>
    <hyperlink ref="ECJ21" location="Age_Categories!A1" display="Age_Categories!A1" xr:uid="{00000000-0004-0000-0100-0000930D0000}"/>
    <hyperlink ref="ECK21" location="Age_Categories!A1" display="Age_Categories!A1" xr:uid="{00000000-0004-0000-0100-0000940D0000}"/>
    <hyperlink ref="ECL21" location="Age_Categories!A1" display="Age_Categories!A1" xr:uid="{00000000-0004-0000-0100-0000950D0000}"/>
    <hyperlink ref="ECM21" location="Age_Categories!A1" display="Age_Categories!A1" xr:uid="{00000000-0004-0000-0100-0000960D0000}"/>
    <hyperlink ref="ECN21" location="Age_Categories!A1" display="Age_Categories!A1" xr:uid="{00000000-0004-0000-0100-0000970D0000}"/>
    <hyperlink ref="ECO21" location="Age_Categories!A1" display="Age_Categories!A1" xr:uid="{00000000-0004-0000-0100-0000980D0000}"/>
    <hyperlink ref="ECP21" location="Age_Categories!A1" display="Age_Categories!A1" xr:uid="{00000000-0004-0000-0100-0000990D0000}"/>
    <hyperlink ref="ECQ21" location="Age_Categories!A1" display="Age_Categories!A1" xr:uid="{00000000-0004-0000-0100-00009A0D0000}"/>
    <hyperlink ref="ECR21" location="Age_Categories!A1" display="Age_Categories!A1" xr:uid="{00000000-0004-0000-0100-00009B0D0000}"/>
    <hyperlink ref="ECS21" location="Age_Categories!A1" display="Age_Categories!A1" xr:uid="{00000000-0004-0000-0100-00009C0D0000}"/>
    <hyperlink ref="ECT21" location="Age_Categories!A1" display="Age_Categories!A1" xr:uid="{00000000-0004-0000-0100-00009D0D0000}"/>
    <hyperlink ref="ECU21" location="Age_Categories!A1" display="Age_Categories!A1" xr:uid="{00000000-0004-0000-0100-00009E0D0000}"/>
    <hyperlink ref="ECV21" location="Age_Categories!A1" display="Age_Categories!A1" xr:uid="{00000000-0004-0000-0100-00009F0D0000}"/>
    <hyperlink ref="ECW21" location="Age_Categories!A1" display="Age_Categories!A1" xr:uid="{00000000-0004-0000-0100-0000A00D0000}"/>
    <hyperlink ref="ECX21" location="Age_Categories!A1" display="Age_Categories!A1" xr:uid="{00000000-0004-0000-0100-0000A10D0000}"/>
    <hyperlink ref="ECY21" location="Age_Categories!A1" display="Age_Categories!A1" xr:uid="{00000000-0004-0000-0100-0000A20D0000}"/>
    <hyperlink ref="ECZ21" location="Age_Categories!A1" display="Age_Categories!A1" xr:uid="{00000000-0004-0000-0100-0000A30D0000}"/>
    <hyperlink ref="EDA21" location="Age_Categories!A1" display="Age_Categories!A1" xr:uid="{00000000-0004-0000-0100-0000A40D0000}"/>
    <hyperlink ref="EDB21" location="Age_Categories!A1" display="Age_Categories!A1" xr:uid="{00000000-0004-0000-0100-0000A50D0000}"/>
    <hyperlink ref="EDC21" location="Age_Categories!A1" display="Age_Categories!A1" xr:uid="{00000000-0004-0000-0100-0000A60D0000}"/>
    <hyperlink ref="EDD21" location="Age_Categories!A1" display="Age_Categories!A1" xr:uid="{00000000-0004-0000-0100-0000A70D0000}"/>
    <hyperlink ref="EDE21" location="Age_Categories!A1" display="Age_Categories!A1" xr:uid="{00000000-0004-0000-0100-0000A80D0000}"/>
    <hyperlink ref="EDF21" location="Age_Categories!A1" display="Age_Categories!A1" xr:uid="{00000000-0004-0000-0100-0000A90D0000}"/>
    <hyperlink ref="EDG21" location="Age_Categories!A1" display="Age_Categories!A1" xr:uid="{00000000-0004-0000-0100-0000AA0D0000}"/>
    <hyperlink ref="EDH21" location="Age_Categories!A1" display="Age_Categories!A1" xr:uid="{00000000-0004-0000-0100-0000AB0D0000}"/>
    <hyperlink ref="EDI21" location="Age_Categories!A1" display="Age_Categories!A1" xr:uid="{00000000-0004-0000-0100-0000AC0D0000}"/>
    <hyperlink ref="EDJ21" location="Age_Categories!A1" display="Age_Categories!A1" xr:uid="{00000000-0004-0000-0100-0000AD0D0000}"/>
    <hyperlink ref="EDK21" location="Age_Categories!A1" display="Age_Categories!A1" xr:uid="{00000000-0004-0000-0100-0000AE0D0000}"/>
    <hyperlink ref="EDL21" location="Age_Categories!A1" display="Age_Categories!A1" xr:uid="{00000000-0004-0000-0100-0000AF0D0000}"/>
    <hyperlink ref="EDM21" location="Age_Categories!A1" display="Age_Categories!A1" xr:uid="{00000000-0004-0000-0100-0000B00D0000}"/>
    <hyperlink ref="EDN21" location="Age_Categories!A1" display="Age_Categories!A1" xr:uid="{00000000-0004-0000-0100-0000B10D0000}"/>
    <hyperlink ref="EDO21" location="Age_Categories!A1" display="Age_Categories!A1" xr:uid="{00000000-0004-0000-0100-0000B20D0000}"/>
    <hyperlink ref="EDP21" location="Age_Categories!A1" display="Age_Categories!A1" xr:uid="{00000000-0004-0000-0100-0000B30D0000}"/>
    <hyperlink ref="EDQ21" location="Age_Categories!A1" display="Age_Categories!A1" xr:uid="{00000000-0004-0000-0100-0000B40D0000}"/>
    <hyperlink ref="EDR21" location="Age_Categories!A1" display="Age_Categories!A1" xr:uid="{00000000-0004-0000-0100-0000B50D0000}"/>
    <hyperlink ref="EDS21" location="Age_Categories!A1" display="Age_Categories!A1" xr:uid="{00000000-0004-0000-0100-0000B60D0000}"/>
    <hyperlink ref="EDT21" location="Age_Categories!A1" display="Age_Categories!A1" xr:uid="{00000000-0004-0000-0100-0000B70D0000}"/>
    <hyperlink ref="EDU21" location="Age_Categories!A1" display="Age_Categories!A1" xr:uid="{00000000-0004-0000-0100-0000B80D0000}"/>
    <hyperlink ref="EDV21" location="Age_Categories!A1" display="Age_Categories!A1" xr:uid="{00000000-0004-0000-0100-0000B90D0000}"/>
    <hyperlink ref="EDW21" location="Age_Categories!A1" display="Age_Categories!A1" xr:uid="{00000000-0004-0000-0100-0000BA0D0000}"/>
    <hyperlink ref="EDX21" location="Age_Categories!A1" display="Age_Categories!A1" xr:uid="{00000000-0004-0000-0100-0000BB0D0000}"/>
    <hyperlink ref="EDY21" location="Age_Categories!A1" display="Age_Categories!A1" xr:uid="{00000000-0004-0000-0100-0000BC0D0000}"/>
    <hyperlink ref="EDZ21" location="Age_Categories!A1" display="Age_Categories!A1" xr:uid="{00000000-0004-0000-0100-0000BD0D0000}"/>
    <hyperlink ref="EEA21" location="Age_Categories!A1" display="Age_Categories!A1" xr:uid="{00000000-0004-0000-0100-0000BE0D0000}"/>
    <hyperlink ref="EEB21" location="Age_Categories!A1" display="Age_Categories!A1" xr:uid="{00000000-0004-0000-0100-0000BF0D0000}"/>
    <hyperlink ref="EEC21" location="Age_Categories!A1" display="Age_Categories!A1" xr:uid="{00000000-0004-0000-0100-0000C00D0000}"/>
    <hyperlink ref="EED21" location="Age_Categories!A1" display="Age_Categories!A1" xr:uid="{00000000-0004-0000-0100-0000C10D0000}"/>
    <hyperlink ref="EEE21" location="Age_Categories!A1" display="Age_Categories!A1" xr:uid="{00000000-0004-0000-0100-0000C20D0000}"/>
    <hyperlink ref="EEF21" location="Age_Categories!A1" display="Age_Categories!A1" xr:uid="{00000000-0004-0000-0100-0000C30D0000}"/>
    <hyperlink ref="EEG21" location="Age_Categories!A1" display="Age_Categories!A1" xr:uid="{00000000-0004-0000-0100-0000C40D0000}"/>
    <hyperlink ref="EEH21" location="Age_Categories!A1" display="Age_Categories!A1" xr:uid="{00000000-0004-0000-0100-0000C50D0000}"/>
    <hyperlink ref="EEI21" location="Age_Categories!A1" display="Age_Categories!A1" xr:uid="{00000000-0004-0000-0100-0000C60D0000}"/>
    <hyperlink ref="EEJ21" location="Age_Categories!A1" display="Age_Categories!A1" xr:uid="{00000000-0004-0000-0100-0000C70D0000}"/>
    <hyperlink ref="EEK21" location="Age_Categories!A1" display="Age_Categories!A1" xr:uid="{00000000-0004-0000-0100-0000C80D0000}"/>
    <hyperlink ref="EEL21" location="Age_Categories!A1" display="Age_Categories!A1" xr:uid="{00000000-0004-0000-0100-0000C90D0000}"/>
    <hyperlink ref="EEM21" location="Age_Categories!A1" display="Age_Categories!A1" xr:uid="{00000000-0004-0000-0100-0000CA0D0000}"/>
    <hyperlink ref="EEN21" location="Age_Categories!A1" display="Age_Categories!A1" xr:uid="{00000000-0004-0000-0100-0000CB0D0000}"/>
    <hyperlink ref="EEO21" location="Age_Categories!A1" display="Age_Categories!A1" xr:uid="{00000000-0004-0000-0100-0000CC0D0000}"/>
    <hyperlink ref="EEP21" location="Age_Categories!A1" display="Age_Categories!A1" xr:uid="{00000000-0004-0000-0100-0000CD0D0000}"/>
    <hyperlink ref="EEQ21" location="Age_Categories!A1" display="Age_Categories!A1" xr:uid="{00000000-0004-0000-0100-0000CE0D0000}"/>
    <hyperlink ref="EER21" location="Age_Categories!A1" display="Age_Categories!A1" xr:uid="{00000000-0004-0000-0100-0000CF0D0000}"/>
    <hyperlink ref="EES21" location="Age_Categories!A1" display="Age_Categories!A1" xr:uid="{00000000-0004-0000-0100-0000D00D0000}"/>
    <hyperlink ref="EET21" location="Age_Categories!A1" display="Age_Categories!A1" xr:uid="{00000000-0004-0000-0100-0000D10D0000}"/>
    <hyperlink ref="EEU21" location="Age_Categories!A1" display="Age_Categories!A1" xr:uid="{00000000-0004-0000-0100-0000D20D0000}"/>
    <hyperlink ref="EEV21" location="Age_Categories!A1" display="Age_Categories!A1" xr:uid="{00000000-0004-0000-0100-0000D30D0000}"/>
    <hyperlink ref="EEW21" location="Age_Categories!A1" display="Age_Categories!A1" xr:uid="{00000000-0004-0000-0100-0000D40D0000}"/>
    <hyperlink ref="EEX21" location="Age_Categories!A1" display="Age_Categories!A1" xr:uid="{00000000-0004-0000-0100-0000D50D0000}"/>
    <hyperlink ref="EEY21" location="Age_Categories!A1" display="Age_Categories!A1" xr:uid="{00000000-0004-0000-0100-0000D60D0000}"/>
    <hyperlink ref="EEZ21" location="Age_Categories!A1" display="Age_Categories!A1" xr:uid="{00000000-0004-0000-0100-0000D70D0000}"/>
    <hyperlink ref="EFA21" location="Age_Categories!A1" display="Age_Categories!A1" xr:uid="{00000000-0004-0000-0100-0000D80D0000}"/>
    <hyperlink ref="EFB21" location="Age_Categories!A1" display="Age_Categories!A1" xr:uid="{00000000-0004-0000-0100-0000D90D0000}"/>
    <hyperlink ref="EFC21" location="Age_Categories!A1" display="Age_Categories!A1" xr:uid="{00000000-0004-0000-0100-0000DA0D0000}"/>
    <hyperlink ref="EFD21" location="Age_Categories!A1" display="Age_Categories!A1" xr:uid="{00000000-0004-0000-0100-0000DB0D0000}"/>
    <hyperlink ref="EFE21" location="Age_Categories!A1" display="Age_Categories!A1" xr:uid="{00000000-0004-0000-0100-0000DC0D0000}"/>
    <hyperlink ref="EFF21" location="Age_Categories!A1" display="Age_Categories!A1" xr:uid="{00000000-0004-0000-0100-0000DD0D0000}"/>
    <hyperlink ref="EFG21" location="Age_Categories!A1" display="Age_Categories!A1" xr:uid="{00000000-0004-0000-0100-0000DE0D0000}"/>
    <hyperlink ref="EFH21" location="Age_Categories!A1" display="Age_Categories!A1" xr:uid="{00000000-0004-0000-0100-0000DF0D0000}"/>
    <hyperlink ref="EFI21" location="Age_Categories!A1" display="Age_Categories!A1" xr:uid="{00000000-0004-0000-0100-0000E00D0000}"/>
    <hyperlink ref="EFJ21" location="Age_Categories!A1" display="Age_Categories!A1" xr:uid="{00000000-0004-0000-0100-0000E10D0000}"/>
    <hyperlink ref="EFK21" location="Age_Categories!A1" display="Age_Categories!A1" xr:uid="{00000000-0004-0000-0100-0000E20D0000}"/>
    <hyperlink ref="EFL21" location="Age_Categories!A1" display="Age_Categories!A1" xr:uid="{00000000-0004-0000-0100-0000E30D0000}"/>
    <hyperlink ref="EFM21" location="Age_Categories!A1" display="Age_Categories!A1" xr:uid="{00000000-0004-0000-0100-0000E40D0000}"/>
    <hyperlink ref="EFN21" location="Age_Categories!A1" display="Age_Categories!A1" xr:uid="{00000000-0004-0000-0100-0000E50D0000}"/>
    <hyperlink ref="EFO21" location="Age_Categories!A1" display="Age_Categories!A1" xr:uid="{00000000-0004-0000-0100-0000E60D0000}"/>
    <hyperlink ref="EFP21" location="Age_Categories!A1" display="Age_Categories!A1" xr:uid="{00000000-0004-0000-0100-0000E70D0000}"/>
    <hyperlink ref="EFQ21" location="Age_Categories!A1" display="Age_Categories!A1" xr:uid="{00000000-0004-0000-0100-0000E80D0000}"/>
    <hyperlink ref="EFR21" location="Age_Categories!A1" display="Age_Categories!A1" xr:uid="{00000000-0004-0000-0100-0000E90D0000}"/>
    <hyperlink ref="EFS21" location="Age_Categories!A1" display="Age_Categories!A1" xr:uid="{00000000-0004-0000-0100-0000EA0D0000}"/>
    <hyperlink ref="EFT21" location="Age_Categories!A1" display="Age_Categories!A1" xr:uid="{00000000-0004-0000-0100-0000EB0D0000}"/>
    <hyperlink ref="EFU21" location="Age_Categories!A1" display="Age_Categories!A1" xr:uid="{00000000-0004-0000-0100-0000EC0D0000}"/>
    <hyperlink ref="EFV21" location="Age_Categories!A1" display="Age_Categories!A1" xr:uid="{00000000-0004-0000-0100-0000ED0D0000}"/>
    <hyperlink ref="EFW21" location="Age_Categories!A1" display="Age_Categories!A1" xr:uid="{00000000-0004-0000-0100-0000EE0D0000}"/>
    <hyperlink ref="EFX21" location="Age_Categories!A1" display="Age_Categories!A1" xr:uid="{00000000-0004-0000-0100-0000EF0D0000}"/>
    <hyperlink ref="EFY21" location="Age_Categories!A1" display="Age_Categories!A1" xr:uid="{00000000-0004-0000-0100-0000F00D0000}"/>
    <hyperlink ref="EFZ21" location="Age_Categories!A1" display="Age_Categories!A1" xr:uid="{00000000-0004-0000-0100-0000F10D0000}"/>
    <hyperlink ref="EGA21" location="Age_Categories!A1" display="Age_Categories!A1" xr:uid="{00000000-0004-0000-0100-0000F20D0000}"/>
    <hyperlink ref="EGB21" location="Age_Categories!A1" display="Age_Categories!A1" xr:uid="{00000000-0004-0000-0100-0000F30D0000}"/>
    <hyperlink ref="EGC21" location="Age_Categories!A1" display="Age_Categories!A1" xr:uid="{00000000-0004-0000-0100-0000F40D0000}"/>
    <hyperlink ref="EGD21" location="Age_Categories!A1" display="Age_Categories!A1" xr:uid="{00000000-0004-0000-0100-0000F50D0000}"/>
    <hyperlink ref="EGE21" location="Age_Categories!A1" display="Age_Categories!A1" xr:uid="{00000000-0004-0000-0100-0000F60D0000}"/>
    <hyperlink ref="EGF21" location="Age_Categories!A1" display="Age_Categories!A1" xr:uid="{00000000-0004-0000-0100-0000F70D0000}"/>
    <hyperlink ref="EGG21" location="Age_Categories!A1" display="Age_Categories!A1" xr:uid="{00000000-0004-0000-0100-0000F80D0000}"/>
    <hyperlink ref="EGH21" location="Age_Categories!A1" display="Age_Categories!A1" xr:uid="{00000000-0004-0000-0100-0000F90D0000}"/>
    <hyperlink ref="EGI21" location="Age_Categories!A1" display="Age_Categories!A1" xr:uid="{00000000-0004-0000-0100-0000FA0D0000}"/>
    <hyperlink ref="EGJ21" location="Age_Categories!A1" display="Age_Categories!A1" xr:uid="{00000000-0004-0000-0100-0000FB0D0000}"/>
    <hyperlink ref="EGK21" location="Age_Categories!A1" display="Age_Categories!A1" xr:uid="{00000000-0004-0000-0100-0000FC0D0000}"/>
    <hyperlink ref="EGL21" location="Age_Categories!A1" display="Age_Categories!A1" xr:uid="{00000000-0004-0000-0100-0000FD0D0000}"/>
    <hyperlink ref="EGM21" location="Age_Categories!A1" display="Age_Categories!A1" xr:uid="{00000000-0004-0000-0100-0000FE0D0000}"/>
    <hyperlink ref="EGN21" location="Age_Categories!A1" display="Age_Categories!A1" xr:uid="{00000000-0004-0000-0100-0000FF0D0000}"/>
    <hyperlink ref="EGO21" location="Age_Categories!A1" display="Age_Categories!A1" xr:uid="{00000000-0004-0000-0100-0000000E0000}"/>
    <hyperlink ref="EGP21" location="Age_Categories!A1" display="Age_Categories!A1" xr:uid="{00000000-0004-0000-0100-0000010E0000}"/>
    <hyperlink ref="EGQ21" location="Age_Categories!A1" display="Age_Categories!A1" xr:uid="{00000000-0004-0000-0100-0000020E0000}"/>
    <hyperlink ref="EGR21" location="Age_Categories!A1" display="Age_Categories!A1" xr:uid="{00000000-0004-0000-0100-0000030E0000}"/>
    <hyperlink ref="EGS21" location="Age_Categories!A1" display="Age_Categories!A1" xr:uid="{00000000-0004-0000-0100-0000040E0000}"/>
    <hyperlink ref="EGT21" location="Age_Categories!A1" display="Age_Categories!A1" xr:uid="{00000000-0004-0000-0100-0000050E0000}"/>
    <hyperlink ref="EGU21" location="Age_Categories!A1" display="Age_Categories!A1" xr:uid="{00000000-0004-0000-0100-0000060E0000}"/>
    <hyperlink ref="EGV21" location="Age_Categories!A1" display="Age_Categories!A1" xr:uid="{00000000-0004-0000-0100-0000070E0000}"/>
    <hyperlink ref="EGW21" location="Age_Categories!A1" display="Age_Categories!A1" xr:uid="{00000000-0004-0000-0100-0000080E0000}"/>
    <hyperlink ref="EGX21" location="Age_Categories!A1" display="Age_Categories!A1" xr:uid="{00000000-0004-0000-0100-0000090E0000}"/>
    <hyperlink ref="EGY21" location="Age_Categories!A1" display="Age_Categories!A1" xr:uid="{00000000-0004-0000-0100-00000A0E0000}"/>
    <hyperlink ref="EGZ21" location="Age_Categories!A1" display="Age_Categories!A1" xr:uid="{00000000-0004-0000-0100-00000B0E0000}"/>
    <hyperlink ref="EHA21" location="Age_Categories!A1" display="Age_Categories!A1" xr:uid="{00000000-0004-0000-0100-00000C0E0000}"/>
    <hyperlink ref="EHB21" location="Age_Categories!A1" display="Age_Categories!A1" xr:uid="{00000000-0004-0000-0100-00000D0E0000}"/>
    <hyperlink ref="EHC21" location="Age_Categories!A1" display="Age_Categories!A1" xr:uid="{00000000-0004-0000-0100-00000E0E0000}"/>
    <hyperlink ref="EHD21" location="Age_Categories!A1" display="Age_Categories!A1" xr:uid="{00000000-0004-0000-0100-00000F0E0000}"/>
    <hyperlink ref="EHE21" location="Age_Categories!A1" display="Age_Categories!A1" xr:uid="{00000000-0004-0000-0100-0000100E0000}"/>
    <hyperlink ref="EHF21" location="Age_Categories!A1" display="Age_Categories!A1" xr:uid="{00000000-0004-0000-0100-0000110E0000}"/>
    <hyperlink ref="EHG21" location="Age_Categories!A1" display="Age_Categories!A1" xr:uid="{00000000-0004-0000-0100-0000120E0000}"/>
    <hyperlink ref="EHH21" location="Age_Categories!A1" display="Age_Categories!A1" xr:uid="{00000000-0004-0000-0100-0000130E0000}"/>
    <hyperlink ref="EHI21" location="Age_Categories!A1" display="Age_Categories!A1" xr:uid="{00000000-0004-0000-0100-0000140E0000}"/>
    <hyperlink ref="EHJ21" location="Age_Categories!A1" display="Age_Categories!A1" xr:uid="{00000000-0004-0000-0100-0000150E0000}"/>
    <hyperlink ref="EHK21" location="Age_Categories!A1" display="Age_Categories!A1" xr:uid="{00000000-0004-0000-0100-0000160E0000}"/>
    <hyperlink ref="EHL21" location="Age_Categories!A1" display="Age_Categories!A1" xr:uid="{00000000-0004-0000-0100-0000170E0000}"/>
    <hyperlink ref="EHM21" location="Age_Categories!A1" display="Age_Categories!A1" xr:uid="{00000000-0004-0000-0100-0000180E0000}"/>
    <hyperlink ref="EHN21" location="Age_Categories!A1" display="Age_Categories!A1" xr:uid="{00000000-0004-0000-0100-0000190E0000}"/>
    <hyperlink ref="EHO21" location="Age_Categories!A1" display="Age_Categories!A1" xr:uid="{00000000-0004-0000-0100-00001A0E0000}"/>
    <hyperlink ref="EHP21" location="Age_Categories!A1" display="Age_Categories!A1" xr:uid="{00000000-0004-0000-0100-00001B0E0000}"/>
    <hyperlink ref="EHQ21" location="Age_Categories!A1" display="Age_Categories!A1" xr:uid="{00000000-0004-0000-0100-00001C0E0000}"/>
    <hyperlink ref="EHR21" location="Age_Categories!A1" display="Age_Categories!A1" xr:uid="{00000000-0004-0000-0100-00001D0E0000}"/>
    <hyperlink ref="EHS21" location="Age_Categories!A1" display="Age_Categories!A1" xr:uid="{00000000-0004-0000-0100-00001E0E0000}"/>
    <hyperlink ref="EHT21" location="Age_Categories!A1" display="Age_Categories!A1" xr:uid="{00000000-0004-0000-0100-00001F0E0000}"/>
    <hyperlink ref="EHU21" location="Age_Categories!A1" display="Age_Categories!A1" xr:uid="{00000000-0004-0000-0100-0000200E0000}"/>
    <hyperlink ref="EHV21" location="Age_Categories!A1" display="Age_Categories!A1" xr:uid="{00000000-0004-0000-0100-0000210E0000}"/>
    <hyperlink ref="EHW21" location="Age_Categories!A1" display="Age_Categories!A1" xr:uid="{00000000-0004-0000-0100-0000220E0000}"/>
    <hyperlink ref="EHX21" location="Age_Categories!A1" display="Age_Categories!A1" xr:uid="{00000000-0004-0000-0100-0000230E0000}"/>
    <hyperlink ref="EHY21" location="Age_Categories!A1" display="Age_Categories!A1" xr:uid="{00000000-0004-0000-0100-0000240E0000}"/>
    <hyperlink ref="EHZ21" location="Age_Categories!A1" display="Age_Categories!A1" xr:uid="{00000000-0004-0000-0100-0000250E0000}"/>
    <hyperlink ref="EIA21" location="Age_Categories!A1" display="Age_Categories!A1" xr:uid="{00000000-0004-0000-0100-0000260E0000}"/>
    <hyperlink ref="EIB21" location="Age_Categories!A1" display="Age_Categories!A1" xr:uid="{00000000-0004-0000-0100-0000270E0000}"/>
    <hyperlink ref="EIC21" location="Age_Categories!A1" display="Age_Categories!A1" xr:uid="{00000000-0004-0000-0100-0000280E0000}"/>
    <hyperlink ref="EID21" location="Age_Categories!A1" display="Age_Categories!A1" xr:uid="{00000000-0004-0000-0100-0000290E0000}"/>
    <hyperlink ref="EIE21" location="Age_Categories!A1" display="Age_Categories!A1" xr:uid="{00000000-0004-0000-0100-00002A0E0000}"/>
    <hyperlink ref="EIF21" location="Age_Categories!A1" display="Age_Categories!A1" xr:uid="{00000000-0004-0000-0100-00002B0E0000}"/>
    <hyperlink ref="EIG21" location="Age_Categories!A1" display="Age_Categories!A1" xr:uid="{00000000-0004-0000-0100-00002C0E0000}"/>
    <hyperlink ref="EIH21" location="Age_Categories!A1" display="Age_Categories!A1" xr:uid="{00000000-0004-0000-0100-00002D0E0000}"/>
    <hyperlink ref="EII21" location="Age_Categories!A1" display="Age_Categories!A1" xr:uid="{00000000-0004-0000-0100-00002E0E0000}"/>
    <hyperlink ref="EIJ21" location="Age_Categories!A1" display="Age_Categories!A1" xr:uid="{00000000-0004-0000-0100-00002F0E0000}"/>
    <hyperlink ref="EIK21" location="Age_Categories!A1" display="Age_Categories!A1" xr:uid="{00000000-0004-0000-0100-0000300E0000}"/>
    <hyperlink ref="EIL21" location="Age_Categories!A1" display="Age_Categories!A1" xr:uid="{00000000-0004-0000-0100-0000310E0000}"/>
    <hyperlink ref="EIM21" location="Age_Categories!A1" display="Age_Categories!A1" xr:uid="{00000000-0004-0000-0100-0000320E0000}"/>
    <hyperlink ref="EIN21" location="Age_Categories!A1" display="Age_Categories!A1" xr:uid="{00000000-0004-0000-0100-0000330E0000}"/>
    <hyperlink ref="EIO21" location="Age_Categories!A1" display="Age_Categories!A1" xr:uid="{00000000-0004-0000-0100-0000340E0000}"/>
    <hyperlink ref="EIP21" location="Age_Categories!A1" display="Age_Categories!A1" xr:uid="{00000000-0004-0000-0100-0000350E0000}"/>
    <hyperlink ref="EIQ21" location="Age_Categories!A1" display="Age_Categories!A1" xr:uid="{00000000-0004-0000-0100-0000360E0000}"/>
    <hyperlink ref="EIR21" location="Age_Categories!A1" display="Age_Categories!A1" xr:uid="{00000000-0004-0000-0100-0000370E0000}"/>
    <hyperlink ref="EIS21" location="Age_Categories!A1" display="Age_Categories!A1" xr:uid="{00000000-0004-0000-0100-0000380E0000}"/>
    <hyperlink ref="EIT21" location="Age_Categories!A1" display="Age_Categories!A1" xr:uid="{00000000-0004-0000-0100-0000390E0000}"/>
    <hyperlink ref="EIU21" location="Age_Categories!A1" display="Age_Categories!A1" xr:uid="{00000000-0004-0000-0100-00003A0E0000}"/>
    <hyperlink ref="EIV21" location="Age_Categories!A1" display="Age_Categories!A1" xr:uid="{00000000-0004-0000-0100-00003B0E0000}"/>
    <hyperlink ref="EIW21" location="Age_Categories!A1" display="Age_Categories!A1" xr:uid="{00000000-0004-0000-0100-00003C0E0000}"/>
    <hyperlink ref="EIX21" location="Age_Categories!A1" display="Age_Categories!A1" xr:uid="{00000000-0004-0000-0100-00003D0E0000}"/>
    <hyperlink ref="EIY21" location="Age_Categories!A1" display="Age_Categories!A1" xr:uid="{00000000-0004-0000-0100-00003E0E0000}"/>
    <hyperlink ref="EIZ21" location="Age_Categories!A1" display="Age_Categories!A1" xr:uid="{00000000-0004-0000-0100-00003F0E0000}"/>
    <hyperlink ref="EJA21" location="Age_Categories!A1" display="Age_Categories!A1" xr:uid="{00000000-0004-0000-0100-0000400E0000}"/>
    <hyperlink ref="EJB21" location="Age_Categories!A1" display="Age_Categories!A1" xr:uid="{00000000-0004-0000-0100-0000410E0000}"/>
    <hyperlink ref="EJC21" location="Age_Categories!A1" display="Age_Categories!A1" xr:uid="{00000000-0004-0000-0100-0000420E0000}"/>
    <hyperlink ref="EJD21" location="Age_Categories!A1" display="Age_Categories!A1" xr:uid="{00000000-0004-0000-0100-0000430E0000}"/>
    <hyperlink ref="EJE21" location="Age_Categories!A1" display="Age_Categories!A1" xr:uid="{00000000-0004-0000-0100-0000440E0000}"/>
    <hyperlink ref="EJF21" location="Age_Categories!A1" display="Age_Categories!A1" xr:uid="{00000000-0004-0000-0100-0000450E0000}"/>
    <hyperlink ref="EJG21" location="Age_Categories!A1" display="Age_Categories!A1" xr:uid="{00000000-0004-0000-0100-0000460E0000}"/>
    <hyperlink ref="EJH21" location="Age_Categories!A1" display="Age_Categories!A1" xr:uid="{00000000-0004-0000-0100-0000470E0000}"/>
    <hyperlink ref="EJI21" location="Age_Categories!A1" display="Age_Categories!A1" xr:uid="{00000000-0004-0000-0100-0000480E0000}"/>
    <hyperlink ref="EJJ21" location="Age_Categories!A1" display="Age_Categories!A1" xr:uid="{00000000-0004-0000-0100-0000490E0000}"/>
    <hyperlink ref="EJK21" location="Age_Categories!A1" display="Age_Categories!A1" xr:uid="{00000000-0004-0000-0100-00004A0E0000}"/>
    <hyperlink ref="EJL21" location="Age_Categories!A1" display="Age_Categories!A1" xr:uid="{00000000-0004-0000-0100-00004B0E0000}"/>
    <hyperlink ref="EJM21" location="Age_Categories!A1" display="Age_Categories!A1" xr:uid="{00000000-0004-0000-0100-00004C0E0000}"/>
    <hyperlink ref="EJN21" location="Age_Categories!A1" display="Age_Categories!A1" xr:uid="{00000000-0004-0000-0100-00004D0E0000}"/>
    <hyperlink ref="EJO21" location="Age_Categories!A1" display="Age_Categories!A1" xr:uid="{00000000-0004-0000-0100-00004E0E0000}"/>
    <hyperlink ref="EJP21" location="Age_Categories!A1" display="Age_Categories!A1" xr:uid="{00000000-0004-0000-0100-00004F0E0000}"/>
    <hyperlink ref="EJQ21" location="Age_Categories!A1" display="Age_Categories!A1" xr:uid="{00000000-0004-0000-0100-0000500E0000}"/>
    <hyperlink ref="EJR21" location="Age_Categories!A1" display="Age_Categories!A1" xr:uid="{00000000-0004-0000-0100-0000510E0000}"/>
    <hyperlink ref="EJS21" location="Age_Categories!A1" display="Age_Categories!A1" xr:uid="{00000000-0004-0000-0100-0000520E0000}"/>
    <hyperlink ref="EJT21" location="Age_Categories!A1" display="Age_Categories!A1" xr:uid="{00000000-0004-0000-0100-0000530E0000}"/>
    <hyperlink ref="EJU21" location="Age_Categories!A1" display="Age_Categories!A1" xr:uid="{00000000-0004-0000-0100-0000540E0000}"/>
    <hyperlink ref="EJV21" location="Age_Categories!A1" display="Age_Categories!A1" xr:uid="{00000000-0004-0000-0100-0000550E0000}"/>
    <hyperlink ref="EJW21" location="Age_Categories!A1" display="Age_Categories!A1" xr:uid="{00000000-0004-0000-0100-0000560E0000}"/>
    <hyperlink ref="EJX21" location="Age_Categories!A1" display="Age_Categories!A1" xr:uid="{00000000-0004-0000-0100-0000570E0000}"/>
    <hyperlink ref="EJY21" location="Age_Categories!A1" display="Age_Categories!A1" xr:uid="{00000000-0004-0000-0100-0000580E0000}"/>
    <hyperlink ref="EJZ21" location="Age_Categories!A1" display="Age_Categories!A1" xr:uid="{00000000-0004-0000-0100-0000590E0000}"/>
    <hyperlink ref="EKA21" location="Age_Categories!A1" display="Age_Categories!A1" xr:uid="{00000000-0004-0000-0100-00005A0E0000}"/>
    <hyperlink ref="EKB21" location="Age_Categories!A1" display="Age_Categories!A1" xr:uid="{00000000-0004-0000-0100-00005B0E0000}"/>
    <hyperlink ref="EKC21" location="Age_Categories!A1" display="Age_Categories!A1" xr:uid="{00000000-0004-0000-0100-00005C0E0000}"/>
    <hyperlink ref="EKD21" location="Age_Categories!A1" display="Age_Categories!A1" xr:uid="{00000000-0004-0000-0100-00005D0E0000}"/>
    <hyperlink ref="EKE21" location="Age_Categories!A1" display="Age_Categories!A1" xr:uid="{00000000-0004-0000-0100-00005E0E0000}"/>
    <hyperlink ref="EKF21" location="Age_Categories!A1" display="Age_Categories!A1" xr:uid="{00000000-0004-0000-0100-00005F0E0000}"/>
    <hyperlink ref="EKG21" location="Age_Categories!A1" display="Age_Categories!A1" xr:uid="{00000000-0004-0000-0100-0000600E0000}"/>
    <hyperlink ref="EKH21" location="Age_Categories!A1" display="Age_Categories!A1" xr:uid="{00000000-0004-0000-0100-0000610E0000}"/>
    <hyperlink ref="EKI21" location="Age_Categories!A1" display="Age_Categories!A1" xr:uid="{00000000-0004-0000-0100-0000620E0000}"/>
    <hyperlink ref="EKJ21" location="Age_Categories!A1" display="Age_Categories!A1" xr:uid="{00000000-0004-0000-0100-0000630E0000}"/>
    <hyperlink ref="EKK21" location="Age_Categories!A1" display="Age_Categories!A1" xr:uid="{00000000-0004-0000-0100-0000640E0000}"/>
    <hyperlink ref="EKL21" location="Age_Categories!A1" display="Age_Categories!A1" xr:uid="{00000000-0004-0000-0100-0000650E0000}"/>
    <hyperlink ref="EKM21" location="Age_Categories!A1" display="Age_Categories!A1" xr:uid="{00000000-0004-0000-0100-0000660E0000}"/>
    <hyperlink ref="EKN21" location="Age_Categories!A1" display="Age_Categories!A1" xr:uid="{00000000-0004-0000-0100-0000670E0000}"/>
    <hyperlink ref="EKO21" location="Age_Categories!A1" display="Age_Categories!A1" xr:uid="{00000000-0004-0000-0100-0000680E0000}"/>
    <hyperlink ref="EKP21" location="Age_Categories!A1" display="Age_Categories!A1" xr:uid="{00000000-0004-0000-0100-0000690E0000}"/>
    <hyperlink ref="EKQ21" location="Age_Categories!A1" display="Age_Categories!A1" xr:uid="{00000000-0004-0000-0100-00006A0E0000}"/>
    <hyperlink ref="EKR21" location="Age_Categories!A1" display="Age_Categories!A1" xr:uid="{00000000-0004-0000-0100-00006B0E0000}"/>
    <hyperlink ref="EKS21" location="Age_Categories!A1" display="Age_Categories!A1" xr:uid="{00000000-0004-0000-0100-00006C0E0000}"/>
    <hyperlink ref="EKT21" location="Age_Categories!A1" display="Age_Categories!A1" xr:uid="{00000000-0004-0000-0100-00006D0E0000}"/>
    <hyperlink ref="EKU21" location="Age_Categories!A1" display="Age_Categories!A1" xr:uid="{00000000-0004-0000-0100-00006E0E0000}"/>
    <hyperlink ref="EKV21" location="Age_Categories!A1" display="Age_Categories!A1" xr:uid="{00000000-0004-0000-0100-00006F0E0000}"/>
    <hyperlink ref="EKW21" location="Age_Categories!A1" display="Age_Categories!A1" xr:uid="{00000000-0004-0000-0100-0000700E0000}"/>
    <hyperlink ref="EKX21" location="Age_Categories!A1" display="Age_Categories!A1" xr:uid="{00000000-0004-0000-0100-0000710E0000}"/>
    <hyperlink ref="EKY21" location="Age_Categories!A1" display="Age_Categories!A1" xr:uid="{00000000-0004-0000-0100-0000720E0000}"/>
    <hyperlink ref="EKZ21" location="Age_Categories!A1" display="Age_Categories!A1" xr:uid="{00000000-0004-0000-0100-0000730E0000}"/>
    <hyperlink ref="ELA21" location="Age_Categories!A1" display="Age_Categories!A1" xr:uid="{00000000-0004-0000-0100-0000740E0000}"/>
    <hyperlink ref="ELB21" location="Age_Categories!A1" display="Age_Categories!A1" xr:uid="{00000000-0004-0000-0100-0000750E0000}"/>
    <hyperlink ref="ELC21" location="Age_Categories!A1" display="Age_Categories!A1" xr:uid="{00000000-0004-0000-0100-0000760E0000}"/>
    <hyperlink ref="ELD21" location="Age_Categories!A1" display="Age_Categories!A1" xr:uid="{00000000-0004-0000-0100-0000770E0000}"/>
    <hyperlink ref="ELE21" location="Age_Categories!A1" display="Age_Categories!A1" xr:uid="{00000000-0004-0000-0100-0000780E0000}"/>
    <hyperlink ref="ELF21" location="Age_Categories!A1" display="Age_Categories!A1" xr:uid="{00000000-0004-0000-0100-0000790E0000}"/>
    <hyperlink ref="ELG21" location="Age_Categories!A1" display="Age_Categories!A1" xr:uid="{00000000-0004-0000-0100-00007A0E0000}"/>
    <hyperlink ref="ELH21" location="Age_Categories!A1" display="Age_Categories!A1" xr:uid="{00000000-0004-0000-0100-00007B0E0000}"/>
    <hyperlink ref="ELI21" location="Age_Categories!A1" display="Age_Categories!A1" xr:uid="{00000000-0004-0000-0100-00007C0E0000}"/>
    <hyperlink ref="ELJ21" location="Age_Categories!A1" display="Age_Categories!A1" xr:uid="{00000000-0004-0000-0100-00007D0E0000}"/>
    <hyperlink ref="ELK21" location="Age_Categories!A1" display="Age_Categories!A1" xr:uid="{00000000-0004-0000-0100-00007E0E0000}"/>
    <hyperlink ref="ELL21" location="Age_Categories!A1" display="Age_Categories!A1" xr:uid="{00000000-0004-0000-0100-00007F0E0000}"/>
    <hyperlink ref="ELM21" location="Age_Categories!A1" display="Age_Categories!A1" xr:uid="{00000000-0004-0000-0100-0000800E0000}"/>
    <hyperlink ref="ELN21" location="Age_Categories!A1" display="Age_Categories!A1" xr:uid="{00000000-0004-0000-0100-0000810E0000}"/>
    <hyperlink ref="ELO21" location="Age_Categories!A1" display="Age_Categories!A1" xr:uid="{00000000-0004-0000-0100-0000820E0000}"/>
    <hyperlink ref="ELP21" location="Age_Categories!A1" display="Age_Categories!A1" xr:uid="{00000000-0004-0000-0100-0000830E0000}"/>
    <hyperlink ref="ELQ21" location="Age_Categories!A1" display="Age_Categories!A1" xr:uid="{00000000-0004-0000-0100-0000840E0000}"/>
    <hyperlink ref="ELR21" location="Age_Categories!A1" display="Age_Categories!A1" xr:uid="{00000000-0004-0000-0100-0000850E0000}"/>
    <hyperlink ref="ELS21" location="Age_Categories!A1" display="Age_Categories!A1" xr:uid="{00000000-0004-0000-0100-0000860E0000}"/>
    <hyperlink ref="ELT21" location="Age_Categories!A1" display="Age_Categories!A1" xr:uid="{00000000-0004-0000-0100-0000870E0000}"/>
    <hyperlink ref="ELU21" location="Age_Categories!A1" display="Age_Categories!A1" xr:uid="{00000000-0004-0000-0100-0000880E0000}"/>
    <hyperlink ref="ELV21" location="Age_Categories!A1" display="Age_Categories!A1" xr:uid="{00000000-0004-0000-0100-0000890E0000}"/>
    <hyperlink ref="ELW21" location="Age_Categories!A1" display="Age_Categories!A1" xr:uid="{00000000-0004-0000-0100-00008A0E0000}"/>
    <hyperlink ref="ELX21" location="Age_Categories!A1" display="Age_Categories!A1" xr:uid="{00000000-0004-0000-0100-00008B0E0000}"/>
    <hyperlink ref="ELY21" location="Age_Categories!A1" display="Age_Categories!A1" xr:uid="{00000000-0004-0000-0100-00008C0E0000}"/>
    <hyperlink ref="ELZ21" location="Age_Categories!A1" display="Age_Categories!A1" xr:uid="{00000000-0004-0000-0100-00008D0E0000}"/>
    <hyperlink ref="EMA21" location="Age_Categories!A1" display="Age_Categories!A1" xr:uid="{00000000-0004-0000-0100-00008E0E0000}"/>
    <hyperlink ref="EMB21" location="Age_Categories!A1" display="Age_Categories!A1" xr:uid="{00000000-0004-0000-0100-00008F0E0000}"/>
    <hyperlink ref="EMC21" location="Age_Categories!A1" display="Age_Categories!A1" xr:uid="{00000000-0004-0000-0100-0000900E0000}"/>
    <hyperlink ref="EMD21" location="Age_Categories!A1" display="Age_Categories!A1" xr:uid="{00000000-0004-0000-0100-0000910E0000}"/>
    <hyperlink ref="EME21" location="Age_Categories!A1" display="Age_Categories!A1" xr:uid="{00000000-0004-0000-0100-0000920E0000}"/>
    <hyperlink ref="EMF21" location="Age_Categories!A1" display="Age_Categories!A1" xr:uid="{00000000-0004-0000-0100-0000930E0000}"/>
    <hyperlink ref="EMG21" location="Age_Categories!A1" display="Age_Categories!A1" xr:uid="{00000000-0004-0000-0100-0000940E0000}"/>
    <hyperlink ref="EMH21" location="Age_Categories!A1" display="Age_Categories!A1" xr:uid="{00000000-0004-0000-0100-0000950E0000}"/>
    <hyperlink ref="EMI21" location="Age_Categories!A1" display="Age_Categories!A1" xr:uid="{00000000-0004-0000-0100-0000960E0000}"/>
    <hyperlink ref="EMJ21" location="Age_Categories!A1" display="Age_Categories!A1" xr:uid="{00000000-0004-0000-0100-0000970E0000}"/>
    <hyperlink ref="EMK21" location="Age_Categories!A1" display="Age_Categories!A1" xr:uid="{00000000-0004-0000-0100-0000980E0000}"/>
    <hyperlink ref="EML21" location="Age_Categories!A1" display="Age_Categories!A1" xr:uid="{00000000-0004-0000-0100-0000990E0000}"/>
    <hyperlink ref="EMM21" location="Age_Categories!A1" display="Age_Categories!A1" xr:uid="{00000000-0004-0000-0100-00009A0E0000}"/>
    <hyperlink ref="EMN21" location="Age_Categories!A1" display="Age_Categories!A1" xr:uid="{00000000-0004-0000-0100-00009B0E0000}"/>
    <hyperlink ref="EMO21" location="Age_Categories!A1" display="Age_Categories!A1" xr:uid="{00000000-0004-0000-0100-00009C0E0000}"/>
    <hyperlink ref="EMP21" location="Age_Categories!A1" display="Age_Categories!A1" xr:uid="{00000000-0004-0000-0100-00009D0E0000}"/>
    <hyperlink ref="EMQ21" location="Age_Categories!A1" display="Age_Categories!A1" xr:uid="{00000000-0004-0000-0100-00009E0E0000}"/>
    <hyperlink ref="EMR21" location="Age_Categories!A1" display="Age_Categories!A1" xr:uid="{00000000-0004-0000-0100-00009F0E0000}"/>
    <hyperlink ref="EMS21" location="Age_Categories!A1" display="Age_Categories!A1" xr:uid="{00000000-0004-0000-0100-0000A00E0000}"/>
    <hyperlink ref="EMT21" location="Age_Categories!A1" display="Age_Categories!A1" xr:uid="{00000000-0004-0000-0100-0000A10E0000}"/>
    <hyperlink ref="EMU21" location="Age_Categories!A1" display="Age_Categories!A1" xr:uid="{00000000-0004-0000-0100-0000A20E0000}"/>
    <hyperlink ref="EMV21" location="Age_Categories!A1" display="Age_Categories!A1" xr:uid="{00000000-0004-0000-0100-0000A30E0000}"/>
    <hyperlink ref="EMW21" location="Age_Categories!A1" display="Age_Categories!A1" xr:uid="{00000000-0004-0000-0100-0000A40E0000}"/>
    <hyperlink ref="EMX21" location="Age_Categories!A1" display="Age_Categories!A1" xr:uid="{00000000-0004-0000-0100-0000A50E0000}"/>
    <hyperlink ref="EMY21" location="Age_Categories!A1" display="Age_Categories!A1" xr:uid="{00000000-0004-0000-0100-0000A60E0000}"/>
    <hyperlink ref="EMZ21" location="Age_Categories!A1" display="Age_Categories!A1" xr:uid="{00000000-0004-0000-0100-0000A70E0000}"/>
    <hyperlink ref="ENA21" location="Age_Categories!A1" display="Age_Categories!A1" xr:uid="{00000000-0004-0000-0100-0000A80E0000}"/>
    <hyperlink ref="ENB21" location="Age_Categories!A1" display="Age_Categories!A1" xr:uid="{00000000-0004-0000-0100-0000A90E0000}"/>
    <hyperlink ref="ENC21" location="Age_Categories!A1" display="Age_Categories!A1" xr:uid="{00000000-0004-0000-0100-0000AA0E0000}"/>
    <hyperlink ref="END21" location="Age_Categories!A1" display="Age_Categories!A1" xr:uid="{00000000-0004-0000-0100-0000AB0E0000}"/>
    <hyperlink ref="ENE21" location="Age_Categories!A1" display="Age_Categories!A1" xr:uid="{00000000-0004-0000-0100-0000AC0E0000}"/>
    <hyperlink ref="ENF21" location="Age_Categories!A1" display="Age_Categories!A1" xr:uid="{00000000-0004-0000-0100-0000AD0E0000}"/>
    <hyperlink ref="ENG21" location="Age_Categories!A1" display="Age_Categories!A1" xr:uid="{00000000-0004-0000-0100-0000AE0E0000}"/>
    <hyperlink ref="ENH21" location="Age_Categories!A1" display="Age_Categories!A1" xr:uid="{00000000-0004-0000-0100-0000AF0E0000}"/>
    <hyperlink ref="ENI21" location="Age_Categories!A1" display="Age_Categories!A1" xr:uid="{00000000-0004-0000-0100-0000B00E0000}"/>
    <hyperlink ref="ENJ21" location="Age_Categories!A1" display="Age_Categories!A1" xr:uid="{00000000-0004-0000-0100-0000B10E0000}"/>
    <hyperlink ref="ENK21" location="Age_Categories!A1" display="Age_Categories!A1" xr:uid="{00000000-0004-0000-0100-0000B20E0000}"/>
    <hyperlink ref="ENL21" location="Age_Categories!A1" display="Age_Categories!A1" xr:uid="{00000000-0004-0000-0100-0000B30E0000}"/>
    <hyperlink ref="ENM21" location="Age_Categories!A1" display="Age_Categories!A1" xr:uid="{00000000-0004-0000-0100-0000B40E0000}"/>
    <hyperlink ref="ENN21" location="Age_Categories!A1" display="Age_Categories!A1" xr:uid="{00000000-0004-0000-0100-0000B50E0000}"/>
    <hyperlink ref="ENO21" location="Age_Categories!A1" display="Age_Categories!A1" xr:uid="{00000000-0004-0000-0100-0000B60E0000}"/>
    <hyperlink ref="ENP21" location="Age_Categories!A1" display="Age_Categories!A1" xr:uid="{00000000-0004-0000-0100-0000B70E0000}"/>
    <hyperlink ref="ENQ21" location="Age_Categories!A1" display="Age_Categories!A1" xr:uid="{00000000-0004-0000-0100-0000B80E0000}"/>
    <hyperlink ref="ENR21" location="Age_Categories!A1" display="Age_Categories!A1" xr:uid="{00000000-0004-0000-0100-0000B90E0000}"/>
    <hyperlink ref="ENS21" location="Age_Categories!A1" display="Age_Categories!A1" xr:uid="{00000000-0004-0000-0100-0000BA0E0000}"/>
    <hyperlink ref="ENT21" location="Age_Categories!A1" display="Age_Categories!A1" xr:uid="{00000000-0004-0000-0100-0000BB0E0000}"/>
    <hyperlink ref="ENU21" location="Age_Categories!A1" display="Age_Categories!A1" xr:uid="{00000000-0004-0000-0100-0000BC0E0000}"/>
    <hyperlink ref="ENV21" location="Age_Categories!A1" display="Age_Categories!A1" xr:uid="{00000000-0004-0000-0100-0000BD0E0000}"/>
    <hyperlink ref="ENW21" location="Age_Categories!A1" display="Age_Categories!A1" xr:uid="{00000000-0004-0000-0100-0000BE0E0000}"/>
    <hyperlink ref="ENX21" location="Age_Categories!A1" display="Age_Categories!A1" xr:uid="{00000000-0004-0000-0100-0000BF0E0000}"/>
    <hyperlink ref="ENY21" location="Age_Categories!A1" display="Age_Categories!A1" xr:uid="{00000000-0004-0000-0100-0000C00E0000}"/>
    <hyperlink ref="ENZ21" location="Age_Categories!A1" display="Age_Categories!A1" xr:uid="{00000000-0004-0000-0100-0000C10E0000}"/>
    <hyperlink ref="EOA21" location="Age_Categories!A1" display="Age_Categories!A1" xr:uid="{00000000-0004-0000-0100-0000C20E0000}"/>
    <hyperlink ref="EOB21" location="Age_Categories!A1" display="Age_Categories!A1" xr:uid="{00000000-0004-0000-0100-0000C30E0000}"/>
    <hyperlink ref="EOC21" location="Age_Categories!A1" display="Age_Categories!A1" xr:uid="{00000000-0004-0000-0100-0000C40E0000}"/>
    <hyperlink ref="EOD21" location="Age_Categories!A1" display="Age_Categories!A1" xr:uid="{00000000-0004-0000-0100-0000C50E0000}"/>
    <hyperlink ref="EOE21" location="Age_Categories!A1" display="Age_Categories!A1" xr:uid="{00000000-0004-0000-0100-0000C60E0000}"/>
    <hyperlink ref="EOF21" location="Age_Categories!A1" display="Age_Categories!A1" xr:uid="{00000000-0004-0000-0100-0000C70E0000}"/>
    <hyperlink ref="EOG21" location="Age_Categories!A1" display="Age_Categories!A1" xr:uid="{00000000-0004-0000-0100-0000C80E0000}"/>
    <hyperlink ref="EOH21" location="Age_Categories!A1" display="Age_Categories!A1" xr:uid="{00000000-0004-0000-0100-0000C90E0000}"/>
    <hyperlink ref="EOI21" location="Age_Categories!A1" display="Age_Categories!A1" xr:uid="{00000000-0004-0000-0100-0000CA0E0000}"/>
    <hyperlink ref="EOJ21" location="Age_Categories!A1" display="Age_Categories!A1" xr:uid="{00000000-0004-0000-0100-0000CB0E0000}"/>
    <hyperlink ref="EOK21" location="Age_Categories!A1" display="Age_Categories!A1" xr:uid="{00000000-0004-0000-0100-0000CC0E0000}"/>
    <hyperlink ref="EOL21" location="Age_Categories!A1" display="Age_Categories!A1" xr:uid="{00000000-0004-0000-0100-0000CD0E0000}"/>
    <hyperlink ref="EOM21" location="Age_Categories!A1" display="Age_Categories!A1" xr:uid="{00000000-0004-0000-0100-0000CE0E0000}"/>
    <hyperlink ref="EON21" location="Age_Categories!A1" display="Age_Categories!A1" xr:uid="{00000000-0004-0000-0100-0000CF0E0000}"/>
    <hyperlink ref="EOO21" location="Age_Categories!A1" display="Age_Categories!A1" xr:uid="{00000000-0004-0000-0100-0000D00E0000}"/>
    <hyperlink ref="EOP21" location="Age_Categories!A1" display="Age_Categories!A1" xr:uid="{00000000-0004-0000-0100-0000D10E0000}"/>
    <hyperlink ref="EOQ21" location="Age_Categories!A1" display="Age_Categories!A1" xr:uid="{00000000-0004-0000-0100-0000D20E0000}"/>
    <hyperlink ref="EOR21" location="Age_Categories!A1" display="Age_Categories!A1" xr:uid="{00000000-0004-0000-0100-0000D30E0000}"/>
    <hyperlink ref="EOS21" location="Age_Categories!A1" display="Age_Categories!A1" xr:uid="{00000000-0004-0000-0100-0000D40E0000}"/>
    <hyperlink ref="EOT21" location="Age_Categories!A1" display="Age_Categories!A1" xr:uid="{00000000-0004-0000-0100-0000D50E0000}"/>
    <hyperlink ref="EOU21" location="Age_Categories!A1" display="Age_Categories!A1" xr:uid="{00000000-0004-0000-0100-0000D60E0000}"/>
    <hyperlink ref="EOV21" location="Age_Categories!A1" display="Age_Categories!A1" xr:uid="{00000000-0004-0000-0100-0000D70E0000}"/>
    <hyperlink ref="EOW21" location="Age_Categories!A1" display="Age_Categories!A1" xr:uid="{00000000-0004-0000-0100-0000D80E0000}"/>
    <hyperlink ref="EOX21" location="Age_Categories!A1" display="Age_Categories!A1" xr:uid="{00000000-0004-0000-0100-0000D90E0000}"/>
    <hyperlink ref="EOY21" location="Age_Categories!A1" display="Age_Categories!A1" xr:uid="{00000000-0004-0000-0100-0000DA0E0000}"/>
    <hyperlink ref="EOZ21" location="Age_Categories!A1" display="Age_Categories!A1" xr:uid="{00000000-0004-0000-0100-0000DB0E0000}"/>
    <hyperlink ref="EPA21" location="Age_Categories!A1" display="Age_Categories!A1" xr:uid="{00000000-0004-0000-0100-0000DC0E0000}"/>
    <hyperlink ref="EPB21" location="Age_Categories!A1" display="Age_Categories!A1" xr:uid="{00000000-0004-0000-0100-0000DD0E0000}"/>
    <hyperlink ref="EPC21" location="Age_Categories!A1" display="Age_Categories!A1" xr:uid="{00000000-0004-0000-0100-0000DE0E0000}"/>
    <hyperlink ref="EPD21" location="Age_Categories!A1" display="Age_Categories!A1" xr:uid="{00000000-0004-0000-0100-0000DF0E0000}"/>
    <hyperlink ref="EPE21" location="Age_Categories!A1" display="Age_Categories!A1" xr:uid="{00000000-0004-0000-0100-0000E00E0000}"/>
    <hyperlink ref="EPF21" location="Age_Categories!A1" display="Age_Categories!A1" xr:uid="{00000000-0004-0000-0100-0000E10E0000}"/>
    <hyperlink ref="EPG21" location="Age_Categories!A1" display="Age_Categories!A1" xr:uid="{00000000-0004-0000-0100-0000E20E0000}"/>
    <hyperlink ref="EPH21" location="Age_Categories!A1" display="Age_Categories!A1" xr:uid="{00000000-0004-0000-0100-0000E30E0000}"/>
    <hyperlink ref="EPI21" location="Age_Categories!A1" display="Age_Categories!A1" xr:uid="{00000000-0004-0000-0100-0000E40E0000}"/>
    <hyperlink ref="EPJ21" location="Age_Categories!A1" display="Age_Categories!A1" xr:uid="{00000000-0004-0000-0100-0000E50E0000}"/>
    <hyperlink ref="EPK21" location="Age_Categories!A1" display="Age_Categories!A1" xr:uid="{00000000-0004-0000-0100-0000E60E0000}"/>
    <hyperlink ref="EPL21" location="Age_Categories!A1" display="Age_Categories!A1" xr:uid="{00000000-0004-0000-0100-0000E70E0000}"/>
    <hyperlink ref="EPM21" location="Age_Categories!A1" display="Age_Categories!A1" xr:uid="{00000000-0004-0000-0100-0000E80E0000}"/>
    <hyperlink ref="EPN21" location="Age_Categories!A1" display="Age_Categories!A1" xr:uid="{00000000-0004-0000-0100-0000E90E0000}"/>
    <hyperlink ref="EPO21" location="Age_Categories!A1" display="Age_Categories!A1" xr:uid="{00000000-0004-0000-0100-0000EA0E0000}"/>
    <hyperlink ref="EPP21" location="Age_Categories!A1" display="Age_Categories!A1" xr:uid="{00000000-0004-0000-0100-0000EB0E0000}"/>
    <hyperlink ref="EPQ21" location="Age_Categories!A1" display="Age_Categories!A1" xr:uid="{00000000-0004-0000-0100-0000EC0E0000}"/>
    <hyperlink ref="EPR21" location="Age_Categories!A1" display="Age_Categories!A1" xr:uid="{00000000-0004-0000-0100-0000ED0E0000}"/>
    <hyperlink ref="EPS21" location="Age_Categories!A1" display="Age_Categories!A1" xr:uid="{00000000-0004-0000-0100-0000EE0E0000}"/>
    <hyperlink ref="EPT21" location="Age_Categories!A1" display="Age_Categories!A1" xr:uid="{00000000-0004-0000-0100-0000EF0E0000}"/>
    <hyperlink ref="EPU21" location="Age_Categories!A1" display="Age_Categories!A1" xr:uid="{00000000-0004-0000-0100-0000F00E0000}"/>
    <hyperlink ref="EPV21" location="Age_Categories!A1" display="Age_Categories!A1" xr:uid="{00000000-0004-0000-0100-0000F10E0000}"/>
    <hyperlink ref="EPW21" location="Age_Categories!A1" display="Age_Categories!A1" xr:uid="{00000000-0004-0000-0100-0000F20E0000}"/>
    <hyperlink ref="EPX21" location="Age_Categories!A1" display="Age_Categories!A1" xr:uid="{00000000-0004-0000-0100-0000F30E0000}"/>
    <hyperlink ref="EPY21" location="Age_Categories!A1" display="Age_Categories!A1" xr:uid="{00000000-0004-0000-0100-0000F40E0000}"/>
    <hyperlink ref="EPZ21" location="Age_Categories!A1" display="Age_Categories!A1" xr:uid="{00000000-0004-0000-0100-0000F50E0000}"/>
    <hyperlink ref="EQA21" location="Age_Categories!A1" display="Age_Categories!A1" xr:uid="{00000000-0004-0000-0100-0000F60E0000}"/>
    <hyperlink ref="EQB21" location="Age_Categories!A1" display="Age_Categories!A1" xr:uid="{00000000-0004-0000-0100-0000F70E0000}"/>
    <hyperlink ref="EQC21" location="Age_Categories!A1" display="Age_Categories!A1" xr:uid="{00000000-0004-0000-0100-0000F80E0000}"/>
    <hyperlink ref="EQD21" location="Age_Categories!A1" display="Age_Categories!A1" xr:uid="{00000000-0004-0000-0100-0000F90E0000}"/>
    <hyperlink ref="EQE21" location="Age_Categories!A1" display="Age_Categories!A1" xr:uid="{00000000-0004-0000-0100-0000FA0E0000}"/>
    <hyperlink ref="EQF21" location="Age_Categories!A1" display="Age_Categories!A1" xr:uid="{00000000-0004-0000-0100-0000FB0E0000}"/>
    <hyperlink ref="EQG21" location="Age_Categories!A1" display="Age_Categories!A1" xr:uid="{00000000-0004-0000-0100-0000FC0E0000}"/>
    <hyperlink ref="EQH21" location="Age_Categories!A1" display="Age_Categories!A1" xr:uid="{00000000-0004-0000-0100-0000FD0E0000}"/>
    <hyperlink ref="EQI21" location="Age_Categories!A1" display="Age_Categories!A1" xr:uid="{00000000-0004-0000-0100-0000FE0E0000}"/>
    <hyperlink ref="EQJ21" location="Age_Categories!A1" display="Age_Categories!A1" xr:uid="{00000000-0004-0000-0100-0000FF0E0000}"/>
    <hyperlink ref="EQK21" location="Age_Categories!A1" display="Age_Categories!A1" xr:uid="{00000000-0004-0000-0100-0000000F0000}"/>
    <hyperlink ref="EQL21" location="Age_Categories!A1" display="Age_Categories!A1" xr:uid="{00000000-0004-0000-0100-0000010F0000}"/>
    <hyperlink ref="EQM21" location="Age_Categories!A1" display="Age_Categories!A1" xr:uid="{00000000-0004-0000-0100-0000020F0000}"/>
    <hyperlink ref="EQN21" location="Age_Categories!A1" display="Age_Categories!A1" xr:uid="{00000000-0004-0000-0100-0000030F0000}"/>
    <hyperlink ref="EQO21" location="Age_Categories!A1" display="Age_Categories!A1" xr:uid="{00000000-0004-0000-0100-0000040F0000}"/>
    <hyperlink ref="EQP21" location="Age_Categories!A1" display="Age_Categories!A1" xr:uid="{00000000-0004-0000-0100-0000050F0000}"/>
    <hyperlink ref="EQQ21" location="Age_Categories!A1" display="Age_Categories!A1" xr:uid="{00000000-0004-0000-0100-0000060F0000}"/>
    <hyperlink ref="EQR21" location="Age_Categories!A1" display="Age_Categories!A1" xr:uid="{00000000-0004-0000-0100-0000070F0000}"/>
    <hyperlink ref="EQS21" location="Age_Categories!A1" display="Age_Categories!A1" xr:uid="{00000000-0004-0000-0100-0000080F0000}"/>
    <hyperlink ref="EQT21" location="Age_Categories!A1" display="Age_Categories!A1" xr:uid="{00000000-0004-0000-0100-0000090F0000}"/>
    <hyperlink ref="EQU21" location="Age_Categories!A1" display="Age_Categories!A1" xr:uid="{00000000-0004-0000-0100-00000A0F0000}"/>
    <hyperlink ref="EQV21" location="Age_Categories!A1" display="Age_Categories!A1" xr:uid="{00000000-0004-0000-0100-00000B0F0000}"/>
    <hyperlink ref="EQW21" location="Age_Categories!A1" display="Age_Categories!A1" xr:uid="{00000000-0004-0000-0100-00000C0F0000}"/>
    <hyperlink ref="EQX21" location="Age_Categories!A1" display="Age_Categories!A1" xr:uid="{00000000-0004-0000-0100-00000D0F0000}"/>
    <hyperlink ref="EQY21" location="Age_Categories!A1" display="Age_Categories!A1" xr:uid="{00000000-0004-0000-0100-00000E0F0000}"/>
    <hyperlink ref="EQZ21" location="Age_Categories!A1" display="Age_Categories!A1" xr:uid="{00000000-0004-0000-0100-00000F0F0000}"/>
    <hyperlink ref="ERA21" location="Age_Categories!A1" display="Age_Categories!A1" xr:uid="{00000000-0004-0000-0100-0000100F0000}"/>
    <hyperlink ref="ERB21" location="Age_Categories!A1" display="Age_Categories!A1" xr:uid="{00000000-0004-0000-0100-0000110F0000}"/>
    <hyperlink ref="ERC21" location="Age_Categories!A1" display="Age_Categories!A1" xr:uid="{00000000-0004-0000-0100-0000120F0000}"/>
    <hyperlink ref="ERD21" location="Age_Categories!A1" display="Age_Categories!A1" xr:uid="{00000000-0004-0000-0100-0000130F0000}"/>
    <hyperlink ref="ERE21" location="Age_Categories!A1" display="Age_Categories!A1" xr:uid="{00000000-0004-0000-0100-0000140F0000}"/>
    <hyperlink ref="ERF21" location="Age_Categories!A1" display="Age_Categories!A1" xr:uid="{00000000-0004-0000-0100-0000150F0000}"/>
    <hyperlink ref="ERG21" location="Age_Categories!A1" display="Age_Categories!A1" xr:uid="{00000000-0004-0000-0100-0000160F0000}"/>
    <hyperlink ref="ERH21" location="Age_Categories!A1" display="Age_Categories!A1" xr:uid="{00000000-0004-0000-0100-0000170F0000}"/>
    <hyperlink ref="ERI21" location="Age_Categories!A1" display="Age_Categories!A1" xr:uid="{00000000-0004-0000-0100-0000180F0000}"/>
    <hyperlink ref="ERJ21" location="Age_Categories!A1" display="Age_Categories!A1" xr:uid="{00000000-0004-0000-0100-0000190F0000}"/>
    <hyperlink ref="ERK21" location="Age_Categories!A1" display="Age_Categories!A1" xr:uid="{00000000-0004-0000-0100-00001A0F0000}"/>
    <hyperlink ref="ERL21" location="Age_Categories!A1" display="Age_Categories!A1" xr:uid="{00000000-0004-0000-0100-00001B0F0000}"/>
    <hyperlink ref="ERM21" location="Age_Categories!A1" display="Age_Categories!A1" xr:uid="{00000000-0004-0000-0100-00001C0F0000}"/>
    <hyperlink ref="ERN21" location="Age_Categories!A1" display="Age_Categories!A1" xr:uid="{00000000-0004-0000-0100-00001D0F0000}"/>
    <hyperlink ref="ERO21" location="Age_Categories!A1" display="Age_Categories!A1" xr:uid="{00000000-0004-0000-0100-00001E0F0000}"/>
    <hyperlink ref="ERP21" location="Age_Categories!A1" display="Age_Categories!A1" xr:uid="{00000000-0004-0000-0100-00001F0F0000}"/>
    <hyperlink ref="ERQ21" location="Age_Categories!A1" display="Age_Categories!A1" xr:uid="{00000000-0004-0000-0100-0000200F0000}"/>
    <hyperlink ref="ERR21" location="Age_Categories!A1" display="Age_Categories!A1" xr:uid="{00000000-0004-0000-0100-0000210F0000}"/>
    <hyperlink ref="ERS21" location="Age_Categories!A1" display="Age_Categories!A1" xr:uid="{00000000-0004-0000-0100-0000220F0000}"/>
    <hyperlink ref="ERT21" location="Age_Categories!A1" display="Age_Categories!A1" xr:uid="{00000000-0004-0000-0100-0000230F0000}"/>
    <hyperlink ref="ERU21" location="Age_Categories!A1" display="Age_Categories!A1" xr:uid="{00000000-0004-0000-0100-0000240F0000}"/>
    <hyperlink ref="ERV21" location="Age_Categories!A1" display="Age_Categories!A1" xr:uid="{00000000-0004-0000-0100-0000250F0000}"/>
    <hyperlink ref="ERW21" location="Age_Categories!A1" display="Age_Categories!A1" xr:uid="{00000000-0004-0000-0100-0000260F0000}"/>
    <hyperlink ref="ERX21" location="Age_Categories!A1" display="Age_Categories!A1" xr:uid="{00000000-0004-0000-0100-0000270F0000}"/>
    <hyperlink ref="ERY21" location="Age_Categories!A1" display="Age_Categories!A1" xr:uid="{00000000-0004-0000-0100-0000280F0000}"/>
    <hyperlink ref="ERZ21" location="Age_Categories!A1" display="Age_Categories!A1" xr:uid="{00000000-0004-0000-0100-0000290F0000}"/>
    <hyperlink ref="ESA21" location="Age_Categories!A1" display="Age_Categories!A1" xr:uid="{00000000-0004-0000-0100-00002A0F0000}"/>
    <hyperlink ref="ESB21" location="Age_Categories!A1" display="Age_Categories!A1" xr:uid="{00000000-0004-0000-0100-00002B0F0000}"/>
    <hyperlink ref="ESC21" location="Age_Categories!A1" display="Age_Categories!A1" xr:uid="{00000000-0004-0000-0100-00002C0F0000}"/>
    <hyperlink ref="ESD21" location="Age_Categories!A1" display="Age_Categories!A1" xr:uid="{00000000-0004-0000-0100-00002D0F0000}"/>
    <hyperlink ref="ESE21" location="Age_Categories!A1" display="Age_Categories!A1" xr:uid="{00000000-0004-0000-0100-00002E0F0000}"/>
    <hyperlink ref="ESF21" location="Age_Categories!A1" display="Age_Categories!A1" xr:uid="{00000000-0004-0000-0100-00002F0F0000}"/>
    <hyperlink ref="ESG21" location="Age_Categories!A1" display="Age_Categories!A1" xr:uid="{00000000-0004-0000-0100-0000300F0000}"/>
    <hyperlink ref="ESH21" location="Age_Categories!A1" display="Age_Categories!A1" xr:uid="{00000000-0004-0000-0100-0000310F0000}"/>
    <hyperlink ref="ESI21" location="Age_Categories!A1" display="Age_Categories!A1" xr:uid="{00000000-0004-0000-0100-0000320F0000}"/>
    <hyperlink ref="ESJ21" location="Age_Categories!A1" display="Age_Categories!A1" xr:uid="{00000000-0004-0000-0100-0000330F0000}"/>
    <hyperlink ref="ESK21" location="Age_Categories!A1" display="Age_Categories!A1" xr:uid="{00000000-0004-0000-0100-0000340F0000}"/>
    <hyperlink ref="ESL21" location="Age_Categories!A1" display="Age_Categories!A1" xr:uid="{00000000-0004-0000-0100-0000350F0000}"/>
    <hyperlink ref="ESM21" location="Age_Categories!A1" display="Age_Categories!A1" xr:uid="{00000000-0004-0000-0100-0000360F0000}"/>
    <hyperlink ref="ESN21" location="Age_Categories!A1" display="Age_Categories!A1" xr:uid="{00000000-0004-0000-0100-0000370F0000}"/>
    <hyperlink ref="ESO21" location="Age_Categories!A1" display="Age_Categories!A1" xr:uid="{00000000-0004-0000-0100-0000380F0000}"/>
    <hyperlink ref="ESP21" location="Age_Categories!A1" display="Age_Categories!A1" xr:uid="{00000000-0004-0000-0100-0000390F0000}"/>
    <hyperlink ref="ESQ21" location="Age_Categories!A1" display="Age_Categories!A1" xr:uid="{00000000-0004-0000-0100-00003A0F0000}"/>
    <hyperlink ref="ESR21" location="Age_Categories!A1" display="Age_Categories!A1" xr:uid="{00000000-0004-0000-0100-00003B0F0000}"/>
    <hyperlink ref="ESS21" location="Age_Categories!A1" display="Age_Categories!A1" xr:uid="{00000000-0004-0000-0100-00003C0F0000}"/>
    <hyperlink ref="EST21" location="Age_Categories!A1" display="Age_Categories!A1" xr:uid="{00000000-0004-0000-0100-00003D0F0000}"/>
    <hyperlink ref="ESU21" location="Age_Categories!A1" display="Age_Categories!A1" xr:uid="{00000000-0004-0000-0100-00003E0F0000}"/>
    <hyperlink ref="ESV21" location="Age_Categories!A1" display="Age_Categories!A1" xr:uid="{00000000-0004-0000-0100-00003F0F0000}"/>
    <hyperlink ref="ESW21" location="Age_Categories!A1" display="Age_Categories!A1" xr:uid="{00000000-0004-0000-0100-0000400F0000}"/>
    <hyperlink ref="ESX21" location="Age_Categories!A1" display="Age_Categories!A1" xr:uid="{00000000-0004-0000-0100-0000410F0000}"/>
    <hyperlink ref="ESY21" location="Age_Categories!A1" display="Age_Categories!A1" xr:uid="{00000000-0004-0000-0100-0000420F0000}"/>
    <hyperlink ref="ESZ21" location="Age_Categories!A1" display="Age_Categories!A1" xr:uid="{00000000-0004-0000-0100-0000430F0000}"/>
    <hyperlink ref="ETA21" location="Age_Categories!A1" display="Age_Categories!A1" xr:uid="{00000000-0004-0000-0100-0000440F0000}"/>
    <hyperlink ref="ETB21" location="Age_Categories!A1" display="Age_Categories!A1" xr:uid="{00000000-0004-0000-0100-0000450F0000}"/>
    <hyperlink ref="ETC21" location="Age_Categories!A1" display="Age_Categories!A1" xr:uid="{00000000-0004-0000-0100-0000460F0000}"/>
    <hyperlink ref="ETD21" location="Age_Categories!A1" display="Age_Categories!A1" xr:uid="{00000000-0004-0000-0100-0000470F0000}"/>
    <hyperlink ref="ETE21" location="Age_Categories!A1" display="Age_Categories!A1" xr:uid="{00000000-0004-0000-0100-0000480F0000}"/>
    <hyperlink ref="ETF21" location="Age_Categories!A1" display="Age_Categories!A1" xr:uid="{00000000-0004-0000-0100-0000490F0000}"/>
    <hyperlink ref="ETG21" location="Age_Categories!A1" display="Age_Categories!A1" xr:uid="{00000000-0004-0000-0100-00004A0F0000}"/>
    <hyperlink ref="ETH21" location="Age_Categories!A1" display="Age_Categories!A1" xr:uid="{00000000-0004-0000-0100-00004B0F0000}"/>
    <hyperlink ref="ETI21" location="Age_Categories!A1" display="Age_Categories!A1" xr:uid="{00000000-0004-0000-0100-00004C0F0000}"/>
    <hyperlink ref="ETJ21" location="Age_Categories!A1" display="Age_Categories!A1" xr:uid="{00000000-0004-0000-0100-00004D0F0000}"/>
    <hyperlink ref="ETK21" location="Age_Categories!A1" display="Age_Categories!A1" xr:uid="{00000000-0004-0000-0100-00004E0F0000}"/>
    <hyperlink ref="ETL21" location="Age_Categories!A1" display="Age_Categories!A1" xr:uid="{00000000-0004-0000-0100-00004F0F0000}"/>
    <hyperlink ref="ETM21" location="Age_Categories!A1" display="Age_Categories!A1" xr:uid="{00000000-0004-0000-0100-0000500F0000}"/>
    <hyperlink ref="ETN21" location="Age_Categories!A1" display="Age_Categories!A1" xr:uid="{00000000-0004-0000-0100-0000510F0000}"/>
    <hyperlink ref="ETO21" location="Age_Categories!A1" display="Age_Categories!A1" xr:uid="{00000000-0004-0000-0100-0000520F0000}"/>
    <hyperlink ref="ETP21" location="Age_Categories!A1" display="Age_Categories!A1" xr:uid="{00000000-0004-0000-0100-0000530F0000}"/>
    <hyperlink ref="ETQ21" location="Age_Categories!A1" display="Age_Categories!A1" xr:uid="{00000000-0004-0000-0100-0000540F0000}"/>
    <hyperlink ref="ETR21" location="Age_Categories!A1" display="Age_Categories!A1" xr:uid="{00000000-0004-0000-0100-0000550F0000}"/>
    <hyperlink ref="ETS21" location="Age_Categories!A1" display="Age_Categories!A1" xr:uid="{00000000-0004-0000-0100-0000560F0000}"/>
    <hyperlink ref="ETT21" location="Age_Categories!A1" display="Age_Categories!A1" xr:uid="{00000000-0004-0000-0100-0000570F0000}"/>
    <hyperlink ref="ETU21" location="Age_Categories!A1" display="Age_Categories!A1" xr:uid="{00000000-0004-0000-0100-0000580F0000}"/>
    <hyperlink ref="ETV21" location="Age_Categories!A1" display="Age_Categories!A1" xr:uid="{00000000-0004-0000-0100-0000590F0000}"/>
    <hyperlink ref="ETW21" location="Age_Categories!A1" display="Age_Categories!A1" xr:uid="{00000000-0004-0000-0100-00005A0F0000}"/>
    <hyperlink ref="ETX21" location="Age_Categories!A1" display="Age_Categories!A1" xr:uid="{00000000-0004-0000-0100-00005B0F0000}"/>
    <hyperlink ref="ETY21" location="Age_Categories!A1" display="Age_Categories!A1" xr:uid="{00000000-0004-0000-0100-00005C0F0000}"/>
    <hyperlink ref="ETZ21" location="Age_Categories!A1" display="Age_Categories!A1" xr:uid="{00000000-0004-0000-0100-00005D0F0000}"/>
    <hyperlink ref="EUA21" location="Age_Categories!A1" display="Age_Categories!A1" xr:uid="{00000000-0004-0000-0100-00005E0F0000}"/>
    <hyperlink ref="EUB21" location="Age_Categories!A1" display="Age_Categories!A1" xr:uid="{00000000-0004-0000-0100-00005F0F0000}"/>
    <hyperlink ref="EUC21" location="Age_Categories!A1" display="Age_Categories!A1" xr:uid="{00000000-0004-0000-0100-0000600F0000}"/>
    <hyperlink ref="EUD21" location="Age_Categories!A1" display="Age_Categories!A1" xr:uid="{00000000-0004-0000-0100-0000610F0000}"/>
    <hyperlink ref="EUE21" location="Age_Categories!A1" display="Age_Categories!A1" xr:uid="{00000000-0004-0000-0100-0000620F0000}"/>
    <hyperlink ref="EUF21" location="Age_Categories!A1" display="Age_Categories!A1" xr:uid="{00000000-0004-0000-0100-0000630F0000}"/>
    <hyperlink ref="EUG21" location="Age_Categories!A1" display="Age_Categories!A1" xr:uid="{00000000-0004-0000-0100-0000640F0000}"/>
    <hyperlink ref="EUH21" location="Age_Categories!A1" display="Age_Categories!A1" xr:uid="{00000000-0004-0000-0100-0000650F0000}"/>
    <hyperlink ref="EUI21" location="Age_Categories!A1" display="Age_Categories!A1" xr:uid="{00000000-0004-0000-0100-0000660F0000}"/>
    <hyperlink ref="EUJ21" location="Age_Categories!A1" display="Age_Categories!A1" xr:uid="{00000000-0004-0000-0100-0000670F0000}"/>
    <hyperlink ref="EUK21" location="Age_Categories!A1" display="Age_Categories!A1" xr:uid="{00000000-0004-0000-0100-0000680F0000}"/>
    <hyperlink ref="EUL21" location="Age_Categories!A1" display="Age_Categories!A1" xr:uid="{00000000-0004-0000-0100-0000690F0000}"/>
    <hyperlink ref="EUM21" location="Age_Categories!A1" display="Age_Categories!A1" xr:uid="{00000000-0004-0000-0100-00006A0F0000}"/>
    <hyperlink ref="EUN21" location="Age_Categories!A1" display="Age_Categories!A1" xr:uid="{00000000-0004-0000-0100-00006B0F0000}"/>
    <hyperlink ref="EUO21" location="Age_Categories!A1" display="Age_Categories!A1" xr:uid="{00000000-0004-0000-0100-00006C0F0000}"/>
    <hyperlink ref="EUP21" location="Age_Categories!A1" display="Age_Categories!A1" xr:uid="{00000000-0004-0000-0100-00006D0F0000}"/>
    <hyperlink ref="EUQ21" location="Age_Categories!A1" display="Age_Categories!A1" xr:uid="{00000000-0004-0000-0100-00006E0F0000}"/>
    <hyperlink ref="EUR21" location="Age_Categories!A1" display="Age_Categories!A1" xr:uid="{00000000-0004-0000-0100-00006F0F0000}"/>
    <hyperlink ref="EUS21" location="Age_Categories!A1" display="Age_Categories!A1" xr:uid="{00000000-0004-0000-0100-0000700F0000}"/>
    <hyperlink ref="EUT21" location="Age_Categories!A1" display="Age_Categories!A1" xr:uid="{00000000-0004-0000-0100-0000710F0000}"/>
    <hyperlink ref="EUU21" location="Age_Categories!A1" display="Age_Categories!A1" xr:uid="{00000000-0004-0000-0100-0000720F0000}"/>
    <hyperlink ref="EUV21" location="Age_Categories!A1" display="Age_Categories!A1" xr:uid="{00000000-0004-0000-0100-0000730F0000}"/>
    <hyperlink ref="EUW21" location="Age_Categories!A1" display="Age_Categories!A1" xr:uid="{00000000-0004-0000-0100-0000740F0000}"/>
    <hyperlink ref="EUX21" location="Age_Categories!A1" display="Age_Categories!A1" xr:uid="{00000000-0004-0000-0100-0000750F0000}"/>
    <hyperlink ref="EUY21" location="Age_Categories!A1" display="Age_Categories!A1" xr:uid="{00000000-0004-0000-0100-0000760F0000}"/>
    <hyperlink ref="EUZ21" location="Age_Categories!A1" display="Age_Categories!A1" xr:uid="{00000000-0004-0000-0100-0000770F0000}"/>
    <hyperlink ref="EVA21" location="Age_Categories!A1" display="Age_Categories!A1" xr:uid="{00000000-0004-0000-0100-0000780F0000}"/>
    <hyperlink ref="EVB21" location="Age_Categories!A1" display="Age_Categories!A1" xr:uid="{00000000-0004-0000-0100-0000790F0000}"/>
    <hyperlink ref="EVC21" location="Age_Categories!A1" display="Age_Categories!A1" xr:uid="{00000000-0004-0000-0100-00007A0F0000}"/>
    <hyperlink ref="EVD21" location="Age_Categories!A1" display="Age_Categories!A1" xr:uid="{00000000-0004-0000-0100-00007B0F0000}"/>
    <hyperlink ref="EVE21" location="Age_Categories!A1" display="Age_Categories!A1" xr:uid="{00000000-0004-0000-0100-00007C0F0000}"/>
    <hyperlink ref="EVF21" location="Age_Categories!A1" display="Age_Categories!A1" xr:uid="{00000000-0004-0000-0100-00007D0F0000}"/>
    <hyperlink ref="EVG21" location="Age_Categories!A1" display="Age_Categories!A1" xr:uid="{00000000-0004-0000-0100-00007E0F0000}"/>
    <hyperlink ref="EVH21" location="Age_Categories!A1" display="Age_Categories!A1" xr:uid="{00000000-0004-0000-0100-00007F0F0000}"/>
    <hyperlink ref="EVI21" location="Age_Categories!A1" display="Age_Categories!A1" xr:uid="{00000000-0004-0000-0100-0000800F0000}"/>
    <hyperlink ref="EVJ21" location="Age_Categories!A1" display="Age_Categories!A1" xr:uid="{00000000-0004-0000-0100-0000810F0000}"/>
    <hyperlink ref="EVK21" location="Age_Categories!A1" display="Age_Categories!A1" xr:uid="{00000000-0004-0000-0100-0000820F0000}"/>
    <hyperlink ref="EVL21" location="Age_Categories!A1" display="Age_Categories!A1" xr:uid="{00000000-0004-0000-0100-0000830F0000}"/>
    <hyperlink ref="EVM21" location="Age_Categories!A1" display="Age_Categories!A1" xr:uid="{00000000-0004-0000-0100-0000840F0000}"/>
    <hyperlink ref="EVN21" location="Age_Categories!A1" display="Age_Categories!A1" xr:uid="{00000000-0004-0000-0100-0000850F0000}"/>
    <hyperlink ref="EVO21" location="Age_Categories!A1" display="Age_Categories!A1" xr:uid="{00000000-0004-0000-0100-0000860F0000}"/>
    <hyperlink ref="EVP21" location="Age_Categories!A1" display="Age_Categories!A1" xr:uid="{00000000-0004-0000-0100-0000870F0000}"/>
    <hyperlink ref="EVQ21" location="Age_Categories!A1" display="Age_Categories!A1" xr:uid="{00000000-0004-0000-0100-0000880F0000}"/>
    <hyperlink ref="EVR21" location="Age_Categories!A1" display="Age_Categories!A1" xr:uid="{00000000-0004-0000-0100-0000890F0000}"/>
    <hyperlink ref="EVS21" location="Age_Categories!A1" display="Age_Categories!A1" xr:uid="{00000000-0004-0000-0100-00008A0F0000}"/>
    <hyperlink ref="EVT21" location="Age_Categories!A1" display="Age_Categories!A1" xr:uid="{00000000-0004-0000-0100-00008B0F0000}"/>
    <hyperlink ref="EVU21" location="Age_Categories!A1" display="Age_Categories!A1" xr:uid="{00000000-0004-0000-0100-00008C0F0000}"/>
    <hyperlink ref="EVV21" location="Age_Categories!A1" display="Age_Categories!A1" xr:uid="{00000000-0004-0000-0100-00008D0F0000}"/>
    <hyperlink ref="EVW21" location="Age_Categories!A1" display="Age_Categories!A1" xr:uid="{00000000-0004-0000-0100-00008E0F0000}"/>
    <hyperlink ref="EVX21" location="Age_Categories!A1" display="Age_Categories!A1" xr:uid="{00000000-0004-0000-0100-00008F0F0000}"/>
    <hyperlink ref="EVY21" location="Age_Categories!A1" display="Age_Categories!A1" xr:uid="{00000000-0004-0000-0100-0000900F0000}"/>
    <hyperlink ref="EVZ21" location="Age_Categories!A1" display="Age_Categories!A1" xr:uid="{00000000-0004-0000-0100-0000910F0000}"/>
    <hyperlink ref="EWA21" location="Age_Categories!A1" display="Age_Categories!A1" xr:uid="{00000000-0004-0000-0100-0000920F0000}"/>
    <hyperlink ref="EWB21" location="Age_Categories!A1" display="Age_Categories!A1" xr:uid="{00000000-0004-0000-0100-0000930F0000}"/>
    <hyperlink ref="EWC21" location="Age_Categories!A1" display="Age_Categories!A1" xr:uid="{00000000-0004-0000-0100-0000940F0000}"/>
    <hyperlink ref="EWD21" location="Age_Categories!A1" display="Age_Categories!A1" xr:uid="{00000000-0004-0000-0100-0000950F0000}"/>
    <hyperlink ref="EWE21" location="Age_Categories!A1" display="Age_Categories!A1" xr:uid="{00000000-0004-0000-0100-0000960F0000}"/>
    <hyperlink ref="EWF21" location="Age_Categories!A1" display="Age_Categories!A1" xr:uid="{00000000-0004-0000-0100-0000970F0000}"/>
    <hyperlink ref="EWG21" location="Age_Categories!A1" display="Age_Categories!A1" xr:uid="{00000000-0004-0000-0100-0000980F0000}"/>
    <hyperlink ref="EWH21" location="Age_Categories!A1" display="Age_Categories!A1" xr:uid="{00000000-0004-0000-0100-0000990F0000}"/>
    <hyperlink ref="EWI21" location="Age_Categories!A1" display="Age_Categories!A1" xr:uid="{00000000-0004-0000-0100-00009A0F0000}"/>
    <hyperlink ref="EWJ21" location="Age_Categories!A1" display="Age_Categories!A1" xr:uid="{00000000-0004-0000-0100-00009B0F0000}"/>
    <hyperlink ref="EWK21" location="Age_Categories!A1" display="Age_Categories!A1" xr:uid="{00000000-0004-0000-0100-00009C0F0000}"/>
    <hyperlink ref="EWL21" location="Age_Categories!A1" display="Age_Categories!A1" xr:uid="{00000000-0004-0000-0100-00009D0F0000}"/>
    <hyperlink ref="EWM21" location="Age_Categories!A1" display="Age_Categories!A1" xr:uid="{00000000-0004-0000-0100-00009E0F0000}"/>
    <hyperlink ref="EWN21" location="Age_Categories!A1" display="Age_Categories!A1" xr:uid="{00000000-0004-0000-0100-00009F0F0000}"/>
    <hyperlink ref="EWO21" location="Age_Categories!A1" display="Age_Categories!A1" xr:uid="{00000000-0004-0000-0100-0000A00F0000}"/>
    <hyperlink ref="EWP21" location="Age_Categories!A1" display="Age_Categories!A1" xr:uid="{00000000-0004-0000-0100-0000A10F0000}"/>
    <hyperlink ref="EWQ21" location="Age_Categories!A1" display="Age_Categories!A1" xr:uid="{00000000-0004-0000-0100-0000A20F0000}"/>
    <hyperlink ref="EWR21" location="Age_Categories!A1" display="Age_Categories!A1" xr:uid="{00000000-0004-0000-0100-0000A30F0000}"/>
    <hyperlink ref="EWS21" location="Age_Categories!A1" display="Age_Categories!A1" xr:uid="{00000000-0004-0000-0100-0000A40F0000}"/>
    <hyperlink ref="EWT21" location="Age_Categories!A1" display="Age_Categories!A1" xr:uid="{00000000-0004-0000-0100-0000A50F0000}"/>
    <hyperlink ref="EWU21" location="Age_Categories!A1" display="Age_Categories!A1" xr:uid="{00000000-0004-0000-0100-0000A60F0000}"/>
    <hyperlink ref="EWV21" location="Age_Categories!A1" display="Age_Categories!A1" xr:uid="{00000000-0004-0000-0100-0000A70F0000}"/>
    <hyperlink ref="EWW21" location="Age_Categories!A1" display="Age_Categories!A1" xr:uid="{00000000-0004-0000-0100-0000A80F0000}"/>
    <hyperlink ref="EWX21" location="Age_Categories!A1" display="Age_Categories!A1" xr:uid="{00000000-0004-0000-0100-0000A90F0000}"/>
    <hyperlink ref="EWY21" location="Age_Categories!A1" display="Age_Categories!A1" xr:uid="{00000000-0004-0000-0100-0000AA0F0000}"/>
    <hyperlink ref="EWZ21" location="Age_Categories!A1" display="Age_Categories!A1" xr:uid="{00000000-0004-0000-0100-0000AB0F0000}"/>
    <hyperlink ref="EXA21" location="Age_Categories!A1" display="Age_Categories!A1" xr:uid="{00000000-0004-0000-0100-0000AC0F0000}"/>
    <hyperlink ref="EXB21" location="Age_Categories!A1" display="Age_Categories!A1" xr:uid="{00000000-0004-0000-0100-0000AD0F0000}"/>
    <hyperlink ref="EXC21" location="Age_Categories!A1" display="Age_Categories!A1" xr:uid="{00000000-0004-0000-0100-0000AE0F0000}"/>
    <hyperlink ref="EXD21" location="Age_Categories!A1" display="Age_Categories!A1" xr:uid="{00000000-0004-0000-0100-0000AF0F0000}"/>
    <hyperlink ref="EXE21" location="Age_Categories!A1" display="Age_Categories!A1" xr:uid="{00000000-0004-0000-0100-0000B00F0000}"/>
    <hyperlink ref="EXF21" location="Age_Categories!A1" display="Age_Categories!A1" xr:uid="{00000000-0004-0000-0100-0000B10F0000}"/>
    <hyperlink ref="EXG21" location="Age_Categories!A1" display="Age_Categories!A1" xr:uid="{00000000-0004-0000-0100-0000B20F0000}"/>
    <hyperlink ref="EXH21" location="Age_Categories!A1" display="Age_Categories!A1" xr:uid="{00000000-0004-0000-0100-0000B30F0000}"/>
    <hyperlink ref="EXI21" location="Age_Categories!A1" display="Age_Categories!A1" xr:uid="{00000000-0004-0000-0100-0000B40F0000}"/>
    <hyperlink ref="EXJ21" location="Age_Categories!A1" display="Age_Categories!A1" xr:uid="{00000000-0004-0000-0100-0000B50F0000}"/>
    <hyperlink ref="EXK21" location="Age_Categories!A1" display="Age_Categories!A1" xr:uid="{00000000-0004-0000-0100-0000B60F0000}"/>
    <hyperlink ref="EXL21" location="Age_Categories!A1" display="Age_Categories!A1" xr:uid="{00000000-0004-0000-0100-0000B70F0000}"/>
    <hyperlink ref="EXM21" location="Age_Categories!A1" display="Age_Categories!A1" xr:uid="{00000000-0004-0000-0100-0000B80F0000}"/>
    <hyperlink ref="EXN21" location="Age_Categories!A1" display="Age_Categories!A1" xr:uid="{00000000-0004-0000-0100-0000B90F0000}"/>
    <hyperlink ref="EXO21" location="Age_Categories!A1" display="Age_Categories!A1" xr:uid="{00000000-0004-0000-0100-0000BA0F0000}"/>
    <hyperlink ref="EXP21" location="Age_Categories!A1" display="Age_Categories!A1" xr:uid="{00000000-0004-0000-0100-0000BB0F0000}"/>
    <hyperlink ref="EXQ21" location="Age_Categories!A1" display="Age_Categories!A1" xr:uid="{00000000-0004-0000-0100-0000BC0F0000}"/>
    <hyperlink ref="EXR21" location="Age_Categories!A1" display="Age_Categories!A1" xr:uid="{00000000-0004-0000-0100-0000BD0F0000}"/>
    <hyperlink ref="EXS21" location="Age_Categories!A1" display="Age_Categories!A1" xr:uid="{00000000-0004-0000-0100-0000BE0F0000}"/>
    <hyperlink ref="EXT21" location="Age_Categories!A1" display="Age_Categories!A1" xr:uid="{00000000-0004-0000-0100-0000BF0F0000}"/>
    <hyperlink ref="EXU21" location="Age_Categories!A1" display="Age_Categories!A1" xr:uid="{00000000-0004-0000-0100-0000C00F0000}"/>
    <hyperlink ref="EXV21" location="Age_Categories!A1" display="Age_Categories!A1" xr:uid="{00000000-0004-0000-0100-0000C10F0000}"/>
    <hyperlink ref="EXW21" location="Age_Categories!A1" display="Age_Categories!A1" xr:uid="{00000000-0004-0000-0100-0000C20F0000}"/>
    <hyperlink ref="EXX21" location="Age_Categories!A1" display="Age_Categories!A1" xr:uid="{00000000-0004-0000-0100-0000C30F0000}"/>
    <hyperlink ref="EXY21" location="Age_Categories!A1" display="Age_Categories!A1" xr:uid="{00000000-0004-0000-0100-0000C40F0000}"/>
    <hyperlink ref="EXZ21" location="Age_Categories!A1" display="Age_Categories!A1" xr:uid="{00000000-0004-0000-0100-0000C50F0000}"/>
    <hyperlink ref="EYA21" location="Age_Categories!A1" display="Age_Categories!A1" xr:uid="{00000000-0004-0000-0100-0000C60F0000}"/>
    <hyperlink ref="EYB21" location="Age_Categories!A1" display="Age_Categories!A1" xr:uid="{00000000-0004-0000-0100-0000C70F0000}"/>
    <hyperlink ref="EYC21" location="Age_Categories!A1" display="Age_Categories!A1" xr:uid="{00000000-0004-0000-0100-0000C80F0000}"/>
    <hyperlink ref="EYD21" location="Age_Categories!A1" display="Age_Categories!A1" xr:uid="{00000000-0004-0000-0100-0000C90F0000}"/>
    <hyperlink ref="EYE21" location="Age_Categories!A1" display="Age_Categories!A1" xr:uid="{00000000-0004-0000-0100-0000CA0F0000}"/>
    <hyperlink ref="EYF21" location="Age_Categories!A1" display="Age_Categories!A1" xr:uid="{00000000-0004-0000-0100-0000CB0F0000}"/>
    <hyperlink ref="EYG21" location="Age_Categories!A1" display="Age_Categories!A1" xr:uid="{00000000-0004-0000-0100-0000CC0F0000}"/>
    <hyperlink ref="EYH21" location="Age_Categories!A1" display="Age_Categories!A1" xr:uid="{00000000-0004-0000-0100-0000CD0F0000}"/>
    <hyperlink ref="EYI21" location="Age_Categories!A1" display="Age_Categories!A1" xr:uid="{00000000-0004-0000-0100-0000CE0F0000}"/>
    <hyperlink ref="EYJ21" location="Age_Categories!A1" display="Age_Categories!A1" xr:uid="{00000000-0004-0000-0100-0000CF0F0000}"/>
    <hyperlink ref="EYK21" location="Age_Categories!A1" display="Age_Categories!A1" xr:uid="{00000000-0004-0000-0100-0000D00F0000}"/>
    <hyperlink ref="EYL21" location="Age_Categories!A1" display="Age_Categories!A1" xr:uid="{00000000-0004-0000-0100-0000D10F0000}"/>
    <hyperlink ref="EYM21" location="Age_Categories!A1" display="Age_Categories!A1" xr:uid="{00000000-0004-0000-0100-0000D20F0000}"/>
    <hyperlink ref="EYN21" location="Age_Categories!A1" display="Age_Categories!A1" xr:uid="{00000000-0004-0000-0100-0000D30F0000}"/>
    <hyperlink ref="EYO21" location="Age_Categories!A1" display="Age_Categories!A1" xr:uid="{00000000-0004-0000-0100-0000D40F0000}"/>
    <hyperlink ref="EYP21" location="Age_Categories!A1" display="Age_Categories!A1" xr:uid="{00000000-0004-0000-0100-0000D50F0000}"/>
    <hyperlink ref="EYQ21" location="Age_Categories!A1" display="Age_Categories!A1" xr:uid="{00000000-0004-0000-0100-0000D60F0000}"/>
    <hyperlink ref="EYR21" location="Age_Categories!A1" display="Age_Categories!A1" xr:uid="{00000000-0004-0000-0100-0000D70F0000}"/>
    <hyperlink ref="EYS21" location="Age_Categories!A1" display="Age_Categories!A1" xr:uid="{00000000-0004-0000-0100-0000D80F0000}"/>
    <hyperlink ref="EYT21" location="Age_Categories!A1" display="Age_Categories!A1" xr:uid="{00000000-0004-0000-0100-0000D90F0000}"/>
    <hyperlink ref="EYU21" location="Age_Categories!A1" display="Age_Categories!A1" xr:uid="{00000000-0004-0000-0100-0000DA0F0000}"/>
    <hyperlink ref="EYV21" location="Age_Categories!A1" display="Age_Categories!A1" xr:uid="{00000000-0004-0000-0100-0000DB0F0000}"/>
    <hyperlink ref="EYW21" location="Age_Categories!A1" display="Age_Categories!A1" xr:uid="{00000000-0004-0000-0100-0000DC0F0000}"/>
    <hyperlink ref="EYX21" location="Age_Categories!A1" display="Age_Categories!A1" xr:uid="{00000000-0004-0000-0100-0000DD0F0000}"/>
    <hyperlink ref="EYY21" location="Age_Categories!A1" display="Age_Categories!A1" xr:uid="{00000000-0004-0000-0100-0000DE0F0000}"/>
    <hyperlink ref="EYZ21" location="Age_Categories!A1" display="Age_Categories!A1" xr:uid="{00000000-0004-0000-0100-0000DF0F0000}"/>
    <hyperlink ref="EZA21" location="Age_Categories!A1" display="Age_Categories!A1" xr:uid="{00000000-0004-0000-0100-0000E00F0000}"/>
    <hyperlink ref="EZB21" location="Age_Categories!A1" display="Age_Categories!A1" xr:uid="{00000000-0004-0000-0100-0000E10F0000}"/>
    <hyperlink ref="EZC21" location="Age_Categories!A1" display="Age_Categories!A1" xr:uid="{00000000-0004-0000-0100-0000E20F0000}"/>
    <hyperlink ref="EZD21" location="Age_Categories!A1" display="Age_Categories!A1" xr:uid="{00000000-0004-0000-0100-0000E30F0000}"/>
    <hyperlink ref="EZE21" location="Age_Categories!A1" display="Age_Categories!A1" xr:uid="{00000000-0004-0000-0100-0000E40F0000}"/>
    <hyperlink ref="EZF21" location="Age_Categories!A1" display="Age_Categories!A1" xr:uid="{00000000-0004-0000-0100-0000E50F0000}"/>
    <hyperlink ref="EZG21" location="Age_Categories!A1" display="Age_Categories!A1" xr:uid="{00000000-0004-0000-0100-0000E60F0000}"/>
    <hyperlink ref="EZH21" location="Age_Categories!A1" display="Age_Categories!A1" xr:uid="{00000000-0004-0000-0100-0000E70F0000}"/>
    <hyperlink ref="EZI21" location="Age_Categories!A1" display="Age_Categories!A1" xr:uid="{00000000-0004-0000-0100-0000E80F0000}"/>
    <hyperlink ref="EZJ21" location="Age_Categories!A1" display="Age_Categories!A1" xr:uid="{00000000-0004-0000-0100-0000E90F0000}"/>
    <hyperlink ref="EZK21" location="Age_Categories!A1" display="Age_Categories!A1" xr:uid="{00000000-0004-0000-0100-0000EA0F0000}"/>
    <hyperlink ref="EZL21" location="Age_Categories!A1" display="Age_Categories!A1" xr:uid="{00000000-0004-0000-0100-0000EB0F0000}"/>
    <hyperlink ref="EZM21" location="Age_Categories!A1" display="Age_Categories!A1" xr:uid="{00000000-0004-0000-0100-0000EC0F0000}"/>
    <hyperlink ref="EZN21" location="Age_Categories!A1" display="Age_Categories!A1" xr:uid="{00000000-0004-0000-0100-0000ED0F0000}"/>
    <hyperlink ref="EZO21" location="Age_Categories!A1" display="Age_Categories!A1" xr:uid="{00000000-0004-0000-0100-0000EE0F0000}"/>
    <hyperlink ref="EZP21" location="Age_Categories!A1" display="Age_Categories!A1" xr:uid="{00000000-0004-0000-0100-0000EF0F0000}"/>
    <hyperlink ref="EZQ21" location="Age_Categories!A1" display="Age_Categories!A1" xr:uid="{00000000-0004-0000-0100-0000F00F0000}"/>
    <hyperlink ref="EZR21" location="Age_Categories!A1" display="Age_Categories!A1" xr:uid="{00000000-0004-0000-0100-0000F10F0000}"/>
    <hyperlink ref="EZS21" location="Age_Categories!A1" display="Age_Categories!A1" xr:uid="{00000000-0004-0000-0100-0000F20F0000}"/>
    <hyperlink ref="EZT21" location="Age_Categories!A1" display="Age_Categories!A1" xr:uid="{00000000-0004-0000-0100-0000F30F0000}"/>
    <hyperlink ref="EZU21" location="Age_Categories!A1" display="Age_Categories!A1" xr:uid="{00000000-0004-0000-0100-0000F40F0000}"/>
    <hyperlink ref="EZV21" location="Age_Categories!A1" display="Age_Categories!A1" xr:uid="{00000000-0004-0000-0100-0000F50F0000}"/>
    <hyperlink ref="EZW21" location="Age_Categories!A1" display="Age_Categories!A1" xr:uid="{00000000-0004-0000-0100-0000F60F0000}"/>
    <hyperlink ref="EZX21" location="Age_Categories!A1" display="Age_Categories!A1" xr:uid="{00000000-0004-0000-0100-0000F70F0000}"/>
    <hyperlink ref="EZY21" location="Age_Categories!A1" display="Age_Categories!A1" xr:uid="{00000000-0004-0000-0100-0000F80F0000}"/>
    <hyperlink ref="EZZ21" location="Age_Categories!A1" display="Age_Categories!A1" xr:uid="{00000000-0004-0000-0100-0000F90F0000}"/>
    <hyperlink ref="FAA21" location="Age_Categories!A1" display="Age_Categories!A1" xr:uid="{00000000-0004-0000-0100-0000FA0F0000}"/>
    <hyperlink ref="FAB21" location="Age_Categories!A1" display="Age_Categories!A1" xr:uid="{00000000-0004-0000-0100-0000FB0F0000}"/>
    <hyperlink ref="FAC21" location="Age_Categories!A1" display="Age_Categories!A1" xr:uid="{00000000-0004-0000-0100-0000FC0F0000}"/>
    <hyperlink ref="FAD21" location="Age_Categories!A1" display="Age_Categories!A1" xr:uid="{00000000-0004-0000-0100-0000FD0F0000}"/>
    <hyperlink ref="FAE21" location="Age_Categories!A1" display="Age_Categories!A1" xr:uid="{00000000-0004-0000-0100-0000FE0F0000}"/>
    <hyperlink ref="FAF21" location="Age_Categories!A1" display="Age_Categories!A1" xr:uid="{00000000-0004-0000-0100-0000FF0F0000}"/>
    <hyperlink ref="FAG21" location="Age_Categories!A1" display="Age_Categories!A1" xr:uid="{00000000-0004-0000-0100-000000100000}"/>
    <hyperlink ref="FAH21" location="Age_Categories!A1" display="Age_Categories!A1" xr:uid="{00000000-0004-0000-0100-000001100000}"/>
    <hyperlink ref="FAI21" location="Age_Categories!A1" display="Age_Categories!A1" xr:uid="{00000000-0004-0000-0100-000002100000}"/>
    <hyperlink ref="FAJ21" location="Age_Categories!A1" display="Age_Categories!A1" xr:uid="{00000000-0004-0000-0100-000003100000}"/>
    <hyperlink ref="FAK21" location="Age_Categories!A1" display="Age_Categories!A1" xr:uid="{00000000-0004-0000-0100-000004100000}"/>
    <hyperlink ref="FAL21" location="Age_Categories!A1" display="Age_Categories!A1" xr:uid="{00000000-0004-0000-0100-000005100000}"/>
    <hyperlink ref="FAM21" location="Age_Categories!A1" display="Age_Categories!A1" xr:uid="{00000000-0004-0000-0100-000006100000}"/>
    <hyperlink ref="FAN21" location="Age_Categories!A1" display="Age_Categories!A1" xr:uid="{00000000-0004-0000-0100-000007100000}"/>
    <hyperlink ref="FAO21" location="Age_Categories!A1" display="Age_Categories!A1" xr:uid="{00000000-0004-0000-0100-000008100000}"/>
    <hyperlink ref="FAP21" location="Age_Categories!A1" display="Age_Categories!A1" xr:uid="{00000000-0004-0000-0100-000009100000}"/>
    <hyperlink ref="FAQ21" location="Age_Categories!A1" display="Age_Categories!A1" xr:uid="{00000000-0004-0000-0100-00000A100000}"/>
    <hyperlink ref="FAR21" location="Age_Categories!A1" display="Age_Categories!A1" xr:uid="{00000000-0004-0000-0100-00000B100000}"/>
    <hyperlink ref="FAS21" location="Age_Categories!A1" display="Age_Categories!A1" xr:uid="{00000000-0004-0000-0100-00000C100000}"/>
    <hyperlink ref="FAT21" location="Age_Categories!A1" display="Age_Categories!A1" xr:uid="{00000000-0004-0000-0100-00000D100000}"/>
    <hyperlink ref="FAU21" location="Age_Categories!A1" display="Age_Categories!A1" xr:uid="{00000000-0004-0000-0100-00000E100000}"/>
    <hyperlink ref="FAV21" location="Age_Categories!A1" display="Age_Categories!A1" xr:uid="{00000000-0004-0000-0100-00000F100000}"/>
    <hyperlink ref="FAW21" location="Age_Categories!A1" display="Age_Categories!A1" xr:uid="{00000000-0004-0000-0100-000010100000}"/>
    <hyperlink ref="FAX21" location="Age_Categories!A1" display="Age_Categories!A1" xr:uid="{00000000-0004-0000-0100-000011100000}"/>
    <hyperlink ref="FAY21" location="Age_Categories!A1" display="Age_Categories!A1" xr:uid="{00000000-0004-0000-0100-000012100000}"/>
    <hyperlink ref="FAZ21" location="Age_Categories!A1" display="Age_Categories!A1" xr:uid="{00000000-0004-0000-0100-000013100000}"/>
    <hyperlink ref="FBA21" location="Age_Categories!A1" display="Age_Categories!A1" xr:uid="{00000000-0004-0000-0100-000014100000}"/>
    <hyperlink ref="FBB21" location="Age_Categories!A1" display="Age_Categories!A1" xr:uid="{00000000-0004-0000-0100-000015100000}"/>
    <hyperlink ref="FBC21" location="Age_Categories!A1" display="Age_Categories!A1" xr:uid="{00000000-0004-0000-0100-000016100000}"/>
    <hyperlink ref="FBD21" location="Age_Categories!A1" display="Age_Categories!A1" xr:uid="{00000000-0004-0000-0100-000017100000}"/>
    <hyperlink ref="FBE21" location="Age_Categories!A1" display="Age_Categories!A1" xr:uid="{00000000-0004-0000-0100-000018100000}"/>
    <hyperlink ref="FBF21" location="Age_Categories!A1" display="Age_Categories!A1" xr:uid="{00000000-0004-0000-0100-000019100000}"/>
    <hyperlink ref="FBG21" location="Age_Categories!A1" display="Age_Categories!A1" xr:uid="{00000000-0004-0000-0100-00001A100000}"/>
    <hyperlink ref="FBH21" location="Age_Categories!A1" display="Age_Categories!A1" xr:uid="{00000000-0004-0000-0100-00001B100000}"/>
    <hyperlink ref="FBI21" location="Age_Categories!A1" display="Age_Categories!A1" xr:uid="{00000000-0004-0000-0100-00001C100000}"/>
    <hyperlink ref="FBJ21" location="Age_Categories!A1" display="Age_Categories!A1" xr:uid="{00000000-0004-0000-0100-00001D100000}"/>
    <hyperlink ref="FBK21" location="Age_Categories!A1" display="Age_Categories!A1" xr:uid="{00000000-0004-0000-0100-00001E100000}"/>
    <hyperlink ref="FBL21" location="Age_Categories!A1" display="Age_Categories!A1" xr:uid="{00000000-0004-0000-0100-00001F100000}"/>
    <hyperlink ref="FBM21" location="Age_Categories!A1" display="Age_Categories!A1" xr:uid="{00000000-0004-0000-0100-000020100000}"/>
    <hyperlink ref="FBN21" location="Age_Categories!A1" display="Age_Categories!A1" xr:uid="{00000000-0004-0000-0100-000021100000}"/>
    <hyperlink ref="FBO21" location="Age_Categories!A1" display="Age_Categories!A1" xr:uid="{00000000-0004-0000-0100-000022100000}"/>
    <hyperlink ref="FBP21" location="Age_Categories!A1" display="Age_Categories!A1" xr:uid="{00000000-0004-0000-0100-000023100000}"/>
    <hyperlink ref="FBQ21" location="Age_Categories!A1" display="Age_Categories!A1" xr:uid="{00000000-0004-0000-0100-000024100000}"/>
    <hyperlink ref="FBR21" location="Age_Categories!A1" display="Age_Categories!A1" xr:uid="{00000000-0004-0000-0100-000025100000}"/>
    <hyperlink ref="FBS21" location="Age_Categories!A1" display="Age_Categories!A1" xr:uid="{00000000-0004-0000-0100-000026100000}"/>
    <hyperlink ref="FBT21" location="Age_Categories!A1" display="Age_Categories!A1" xr:uid="{00000000-0004-0000-0100-000027100000}"/>
    <hyperlink ref="FBU21" location="Age_Categories!A1" display="Age_Categories!A1" xr:uid="{00000000-0004-0000-0100-000028100000}"/>
    <hyperlink ref="FBV21" location="Age_Categories!A1" display="Age_Categories!A1" xr:uid="{00000000-0004-0000-0100-000029100000}"/>
    <hyperlink ref="FBW21" location="Age_Categories!A1" display="Age_Categories!A1" xr:uid="{00000000-0004-0000-0100-00002A100000}"/>
    <hyperlink ref="FBX21" location="Age_Categories!A1" display="Age_Categories!A1" xr:uid="{00000000-0004-0000-0100-00002B100000}"/>
    <hyperlink ref="FBY21" location="Age_Categories!A1" display="Age_Categories!A1" xr:uid="{00000000-0004-0000-0100-00002C100000}"/>
    <hyperlink ref="FBZ21" location="Age_Categories!A1" display="Age_Categories!A1" xr:uid="{00000000-0004-0000-0100-00002D100000}"/>
    <hyperlink ref="FCA21" location="Age_Categories!A1" display="Age_Categories!A1" xr:uid="{00000000-0004-0000-0100-00002E100000}"/>
    <hyperlink ref="FCB21" location="Age_Categories!A1" display="Age_Categories!A1" xr:uid="{00000000-0004-0000-0100-00002F100000}"/>
    <hyperlink ref="FCC21" location="Age_Categories!A1" display="Age_Categories!A1" xr:uid="{00000000-0004-0000-0100-000030100000}"/>
    <hyperlink ref="FCD21" location="Age_Categories!A1" display="Age_Categories!A1" xr:uid="{00000000-0004-0000-0100-000031100000}"/>
    <hyperlink ref="FCE21" location="Age_Categories!A1" display="Age_Categories!A1" xr:uid="{00000000-0004-0000-0100-000032100000}"/>
    <hyperlink ref="FCF21" location="Age_Categories!A1" display="Age_Categories!A1" xr:uid="{00000000-0004-0000-0100-000033100000}"/>
    <hyperlink ref="FCG21" location="Age_Categories!A1" display="Age_Categories!A1" xr:uid="{00000000-0004-0000-0100-000034100000}"/>
    <hyperlink ref="FCH21" location="Age_Categories!A1" display="Age_Categories!A1" xr:uid="{00000000-0004-0000-0100-000035100000}"/>
    <hyperlink ref="FCI21" location="Age_Categories!A1" display="Age_Categories!A1" xr:uid="{00000000-0004-0000-0100-000036100000}"/>
    <hyperlink ref="FCJ21" location="Age_Categories!A1" display="Age_Categories!A1" xr:uid="{00000000-0004-0000-0100-000037100000}"/>
    <hyperlink ref="FCK21" location="Age_Categories!A1" display="Age_Categories!A1" xr:uid="{00000000-0004-0000-0100-000038100000}"/>
    <hyperlink ref="FCL21" location="Age_Categories!A1" display="Age_Categories!A1" xr:uid="{00000000-0004-0000-0100-000039100000}"/>
    <hyperlink ref="FCM21" location="Age_Categories!A1" display="Age_Categories!A1" xr:uid="{00000000-0004-0000-0100-00003A100000}"/>
    <hyperlink ref="FCN21" location="Age_Categories!A1" display="Age_Categories!A1" xr:uid="{00000000-0004-0000-0100-00003B100000}"/>
    <hyperlink ref="FCO21" location="Age_Categories!A1" display="Age_Categories!A1" xr:uid="{00000000-0004-0000-0100-00003C100000}"/>
    <hyperlink ref="FCP21" location="Age_Categories!A1" display="Age_Categories!A1" xr:uid="{00000000-0004-0000-0100-00003D100000}"/>
    <hyperlink ref="FCQ21" location="Age_Categories!A1" display="Age_Categories!A1" xr:uid="{00000000-0004-0000-0100-00003E100000}"/>
    <hyperlink ref="FCR21" location="Age_Categories!A1" display="Age_Categories!A1" xr:uid="{00000000-0004-0000-0100-00003F100000}"/>
    <hyperlink ref="FCS21" location="Age_Categories!A1" display="Age_Categories!A1" xr:uid="{00000000-0004-0000-0100-000040100000}"/>
    <hyperlink ref="FCT21" location="Age_Categories!A1" display="Age_Categories!A1" xr:uid="{00000000-0004-0000-0100-000041100000}"/>
    <hyperlink ref="FCU21" location="Age_Categories!A1" display="Age_Categories!A1" xr:uid="{00000000-0004-0000-0100-000042100000}"/>
    <hyperlink ref="FCV21" location="Age_Categories!A1" display="Age_Categories!A1" xr:uid="{00000000-0004-0000-0100-000043100000}"/>
    <hyperlink ref="FCW21" location="Age_Categories!A1" display="Age_Categories!A1" xr:uid="{00000000-0004-0000-0100-000044100000}"/>
    <hyperlink ref="FCX21" location="Age_Categories!A1" display="Age_Categories!A1" xr:uid="{00000000-0004-0000-0100-000045100000}"/>
    <hyperlink ref="FCY21" location="Age_Categories!A1" display="Age_Categories!A1" xr:uid="{00000000-0004-0000-0100-000046100000}"/>
    <hyperlink ref="FCZ21" location="Age_Categories!A1" display="Age_Categories!A1" xr:uid="{00000000-0004-0000-0100-000047100000}"/>
    <hyperlink ref="FDA21" location="Age_Categories!A1" display="Age_Categories!A1" xr:uid="{00000000-0004-0000-0100-000048100000}"/>
    <hyperlink ref="FDB21" location="Age_Categories!A1" display="Age_Categories!A1" xr:uid="{00000000-0004-0000-0100-000049100000}"/>
    <hyperlink ref="FDC21" location="Age_Categories!A1" display="Age_Categories!A1" xr:uid="{00000000-0004-0000-0100-00004A100000}"/>
    <hyperlink ref="FDD21" location="Age_Categories!A1" display="Age_Categories!A1" xr:uid="{00000000-0004-0000-0100-00004B100000}"/>
    <hyperlink ref="FDE21" location="Age_Categories!A1" display="Age_Categories!A1" xr:uid="{00000000-0004-0000-0100-00004C100000}"/>
    <hyperlink ref="FDF21" location="Age_Categories!A1" display="Age_Categories!A1" xr:uid="{00000000-0004-0000-0100-00004D100000}"/>
    <hyperlink ref="FDG21" location="Age_Categories!A1" display="Age_Categories!A1" xr:uid="{00000000-0004-0000-0100-00004E100000}"/>
    <hyperlink ref="FDH21" location="Age_Categories!A1" display="Age_Categories!A1" xr:uid="{00000000-0004-0000-0100-00004F100000}"/>
    <hyperlink ref="FDI21" location="Age_Categories!A1" display="Age_Categories!A1" xr:uid="{00000000-0004-0000-0100-000050100000}"/>
    <hyperlink ref="FDJ21" location="Age_Categories!A1" display="Age_Categories!A1" xr:uid="{00000000-0004-0000-0100-000051100000}"/>
    <hyperlink ref="FDK21" location="Age_Categories!A1" display="Age_Categories!A1" xr:uid="{00000000-0004-0000-0100-000052100000}"/>
    <hyperlink ref="FDL21" location="Age_Categories!A1" display="Age_Categories!A1" xr:uid="{00000000-0004-0000-0100-000053100000}"/>
    <hyperlink ref="FDM21" location="Age_Categories!A1" display="Age_Categories!A1" xr:uid="{00000000-0004-0000-0100-000054100000}"/>
    <hyperlink ref="FDN21" location="Age_Categories!A1" display="Age_Categories!A1" xr:uid="{00000000-0004-0000-0100-000055100000}"/>
    <hyperlink ref="FDO21" location="Age_Categories!A1" display="Age_Categories!A1" xr:uid="{00000000-0004-0000-0100-000056100000}"/>
    <hyperlink ref="FDP21" location="Age_Categories!A1" display="Age_Categories!A1" xr:uid="{00000000-0004-0000-0100-000057100000}"/>
    <hyperlink ref="FDQ21" location="Age_Categories!A1" display="Age_Categories!A1" xr:uid="{00000000-0004-0000-0100-000058100000}"/>
    <hyperlink ref="FDR21" location="Age_Categories!A1" display="Age_Categories!A1" xr:uid="{00000000-0004-0000-0100-000059100000}"/>
    <hyperlink ref="FDS21" location="Age_Categories!A1" display="Age_Categories!A1" xr:uid="{00000000-0004-0000-0100-00005A100000}"/>
    <hyperlink ref="FDT21" location="Age_Categories!A1" display="Age_Categories!A1" xr:uid="{00000000-0004-0000-0100-00005B100000}"/>
    <hyperlink ref="FDU21" location="Age_Categories!A1" display="Age_Categories!A1" xr:uid="{00000000-0004-0000-0100-00005C100000}"/>
    <hyperlink ref="FDV21" location="Age_Categories!A1" display="Age_Categories!A1" xr:uid="{00000000-0004-0000-0100-00005D100000}"/>
    <hyperlink ref="FDW21" location="Age_Categories!A1" display="Age_Categories!A1" xr:uid="{00000000-0004-0000-0100-00005E100000}"/>
    <hyperlink ref="FDX21" location="Age_Categories!A1" display="Age_Categories!A1" xr:uid="{00000000-0004-0000-0100-00005F100000}"/>
    <hyperlink ref="FDY21" location="Age_Categories!A1" display="Age_Categories!A1" xr:uid="{00000000-0004-0000-0100-000060100000}"/>
    <hyperlink ref="FDZ21" location="Age_Categories!A1" display="Age_Categories!A1" xr:uid="{00000000-0004-0000-0100-000061100000}"/>
    <hyperlink ref="FEA21" location="Age_Categories!A1" display="Age_Categories!A1" xr:uid="{00000000-0004-0000-0100-000062100000}"/>
    <hyperlink ref="FEB21" location="Age_Categories!A1" display="Age_Categories!A1" xr:uid="{00000000-0004-0000-0100-000063100000}"/>
    <hyperlink ref="FEC21" location="Age_Categories!A1" display="Age_Categories!A1" xr:uid="{00000000-0004-0000-0100-000064100000}"/>
    <hyperlink ref="FED21" location="Age_Categories!A1" display="Age_Categories!A1" xr:uid="{00000000-0004-0000-0100-000065100000}"/>
    <hyperlink ref="FEE21" location="Age_Categories!A1" display="Age_Categories!A1" xr:uid="{00000000-0004-0000-0100-000066100000}"/>
    <hyperlink ref="FEF21" location="Age_Categories!A1" display="Age_Categories!A1" xr:uid="{00000000-0004-0000-0100-000067100000}"/>
    <hyperlink ref="FEG21" location="Age_Categories!A1" display="Age_Categories!A1" xr:uid="{00000000-0004-0000-0100-000068100000}"/>
    <hyperlink ref="FEH21" location="Age_Categories!A1" display="Age_Categories!A1" xr:uid="{00000000-0004-0000-0100-000069100000}"/>
    <hyperlink ref="FEI21" location="Age_Categories!A1" display="Age_Categories!A1" xr:uid="{00000000-0004-0000-0100-00006A100000}"/>
    <hyperlink ref="FEJ21" location="Age_Categories!A1" display="Age_Categories!A1" xr:uid="{00000000-0004-0000-0100-00006B100000}"/>
    <hyperlink ref="FEK21" location="Age_Categories!A1" display="Age_Categories!A1" xr:uid="{00000000-0004-0000-0100-00006C100000}"/>
    <hyperlink ref="FEL21" location="Age_Categories!A1" display="Age_Categories!A1" xr:uid="{00000000-0004-0000-0100-00006D100000}"/>
    <hyperlink ref="FEM21" location="Age_Categories!A1" display="Age_Categories!A1" xr:uid="{00000000-0004-0000-0100-00006E100000}"/>
    <hyperlink ref="FEN21" location="Age_Categories!A1" display="Age_Categories!A1" xr:uid="{00000000-0004-0000-0100-00006F100000}"/>
    <hyperlink ref="FEO21" location="Age_Categories!A1" display="Age_Categories!A1" xr:uid="{00000000-0004-0000-0100-000070100000}"/>
    <hyperlink ref="FEP21" location="Age_Categories!A1" display="Age_Categories!A1" xr:uid="{00000000-0004-0000-0100-000071100000}"/>
    <hyperlink ref="FEQ21" location="Age_Categories!A1" display="Age_Categories!A1" xr:uid="{00000000-0004-0000-0100-000072100000}"/>
    <hyperlink ref="FER21" location="Age_Categories!A1" display="Age_Categories!A1" xr:uid="{00000000-0004-0000-0100-000073100000}"/>
    <hyperlink ref="FES21" location="Age_Categories!A1" display="Age_Categories!A1" xr:uid="{00000000-0004-0000-0100-000074100000}"/>
    <hyperlink ref="FET21" location="Age_Categories!A1" display="Age_Categories!A1" xr:uid="{00000000-0004-0000-0100-000075100000}"/>
    <hyperlink ref="FEU21" location="Age_Categories!A1" display="Age_Categories!A1" xr:uid="{00000000-0004-0000-0100-000076100000}"/>
    <hyperlink ref="FEV21" location="Age_Categories!A1" display="Age_Categories!A1" xr:uid="{00000000-0004-0000-0100-000077100000}"/>
    <hyperlink ref="FEW21" location="Age_Categories!A1" display="Age_Categories!A1" xr:uid="{00000000-0004-0000-0100-000078100000}"/>
    <hyperlink ref="FEX21" location="Age_Categories!A1" display="Age_Categories!A1" xr:uid="{00000000-0004-0000-0100-000079100000}"/>
    <hyperlink ref="FEY21" location="Age_Categories!A1" display="Age_Categories!A1" xr:uid="{00000000-0004-0000-0100-00007A100000}"/>
    <hyperlink ref="FEZ21" location="Age_Categories!A1" display="Age_Categories!A1" xr:uid="{00000000-0004-0000-0100-00007B100000}"/>
    <hyperlink ref="FFA21" location="Age_Categories!A1" display="Age_Categories!A1" xr:uid="{00000000-0004-0000-0100-00007C100000}"/>
    <hyperlink ref="FFB21" location="Age_Categories!A1" display="Age_Categories!A1" xr:uid="{00000000-0004-0000-0100-00007D100000}"/>
    <hyperlink ref="FFC21" location="Age_Categories!A1" display="Age_Categories!A1" xr:uid="{00000000-0004-0000-0100-00007E100000}"/>
    <hyperlink ref="FFD21" location="Age_Categories!A1" display="Age_Categories!A1" xr:uid="{00000000-0004-0000-0100-00007F100000}"/>
    <hyperlink ref="FFE21" location="Age_Categories!A1" display="Age_Categories!A1" xr:uid="{00000000-0004-0000-0100-000080100000}"/>
    <hyperlink ref="FFF21" location="Age_Categories!A1" display="Age_Categories!A1" xr:uid="{00000000-0004-0000-0100-000081100000}"/>
    <hyperlink ref="FFG21" location="Age_Categories!A1" display="Age_Categories!A1" xr:uid="{00000000-0004-0000-0100-000082100000}"/>
    <hyperlink ref="FFH21" location="Age_Categories!A1" display="Age_Categories!A1" xr:uid="{00000000-0004-0000-0100-000083100000}"/>
    <hyperlink ref="FFI21" location="Age_Categories!A1" display="Age_Categories!A1" xr:uid="{00000000-0004-0000-0100-000084100000}"/>
    <hyperlink ref="FFJ21" location="Age_Categories!A1" display="Age_Categories!A1" xr:uid="{00000000-0004-0000-0100-000085100000}"/>
    <hyperlink ref="FFK21" location="Age_Categories!A1" display="Age_Categories!A1" xr:uid="{00000000-0004-0000-0100-000086100000}"/>
    <hyperlink ref="FFL21" location="Age_Categories!A1" display="Age_Categories!A1" xr:uid="{00000000-0004-0000-0100-000087100000}"/>
    <hyperlink ref="FFM21" location="Age_Categories!A1" display="Age_Categories!A1" xr:uid="{00000000-0004-0000-0100-000088100000}"/>
    <hyperlink ref="FFN21" location="Age_Categories!A1" display="Age_Categories!A1" xr:uid="{00000000-0004-0000-0100-000089100000}"/>
    <hyperlink ref="FFO21" location="Age_Categories!A1" display="Age_Categories!A1" xr:uid="{00000000-0004-0000-0100-00008A100000}"/>
    <hyperlink ref="FFP21" location="Age_Categories!A1" display="Age_Categories!A1" xr:uid="{00000000-0004-0000-0100-00008B100000}"/>
    <hyperlink ref="FFQ21" location="Age_Categories!A1" display="Age_Categories!A1" xr:uid="{00000000-0004-0000-0100-00008C100000}"/>
    <hyperlink ref="FFR21" location="Age_Categories!A1" display="Age_Categories!A1" xr:uid="{00000000-0004-0000-0100-00008D100000}"/>
    <hyperlink ref="FFS21" location="Age_Categories!A1" display="Age_Categories!A1" xr:uid="{00000000-0004-0000-0100-00008E100000}"/>
    <hyperlink ref="FFT21" location="Age_Categories!A1" display="Age_Categories!A1" xr:uid="{00000000-0004-0000-0100-00008F100000}"/>
    <hyperlink ref="FFU21" location="Age_Categories!A1" display="Age_Categories!A1" xr:uid="{00000000-0004-0000-0100-000090100000}"/>
    <hyperlink ref="FFV21" location="Age_Categories!A1" display="Age_Categories!A1" xr:uid="{00000000-0004-0000-0100-000091100000}"/>
    <hyperlink ref="FFW21" location="Age_Categories!A1" display="Age_Categories!A1" xr:uid="{00000000-0004-0000-0100-000092100000}"/>
    <hyperlink ref="FFX21" location="Age_Categories!A1" display="Age_Categories!A1" xr:uid="{00000000-0004-0000-0100-000093100000}"/>
    <hyperlink ref="FFY21" location="Age_Categories!A1" display="Age_Categories!A1" xr:uid="{00000000-0004-0000-0100-000094100000}"/>
    <hyperlink ref="FFZ21" location="Age_Categories!A1" display="Age_Categories!A1" xr:uid="{00000000-0004-0000-0100-000095100000}"/>
    <hyperlink ref="FGA21" location="Age_Categories!A1" display="Age_Categories!A1" xr:uid="{00000000-0004-0000-0100-000096100000}"/>
    <hyperlink ref="FGB21" location="Age_Categories!A1" display="Age_Categories!A1" xr:uid="{00000000-0004-0000-0100-000097100000}"/>
    <hyperlink ref="FGC21" location="Age_Categories!A1" display="Age_Categories!A1" xr:uid="{00000000-0004-0000-0100-000098100000}"/>
    <hyperlink ref="FGD21" location="Age_Categories!A1" display="Age_Categories!A1" xr:uid="{00000000-0004-0000-0100-000099100000}"/>
    <hyperlink ref="FGE21" location="Age_Categories!A1" display="Age_Categories!A1" xr:uid="{00000000-0004-0000-0100-00009A100000}"/>
    <hyperlink ref="FGF21" location="Age_Categories!A1" display="Age_Categories!A1" xr:uid="{00000000-0004-0000-0100-00009B100000}"/>
    <hyperlink ref="FGG21" location="Age_Categories!A1" display="Age_Categories!A1" xr:uid="{00000000-0004-0000-0100-00009C100000}"/>
    <hyperlink ref="FGH21" location="Age_Categories!A1" display="Age_Categories!A1" xr:uid="{00000000-0004-0000-0100-00009D100000}"/>
    <hyperlink ref="FGI21" location="Age_Categories!A1" display="Age_Categories!A1" xr:uid="{00000000-0004-0000-0100-00009E100000}"/>
    <hyperlink ref="FGJ21" location="Age_Categories!A1" display="Age_Categories!A1" xr:uid="{00000000-0004-0000-0100-00009F100000}"/>
    <hyperlink ref="FGK21" location="Age_Categories!A1" display="Age_Categories!A1" xr:uid="{00000000-0004-0000-0100-0000A0100000}"/>
    <hyperlink ref="FGL21" location="Age_Categories!A1" display="Age_Categories!A1" xr:uid="{00000000-0004-0000-0100-0000A1100000}"/>
    <hyperlink ref="FGM21" location="Age_Categories!A1" display="Age_Categories!A1" xr:uid="{00000000-0004-0000-0100-0000A2100000}"/>
    <hyperlink ref="FGN21" location="Age_Categories!A1" display="Age_Categories!A1" xr:uid="{00000000-0004-0000-0100-0000A3100000}"/>
    <hyperlink ref="FGO21" location="Age_Categories!A1" display="Age_Categories!A1" xr:uid="{00000000-0004-0000-0100-0000A4100000}"/>
    <hyperlink ref="FGP21" location="Age_Categories!A1" display="Age_Categories!A1" xr:uid="{00000000-0004-0000-0100-0000A5100000}"/>
    <hyperlink ref="FGQ21" location="Age_Categories!A1" display="Age_Categories!A1" xr:uid="{00000000-0004-0000-0100-0000A6100000}"/>
    <hyperlink ref="FGR21" location="Age_Categories!A1" display="Age_Categories!A1" xr:uid="{00000000-0004-0000-0100-0000A7100000}"/>
    <hyperlink ref="FGS21" location="Age_Categories!A1" display="Age_Categories!A1" xr:uid="{00000000-0004-0000-0100-0000A8100000}"/>
    <hyperlink ref="FGT21" location="Age_Categories!A1" display="Age_Categories!A1" xr:uid="{00000000-0004-0000-0100-0000A9100000}"/>
    <hyperlink ref="FGU21" location="Age_Categories!A1" display="Age_Categories!A1" xr:uid="{00000000-0004-0000-0100-0000AA100000}"/>
    <hyperlink ref="FGV21" location="Age_Categories!A1" display="Age_Categories!A1" xr:uid="{00000000-0004-0000-0100-0000AB100000}"/>
    <hyperlink ref="FGW21" location="Age_Categories!A1" display="Age_Categories!A1" xr:uid="{00000000-0004-0000-0100-0000AC100000}"/>
    <hyperlink ref="FGX21" location="Age_Categories!A1" display="Age_Categories!A1" xr:uid="{00000000-0004-0000-0100-0000AD100000}"/>
    <hyperlink ref="FGY21" location="Age_Categories!A1" display="Age_Categories!A1" xr:uid="{00000000-0004-0000-0100-0000AE100000}"/>
    <hyperlink ref="FGZ21" location="Age_Categories!A1" display="Age_Categories!A1" xr:uid="{00000000-0004-0000-0100-0000AF100000}"/>
    <hyperlink ref="FHA21" location="Age_Categories!A1" display="Age_Categories!A1" xr:uid="{00000000-0004-0000-0100-0000B0100000}"/>
    <hyperlink ref="FHB21" location="Age_Categories!A1" display="Age_Categories!A1" xr:uid="{00000000-0004-0000-0100-0000B1100000}"/>
    <hyperlink ref="FHC21" location="Age_Categories!A1" display="Age_Categories!A1" xr:uid="{00000000-0004-0000-0100-0000B2100000}"/>
    <hyperlink ref="FHD21" location="Age_Categories!A1" display="Age_Categories!A1" xr:uid="{00000000-0004-0000-0100-0000B3100000}"/>
    <hyperlink ref="FHE21" location="Age_Categories!A1" display="Age_Categories!A1" xr:uid="{00000000-0004-0000-0100-0000B4100000}"/>
    <hyperlink ref="FHF21" location="Age_Categories!A1" display="Age_Categories!A1" xr:uid="{00000000-0004-0000-0100-0000B5100000}"/>
    <hyperlink ref="FHG21" location="Age_Categories!A1" display="Age_Categories!A1" xr:uid="{00000000-0004-0000-0100-0000B6100000}"/>
    <hyperlink ref="FHH21" location="Age_Categories!A1" display="Age_Categories!A1" xr:uid="{00000000-0004-0000-0100-0000B7100000}"/>
    <hyperlink ref="FHI21" location="Age_Categories!A1" display="Age_Categories!A1" xr:uid="{00000000-0004-0000-0100-0000B8100000}"/>
    <hyperlink ref="FHJ21" location="Age_Categories!A1" display="Age_Categories!A1" xr:uid="{00000000-0004-0000-0100-0000B9100000}"/>
    <hyperlink ref="FHK21" location="Age_Categories!A1" display="Age_Categories!A1" xr:uid="{00000000-0004-0000-0100-0000BA100000}"/>
    <hyperlink ref="FHL21" location="Age_Categories!A1" display="Age_Categories!A1" xr:uid="{00000000-0004-0000-0100-0000BB100000}"/>
    <hyperlink ref="FHM21" location="Age_Categories!A1" display="Age_Categories!A1" xr:uid="{00000000-0004-0000-0100-0000BC100000}"/>
    <hyperlink ref="FHN21" location="Age_Categories!A1" display="Age_Categories!A1" xr:uid="{00000000-0004-0000-0100-0000BD100000}"/>
    <hyperlink ref="FHO21" location="Age_Categories!A1" display="Age_Categories!A1" xr:uid="{00000000-0004-0000-0100-0000BE100000}"/>
    <hyperlink ref="FHP21" location="Age_Categories!A1" display="Age_Categories!A1" xr:uid="{00000000-0004-0000-0100-0000BF100000}"/>
    <hyperlink ref="FHQ21" location="Age_Categories!A1" display="Age_Categories!A1" xr:uid="{00000000-0004-0000-0100-0000C0100000}"/>
    <hyperlink ref="FHR21" location="Age_Categories!A1" display="Age_Categories!A1" xr:uid="{00000000-0004-0000-0100-0000C1100000}"/>
    <hyperlink ref="FHS21" location="Age_Categories!A1" display="Age_Categories!A1" xr:uid="{00000000-0004-0000-0100-0000C2100000}"/>
    <hyperlink ref="FHT21" location="Age_Categories!A1" display="Age_Categories!A1" xr:uid="{00000000-0004-0000-0100-0000C3100000}"/>
    <hyperlink ref="FHU21" location="Age_Categories!A1" display="Age_Categories!A1" xr:uid="{00000000-0004-0000-0100-0000C4100000}"/>
    <hyperlink ref="FHV21" location="Age_Categories!A1" display="Age_Categories!A1" xr:uid="{00000000-0004-0000-0100-0000C5100000}"/>
    <hyperlink ref="FHW21" location="Age_Categories!A1" display="Age_Categories!A1" xr:uid="{00000000-0004-0000-0100-0000C6100000}"/>
    <hyperlink ref="FHX21" location="Age_Categories!A1" display="Age_Categories!A1" xr:uid="{00000000-0004-0000-0100-0000C7100000}"/>
    <hyperlink ref="FHY21" location="Age_Categories!A1" display="Age_Categories!A1" xr:uid="{00000000-0004-0000-0100-0000C8100000}"/>
    <hyperlink ref="FHZ21" location="Age_Categories!A1" display="Age_Categories!A1" xr:uid="{00000000-0004-0000-0100-0000C9100000}"/>
    <hyperlink ref="FIA21" location="Age_Categories!A1" display="Age_Categories!A1" xr:uid="{00000000-0004-0000-0100-0000CA100000}"/>
    <hyperlink ref="FIB21" location="Age_Categories!A1" display="Age_Categories!A1" xr:uid="{00000000-0004-0000-0100-0000CB100000}"/>
    <hyperlink ref="FIC21" location="Age_Categories!A1" display="Age_Categories!A1" xr:uid="{00000000-0004-0000-0100-0000CC100000}"/>
    <hyperlink ref="FID21" location="Age_Categories!A1" display="Age_Categories!A1" xr:uid="{00000000-0004-0000-0100-0000CD100000}"/>
    <hyperlink ref="FIE21" location="Age_Categories!A1" display="Age_Categories!A1" xr:uid="{00000000-0004-0000-0100-0000CE100000}"/>
    <hyperlink ref="FIF21" location="Age_Categories!A1" display="Age_Categories!A1" xr:uid="{00000000-0004-0000-0100-0000CF100000}"/>
    <hyperlink ref="FIG21" location="Age_Categories!A1" display="Age_Categories!A1" xr:uid="{00000000-0004-0000-0100-0000D0100000}"/>
    <hyperlink ref="FIH21" location="Age_Categories!A1" display="Age_Categories!A1" xr:uid="{00000000-0004-0000-0100-0000D1100000}"/>
    <hyperlink ref="FII21" location="Age_Categories!A1" display="Age_Categories!A1" xr:uid="{00000000-0004-0000-0100-0000D2100000}"/>
    <hyperlink ref="FIJ21" location="Age_Categories!A1" display="Age_Categories!A1" xr:uid="{00000000-0004-0000-0100-0000D3100000}"/>
    <hyperlink ref="FIK21" location="Age_Categories!A1" display="Age_Categories!A1" xr:uid="{00000000-0004-0000-0100-0000D4100000}"/>
    <hyperlink ref="FIL21" location="Age_Categories!A1" display="Age_Categories!A1" xr:uid="{00000000-0004-0000-0100-0000D5100000}"/>
    <hyperlink ref="FIM21" location="Age_Categories!A1" display="Age_Categories!A1" xr:uid="{00000000-0004-0000-0100-0000D6100000}"/>
    <hyperlink ref="FIN21" location="Age_Categories!A1" display="Age_Categories!A1" xr:uid="{00000000-0004-0000-0100-0000D7100000}"/>
    <hyperlink ref="FIO21" location="Age_Categories!A1" display="Age_Categories!A1" xr:uid="{00000000-0004-0000-0100-0000D8100000}"/>
    <hyperlink ref="FIP21" location="Age_Categories!A1" display="Age_Categories!A1" xr:uid="{00000000-0004-0000-0100-0000D9100000}"/>
    <hyperlink ref="FIQ21" location="Age_Categories!A1" display="Age_Categories!A1" xr:uid="{00000000-0004-0000-0100-0000DA100000}"/>
    <hyperlink ref="FIR21" location="Age_Categories!A1" display="Age_Categories!A1" xr:uid="{00000000-0004-0000-0100-0000DB100000}"/>
    <hyperlink ref="FIS21" location="Age_Categories!A1" display="Age_Categories!A1" xr:uid="{00000000-0004-0000-0100-0000DC100000}"/>
    <hyperlink ref="FIT21" location="Age_Categories!A1" display="Age_Categories!A1" xr:uid="{00000000-0004-0000-0100-0000DD100000}"/>
    <hyperlink ref="FIU21" location="Age_Categories!A1" display="Age_Categories!A1" xr:uid="{00000000-0004-0000-0100-0000DE100000}"/>
    <hyperlink ref="FIV21" location="Age_Categories!A1" display="Age_Categories!A1" xr:uid="{00000000-0004-0000-0100-0000DF100000}"/>
    <hyperlink ref="FIW21" location="Age_Categories!A1" display="Age_Categories!A1" xr:uid="{00000000-0004-0000-0100-0000E0100000}"/>
    <hyperlink ref="FIX21" location="Age_Categories!A1" display="Age_Categories!A1" xr:uid="{00000000-0004-0000-0100-0000E1100000}"/>
    <hyperlink ref="FIY21" location="Age_Categories!A1" display="Age_Categories!A1" xr:uid="{00000000-0004-0000-0100-0000E2100000}"/>
    <hyperlink ref="FIZ21" location="Age_Categories!A1" display="Age_Categories!A1" xr:uid="{00000000-0004-0000-0100-0000E3100000}"/>
    <hyperlink ref="FJA21" location="Age_Categories!A1" display="Age_Categories!A1" xr:uid="{00000000-0004-0000-0100-0000E4100000}"/>
    <hyperlink ref="FJB21" location="Age_Categories!A1" display="Age_Categories!A1" xr:uid="{00000000-0004-0000-0100-0000E5100000}"/>
    <hyperlink ref="FJC21" location="Age_Categories!A1" display="Age_Categories!A1" xr:uid="{00000000-0004-0000-0100-0000E6100000}"/>
    <hyperlink ref="FJD21" location="Age_Categories!A1" display="Age_Categories!A1" xr:uid="{00000000-0004-0000-0100-0000E7100000}"/>
    <hyperlink ref="FJE21" location="Age_Categories!A1" display="Age_Categories!A1" xr:uid="{00000000-0004-0000-0100-0000E8100000}"/>
    <hyperlink ref="FJF21" location="Age_Categories!A1" display="Age_Categories!A1" xr:uid="{00000000-0004-0000-0100-0000E9100000}"/>
    <hyperlink ref="FJG21" location="Age_Categories!A1" display="Age_Categories!A1" xr:uid="{00000000-0004-0000-0100-0000EA100000}"/>
    <hyperlink ref="FJH21" location="Age_Categories!A1" display="Age_Categories!A1" xr:uid="{00000000-0004-0000-0100-0000EB100000}"/>
    <hyperlink ref="FJI21" location="Age_Categories!A1" display="Age_Categories!A1" xr:uid="{00000000-0004-0000-0100-0000EC100000}"/>
    <hyperlink ref="FJJ21" location="Age_Categories!A1" display="Age_Categories!A1" xr:uid="{00000000-0004-0000-0100-0000ED100000}"/>
    <hyperlink ref="FJK21" location="Age_Categories!A1" display="Age_Categories!A1" xr:uid="{00000000-0004-0000-0100-0000EE100000}"/>
    <hyperlink ref="FJL21" location="Age_Categories!A1" display="Age_Categories!A1" xr:uid="{00000000-0004-0000-0100-0000EF100000}"/>
    <hyperlink ref="FJM21" location="Age_Categories!A1" display="Age_Categories!A1" xr:uid="{00000000-0004-0000-0100-0000F0100000}"/>
    <hyperlink ref="FJN21" location="Age_Categories!A1" display="Age_Categories!A1" xr:uid="{00000000-0004-0000-0100-0000F1100000}"/>
    <hyperlink ref="FJO21" location="Age_Categories!A1" display="Age_Categories!A1" xr:uid="{00000000-0004-0000-0100-0000F2100000}"/>
    <hyperlink ref="FJP21" location="Age_Categories!A1" display="Age_Categories!A1" xr:uid="{00000000-0004-0000-0100-0000F3100000}"/>
    <hyperlink ref="FJQ21" location="Age_Categories!A1" display="Age_Categories!A1" xr:uid="{00000000-0004-0000-0100-0000F4100000}"/>
    <hyperlink ref="FJR21" location="Age_Categories!A1" display="Age_Categories!A1" xr:uid="{00000000-0004-0000-0100-0000F5100000}"/>
    <hyperlink ref="FJS21" location="Age_Categories!A1" display="Age_Categories!A1" xr:uid="{00000000-0004-0000-0100-0000F6100000}"/>
    <hyperlink ref="FJT21" location="Age_Categories!A1" display="Age_Categories!A1" xr:uid="{00000000-0004-0000-0100-0000F7100000}"/>
    <hyperlink ref="FJU21" location="Age_Categories!A1" display="Age_Categories!A1" xr:uid="{00000000-0004-0000-0100-0000F8100000}"/>
    <hyperlink ref="FJV21" location="Age_Categories!A1" display="Age_Categories!A1" xr:uid="{00000000-0004-0000-0100-0000F9100000}"/>
    <hyperlink ref="FJW21" location="Age_Categories!A1" display="Age_Categories!A1" xr:uid="{00000000-0004-0000-0100-0000FA100000}"/>
    <hyperlink ref="FJX21" location="Age_Categories!A1" display="Age_Categories!A1" xr:uid="{00000000-0004-0000-0100-0000FB100000}"/>
    <hyperlink ref="FJY21" location="Age_Categories!A1" display="Age_Categories!A1" xr:uid="{00000000-0004-0000-0100-0000FC100000}"/>
    <hyperlink ref="FJZ21" location="Age_Categories!A1" display="Age_Categories!A1" xr:uid="{00000000-0004-0000-0100-0000FD100000}"/>
    <hyperlink ref="FKA21" location="Age_Categories!A1" display="Age_Categories!A1" xr:uid="{00000000-0004-0000-0100-0000FE100000}"/>
    <hyperlink ref="FKB21" location="Age_Categories!A1" display="Age_Categories!A1" xr:uid="{00000000-0004-0000-0100-0000FF100000}"/>
    <hyperlink ref="FKC21" location="Age_Categories!A1" display="Age_Categories!A1" xr:uid="{00000000-0004-0000-0100-000000110000}"/>
    <hyperlink ref="FKD21" location="Age_Categories!A1" display="Age_Categories!A1" xr:uid="{00000000-0004-0000-0100-000001110000}"/>
    <hyperlink ref="FKE21" location="Age_Categories!A1" display="Age_Categories!A1" xr:uid="{00000000-0004-0000-0100-000002110000}"/>
    <hyperlink ref="FKF21" location="Age_Categories!A1" display="Age_Categories!A1" xr:uid="{00000000-0004-0000-0100-000003110000}"/>
    <hyperlink ref="FKG21" location="Age_Categories!A1" display="Age_Categories!A1" xr:uid="{00000000-0004-0000-0100-000004110000}"/>
    <hyperlink ref="FKH21" location="Age_Categories!A1" display="Age_Categories!A1" xr:uid="{00000000-0004-0000-0100-000005110000}"/>
    <hyperlink ref="FKI21" location="Age_Categories!A1" display="Age_Categories!A1" xr:uid="{00000000-0004-0000-0100-000006110000}"/>
    <hyperlink ref="FKJ21" location="Age_Categories!A1" display="Age_Categories!A1" xr:uid="{00000000-0004-0000-0100-000007110000}"/>
    <hyperlink ref="FKK21" location="Age_Categories!A1" display="Age_Categories!A1" xr:uid="{00000000-0004-0000-0100-000008110000}"/>
    <hyperlink ref="FKL21" location="Age_Categories!A1" display="Age_Categories!A1" xr:uid="{00000000-0004-0000-0100-000009110000}"/>
    <hyperlink ref="FKM21" location="Age_Categories!A1" display="Age_Categories!A1" xr:uid="{00000000-0004-0000-0100-00000A110000}"/>
    <hyperlink ref="FKN21" location="Age_Categories!A1" display="Age_Categories!A1" xr:uid="{00000000-0004-0000-0100-00000B110000}"/>
    <hyperlink ref="FKO21" location="Age_Categories!A1" display="Age_Categories!A1" xr:uid="{00000000-0004-0000-0100-00000C110000}"/>
    <hyperlink ref="FKP21" location="Age_Categories!A1" display="Age_Categories!A1" xr:uid="{00000000-0004-0000-0100-00000D110000}"/>
    <hyperlink ref="FKQ21" location="Age_Categories!A1" display="Age_Categories!A1" xr:uid="{00000000-0004-0000-0100-00000E110000}"/>
    <hyperlink ref="FKR21" location="Age_Categories!A1" display="Age_Categories!A1" xr:uid="{00000000-0004-0000-0100-00000F110000}"/>
    <hyperlink ref="FKS21" location="Age_Categories!A1" display="Age_Categories!A1" xr:uid="{00000000-0004-0000-0100-000010110000}"/>
    <hyperlink ref="FKT21" location="Age_Categories!A1" display="Age_Categories!A1" xr:uid="{00000000-0004-0000-0100-000011110000}"/>
    <hyperlink ref="FKU21" location="Age_Categories!A1" display="Age_Categories!A1" xr:uid="{00000000-0004-0000-0100-000012110000}"/>
    <hyperlink ref="FKV21" location="Age_Categories!A1" display="Age_Categories!A1" xr:uid="{00000000-0004-0000-0100-000013110000}"/>
    <hyperlink ref="FKW21" location="Age_Categories!A1" display="Age_Categories!A1" xr:uid="{00000000-0004-0000-0100-000014110000}"/>
    <hyperlink ref="FKX21" location="Age_Categories!A1" display="Age_Categories!A1" xr:uid="{00000000-0004-0000-0100-000015110000}"/>
    <hyperlink ref="FKY21" location="Age_Categories!A1" display="Age_Categories!A1" xr:uid="{00000000-0004-0000-0100-000016110000}"/>
    <hyperlink ref="FKZ21" location="Age_Categories!A1" display="Age_Categories!A1" xr:uid="{00000000-0004-0000-0100-000017110000}"/>
    <hyperlink ref="FLA21" location="Age_Categories!A1" display="Age_Categories!A1" xr:uid="{00000000-0004-0000-0100-000018110000}"/>
    <hyperlink ref="FLB21" location="Age_Categories!A1" display="Age_Categories!A1" xr:uid="{00000000-0004-0000-0100-000019110000}"/>
    <hyperlink ref="FLC21" location="Age_Categories!A1" display="Age_Categories!A1" xr:uid="{00000000-0004-0000-0100-00001A110000}"/>
    <hyperlink ref="FLD21" location="Age_Categories!A1" display="Age_Categories!A1" xr:uid="{00000000-0004-0000-0100-00001B110000}"/>
    <hyperlink ref="FLE21" location="Age_Categories!A1" display="Age_Categories!A1" xr:uid="{00000000-0004-0000-0100-00001C110000}"/>
    <hyperlink ref="FLF21" location="Age_Categories!A1" display="Age_Categories!A1" xr:uid="{00000000-0004-0000-0100-00001D110000}"/>
    <hyperlink ref="FLG21" location="Age_Categories!A1" display="Age_Categories!A1" xr:uid="{00000000-0004-0000-0100-00001E110000}"/>
    <hyperlink ref="FLH21" location="Age_Categories!A1" display="Age_Categories!A1" xr:uid="{00000000-0004-0000-0100-00001F110000}"/>
    <hyperlink ref="FLI21" location="Age_Categories!A1" display="Age_Categories!A1" xr:uid="{00000000-0004-0000-0100-000020110000}"/>
    <hyperlink ref="FLJ21" location="Age_Categories!A1" display="Age_Categories!A1" xr:uid="{00000000-0004-0000-0100-000021110000}"/>
    <hyperlink ref="FLK21" location="Age_Categories!A1" display="Age_Categories!A1" xr:uid="{00000000-0004-0000-0100-000022110000}"/>
    <hyperlink ref="FLL21" location="Age_Categories!A1" display="Age_Categories!A1" xr:uid="{00000000-0004-0000-0100-000023110000}"/>
    <hyperlink ref="FLM21" location="Age_Categories!A1" display="Age_Categories!A1" xr:uid="{00000000-0004-0000-0100-000024110000}"/>
    <hyperlink ref="FLN21" location="Age_Categories!A1" display="Age_Categories!A1" xr:uid="{00000000-0004-0000-0100-000025110000}"/>
    <hyperlink ref="FLO21" location="Age_Categories!A1" display="Age_Categories!A1" xr:uid="{00000000-0004-0000-0100-000026110000}"/>
    <hyperlink ref="FLP21" location="Age_Categories!A1" display="Age_Categories!A1" xr:uid="{00000000-0004-0000-0100-000027110000}"/>
    <hyperlink ref="FLQ21" location="Age_Categories!A1" display="Age_Categories!A1" xr:uid="{00000000-0004-0000-0100-000028110000}"/>
    <hyperlink ref="FLR21" location="Age_Categories!A1" display="Age_Categories!A1" xr:uid="{00000000-0004-0000-0100-000029110000}"/>
    <hyperlink ref="FLS21" location="Age_Categories!A1" display="Age_Categories!A1" xr:uid="{00000000-0004-0000-0100-00002A110000}"/>
    <hyperlink ref="FLT21" location="Age_Categories!A1" display="Age_Categories!A1" xr:uid="{00000000-0004-0000-0100-00002B110000}"/>
    <hyperlink ref="FLU21" location="Age_Categories!A1" display="Age_Categories!A1" xr:uid="{00000000-0004-0000-0100-00002C110000}"/>
    <hyperlink ref="FLV21" location="Age_Categories!A1" display="Age_Categories!A1" xr:uid="{00000000-0004-0000-0100-00002D110000}"/>
    <hyperlink ref="FLW21" location="Age_Categories!A1" display="Age_Categories!A1" xr:uid="{00000000-0004-0000-0100-00002E110000}"/>
    <hyperlink ref="FLX21" location="Age_Categories!A1" display="Age_Categories!A1" xr:uid="{00000000-0004-0000-0100-00002F110000}"/>
    <hyperlink ref="FLY21" location="Age_Categories!A1" display="Age_Categories!A1" xr:uid="{00000000-0004-0000-0100-000030110000}"/>
    <hyperlink ref="FLZ21" location="Age_Categories!A1" display="Age_Categories!A1" xr:uid="{00000000-0004-0000-0100-000031110000}"/>
    <hyperlink ref="FMA21" location="Age_Categories!A1" display="Age_Categories!A1" xr:uid="{00000000-0004-0000-0100-000032110000}"/>
    <hyperlink ref="FMB21" location="Age_Categories!A1" display="Age_Categories!A1" xr:uid="{00000000-0004-0000-0100-000033110000}"/>
    <hyperlink ref="FMC21" location="Age_Categories!A1" display="Age_Categories!A1" xr:uid="{00000000-0004-0000-0100-000034110000}"/>
    <hyperlink ref="FMD21" location="Age_Categories!A1" display="Age_Categories!A1" xr:uid="{00000000-0004-0000-0100-000035110000}"/>
    <hyperlink ref="FME21" location="Age_Categories!A1" display="Age_Categories!A1" xr:uid="{00000000-0004-0000-0100-000036110000}"/>
    <hyperlink ref="FMF21" location="Age_Categories!A1" display="Age_Categories!A1" xr:uid="{00000000-0004-0000-0100-000037110000}"/>
    <hyperlink ref="FMG21" location="Age_Categories!A1" display="Age_Categories!A1" xr:uid="{00000000-0004-0000-0100-000038110000}"/>
    <hyperlink ref="FMH21" location="Age_Categories!A1" display="Age_Categories!A1" xr:uid="{00000000-0004-0000-0100-000039110000}"/>
    <hyperlink ref="FMI21" location="Age_Categories!A1" display="Age_Categories!A1" xr:uid="{00000000-0004-0000-0100-00003A110000}"/>
    <hyperlink ref="FMJ21" location="Age_Categories!A1" display="Age_Categories!A1" xr:uid="{00000000-0004-0000-0100-00003B110000}"/>
    <hyperlink ref="FMK21" location="Age_Categories!A1" display="Age_Categories!A1" xr:uid="{00000000-0004-0000-0100-00003C110000}"/>
    <hyperlink ref="FML21" location="Age_Categories!A1" display="Age_Categories!A1" xr:uid="{00000000-0004-0000-0100-00003D110000}"/>
    <hyperlink ref="FMM21" location="Age_Categories!A1" display="Age_Categories!A1" xr:uid="{00000000-0004-0000-0100-00003E110000}"/>
    <hyperlink ref="FMN21" location="Age_Categories!A1" display="Age_Categories!A1" xr:uid="{00000000-0004-0000-0100-00003F110000}"/>
    <hyperlink ref="FMO21" location="Age_Categories!A1" display="Age_Categories!A1" xr:uid="{00000000-0004-0000-0100-000040110000}"/>
    <hyperlink ref="FMP21" location="Age_Categories!A1" display="Age_Categories!A1" xr:uid="{00000000-0004-0000-0100-000041110000}"/>
    <hyperlink ref="FMQ21" location="Age_Categories!A1" display="Age_Categories!A1" xr:uid="{00000000-0004-0000-0100-000042110000}"/>
    <hyperlink ref="FMR21" location="Age_Categories!A1" display="Age_Categories!A1" xr:uid="{00000000-0004-0000-0100-000043110000}"/>
    <hyperlink ref="FMS21" location="Age_Categories!A1" display="Age_Categories!A1" xr:uid="{00000000-0004-0000-0100-000044110000}"/>
    <hyperlink ref="FMT21" location="Age_Categories!A1" display="Age_Categories!A1" xr:uid="{00000000-0004-0000-0100-000045110000}"/>
    <hyperlink ref="FMU21" location="Age_Categories!A1" display="Age_Categories!A1" xr:uid="{00000000-0004-0000-0100-000046110000}"/>
    <hyperlink ref="FMV21" location="Age_Categories!A1" display="Age_Categories!A1" xr:uid="{00000000-0004-0000-0100-000047110000}"/>
    <hyperlink ref="FMW21" location="Age_Categories!A1" display="Age_Categories!A1" xr:uid="{00000000-0004-0000-0100-000048110000}"/>
    <hyperlink ref="FMX21" location="Age_Categories!A1" display="Age_Categories!A1" xr:uid="{00000000-0004-0000-0100-000049110000}"/>
    <hyperlink ref="FMY21" location="Age_Categories!A1" display="Age_Categories!A1" xr:uid="{00000000-0004-0000-0100-00004A110000}"/>
    <hyperlink ref="FMZ21" location="Age_Categories!A1" display="Age_Categories!A1" xr:uid="{00000000-0004-0000-0100-00004B110000}"/>
    <hyperlink ref="FNA21" location="Age_Categories!A1" display="Age_Categories!A1" xr:uid="{00000000-0004-0000-0100-00004C110000}"/>
    <hyperlink ref="FNB21" location="Age_Categories!A1" display="Age_Categories!A1" xr:uid="{00000000-0004-0000-0100-00004D110000}"/>
    <hyperlink ref="FNC21" location="Age_Categories!A1" display="Age_Categories!A1" xr:uid="{00000000-0004-0000-0100-00004E110000}"/>
    <hyperlink ref="FND21" location="Age_Categories!A1" display="Age_Categories!A1" xr:uid="{00000000-0004-0000-0100-00004F110000}"/>
    <hyperlink ref="FNE21" location="Age_Categories!A1" display="Age_Categories!A1" xr:uid="{00000000-0004-0000-0100-000050110000}"/>
    <hyperlink ref="FNF21" location="Age_Categories!A1" display="Age_Categories!A1" xr:uid="{00000000-0004-0000-0100-000051110000}"/>
    <hyperlink ref="FNG21" location="Age_Categories!A1" display="Age_Categories!A1" xr:uid="{00000000-0004-0000-0100-000052110000}"/>
    <hyperlink ref="FNH21" location="Age_Categories!A1" display="Age_Categories!A1" xr:uid="{00000000-0004-0000-0100-000053110000}"/>
    <hyperlink ref="FNI21" location="Age_Categories!A1" display="Age_Categories!A1" xr:uid="{00000000-0004-0000-0100-000054110000}"/>
    <hyperlink ref="FNJ21" location="Age_Categories!A1" display="Age_Categories!A1" xr:uid="{00000000-0004-0000-0100-000055110000}"/>
    <hyperlink ref="FNK21" location="Age_Categories!A1" display="Age_Categories!A1" xr:uid="{00000000-0004-0000-0100-000056110000}"/>
    <hyperlink ref="FNL21" location="Age_Categories!A1" display="Age_Categories!A1" xr:uid="{00000000-0004-0000-0100-000057110000}"/>
    <hyperlink ref="FNM21" location="Age_Categories!A1" display="Age_Categories!A1" xr:uid="{00000000-0004-0000-0100-000058110000}"/>
    <hyperlink ref="FNN21" location="Age_Categories!A1" display="Age_Categories!A1" xr:uid="{00000000-0004-0000-0100-000059110000}"/>
    <hyperlink ref="FNO21" location="Age_Categories!A1" display="Age_Categories!A1" xr:uid="{00000000-0004-0000-0100-00005A110000}"/>
    <hyperlink ref="FNP21" location="Age_Categories!A1" display="Age_Categories!A1" xr:uid="{00000000-0004-0000-0100-00005B110000}"/>
    <hyperlink ref="FNQ21" location="Age_Categories!A1" display="Age_Categories!A1" xr:uid="{00000000-0004-0000-0100-00005C110000}"/>
    <hyperlink ref="FNR21" location="Age_Categories!A1" display="Age_Categories!A1" xr:uid="{00000000-0004-0000-0100-00005D110000}"/>
    <hyperlink ref="FNS21" location="Age_Categories!A1" display="Age_Categories!A1" xr:uid="{00000000-0004-0000-0100-00005E110000}"/>
    <hyperlink ref="FNT21" location="Age_Categories!A1" display="Age_Categories!A1" xr:uid="{00000000-0004-0000-0100-00005F110000}"/>
    <hyperlink ref="FNU21" location="Age_Categories!A1" display="Age_Categories!A1" xr:uid="{00000000-0004-0000-0100-000060110000}"/>
    <hyperlink ref="FNV21" location="Age_Categories!A1" display="Age_Categories!A1" xr:uid="{00000000-0004-0000-0100-000061110000}"/>
    <hyperlink ref="FNW21" location="Age_Categories!A1" display="Age_Categories!A1" xr:uid="{00000000-0004-0000-0100-000062110000}"/>
    <hyperlink ref="FNX21" location="Age_Categories!A1" display="Age_Categories!A1" xr:uid="{00000000-0004-0000-0100-000063110000}"/>
    <hyperlink ref="FNY21" location="Age_Categories!A1" display="Age_Categories!A1" xr:uid="{00000000-0004-0000-0100-000064110000}"/>
    <hyperlink ref="FNZ21" location="Age_Categories!A1" display="Age_Categories!A1" xr:uid="{00000000-0004-0000-0100-000065110000}"/>
    <hyperlink ref="FOA21" location="Age_Categories!A1" display="Age_Categories!A1" xr:uid="{00000000-0004-0000-0100-000066110000}"/>
    <hyperlink ref="FOB21" location="Age_Categories!A1" display="Age_Categories!A1" xr:uid="{00000000-0004-0000-0100-000067110000}"/>
    <hyperlink ref="FOC21" location="Age_Categories!A1" display="Age_Categories!A1" xr:uid="{00000000-0004-0000-0100-000068110000}"/>
    <hyperlink ref="FOD21" location="Age_Categories!A1" display="Age_Categories!A1" xr:uid="{00000000-0004-0000-0100-000069110000}"/>
    <hyperlink ref="FOE21" location="Age_Categories!A1" display="Age_Categories!A1" xr:uid="{00000000-0004-0000-0100-00006A110000}"/>
    <hyperlink ref="FOF21" location="Age_Categories!A1" display="Age_Categories!A1" xr:uid="{00000000-0004-0000-0100-00006B110000}"/>
    <hyperlink ref="FOG21" location="Age_Categories!A1" display="Age_Categories!A1" xr:uid="{00000000-0004-0000-0100-00006C110000}"/>
    <hyperlink ref="FOH21" location="Age_Categories!A1" display="Age_Categories!A1" xr:uid="{00000000-0004-0000-0100-00006D110000}"/>
    <hyperlink ref="FOI21" location="Age_Categories!A1" display="Age_Categories!A1" xr:uid="{00000000-0004-0000-0100-00006E110000}"/>
    <hyperlink ref="FOJ21" location="Age_Categories!A1" display="Age_Categories!A1" xr:uid="{00000000-0004-0000-0100-00006F110000}"/>
    <hyperlink ref="FOK21" location="Age_Categories!A1" display="Age_Categories!A1" xr:uid="{00000000-0004-0000-0100-000070110000}"/>
    <hyperlink ref="FOL21" location="Age_Categories!A1" display="Age_Categories!A1" xr:uid="{00000000-0004-0000-0100-000071110000}"/>
    <hyperlink ref="FOM21" location="Age_Categories!A1" display="Age_Categories!A1" xr:uid="{00000000-0004-0000-0100-000072110000}"/>
    <hyperlink ref="FON21" location="Age_Categories!A1" display="Age_Categories!A1" xr:uid="{00000000-0004-0000-0100-000073110000}"/>
    <hyperlink ref="FOO21" location="Age_Categories!A1" display="Age_Categories!A1" xr:uid="{00000000-0004-0000-0100-000074110000}"/>
    <hyperlink ref="FOP21" location="Age_Categories!A1" display="Age_Categories!A1" xr:uid="{00000000-0004-0000-0100-000075110000}"/>
    <hyperlink ref="FOQ21" location="Age_Categories!A1" display="Age_Categories!A1" xr:uid="{00000000-0004-0000-0100-000076110000}"/>
    <hyperlink ref="FOR21" location="Age_Categories!A1" display="Age_Categories!A1" xr:uid="{00000000-0004-0000-0100-000077110000}"/>
    <hyperlink ref="FOS21" location="Age_Categories!A1" display="Age_Categories!A1" xr:uid="{00000000-0004-0000-0100-000078110000}"/>
    <hyperlink ref="FOT21" location="Age_Categories!A1" display="Age_Categories!A1" xr:uid="{00000000-0004-0000-0100-000079110000}"/>
    <hyperlink ref="FOU21" location="Age_Categories!A1" display="Age_Categories!A1" xr:uid="{00000000-0004-0000-0100-00007A110000}"/>
    <hyperlink ref="FOV21" location="Age_Categories!A1" display="Age_Categories!A1" xr:uid="{00000000-0004-0000-0100-00007B110000}"/>
    <hyperlink ref="FOW21" location="Age_Categories!A1" display="Age_Categories!A1" xr:uid="{00000000-0004-0000-0100-00007C110000}"/>
    <hyperlink ref="FOX21" location="Age_Categories!A1" display="Age_Categories!A1" xr:uid="{00000000-0004-0000-0100-00007D110000}"/>
    <hyperlink ref="FOY21" location="Age_Categories!A1" display="Age_Categories!A1" xr:uid="{00000000-0004-0000-0100-00007E110000}"/>
    <hyperlink ref="FOZ21" location="Age_Categories!A1" display="Age_Categories!A1" xr:uid="{00000000-0004-0000-0100-00007F110000}"/>
    <hyperlink ref="FPA21" location="Age_Categories!A1" display="Age_Categories!A1" xr:uid="{00000000-0004-0000-0100-000080110000}"/>
    <hyperlink ref="FPB21" location="Age_Categories!A1" display="Age_Categories!A1" xr:uid="{00000000-0004-0000-0100-000081110000}"/>
    <hyperlink ref="FPC21" location="Age_Categories!A1" display="Age_Categories!A1" xr:uid="{00000000-0004-0000-0100-000082110000}"/>
    <hyperlink ref="FPD21" location="Age_Categories!A1" display="Age_Categories!A1" xr:uid="{00000000-0004-0000-0100-000083110000}"/>
    <hyperlink ref="FPE21" location="Age_Categories!A1" display="Age_Categories!A1" xr:uid="{00000000-0004-0000-0100-000084110000}"/>
    <hyperlink ref="FPF21" location="Age_Categories!A1" display="Age_Categories!A1" xr:uid="{00000000-0004-0000-0100-000085110000}"/>
    <hyperlink ref="FPG21" location="Age_Categories!A1" display="Age_Categories!A1" xr:uid="{00000000-0004-0000-0100-000086110000}"/>
    <hyperlink ref="FPH21" location="Age_Categories!A1" display="Age_Categories!A1" xr:uid="{00000000-0004-0000-0100-000087110000}"/>
    <hyperlink ref="FPI21" location="Age_Categories!A1" display="Age_Categories!A1" xr:uid="{00000000-0004-0000-0100-000088110000}"/>
    <hyperlink ref="FPJ21" location="Age_Categories!A1" display="Age_Categories!A1" xr:uid="{00000000-0004-0000-0100-000089110000}"/>
    <hyperlink ref="FPK21" location="Age_Categories!A1" display="Age_Categories!A1" xr:uid="{00000000-0004-0000-0100-00008A110000}"/>
    <hyperlink ref="FPL21" location="Age_Categories!A1" display="Age_Categories!A1" xr:uid="{00000000-0004-0000-0100-00008B110000}"/>
    <hyperlink ref="FPM21" location="Age_Categories!A1" display="Age_Categories!A1" xr:uid="{00000000-0004-0000-0100-00008C110000}"/>
    <hyperlink ref="FPN21" location="Age_Categories!A1" display="Age_Categories!A1" xr:uid="{00000000-0004-0000-0100-00008D110000}"/>
    <hyperlink ref="FPO21" location="Age_Categories!A1" display="Age_Categories!A1" xr:uid="{00000000-0004-0000-0100-00008E110000}"/>
    <hyperlink ref="FPP21" location="Age_Categories!A1" display="Age_Categories!A1" xr:uid="{00000000-0004-0000-0100-00008F110000}"/>
    <hyperlink ref="FPQ21" location="Age_Categories!A1" display="Age_Categories!A1" xr:uid="{00000000-0004-0000-0100-000090110000}"/>
    <hyperlink ref="FPR21" location="Age_Categories!A1" display="Age_Categories!A1" xr:uid="{00000000-0004-0000-0100-000091110000}"/>
    <hyperlink ref="FPS21" location="Age_Categories!A1" display="Age_Categories!A1" xr:uid="{00000000-0004-0000-0100-000092110000}"/>
    <hyperlink ref="FPT21" location="Age_Categories!A1" display="Age_Categories!A1" xr:uid="{00000000-0004-0000-0100-000093110000}"/>
    <hyperlink ref="FPU21" location="Age_Categories!A1" display="Age_Categories!A1" xr:uid="{00000000-0004-0000-0100-000094110000}"/>
    <hyperlink ref="FPV21" location="Age_Categories!A1" display="Age_Categories!A1" xr:uid="{00000000-0004-0000-0100-000095110000}"/>
    <hyperlink ref="FPW21" location="Age_Categories!A1" display="Age_Categories!A1" xr:uid="{00000000-0004-0000-0100-000096110000}"/>
    <hyperlink ref="FPX21" location="Age_Categories!A1" display="Age_Categories!A1" xr:uid="{00000000-0004-0000-0100-000097110000}"/>
    <hyperlink ref="FPY21" location="Age_Categories!A1" display="Age_Categories!A1" xr:uid="{00000000-0004-0000-0100-000098110000}"/>
    <hyperlink ref="FPZ21" location="Age_Categories!A1" display="Age_Categories!A1" xr:uid="{00000000-0004-0000-0100-000099110000}"/>
    <hyperlink ref="FQA21" location="Age_Categories!A1" display="Age_Categories!A1" xr:uid="{00000000-0004-0000-0100-00009A110000}"/>
    <hyperlink ref="FQB21" location="Age_Categories!A1" display="Age_Categories!A1" xr:uid="{00000000-0004-0000-0100-00009B110000}"/>
    <hyperlink ref="FQC21" location="Age_Categories!A1" display="Age_Categories!A1" xr:uid="{00000000-0004-0000-0100-00009C110000}"/>
    <hyperlink ref="FQD21" location="Age_Categories!A1" display="Age_Categories!A1" xr:uid="{00000000-0004-0000-0100-00009D110000}"/>
    <hyperlink ref="FQE21" location="Age_Categories!A1" display="Age_Categories!A1" xr:uid="{00000000-0004-0000-0100-00009E110000}"/>
    <hyperlink ref="FQF21" location="Age_Categories!A1" display="Age_Categories!A1" xr:uid="{00000000-0004-0000-0100-00009F110000}"/>
    <hyperlink ref="FQG21" location="Age_Categories!A1" display="Age_Categories!A1" xr:uid="{00000000-0004-0000-0100-0000A0110000}"/>
    <hyperlink ref="FQH21" location="Age_Categories!A1" display="Age_Categories!A1" xr:uid="{00000000-0004-0000-0100-0000A1110000}"/>
    <hyperlink ref="FQI21" location="Age_Categories!A1" display="Age_Categories!A1" xr:uid="{00000000-0004-0000-0100-0000A2110000}"/>
    <hyperlink ref="FQJ21" location="Age_Categories!A1" display="Age_Categories!A1" xr:uid="{00000000-0004-0000-0100-0000A3110000}"/>
    <hyperlink ref="FQK21" location="Age_Categories!A1" display="Age_Categories!A1" xr:uid="{00000000-0004-0000-0100-0000A4110000}"/>
    <hyperlink ref="FQL21" location="Age_Categories!A1" display="Age_Categories!A1" xr:uid="{00000000-0004-0000-0100-0000A5110000}"/>
    <hyperlink ref="FQM21" location="Age_Categories!A1" display="Age_Categories!A1" xr:uid="{00000000-0004-0000-0100-0000A6110000}"/>
    <hyperlink ref="FQN21" location="Age_Categories!A1" display="Age_Categories!A1" xr:uid="{00000000-0004-0000-0100-0000A7110000}"/>
    <hyperlink ref="FQO21" location="Age_Categories!A1" display="Age_Categories!A1" xr:uid="{00000000-0004-0000-0100-0000A8110000}"/>
    <hyperlink ref="FQP21" location="Age_Categories!A1" display="Age_Categories!A1" xr:uid="{00000000-0004-0000-0100-0000A9110000}"/>
    <hyperlink ref="FQQ21" location="Age_Categories!A1" display="Age_Categories!A1" xr:uid="{00000000-0004-0000-0100-0000AA110000}"/>
    <hyperlink ref="FQR21" location="Age_Categories!A1" display="Age_Categories!A1" xr:uid="{00000000-0004-0000-0100-0000AB110000}"/>
    <hyperlink ref="FQS21" location="Age_Categories!A1" display="Age_Categories!A1" xr:uid="{00000000-0004-0000-0100-0000AC110000}"/>
    <hyperlink ref="FQT21" location="Age_Categories!A1" display="Age_Categories!A1" xr:uid="{00000000-0004-0000-0100-0000AD110000}"/>
    <hyperlink ref="FQU21" location="Age_Categories!A1" display="Age_Categories!A1" xr:uid="{00000000-0004-0000-0100-0000AE110000}"/>
    <hyperlink ref="FQV21" location="Age_Categories!A1" display="Age_Categories!A1" xr:uid="{00000000-0004-0000-0100-0000AF110000}"/>
    <hyperlink ref="FQW21" location="Age_Categories!A1" display="Age_Categories!A1" xr:uid="{00000000-0004-0000-0100-0000B0110000}"/>
    <hyperlink ref="FQX21" location="Age_Categories!A1" display="Age_Categories!A1" xr:uid="{00000000-0004-0000-0100-0000B1110000}"/>
    <hyperlink ref="FQY21" location="Age_Categories!A1" display="Age_Categories!A1" xr:uid="{00000000-0004-0000-0100-0000B2110000}"/>
    <hyperlink ref="FQZ21" location="Age_Categories!A1" display="Age_Categories!A1" xr:uid="{00000000-0004-0000-0100-0000B3110000}"/>
    <hyperlink ref="FRA21" location="Age_Categories!A1" display="Age_Categories!A1" xr:uid="{00000000-0004-0000-0100-0000B4110000}"/>
    <hyperlink ref="FRB21" location="Age_Categories!A1" display="Age_Categories!A1" xr:uid="{00000000-0004-0000-0100-0000B5110000}"/>
    <hyperlink ref="FRC21" location="Age_Categories!A1" display="Age_Categories!A1" xr:uid="{00000000-0004-0000-0100-0000B6110000}"/>
    <hyperlink ref="FRD21" location="Age_Categories!A1" display="Age_Categories!A1" xr:uid="{00000000-0004-0000-0100-0000B7110000}"/>
    <hyperlink ref="FRE21" location="Age_Categories!A1" display="Age_Categories!A1" xr:uid="{00000000-0004-0000-0100-0000B8110000}"/>
    <hyperlink ref="FRF21" location="Age_Categories!A1" display="Age_Categories!A1" xr:uid="{00000000-0004-0000-0100-0000B9110000}"/>
    <hyperlink ref="FRG21" location="Age_Categories!A1" display="Age_Categories!A1" xr:uid="{00000000-0004-0000-0100-0000BA110000}"/>
    <hyperlink ref="FRH21" location="Age_Categories!A1" display="Age_Categories!A1" xr:uid="{00000000-0004-0000-0100-0000BB110000}"/>
    <hyperlink ref="FRI21" location="Age_Categories!A1" display="Age_Categories!A1" xr:uid="{00000000-0004-0000-0100-0000BC110000}"/>
    <hyperlink ref="FRJ21" location="Age_Categories!A1" display="Age_Categories!A1" xr:uid="{00000000-0004-0000-0100-0000BD110000}"/>
    <hyperlink ref="FRK21" location="Age_Categories!A1" display="Age_Categories!A1" xr:uid="{00000000-0004-0000-0100-0000BE110000}"/>
    <hyperlink ref="FRL21" location="Age_Categories!A1" display="Age_Categories!A1" xr:uid="{00000000-0004-0000-0100-0000BF110000}"/>
    <hyperlink ref="FRM21" location="Age_Categories!A1" display="Age_Categories!A1" xr:uid="{00000000-0004-0000-0100-0000C0110000}"/>
    <hyperlink ref="FRN21" location="Age_Categories!A1" display="Age_Categories!A1" xr:uid="{00000000-0004-0000-0100-0000C1110000}"/>
    <hyperlink ref="FRO21" location="Age_Categories!A1" display="Age_Categories!A1" xr:uid="{00000000-0004-0000-0100-0000C2110000}"/>
    <hyperlink ref="FRP21" location="Age_Categories!A1" display="Age_Categories!A1" xr:uid="{00000000-0004-0000-0100-0000C3110000}"/>
    <hyperlink ref="FRQ21" location="Age_Categories!A1" display="Age_Categories!A1" xr:uid="{00000000-0004-0000-0100-0000C4110000}"/>
    <hyperlink ref="FRR21" location="Age_Categories!A1" display="Age_Categories!A1" xr:uid="{00000000-0004-0000-0100-0000C5110000}"/>
    <hyperlink ref="FRS21" location="Age_Categories!A1" display="Age_Categories!A1" xr:uid="{00000000-0004-0000-0100-0000C6110000}"/>
    <hyperlink ref="FRT21" location="Age_Categories!A1" display="Age_Categories!A1" xr:uid="{00000000-0004-0000-0100-0000C7110000}"/>
    <hyperlink ref="FRU21" location="Age_Categories!A1" display="Age_Categories!A1" xr:uid="{00000000-0004-0000-0100-0000C8110000}"/>
    <hyperlink ref="FRV21" location="Age_Categories!A1" display="Age_Categories!A1" xr:uid="{00000000-0004-0000-0100-0000C9110000}"/>
    <hyperlink ref="FRW21" location="Age_Categories!A1" display="Age_Categories!A1" xr:uid="{00000000-0004-0000-0100-0000CA110000}"/>
    <hyperlink ref="FRX21" location="Age_Categories!A1" display="Age_Categories!A1" xr:uid="{00000000-0004-0000-0100-0000CB110000}"/>
    <hyperlink ref="FRY21" location="Age_Categories!A1" display="Age_Categories!A1" xr:uid="{00000000-0004-0000-0100-0000CC110000}"/>
    <hyperlink ref="FRZ21" location="Age_Categories!A1" display="Age_Categories!A1" xr:uid="{00000000-0004-0000-0100-0000CD110000}"/>
    <hyperlink ref="FSA21" location="Age_Categories!A1" display="Age_Categories!A1" xr:uid="{00000000-0004-0000-0100-0000CE110000}"/>
    <hyperlink ref="FSB21" location="Age_Categories!A1" display="Age_Categories!A1" xr:uid="{00000000-0004-0000-0100-0000CF110000}"/>
    <hyperlink ref="FSC21" location="Age_Categories!A1" display="Age_Categories!A1" xr:uid="{00000000-0004-0000-0100-0000D0110000}"/>
    <hyperlink ref="FSD21" location="Age_Categories!A1" display="Age_Categories!A1" xr:uid="{00000000-0004-0000-0100-0000D1110000}"/>
    <hyperlink ref="FSE21" location="Age_Categories!A1" display="Age_Categories!A1" xr:uid="{00000000-0004-0000-0100-0000D2110000}"/>
    <hyperlink ref="FSF21" location="Age_Categories!A1" display="Age_Categories!A1" xr:uid="{00000000-0004-0000-0100-0000D3110000}"/>
    <hyperlink ref="FSG21" location="Age_Categories!A1" display="Age_Categories!A1" xr:uid="{00000000-0004-0000-0100-0000D4110000}"/>
    <hyperlink ref="FSH21" location="Age_Categories!A1" display="Age_Categories!A1" xr:uid="{00000000-0004-0000-0100-0000D5110000}"/>
    <hyperlink ref="FSI21" location="Age_Categories!A1" display="Age_Categories!A1" xr:uid="{00000000-0004-0000-0100-0000D6110000}"/>
    <hyperlink ref="FSJ21" location="Age_Categories!A1" display="Age_Categories!A1" xr:uid="{00000000-0004-0000-0100-0000D7110000}"/>
    <hyperlink ref="FSK21" location="Age_Categories!A1" display="Age_Categories!A1" xr:uid="{00000000-0004-0000-0100-0000D8110000}"/>
    <hyperlink ref="FSL21" location="Age_Categories!A1" display="Age_Categories!A1" xr:uid="{00000000-0004-0000-0100-0000D9110000}"/>
    <hyperlink ref="FSM21" location="Age_Categories!A1" display="Age_Categories!A1" xr:uid="{00000000-0004-0000-0100-0000DA110000}"/>
    <hyperlink ref="FSN21" location="Age_Categories!A1" display="Age_Categories!A1" xr:uid="{00000000-0004-0000-0100-0000DB110000}"/>
    <hyperlink ref="FSO21" location="Age_Categories!A1" display="Age_Categories!A1" xr:uid="{00000000-0004-0000-0100-0000DC110000}"/>
    <hyperlink ref="FSP21" location="Age_Categories!A1" display="Age_Categories!A1" xr:uid="{00000000-0004-0000-0100-0000DD110000}"/>
    <hyperlink ref="FSQ21" location="Age_Categories!A1" display="Age_Categories!A1" xr:uid="{00000000-0004-0000-0100-0000DE110000}"/>
    <hyperlink ref="FSR21" location="Age_Categories!A1" display="Age_Categories!A1" xr:uid="{00000000-0004-0000-0100-0000DF110000}"/>
    <hyperlink ref="FSS21" location="Age_Categories!A1" display="Age_Categories!A1" xr:uid="{00000000-0004-0000-0100-0000E0110000}"/>
    <hyperlink ref="FST21" location="Age_Categories!A1" display="Age_Categories!A1" xr:uid="{00000000-0004-0000-0100-0000E1110000}"/>
    <hyperlink ref="FSU21" location="Age_Categories!A1" display="Age_Categories!A1" xr:uid="{00000000-0004-0000-0100-0000E2110000}"/>
    <hyperlink ref="FSV21" location="Age_Categories!A1" display="Age_Categories!A1" xr:uid="{00000000-0004-0000-0100-0000E3110000}"/>
    <hyperlink ref="FSW21" location="Age_Categories!A1" display="Age_Categories!A1" xr:uid="{00000000-0004-0000-0100-0000E4110000}"/>
    <hyperlink ref="FSX21" location="Age_Categories!A1" display="Age_Categories!A1" xr:uid="{00000000-0004-0000-0100-0000E5110000}"/>
    <hyperlink ref="FSY21" location="Age_Categories!A1" display="Age_Categories!A1" xr:uid="{00000000-0004-0000-0100-0000E6110000}"/>
    <hyperlink ref="FSZ21" location="Age_Categories!A1" display="Age_Categories!A1" xr:uid="{00000000-0004-0000-0100-0000E7110000}"/>
    <hyperlink ref="FTA21" location="Age_Categories!A1" display="Age_Categories!A1" xr:uid="{00000000-0004-0000-0100-0000E8110000}"/>
    <hyperlink ref="FTB21" location="Age_Categories!A1" display="Age_Categories!A1" xr:uid="{00000000-0004-0000-0100-0000E9110000}"/>
    <hyperlink ref="FTC21" location="Age_Categories!A1" display="Age_Categories!A1" xr:uid="{00000000-0004-0000-0100-0000EA110000}"/>
    <hyperlink ref="FTD21" location="Age_Categories!A1" display="Age_Categories!A1" xr:uid="{00000000-0004-0000-0100-0000EB110000}"/>
    <hyperlink ref="FTE21" location="Age_Categories!A1" display="Age_Categories!A1" xr:uid="{00000000-0004-0000-0100-0000EC110000}"/>
    <hyperlink ref="FTF21" location="Age_Categories!A1" display="Age_Categories!A1" xr:uid="{00000000-0004-0000-0100-0000ED110000}"/>
    <hyperlink ref="FTG21" location="Age_Categories!A1" display="Age_Categories!A1" xr:uid="{00000000-0004-0000-0100-0000EE110000}"/>
    <hyperlink ref="FTH21" location="Age_Categories!A1" display="Age_Categories!A1" xr:uid="{00000000-0004-0000-0100-0000EF110000}"/>
    <hyperlink ref="FTI21" location="Age_Categories!A1" display="Age_Categories!A1" xr:uid="{00000000-0004-0000-0100-0000F0110000}"/>
    <hyperlink ref="FTJ21" location="Age_Categories!A1" display="Age_Categories!A1" xr:uid="{00000000-0004-0000-0100-0000F1110000}"/>
    <hyperlink ref="FTK21" location="Age_Categories!A1" display="Age_Categories!A1" xr:uid="{00000000-0004-0000-0100-0000F2110000}"/>
    <hyperlink ref="FTL21" location="Age_Categories!A1" display="Age_Categories!A1" xr:uid="{00000000-0004-0000-0100-0000F3110000}"/>
    <hyperlink ref="FTM21" location="Age_Categories!A1" display="Age_Categories!A1" xr:uid="{00000000-0004-0000-0100-0000F4110000}"/>
    <hyperlink ref="FTN21" location="Age_Categories!A1" display="Age_Categories!A1" xr:uid="{00000000-0004-0000-0100-0000F5110000}"/>
    <hyperlink ref="FTO21" location="Age_Categories!A1" display="Age_Categories!A1" xr:uid="{00000000-0004-0000-0100-0000F6110000}"/>
    <hyperlink ref="FTP21" location="Age_Categories!A1" display="Age_Categories!A1" xr:uid="{00000000-0004-0000-0100-0000F7110000}"/>
    <hyperlink ref="FTQ21" location="Age_Categories!A1" display="Age_Categories!A1" xr:uid="{00000000-0004-0000-0100-0000F8110000}"/>
    <hyperlink ref="FTR21" location="Age_Categories!A1" display="Age_Categories!A1" xr:uid="{00000000-0004-0000-0100-0000F9110000}"/>
    <hyperlink ref="FTS21" location="Age_Categories!A1" display="Age_Categories!A1" xr:uid="{00000000-0004-0000-0100-0000FA110000}"/>
    <hyperlink ref="FTT21" location="Age_Categories!A1" display="Age_Categories!A1" xr:uid="{00000000-0004-0000-0100-0000FB110000}"/>
    <hyperlink ref="FTU21" location="Age_Categories!A1" display="Age_Categories!A1" xr:uid="{00000000-0004-0000-0100-0000FC110000}"/>
    <hyperlink ref="FTV21" location="Age_Categories!A1" display="Age_Categories!A1" xr:uid="{00000000-0004-0000-0100-0000FD110000}"/>
    <hyperlink ref="FTW21" location="Age_Categories!A1" display="Age_Categories!A1" xr:uid="{00000000-0004-0000-0100-0000FE110000}"/>
    <hyperlink ref="FTX21" location="Age_Categories!A1" display="Age_Categories!A1" xr:uid="{00000000-0004-0000-0100-0000FF110000}"/>
    <hyperlink ref="FTY21" location="Age_Categories!A1" display="Age_Categories!A1" xr:uid="{00000000-0004-0000-0100-000000120000}"/>
    <hyperlink ref="FTZ21" location="Age_Categories!A1" display="Age_Categories!A1" xr:uid="{00000000-0004-0000-0100-000001120000}"/>
    <hyperlink ref="FUA21" location="Age_Categories!A1" display="Age_Categories!A1" xr:uid="{00000000-0004-0000-0100-000002120000}"/>
    <hyperlink ref="FUB21" location="Age_Categories!A1" display="Age_Categories!A1" xr:uid="{00000000-0004-0000-0100-000003120000}"/>
    <hyperlink ref="FUC21" location="Age_Categories!A1" display="Age_Categories!A1" xr:uid="{00000000-0004-0000-0100-000004120000}"/>
    <hyperlink ref="FUD21" location="Age_Categories!A1" display="Age_Categories!A1" xr:uid="{00000000-0004-0000-0100-000005120000}"/>
    <hyperlink ref="FUE21" location="Age_Categories!A1" display="Age_Categories!A1" xr:uid="{00000000-0004-0000-0100-000006120000}"/>
    <hyperlink ref="FUF21" location="Age_Categories!A1" display="Age_Categories!A1" xr:uid="{00000000-0004-0000-0100-000007120000}"/>
    <hyperlink ref="FUG21" location="Age_Categories!A1" display="Age_Categories!A1" xr:uid="{00000000-0004-0000-0100-000008120000}"/>
    <hyperlink ref="FUH21" location="Age_Categories!A1" display="Age_Categories!A1" xr:uid="{00000000-0004-0000-0100-000009120000}"/>
    <hyperlink ref="FUI21" location="Age_Categories!A1" display="Age_Categories!A1" xr:uid="{00000000-0004-0000-0100-00000A120000}"/>
    <hyperlink ref="FUJ21" location="Age_Categories!A1" display="Age_Categories!A1" xr:uid="{00000000-0004-0000-0100-00000B120000}"/>
    <hyperlink ref="FUK21" location="Age_Categories!A1" display="Age_Categories!A1" xr:uid="{00000000-0004-0000-0100-00000C120000}"/>
    <hyperlink ref="FUL21" location="Age_Categories!A1" display="Age_Categories!A1" xr:uid="{00000000-0004-0000-0100-00000D120000}"/>
    <hyperlink ref="FUM21" location="Age_Categories!A1" display="Age_Categories!A1" xr:uid="{00000000-0004-0000-0100-00000E120000}"/>
    <hyperlink ref="FUN21" location="Age_Categories!A1" display="Age_Categories!A1" xr:uid="{00000000-0004-0000-0100-00000F120000}"/>
    <hyperlink ref="FUO21" location="Age_Categories!A1" display="Age_Categories!A1" xr:uid="{00000000-0004-0000-0100-000010120000}"/>
    <hyperlink ref="FUP21" location="Age_Categories!A1" display="Age_Categories!A1" xr:uid="{00000000-0004-0000-0100-000011120000}"/>
    <hyperlink ref="FUQ21" location="Age_Categories!A1" display="Age_Categories!A1" xr:uid="{00000000-0004-0000-0100-000012120000}"/>
    <hyperlink ref="FUR21" location="Age_Categories!A1" display="Age_Categories!A1" xr:uid="{00000000-0004-0000-0100-000013120000}"/>
    <hyperlink ref="FUS21" location="Age_Categories!A1" display="Age_Categories!A1" xr:uid="{00000000-0004-0000-0100-000014120000}"/>
    <hyperlink ref="FUT21" location="Age_Categories!A1" display="Age_Categories!A1" xr:uid="{00000000-0004-0000-0100-000015120000}"/>
    <hyperlink ref="FUU21" location="Age_Categories!A1" display="Age_Categories!A1" xr:uid="{00000000-0004-0000-0100-000016120000}"/>
    <hyperlink ref="FUV21" location="Age_Categories!A1" display="Age_Categories!A1" xr:uid="{00000000-0004-0000-0100-000017120000}"/>
    <hyperlink ref="FUW21" location="Age_Categories!A1" display="Age_Categories!A1" xr:uid="{00000000-0004-0000-0100-000018120000}"/>
    <hyperlink ref="FUX21" location="Age_Categories!A1" display="Age_Categories!A1" xr:uid="{00000000-0004-0000-0100-000019120000}"/>
    <hyperlink ref="FUY21" location="Age_Categories!A1" display="Age_Categories!A1" xr:uid="{00000000-0004-0000-0100-00001A120000}"/>
    <hyperlink ref="FUZ21" location="Age_Categories!A1" display="Age_Categories!A1" xr:uid="{00000000-0004-0000-0100-00001B120000}"/>
    <hyperlink ref="FVA21" location="Age_Categories!A1" display="Age_Categories!A1" xr:uid="{00000000-0004-0000-0100-00001C120000}"/>
    <hyperlink ref="FVB21" location="Age_Categories!A1" display="Age_Categories!A1" xr:uid="{00000000-0004-0000-0100-00001D120000}"/>
    <hyperlink ref="FVC21" location="Age_Categories!A1" display="Age_Categories!A1" xr:uid="{00000000-0004-0000-0100-00001E120000}"/>
    <hyperlink ref="FVD21" location="Age_Categories!A1" display="Age_Categories!A1" xr:uid="{00000000-0004-0000-0100-00001F120000}"/>
    <hyperlink ref="FVE21" location="Age_Categories!A1" display="Age_Categories!A1" xr:uid="{00000000-0004-0000-0100-000020120000}"/>
    <hyperlink ref="FVF21" location="Age_Categories!A1" display="Age_Categories!A1" xr:uid="{00000000-0004-0000-0100-000021120000}"/>
    <hyperlink ref="FVG21" location="Age_Categories!A1" display="Age_Categories!A1" xr:uid="{00000000-0004-0000-0100-000022120000}"/>
    <hyperlink ref="FVH21" location="Age_Categories!A1" display="Age_Categories!A1" xr:uid="{00000000-0004-0000-0100-000023120000}"/>
    <hyperlink ref="FVI21" location="Age_Categories!A1" display="Age_Categories!A1" xr:uid="{00000000-0004-0000-0100-000024120000}"/>
    <hyperlink ref="FVJ21" location="Age_Categories!A1" display="Age_Categories!A1" xr:uid="{00000000-0004-0000-0100-000025120000}"/>
    <hyperlink ref="FVK21" location="Age_Categories!A1" display="Age_Categories!A1" xr:uid="{00000000-0004-0000-0100-000026120000}"/>
    <hyperlink ref="FVL21" location="Age_Categories!A1" display="Age_Categories!A1" xr:uid="{00000000-0004-0000-0100-000027120000}"/>
    <hyperlink ref="FVM21" location="Age_Categories!A1" display="Age_Categories!A1" xr:uid="{00000000-0004-0000-0100-000028120000}"/>
    <hyperlink ref="FVN21" location="Age_Categories!A1" display="Age_Categories!A1" xr:uid="{00000000-0004-0000-0100-000029120000}"/>
    <hyperlink ref="FVO21" location="Age_Categories!A1" display="Age_Categories!A1" xr:uid="{00000000-0004-0000-0100-00002A120000}"/>
    <hyperlink ref="FVP21" location="Age_Categories!A1" display="Age_Categories!A1" xr:uid="{00000000-0004-0000-0100-00002B120000}"/>
    <hyperlink ref="FVQ21" location="Age_Categories!A1" display="Age_Categories!A1" xr:uid="{00000000-0004-0000-0100-00002C120000}"/>
    <hyperlink ref="FVR21" location="Age_Categories!A1" display="Age_Categories!A1" xr:uid="{00000000-0004-0000-0100-00002D120000}"/>
    <hyperlink ref="FVS21" location="Age_Categories!A1" display="Age_Categories!A1" xr:uid="{00000000-0004-0000-0100-00002E120000}"/>
    <hyperlink ref="FVT21" location="Age_Categories!A1" display="Age_Categories!A1" xr:uid="{00000000-0004-0000-0100-00002F120000}"/>
    <hyperlink ref="FVU21" location="Age_Categories!A1" display="Age_Categories!A1" xr:uid="{00000000-0004-0000-0100-000030120000}"/>
    <hyperlink ref="FVV21" location="Age_Categories!A1" display="Age_Categories!A1" xr:uid="{00000000-0004-0000-0100-000031120000}"/>
    <hyperlink ref="FVW21" location="Age_Categories!A1" display="Age_Categories!A1" xr:uid="{00000000-0004-0000-0100-000032120000}"/>
    <hyperlink ref="FVX21" location="Age_Categories!A1" display="Age_Categories!A1" xr:uid="{00000000-0004-0000-0100-000033120000}"/>
    <hyperlink ref="FVY21" location="Age_Categories!A1" display="Age_Categories!A1" xr:uid="{00000000-0004-0000-0100-000034120000}"/>
    <hyperlink ref="FVZ21" location="Age_Categories!A1" display="Age_Categories!A1" xr:uid="{00000000-0004-0000-0100-000035120000}"/>
    <hyperlink ref="FWA21" location="Age_Categories!A1" display="Age_Categories!A1" xr:uid="{00000000-0004-0000-0100-000036120000}"/>
    <hyperlink ref="FWB21" location="Age_Categories!A1" display="Age_Categories!A1" xr:uid="{00000000-0004-0000-0100-000037120000}"/>
    <hyperlink ref="FWC21" location="Age_Categories!A1" display="Age_Categories!A1" xr:uid="{00000000-0004-0000-0100-000038120000}"/>
    <hyperlink ref="FWD21" location="Age_Categories!A1" display="Age_Categories!A1" xr:uid="{00000000-0004-0000-0100-000039120000}"/>
    <hyperlink ref="FWE21" location="Age_Categories!A1" display="Age_Categories!A1" xr:uid="{00000000-0004-0000-0100-00003A120000}"/>
    <hyperlink ref="FWF21" location="Age_Categories!A1" display="Age_Categories!A1" xr:uid="{00000000-0004-0000-0100-00003B120000}"/>
    <hyperlink ref="FWG21" location="Age_Categories!A1" display="Age_Categories!A1" xr:uid="{00000000-0004-0000-0100-00003C120000}"/>
    <hyperlink ref="FWH21" location="Age_Categories!A1" display="Age_Categories!A1" xr:uid="{00000000-0004-0000-0100-00003D120000}"/>
    <hyperlink ref="FWI21" location="Age_Categories!A1" display="Age_Categories!A1" xr:uid="{00000000-0004-0000-0100-00003E120000}"/>
    <hyperlink ref="FWJ21" location="Age_Categories!A1" display="Age_Categories!A1" xr:uid="{00000000-0004-0000-0100-00003F120000}"/>
    <hyperlink ref="FWK21" location="Age_Categories!A1" display="Age_Categories!A1" xr:uid="{00000000-0004-0000-0100-000040120000}"/>
    <hyperlink ref="FWL21" location="Age_Categories!A1" display="Age_Categories!A1" xr:uid="{00000000-0004-0000-0100-000041120000}"/>
    <hyperlink ref="FWM21" location="Age_Categories!A1" display="Age_Categories!A1" xr:uid="{00000000-0004-0000-0100-000042120000}"/>
    <hyperlink ref="FWN21" location="Age_Categories!A1" display="Age_Categories!A1" xr:uid="{00000000-0004-0000-0100-000043120000}"/>
    <hyperlink ref="FWO21" location="Age_Categories!A1" display="Age_Categories!A1" xr:uid="{00000000-0004-0000-0100-000044120000}"/>
    <hyperlink ref="FWP21" location="Age_Categories!A1" display="Age_Categories!A1" xr:uid="{00000000-0004-0000-0100-000045120000}"/>
    <hyperlink ref="FWQ21" location="Age_Categories!A1" display="Age_Categories!A1" xr:uid="{00000000-0004-0000-0100-000046120000}"/>
    <hyperlink ref="FWR21" location="Age_Categories!A1" display="Age_Categories!A1" xr:uid="{00000000-0004-0000-0100-000047120000}"/>
    <hyperlink ref="FWS21" location="Age_Categories!A1" display="Age_Categories!A1" xr:uid="{00000000-0004-0000-0100-000048120000}"/>
    <hyperlink ref="FWT21" location="Age_Categories!A1" display="Age_Categories!A1" xr:uid="{00000000-0004-0000-0100-000049120000}"/>
    <hyperlink ref="FWU21" location="Age_Categories!A1" display="Age_Categories!A1" xr:uid="{00000000-0004-0000-0100-00004A120000}"/>
    <hyperlink ref="FWV21" location="Age_Categories!A1" display="Age_Categories!A1" xr:uid="{00000000-0004-0000-0100-00004B120000}"/>
    <hyperlink ref="FWW21" location="Age_Categories!A1" display="Age_Categories!A1" xr:uid="{00000000-0004-0000-0100-00004C120000}"/>
    <hyperlink ref="FWX21" location="Age_Categories!A1" display="Age_Categories!A1" xr:uid="{00000000-0004-0000-0100-00004D120000}"/>
    <hyperlink ref="FWY21" location="Age_Categories!A1" display="Age_Categories!A1" xr:uid="{00000000-0004-0000-0100-00004E120000}"/>
    <hyperlink ref="FWZ21" location="Age_Categories!A1" display="Age_Categories!A1" xr:uid="{00000000-0004-0000-0100-00004F120000}"/>
    <hyperlink ref="FXA21" location="Age_Categories!A1" display="Age_Categories!A1" xr:uid="{00000000-0004-0000-0100-000050120000}"/>
    <hyperlink ref="FXB21" location="Age_Categories!A1" display="Age_Categories!A1" xr:uid="{00000000-0004-0000-0100-000051120000}"/>
    <hyperlink ref="FXC21" location="Age_Categories!A1" display="Age_Categories!A1" xr:uid="{00000000-0004-0000-0100-000052120000}"/>
    <hyperlink ref="FXD21" location="Age_Categories!A1" display="Age_Categories!A1" xr:uid="{00000000-0004-0000-0100-000053120000}"/>
    <hyperlink ref="FXE21" location="Age_Categories!A1" display="Age_Categories!A1" xr:uid="{00000000-0004-0000-0100-000054120000}"/>
    <hyperlink ref="FXF21" location="Age_Categories!A1" display="Age_Categories!A1" xr:uid="{00000000-0004-0000-0100-000055120000}"/>
    <hyperlink ref="FXG21" location="Age_Categories!A1" display="Age_Categories!A1" xr:uid="{00000000-0004-0000-0100-000056120000}"/>
    <hyperlink ref="FXH21" location="Age_Categories!A1" display="Age_Categories!A1" xr:uid="{00000000-0004-0000-0100-000057120000}"/>
    <hyperlink ref="FXI21" location="Age_Categories!A1" display="Age_Categories!A1" xr:uid="{00000000-0004-0000-0100-000058120000}"/>
    <hyperlink ref="FXJ21" location="Age_Categories!A1" display="Age_Categories!A1" xr:uid="{00000000-0004-0000-0100-000059120000}"/>
    <hyperlink ref="FXK21" location="Age_Categories!A1" display="Age_Categories!A1" xr:uid="{00000000-0004-0000-0100-00005A120000}"/>
    <hyperlink ref="FXL21" location="Age_Categories!A1" display="Age_Categories!A1" xr:uid="{00000000-0004-0000-0100-00005B120000}"/>
    <hyperlink ref="FXM21" location="Age_Categories!A1" display="Age_Categories!A1" xr:uid="{00000000-0004-0000-0100-00005C120000}"/>
    <hyperlink ref="FXN21" location="Age_Categories!A1" display="Age_Categories!A1" xr:uid="{00000000-0004-0000-0100-00005D120000}"/>
    <hyperlink ref="FXO21" location="Age_Categories!A1" display="Age_Categories!A1" xr:uid="{00000000-0004-0000-0100-00005E120000}"/>
    <hyperlink ref="FXP21" location="Age_Categories!A1" display="Age_Categories!A1" xr:uid="{00000000-0004-0000-0100-00005F120000}"/>
    <hyperlink ref="FXQ21" location="Age_Categories!A1" display="Age_Categories!A1" xr:uid="{00000000-0004-0000-0100-000060120000}"/>
    <hyperlink ref="FXR21" location="Age_Categories!A1" display="Age_Categories!A1" xr:uid="{00000000-0004-0000-0100-000061120000}"/>
    <hyperlink ref="FXS21" location="Age_Categories!A1" display="Age_Categories!A1" xr:uid="{00000000-0004-0000-0100-000062120000}"/>
    <hyperlink ref="FXT21" location="Age_Categories!A1" display="Age_Categories!A1" xr:uid="{00000000-0004-0000-0100-000063120000}"/>
    <hyperlink ref="FXU21" location="Age_Categories!A1" display="Age_Categories!A1" xr:uid="{00000000-0004-0000-0100-000064120000}"/>
    <hyperlink ref="FXV21" location="Age_Categories!A1" display="Age_Categories!A1" xr:uid="{00000000-0004-0000-0100-000065120000}"/>
    <hyperlink ref="FXW21" location="Age_Categories!A1" display="Age_Categories!A1" xr:uid="{00000000-0004-0000-0100-000066120000}"/>
    <hyperlink ref="FXX21" location="Age_Categories!A1" display="Age_Categories!A1" xr:uid="{00000000-0004-0000-0100-000067120000}"/>
    <hyperlink ref="FXY21" location="Age_Categories!A1" display="Age_Categories!A1" xr:uid="{00000000-0004-0000-0100-000068120000}"/>
    <hyperlink ref="FXZ21" location="Age_Categories!A1" display="Age_Categories!A1" xr:uid="{00000000-0004-0000-0100-000069120000}"/>
    <hyperlink ref="FYA21" location="Age_Categories!A1" display="Age_Categories!A1" xr:uid="{00000000-0004-0000-0100-00006A120000}"/>
    <hyperlink ref="FYB21" location="Age_Categories!A1" display="Age_Categories!A1" xr:uid="{00000000-0004-0000-0100-00006B120000}"/>
    <hyperlink ref="FYC21" location="Age_Categories!A1" display="Age_Categories!A1" xr:uid="{00000000-0004-0000-0100-00006C120000}"/>
    <hyperlink ref="FYD21" location="Age_Categories!A1" display="Age_Categories!A1" xr:uid="{00000000-0004-0000-0100-00006D120000}"/>
    <hyperlink ref="FYE21" location="Age_Categories!A1" display="Age_Categories!A1" xr:uid="{00000000-0004-0000-0100-00006E120000}"/>
    <hyperlink ref="FYF21" location="Age_Categories!A1" display="Age_Categories!A1" xr:uid="{00000000-0004-0000-0100-00006F120000}"/>
    <hyperlink ref="FYG21" location="Age_Categories!A1" display="Age_Categories!A1" xr:uid="{00000000-0004-0000-0100-000070120000}"/>
    <hyperlink ref="FYH21" location="Age_Categories!A1" display="Age_Categories!A1" xr:uid="{00000000-0004-0000-0100-000071120000}"/>
    <hyperlink ref="FYI21" location="Age_Categories!A1" display="Age_Categories!A1" xr:uid="{00000000-0004-0000-0100-000072120000}"/>
    <hyperlink ref="FYJ21" location="Age_Categories!A1" display="Age_Categories!A1" xr:uid="{00000000-0004-0000-0100-000073120000}"/>
    <hyperlink ref="FYK21" location="Age_Categories!A1" display="Age_Categories!A1" xr:uid="{00000000-0004-0000-0100-000074120000}"/>
    <hyperlink ref="FYL21" location="Age_Categories!A1" display="Age_Categories!A1" xr:uid="{00000000-0004-0000-0100-000075120000}"/>
    <hyperlink ref="FYM21" location="Age_Categories!A1" display="Age_Categories!A1" xr:uid="{00000000-0004-0000-0100-000076120000}"/>
    <hyperlink ref="FYN21" location="Age_Categories!A1" display="Age_Categories!A1" xr:uid="{00000000-0004-0000-0100-000077120000}"/>
    <hyperlink ref="FYO21" location="Age_Categories!A1" display="Age_Categories!A1" xr:uid="{00000000-0004-0000-0100-000078120000}"/>
    <hyperlink ref="FYP21" location="Age_Categories!A1" display="Age_Categories!A1" xr:uid="{00000000-0004-0000-0100-000079120000}"/>
    <hyperlink ref="FYQ21" location="Age_Categories!A1" display="Age_Categories!A1" xr:uid="{00000000-0004-0000-0100-00007A120000}"/>
    <hyperlink ref="FYR21" location="Age_Categories!A1" display="Age_Categories!A1" xr:uid="{00000000-0004-0000-0100-00007B120000}"/>
    <hyperlink ref="FYS21" location="Age_Categories!A1" display="Age_Categories!A1" xr:uid="{00000000-0004-0000-0100-00007C120000}"/>
    <hyperlink ref="FYT21" location="Age_Categories!A1" display="Age_Categories!A1" xr:uid="{00000000-0004-0000-0100-00007D120000}"/>
    <hyperlink ref="FYU21" location="Age_Categories!A1" display="Age_Categories!A1" xr:uid="{00000000-0004-0000-0100-00007E120000}"/>
    <hyperlink ref="FYV21" location="Age_Categories!A1" display="Age_Categories!A1" xr:uid="{00000000-0004-0000-0100-00007F120000}"/>
    <hyperlink ref="FYW21" location="Age_Categories!A1" display="Age_Categories!A1" xr:uid="{00000000-0004-0000-0100-000080120000}"/>
    <hyperlink ref="FYX21" location="Age_Categories!A1" display="Age_Categories!A1" xr:uid="{00000000-0004-0000-0100-000081120000}"/>
    <hyperlink ref="FYY21" location="Age_Categories!A1" display="Age_Categories!A1" xr:uid="{00000000-0004-0000-0100-000082120000}"/>
    <hyperlink ref="FYZ21" location="Age_Categories!A1" display="Age_Categories!A1" xr:uid="{00000000-0004-0000-0100-000083120000}"/>
    <hyperlink ref="FZA21" location="Age_Categories!A1" display="Age_Categories!A1" xr:uid="{00000000-0004-0000-0100-000084120000}"/>
    <hyperlink ref="FZB21" location="Age_Categories!A1" display="Age_Categories!A1" xr:uid="{00000000-0004-0000-0100-000085120000}"/>
    <hyperlink ref="FZC21" location="Age_Categories!A1" display="Age_Categories!A1" xr:uid="{00000000-0004-0000-0100-000086120000}"/>
    <hyperlink ref="FZD21" location="Age_Categories!A1" display="Age_Categories!A1" xr:uid="{00000000-0004-0000-0100-000087120000}"/>
    <hyperlink ref="FZE21" location="Age_Categories!A1" display="Age_Categories!A1" xr:uid="{00000000-0004-0000-0100-000088120000}"/>
    <hyperlink ref="FZF21" location="Age_Categories!A1" display="Age_Categories!A1" xr:uid="{00000000-0004-0000-0100-000089120000}"/>
    <hyperlink ref="FZG21" location="Age_Categories!A1" display="Age_Categories!A1" xr:uid="{00000000-0004-0000-0100-00008A120000}"/>
    <hyperlink ref="FZH21" location="Age_Categories!A1" display="Age_Categories!A1" xr:uid="{00000000-0004-0000-0100-00008B120000}"/>
    <hyperlink ref="FZI21" location="Age_Categories!A1" display="Age_Categories!A1" xr:uid="{00000000-0004-0000-0100-00008C120000}"/>
    <hyperlink ref="FZJ21" location="Age_Categories!A1" display="Age_Categories!A1" xr:uid="{00000000-0004-0000-0100-00008D120000}"/>
    <hyperlink ref="FZK21" location="Age_Categories!A1" display="Age_Categories!A1" xr:uid="{00000000-0004-0000-0100-00008E120000}"/>
    <hyperlink ref="FZL21" location="Age_Categories!A1" display="Age_Categories!A1" xr:uid="{00000000-0004-0000-0100-00008F120000}"/>
    <hyperlink ref="FZM21" location="Age_Categories!A1" display="Age_Categories!A1" xr:uid="{00000000-0004-0000-0100-000090120000}"/>
    <hyperlink ref="FZN21" location="Age_Categories!A1" display="Age_Categories!A1" xr:uid="{00000000-0004-0000-0100-000091120000}"/>
    <hyperlink ref="FZO21" location="Age_Categories!A1" display="Age_Categories!A1" xr:uid="{00000000-0004-0000-0100-000092120000}"/>
    <hyperlink ref="FZP21" location="Age_Categories!A1" display="Age_Categories!A1" xr:uid="{00000000-0004-0000-0100-000093120000}"/>
    <hyperlink ref="FZQ21" location="Age_Categories!A1" display="Age_Categories!A1" xr:uid="{00000000-0004-0000-0100-000094120000}"/>
    <hyperlink ref="FZR21" location="Age_Categories!A1" display="Age_Categories!A1" xr:uid="{00000000-0004-0000-0100-000095120000}"/>
    <hyperlink ref="FZS21" location="Age_Categories!A1" display="Age_Categories!A1" xr:uid="{00000000-0004-0000-0100-000096120000}"/>
    <hyperlink ref="FZT21" location="Age_Categories!A1" display="Age_Categories!A1" xr:uid="{00000000-0004-0000-0100-000097120000}"/>
    <hyperlink ref="FZU21" location="Age_Categories!A1" display="Age_Categories!A1" xr:uid="{00000000-0004-0000-0100-000098120000}"/>
    <hyperlink ref="FZV21" location="Age_Categories!A1" display="Age_Categories!A1" xr:uid="{00000000-0004-0000-0100-000099120000}"/>
    <hyperlink ref="FZW21" location="Age_Categories!A1" display="Age_Categories!A1" xr:uid="{00000000-0004-0000-0100-00009A120000}"/>
    <hyperlink ref="FZX21" location="Age_Categories!A1" display="Age_Categories!A1" xr:uid="{00000000-0004-0000-0100-00009B120000}"/>
    <hyperlink ref="FZY21" location="Age_Categories!A1" display="Age_Categories!A1" xr:uid="{00000000-0004-0000-0100-00009C120000}"/>
    <hyperlink ref="FZZ21" location="Age_Categories!A1" display="Age_Categories!A1" xr:uid="{00000000-0004-0000-0100-00009D120000}"/>
    <hyperlink ref="GAA21" location="Age_Categories!A1" display="Age_Categories!A1" xr:uid="{00000000-0004-0000-0100-00009E120000}"/>
    <hyperlink ref="GAB21" location="Age_Categories!A1" display="Age_Categories!A1" xr:uid="{00000000-0004-0000-0100-00009F120000}"/>
    <hyperlink ref="GAC21" location="Age_Categories!A1" display="Age_Categories!A1" xr:uid="{00000000-0004-0000-0100-0000A0120000}"/>
    <hyperlink ref="GAD21" location="Age_Categories!A1" display="Age_Categories!A1" xr:uid="{00000000-0004-0000-0100-0000A1120000}"/>
    <hyperlink ref="GAE21" location="Age_Categories!A1" display="Age_Categories!A1" xr:uid="{00000000-0004-0000-0100-0000A2120000}"/>
    <hyperlink ref="GAF21" location="Age_Categories!A1" display="Age_Categories!A1" xr:uid="{00000000-0004-0000-0100-0000A3120000}"/>
    <hyperlink ref="GAG21" location="Age_Categories!A1" display="Age_Categories!A1" xr:uid="{00000000-0004-0000-0100-0000A4120000}"/>
    <hyperlink ref="GAH21" location="Age_Categories!A1" display="Age_Categories!A1" xr:uid="{00000000-0004-0000-0100-0000A5120000}"/>
    <hyperlink ref="GAI21" location="Age_Categories!A1" display="Age_Categories!A1" xr:uid="{00000000-0004-0000-0100-0000A6120000}"/>
    <hyperlink ref="GAJ21" location="Age_Categories!A1" display="Age_Categories!A1" xr:uid="{00000000-0004-0000-0100-0000A7120000}"/>
    <hyperlink ref="GAK21" location="Age_Categories!A1" display="Age_Categories!A1" xr:uid="{00000000-0004-0000-0100-0000A8120000}"/>
    <hyperlink ref="GAL21" location="Age_Categories!A1" display="Age_Categories!A1" xr:uid="{00000000-0004-0000-0100-0000A9120000}"/>
    <hyperlink ref="GAM21" location="Age_Categories!A1" display="Age_Categories!A1" xr:uid="{00000000-0004-0000-0100-0000AA120000}"/>
    <hyperlink ref="GAN21" location="Age_Categories!A1" display="Age_Categories!A1" xr:uid="{00000000-0004-0000-0100-0000AB120000}"/>
    <hyperlink ref="GAO21" location="Age_Categories!A1" display="Age_Categories!A1" xr:uid="{00000000-0004-0000-0100-0000AC120000}"/>
    <hyperlink ref="GAP21" location="Age_Categories!A1" display="Age_Categories!A1" xr:uid="{00000000-0004-0000-0100-0000AD120000}"/>
    <hyperlink ref="GAQ21" location="Age_Categories!A1" display="Age_Categories!A1" xr:uid="{00000000-0004-0000-0100-0000AE120000}"/>
    <hyperlink ref="GAR21" location="Age_Categories!A1" display="Age_Categories!A1" xr:uid="{00000000-0004-0000-0100-0000AF120000}"/>
    <hyperlink ref="GAS21" location="Age_Categories!A1" display="Age_Categories!A1" xr:uid="{00000000-0004-0000-0100-0000B0120000}"/>
    <hyperlink ref="GAT21" location="Age_Categories!A1" display="Age_Categories!A1" xr:uid="{00000000-0004-0000-0100-0000B1120000}"/>
    <hyperlink ref="GAU21" location="Age_Categories!A1" display="Age_Categories!A1" xr:uid="{00000000-0004-0000-0100-0000B2120000}"/>
    <hyperlink ref="GAV21" location="Age_Categories!A1" display="Age_Categories!A1" xr:uid="{00000000-0004-0000-0100-0000B3120000}"/>
    <hyperlink ref="GAW21" location="Age_Categories!A1" display="Age_Categories!A1" xr:uid="{00000000-0004-0000-0100-0000B4120000}"/>
    <hyperlink ref="GAX21" location="Age_Categories!A1" display="Age_Categories!A1" xr:uid="{00000000-0004-0000-0100-0000B5120000}"/>
    <hyperlink ref="GAY21" location="Age_Categories!A1" display="Age_Categories!A1" xr:uid="{00000000-0004-0000-0100-0000B6120000}"/>
    <hyperlink ref="GAZ21" location="Age_Categories!A1" display="Age_Categories!A1" xr:uid="{00000000-0004-0000-0100-0000B7120000}"/>
    <hyperlink ref="GBA21" location="Age_Categories!A1" display="Age_Categories!A1" xr:uid="{00000000-0004-0000-0100-0000B8120000}"/>
    <hyperlink ref="GBB21" location="Age_Categories!A1" display="Age_Categories!A1" xr:uid="{00000000-0004-0000-0100-0000B9120000}"/>
    <hyperlink ref="GBC21" location="Age_Categories!A1" display="Age_Categories!A1" xr:uid="{00000000-0004-0000-0100-0000BA120000}"/>
    <hyperlink ref="GBD21" location="Age_Categories!A1" display="Age_Categories!A1" xr:uid="{00000000-0004-0000-0100-0000BB120000}"/>
    <hyperlink ref="GBE21" location="Age_Categories!A1" display="Age_Categories!A1" xr:uid="{00000000-0004-0000-0100-0000BC120000}"/>
    <hyperlink ref="GBF21" location="Age_Categories!A1" display="Age_Categories!A1" xr:uid="{00000000-0004-0000-0100-0000BD120000}"/>
    <hyperlink ref="GBG21" location="Age_Categories!A1" display="Age_Categories!A1" xr:uid="{00000000-0004-0000-0100-0000BE120000}"/>
    <hyperlink ref="GBH21" location="Age_Categories!A1" display="Age_Categories!A1" xr:uid="{00000000-0004-0000-0100-0000BF120000}"/>
    <hyperlink ref="GBI21" location="Age_Categories!A1" display="Age_Categories!A1" xr:uid="{00000000-0004-0000-0100-0000C0120000}"/>
    <hyperlink ref="GBJ21" location="Age_Categories!A1" display="Age_Categories!A1" xr:uid="{00000000-0004-0000-0100-0000C1120000}"/>
    <hyperlink ref="GBK21" location="Age_Categories!A1" display="Age_Categories!A1" xr:uid="{00000000-0004-0000-0100-0000C2120000}"/>
    <hyperlink ref="GBL21" location="Age_Categories!A1" display="Age_Categories!A1" xr:uid="{00000000-0004-0000-0100-0000C3120000}"/>
    <hyperlink ref="GBM21" location="Age_Categories!A1" display="Age_Categories!A1" xr:uid="{00000000-0004-0000-0100-0000C4120000}"/>
    <hyperlink ref="GBN21" location="Age_Categories!A1" display="Age_Categories!A1" xr:uid="{00000000-0004-0000-0100-0000C5120000}"/>
    <hyperlink ref="GBO21" location="Age_Categories!A1" display="Age_Categories!A1" xr:uid="{00000000-0004-0000-0100-0000C6120000}"/>
    <hyperlink ref="GBP21" location="Age_Categories!A1" display="Age_Categories!A1" xr:uid="{00000000-0004-0000-0100-0000C7120000}"/>
    <hyperlink ref="GBQ21" location="Age_Categories!A1" display="Age_Categories!A1" xr:uid="{00000000-0004-0000-0100-0000C8120000}"/>
    <hyperlink ref="GBR21" location="Age_Categories!A1" display="Age_Categories!A1" xr:uid="{00000000-0004-0000-0100-0000C9120000}"/>
    <hyperlink ref="GBS21" location="Age_Categories!A1" display="Age_Categories!A1" xr:uid="{00000000-0004-0000-0100-0000CA120000}"/>
    <hyperlink ref="GBT21" location="Age_Categories!A1" display="Age_Categories!A1" xr:uid="{00000000-0004-0000-0100-0000CB120000}"/>
    <hyperlink ref="GBU21" location="Age_Categories!A1" display="Age_Categories!A1" xr:uid="{00000000-0004-0000-0100-0000CC120000}"/>
    <hyperlink ref="GBV21" location="Age_Categories!A1" display="Age_Categories!A1" xr:uid="{00000000-0004-0000-0100-0000CD120000}"/>
    <hyperlink ref="GBW21" location="Age_Categories!A1" display="Age_Categories!A1" xr:uid="{00000000-0004-0000-0100-0000CE120000}"/>
    <hyperlink ref="GBX21" location="Age_Categories!A1" display="Age_Categories!A1" xr:uid="{00000000-0004-0000-0100-0000CF120000}"/>
    <hyperlink ref="GBY21" location="Age_Categories!A1" display="Age_Categories!A1" xr:uid="{00000000-0004-0000-0100-0000D0120000}"/>
    <hyperlink ref="GBZ21" location="Age_Categories!A1" display="Age_Categories!A1" xr:uid="{00000000-0004-0000-0100-0000D1120000}"/>
    <hyperlink ref="GCA21" location="Age_Categories!A1" display="Age_Categories!A1" xr:uid="{00000000-0004-0000-0100-0000D2120000}"/>
    <hyperlink ref="GCB21" location="Age_Categories!A1" display="Age_Categories!A1" xr:uid="{00000000-0004-0000-0100-0000D3120000}"/>
    <hyperlink ref="GCC21" location="Age_Categories!A1" display="Age_Categories!A1" xr:uid="{00000000-0004-0000-0100-0000D4120000}"/>
    <hyperlink ref="GCD21" location="Age_Categories!A1" display="Age_Categories!A1" xr:uid="{00000000-0004-0000-0100-0000D5120000}"/>
    <hyperlink ref="GCE21" location="Age_Categories!A1" display="Age_Categories!A1" xr:uid="{00000000-0004-0000-0100-0000D6120000}"/>
    <hyperlink ref="GCF21" location="Age_Categories!A1" display="Age_Categories!A1" xr:uid="{00000000-0004-0000-0100-0000D7120000}"/>
    <hyperlink ref="GCG21" location="Age_Categories!A1" display="Age_Categories!A1" xr:uid="{00000000-0004-0000-0100-0000D8120000}"/>
    <hyperlink ref="GCH21" location="Age_Categories!A1" display="Age_Categories!A1" xr:uid="{00000000-0004-0000-0100-0000D9120000}"/>
    <hyperlink ref="GCI21" location="Age_Categories!A1" display="Age_Categories!A1" xr:uid="{00000000-0004-0000-0100-0000DA120000}"/>
    <hyperlink ref="GCJ21" location="Age_Categories!A1" display="Age_Categories!A1" xr:uid="{00000000-0004-0000-0100-0000DB120000}"/>
    <hyperlink ref="GCK21" location="Age_Categories!A1" display="Age_Categories!A1" xr:uid="{00000000-0004-0000-0100-0000DC120000}"/>
    <hyperlink ref="GCL21" location="Age_Categories!A1" display="Age_Categories!A1" xr:uid="{00000000-0004-0000-0100-0000DD120000}"/>
    <hyperlink ref="GCM21" location="Age_Categories!A1" display="Age_Categories!A1" xr:uid="{00000000-0004-0000-0100-0000DE120000}"/>
    <hyperlink ref="GCN21" location="Age_Categories!A1" display="Age_Categories!A1" xr:uid="{00000000-0004-0000-0100-0000DF120000}"/>
    <hyperlink ref="GCO21" location="Age_Categories!A1" display="Age_Categories!A1" xr:uid="{00000000-0004-0000-0100-0000E0120000}"/>
    <hyperlink ref="GCP21" location="Age_Categories!A1" display="Age_Categories!A1" xr:uid="{00000000-0004-0000-0100-0000E1120000}"/>
    <hyperlink ref="GCQ21" location="Age_Categories!A1" display="Age_Categories!A1" xr:uid="{00000000-0004-0000-0100-0000E2120000}"/>
    <hyperlink ref="GCR21" location="Age_Categories!A1" display="Age_Categories!A1" xr:uid="{00000000-0004-0000-0100-0000E3120000}"/>
    <hyperlink ref="GCS21" location="Age_Categories!A1" display="Age_Categories!A1" xr:uid="{00000000-0004-0000-0100-0000E4120000}"/>
    <hyperlink ref="GCT21" location="Age_Categories!A1" display="Age_Categories!A1" xr:uid="{00000000-0004-0000-0100-0000E5120000}"/>
    <hyperlink ref="GCU21" location="Age_Categories!A1" display="Age_Categories!A1" xr:uid="{00000000-0004-0000-0100-0000E6120000}"/>
    <hyperlink ref="GCV21" location="Age_Categories!A1" display="Age_Categories!A1" xr:uid="{00000000-0004-0000-0100-0000E7120000}"/>
    <hyperlink ref="GCW21" location="Age_Categories!A1" display="Age_Categories!A1" xr:uid="{00000000-0004-0000-0100-0000E8120000}"/>
    <hyperlink ref="GCX21" location="Age_Categories!A1" display="Age_Categories!A1" xr:uid="{00000000-0004-0000-0100-0000E9120000}"/>
    <hyperlink ref="GCY21" location="Age_Categories!A1" display="Age_Categories!A1" xr:uid="{00000000-0004-0000-0100-0000EA120000}"/>
    <hyperlink ref="GCZ21" location="Age_Categories!A1" display="Age_Categories!A1" xr:uid="{00000000-0004-0000-0100-0000EB120000}"/>
    <hyperlink ref="GDA21" location="Age_Categories!A1" display="Age_Categories!A1" xr:uid="{00000000-0004-0000-0100-0000EC120000}"/>
    <hyperlink ref="GDB21" location="Age_Categories!A1" display="Age_Categories!A1" xr:uid="{00000000-0004-0000-0100-0000ED120000}"/>
    <hyperlink ref="GDC21" location="Age_Categories!A1" display="Age_Categories!A1" xr:uid="{00000000-0004-0000-0100-0000EE120000}"/>
    <hyperlink ref="GDD21" location="Age_Categories!A1" display="Age_Categories!A1" xr:uid="{00000000-0004-0000-0100-0000EF120000}"/>
    <hyperlink ref="GDE21" location="Age_Categories!A1" display="Age_Categories!A1" xr:uid="{00000000-0004-0000-0100-0000F0120000}"/>
    <hyperlink ref="GDF21" location="Age_Categories!A1" display="Age_Categories!A1" xr:uid="{00000000-0004-0000-0100-0000F1120000}"/>
    <hyperlink ref="GDG21" location="Age_Categories!A1" display="Age_Categories!A1" xr:uid="{00000000-0004-0000-0100-0000F2120000}"/>
    <hyperlink ref="GDH21" location="Age_Categories!A1" display="Age_Categories!A1" xr:uid="{00000000-0004-0000-0100-0000F3120000}"/>
    <hyperlink ref="GDI21" location="Age_Categories!A1" display="Age_Categories!A1" xr:uid="{00000000-0004-0000-0100-0000F4120000}"/>
    <hyperlink ref="GDJ21" location="Age_Categories!A1" display="Age_Categories!A1" xr:uid="{00000000-0004-0000-0100-0000F5120000}"/>
    <hyperlink ref="GDK21" location="Age_Categories!A1" display="Age_Categories!A1" xr:uid="{00000000-0004-0000-0100-0000F6120000}"/>
    <hyperlink ref="GDL21" location="Age_Categories!A1" display="Age_Categories!A1" xr:uid="{00000000-0004-0000-0100-0000F7120000}"/>
    <hyperlink ref="GDM21" location="Age_Categories!A1" display="Age_Categories!A1" xr:uid="{00000000-0004-0000-0100-0000F8120000}"/>
    <hyperlink ref="GDN21" location="Age_Categories!A1" display="Age_Categories!A1" xr:uid="{00000000-0004-0000-0100-0000F9120000}"/>
    <hyperlink ref="GDO21" location="Age_Categories!A1" display="Age_Categories!A1" xr:uid="{00000000-0004-0000-0100-0000FA120000}"/>
    <hyperlink ref="GDP21" location="Age_Categories!A1" display="Age_Categories!A1" xr:uid="{00000000-0004-0000-0100-0000FB120000}"/>
    <hyperlink ref="GDQ21" location="Age_Categories!A1" display="Age_Categories!A1" xr:uid="{00000000-0004-0000-0100-0000FC120000}"/>
    <hyperlink ref="GDR21" location="Age_Categories!A1" display="Age_Categories!A1" xr:uid="{00000000-0004-0000-0100-0000FD120000}"/>
    <hyperlink ref="GDS21" location="Age_Categories!A1" display="Age_Categories!A1" xr:uid="{00000000-0004-0000-0100-0000FE120000}"/>
    <hyperlink ref="GDT21" location="Age_Categories!A1" display="Age_Categories!A1" xr:uid="{00000000-0004-0000-0100-0000FF120000}"/>
    <hyperlink ref="GDU21" location="Age_Categories!A1" display="Age_Categories!A1" xr:uid="{00000000-0004-0000-0100-000000130000}"/>
    <hyperlink ref="GDV21" location="Age_Categories!A1" display="Age_Categories!A1" xr:uid="{00000000-0004-0000-0100-000001130000}"/>
    <hyperlink ref="GDW21" location="Age_Categories!A1" display="Age_Categories!A1" xr:uid="{00000000-0004-0000-0100-000002130000}"/>
    <hyperlink ref="GDX21" location="Age_Categories!A1" display="Age_Categories!A1" xr:uid="{00000000-0004-0000-0100-000003130000}"/>
    <hyperlink ref="GDY21" location="Age_Categories!A1" display="Age_Categories!A1" xr:uid="{00000000-0004-0000-0100-000004130000}"/>
    <hyperlink ref="GDZ21" location="Age_Categories!A1" display="Age_Categories!A1" xr:uid="{00000000-0004-0000-0100-000005130000}"/>
    <hyperlink ref="GEA21" location="Age_Categories!A1" display="Age_Categories!A1" xr:uid="{00000000-0004-0000-0100-000006130000}"/>
    <hyperlink ref="GEB21" location="Age_Categories!A1" display="Age_Categories!A1" xr:uid="{00000000-0004-0000-0100-000007130000}"/>
    <hyperlink ref="GEC21" location="Age_Categories!A1" display="Age_Categories!A1" xr:uid="{00000000-0004-0000-0100-000008130000}"/>
    <hyperlink ref="GED21" location="Age_Categories!A1" display="Age_Categories!A1" xr:uid="{00000000-0004-0000-0100-000009130000}"/>
    <hyperlink ref="GEE21" location="Age_Categories!A1" display="Age_Categories!A1" xr:uid="{00000000-0004-0000-0100-00000A130000}"/>
    <hyperlink ref="GEF21" location="Age_Categories!A1" display="Age_Categories!A1" xr:uid="{00000000-0004-0000-0100-00000B130000}"/>
    <hyperlink ref="GEG21" location="Age_Categories!A1" display="Age_Categories!A1" xr:uid="{00000000-0004-0000-0100-00000C130000}"/>
    <hyperlink ref="GEH21" location="Age_Categories!A1" display="Age_Categories!A1" xr:uid="{00000000-0004-0000-0100-00000D130000}"/>
    <hyperlink ref="GEI21" location="Age_Categories!A1" display="Age_Categories!A1" xr:uid="{00000000-0004-0000-0100-00000E130000}"/>
    <hyperlink ref="GEJ21" location="Age_Categories!A1" display="Age_Categories!A1" xr:uid="{00000000-0004-0000-0100-00000F130000}"/>
    <hyperlink ref="GEK21" location="Age_Categories!A1" display="Age_Categories!A1" xr:uid="{00000000-0004-0000-0100-000010130000}"/>
    <hyperlink ref="GEL21" location="Age_Categories!A1" display="Age_Categories!A1" xr:uid="{00000000-0004-0000-0100-000011130000}"/>
    <hyperlink ref="GEM21" location="Age_Categories!A1" display="Age_Categories!A1" xr:uid="{00000000-0004-0000-0100-000012130000}"/>
    <hyperlink ref="GEN21" location="Age_Categories!A1" display="Age_Categories!A1" xr:uid="{00000000-0004-0000-0100-000013130000}"/>
    <hyperlink ref="GEO21" location="Age_Categories!A1" display="Age_Categories!A1" xr:uid="{00000000-0004-0000-0100-000014130000}"/>
    <hyperlink ref="GEP21" location="Age_Categories!A1" display="Age_Categories!A1" xr:uid="{00000000-0004-0000-0100-000015130000}"/>
    <hyperlink ref="GEQ21" location="Age_Categories!A1" display="Age_Categories!A1" xr:uid="{00000000-0004-0000-0100-000016130000}"/>
    <hyperlink ref="GER21" location="Age_Categories!A1" display="Age_Categories!A1" xr:uid="{00000000-0004-0000-0100-000017130000}"/>
    <hyperlink ref="GES21" location="Age_Categories!A1" display="Age_Categories!A1" xr:uid="{00000000-0004-0000-0100-000018130000}"/>
    <hyperlink ref="GET21" location="Age_Categories!A1" display="Age_Categories!A1" xr:uid="{00000000-0004-0000-0100-000019130000}"/>
    <hyperlink ref="GEU21" location="Age_Categories!A1" display="Age_Categories!A1" xr:uid="{00000000-0004-0000-0100-00001A130000}"/>
    <hyperlink ref="GEV21" location="Age_Categories!A1" display="Age_Categories!A1" xr:uid="{00000000-0004-0000-0100-00001B130000}"/>
    <hyperlink ref="GEW21" location="Age_Categories!A1" display="Age_Categories!A1" xr:uid="{00000000-0004-0000-0100-00001C130000}"/>
    <hyperlink ref="GEX21" location="Age_Categories!A1" display="Age_Categories!A1" xr:uid="{00000000-0004-0000-0100-00001D130000}"/>
    <hyperlink ref="GEY21" location="Age_Categories!A1" display="Age_Categories!A1" xr:uid="{00000000-0004-0000-0100-00001E130000}"/>
    <hyperlink ref="GEZ21" location="Age_Categories!A1" display="Age_Categories!A1" xr:uid="{00000000-0004-0000-0100-00001F130000}"/>
    <hyperlink ref="GFA21" location="Age_Categories!A1" display="Age_Categories!A1" xr:uid="{00000000-0004-0000-0100-000020130000}"/>
    <hyperlink ref="GFB21" location="Age_Categories!A1" display="Age_Categories!A1" xr:uid="{00000000-0004-0000-0100-000021130000}"/>
    <hyperlink ref="GFC21" location="Age_Categories!A1" display="Age_Categories!A1" xr:uid="{00000000-0004-0000-0100-000022130000}"/>
    <hyperlink ref="GFD21" location="Age_Categories!A1" display="Age_Categories!A1" xr:uid="{00000000-0004-0000-0100-000023130000}"/>
    <hyperlink ref="GFE21" location="Age_Categories!A1" display="Age_Categories!A1" xr:uid="{00000000-0004-0000-0100-000024130000}"/>
    <hyperlink ref="GFF21" location="Age_Categories!A1" display="Age_Categories!A1" xr:uid="{00000000-0004-0000-0100-000025130000}"/>
    <hyperlink ref="GFG21" location="Age_Categories!A1" display="Age_Categories!A1" xr:uid="{00000000-0004-0000-0100-000026130000}"/>
    <hyperlink ref="GFH21" location="Age_Categories!A1" display="Age_Categories!A1" xr:uid="{00000000-0004-0000-0100-000027130000}"/>
    <hyperlink ref="GFI21" location="Age_Categories!A1" display="Age_Categories!A1" xr:uid="{00000000-0004-0000-0100-000028130000}"/>
    <hyperlink ref="GFJ21" location="Age_Categories!A1" display="Age_Categories!A1" xr:uid="{00000000-0004-0000-0100-000029130000}"/>
    <hyperlink ref="GFK21" location="Age_Categories!A1" display="Age_Categories!A1" xr:uid="{00000000-0004-0000-0100-00002A130000}"/>
    <hyperlink ref="GFL21" location="Age_Categories!A1" display="Age_Categories!A1" xr:uid="{00000000-0004-0000-0100-00002B130000}"/>
    <hyperlink ref="GFM21" location="Age_Categories!A1" display="Age_Categories!A1" xr:uid="{00000000-0004-0000-0100-00002C130000}"/>
    <hyperlink ref="GFN21" location="Age_Categories!A1" display="Age_Categories!A1" xr:uid="{00000000-0004-0000-0100-00002D130000}"/>
    <hyperlink ref="GFO21" location="Age_Categories!A1" display="Age_Categories!A1" xr:uid="{00000000-0004-0000-0100-00002E130000}"/>
    <hyperlink ref="GFP21" location="Age_Categories!A1" display="Age_Categories!A1" xr:uid="{00000000-0004-0000-0100-00002F130000}"/>
    <hyperlink ref="GFQ21" location="Age_Categories!A1" display="Age_Categories!A1" xr:uid="{00000000-0004-0000-0100-000030130000}"/>
    <hyperlink ref="GFR21" location="Age_Categories!A1" display="Age_Categories!A1" xr:uid="{00000000-0004-0000-0100-000031130000}"/>
    <hyperlink ref="GFS21" location="Age_Categories!A1" display="Age_Categories!A1" xr:uid="{00000000-0004-0000-0100-000032130000}"/>
    <hyperlink ref="GFT21" location="Age_Categories!A1" display="Age_Categories!A1" xr:uid="{00000000-0004-0000-0100-000033130000}"/>
    <hyperlink ref="GFU21" location="Age_Categories!A1" display="Age_Categories!A1" xr:uid="{00000000-0004-0000-0100-000034130000}"/>
    <hyperlink ref="GFV21" location="Age_Categories!A1" display="Age_Categories!A1" xr:uid="{00000000-0004-0000-0100-000035130000}"/>
    <hyperlink ref="GFW21" location="Age_Categories!A1" display="Age_Categories!A1" xr:uid="{00000000-0004-0000-0100-000036130000}"/>
    <hyperlink ref="GFX21" location="Age_Categories!A1" display="Age_Categories!A1" xr:uid="{00000000-0004-0000-0100-000037130000}"/>
    <hyperlink ref="GFY21" location="Age_Categories!A1" display="Age_Categories!A1" xr:uid="{00000000-0004-0000-0100-000038130000}"/>
    <hyperlink ref="GFZ21" location="Age_Categories!A1" display="Age_Categories!A1" xr:uid="{00000000-0004-0000-0100-000039130000}"/>
    <hyperlink ref="GGA21" location="Age_Categories!A1" display="Age_Categories!A1" xr:uid="{00000000-0004-0000-0100-00003A130000}"/>
    <hyperlink ref="GGB21" location="Age_Categories!A1" display="Age_Categories!A1" xr:uid="{00000000-0004-0000-0100-00003B130000}"/>
    <hyperlink ref="GGC21" location="Age_Categories!A1" display="Age_Categories!A1" xr:uid="{00000000-0004-0000-0100-00003C130000}"/>
    <hyperlink ref="GGD21" location="Age_Categories!A1" display="Age_Categories!A1" xr:uid="{00000000-0004-0000-0100-00003D130000}"/>
    <hyperlink ref="GGE21" location="Age_Categories!A1" display="Age_Categories!A1" xr:uid="{00000000-0004-0000-0100-00003E130000}"/>
    <hyperlink ref="GGF21" location="Age_Categories!A1" display="Age_Categories!A1" xr:uid="{00000000-0004-0000-0100-00003F130000}"/>
    <hyperlink ref="GGG21" location="Age_Categories!A1" display="Age_Categories!A1" xr:uid="{00000000-0004-0000-0100-000040130000}"/>
    <hyperlink ref="GGH21" location="Age_Categories!A1" display="Age_Categories!A1" xr:uid="{00000000-0004-0000-0100-000041130000}"/>
    <hyperlink ref="GGI21" location="Age_Categories!A1" display="Age_Categories!A1" xr:uid="{00000000-0004-0000-0100-000042130000}"/>
    <hyperlink ref="GGJ21" location="Age_Categories!A1" display="Age_Categories!A1" xr:uid="{00000000-0004-0000-0100-000043130000}"/>
    <hyperlink ref="GGK21" location="Age_Categories!A1" display="Age_Categories!A1" xr:uid="{00000000-0004-0000-0100-000044130000}"/>
    <hyperlink ref="GGL21" location="Age_Categories!A1" display="Age_Categories!A1" xr:uid="{00000000-0004-0000-0100-000045130000}"/>
    <hyperlink ref="GGM21" location="Age_Categories!A1" display="Age_Categories!A1" xr:uid="{00000000-0004-0000-0100-000046130000}"/>
    <hyperlink ref="GGN21" location="Age_Categories!A1" display="Age_Categories!A1" xr:uid="{00000000-0004-0000-0100-000047130000}"/>
    <hyperlink ref="GGO21" location="Age_Categories!A1" display="Age_Categories!A1" xr:uid="{00000000-0004-0000-0100-000048130000}"/>
    <hyperlink ref="GGP21" location="Age_Categories!A1" display="Age_Categories!A1" xr:uid="{00000000-0004-0000-0100-000049130000}"/>
    <hyperlink ref="GGQ21" location="Age_Categories!A1" display="Age_Categories!A1" xr:uid="{00000000-0004-0000-0100-00004A130000}"/>
    <hyperlink ref="GGR21" location="Age_Categories!A1" display="Age_Categories!A1" xr:uid="{00000000-0004-0000-0100-00004B130000}"/>
    <hyperlink ref="GGS21" location="Age_Categories!A1" display="Age_Categories!A1" xr:uid="{00000000-0004-0000-0100-00004C130000}"/>
    <hyperlink ref="GGT21" location="Age_Categories!A1" display="Age_Categories!A1" xr:uid="{00000000-0004-0000-0100-00004D130000}"/>
    <hyperlink ref="GGU21" location="Age_Categories!A1" display="Age_Categories!A1" xr:uid="{00000000-0004-0000-0100-00004E130000}"/>
    <hyperlink ref="GGV21" location="Age_Categories!A1" display="Age_Categories!A1" xr:uid="{00000000-0004-0000-0100-00004F130000}"/>
    <hyperlink ref="GGW21" location="Age_Categories!A1" display="Age_Categories!A1" xr:uid="{00000000-0004-0000-0100-000050130000}"/>
    <hyperlink ref="GGX21" location="Age_Categories!A1" display="Age_Categories!A1" xr:uid="{00000000-0004-0000-0100-000051130000}"/>
    <hyperlink ref="GGY21" location="Age_Categories!A1" display="Age_Categories!A1" xr:uid="{00000000-0004-0000-0100-000052130000}"/>
    <hyperlink ref="GGZ21" location="Age_Categories!A1" display="Age_Categories!A1" xr:uid="{00000000-0004-0000-0100-000053130000}"/>
    <hyperlink ref="GHA21" location="Age_Categories!A1" display="Age_Categories!A1" xr:uid="{00000000-0004-0000-0100-000054130000}"/>
    <hyperlink ref="GHB21" location="Age_Categories!A1" display="Age_Categories!A1" xr:uid="{00000000-0004-0000-0100-000055130000}"/>
    <hyperlink ref="GHC21" location="Age_Categories!A1" display="Age_Categories!A1" xr:uid="{00000000-0004-0000-0100-000056130000}"/>
    <hyperlink ref="GHD21" location="Age_Categories!A1" display="Age_Categories!A1" xr:uid="{00000000-0004-0000-0100-000057130000}"/>
    <hyperlink ref="GHE21" location="Age_Categories!A1" display="Age_Categories!A1" xr:uid="{00000000-0004-0000-0100-000058130000}"/>
    <hyperlink ref="GHF21" location="Age_Categories!A1" display="Age_Categories!A1" xr:uid="{00000000-0004-0000-0100-000059130000}"/>
    <hyperlink ref="GHG21" location="Age_Categories!A1" display="Age_Categories!A1" xr:uid="{00000000-0004-0000-0100-00005A130000}"/>
    <hyperlink ref="GHH21" location="Age_Categories!A1" display="Age_Categories!A1" xr:uid="{00000000-0004-0000-0100-00005B130000}"/>
    <hyperlink ref="GHI21" location="Age_Categories!A1" display="Age_Categories!A1" xr:uid="{00000000-0004-0000-0100-00005C130000}"/>
    <hyperlink ref="GHJ21" location="Age_Categories!A1" display="Age_Categories!A1" xr:uid="{00000000-0004-0000-0100-00005D130000}"/>
    <hyperlink ref="GHK21" location="Age_Categories!A1" display="Age_Categories!A1" xr:uid="{00000000-0004-0000-0100-00005E130000}"/>
    <hyperlink ref="GHL21" location="Age_Categories!A1" display="Age_Categories!A1" xr:uid="{00000000-0004-0000-0100-00005F130000}"/>
    <hyperlink ref="GHM21" location="Age_Categories!A1" display="Age_Categories!A1" xr:uid="{00000000-0004-0000-0100-000060130000}"/>
    <hyperlink ref="GHN21" location="Age_Categories!A1" display="Age_Categories!A1" xr:uid="{00000000-0004-0000-0100-000061130000}"/>
    <hyperlink ref="GHO21" location="Age_Categories!A1" display="Age_Categories!A1" xr:uid="{00000000-0004-0000-0100-000062130000}"/>
    <hyperlink ref="GHP21" location="Age_Categories!A1" display="Age_Categories!A1" xr:uid="{00000000-0004-0000-0100-000063130000}"/>
    <hyperlink ref="GHQ21" location="Age_Categories!A1" display="Age_Categories!A1" xr:uid="{00000000-0004-0000-0100-000064130000}"/>
    <hyperlink ref="GHR21" location="Age_Categories!A1" display="Age_Categories!A1" xr:uid="{00000000-0004-0000-0100-000065130000}"/>
    <hyperlink ref="GHS21" location="Age_Categories!A1" display="Age_Categories!A1" xr:uid="{00000000-0004-0000-0100-000066130000}"/>
    <hyperlink ref="GHT21" location="Age_Categories!A1" display="Age_Categories!A1" xr:uid="{00000000-0004-0000-0100-000067130000}"/>
    <hyperlink ref="GHU21" location="Age_Categories!A1" display="Age_Categories!A1" xr:uid="{00000000-0004-0000-0100-000068130000}"/>
    <hyperlink ref="GHV21" location="Age_Categories!A1" display="Age_Categories!A1" xr:uid="{00000000-0004-0000-0100-000069130000}"/>
    <hyperlink ref="GHW21" location="Age_Categories!A1" display="Age_Categories!A1" xr:uid="{00000000-0004-0000-0100-00006A130000}"/>
    <hyperlink ref="GHX21" location="Age_Categories!A1" display="Age_Categories!A1" xr:uid="{00000000-0004-0000-0100-00006B130000}"/>
    <hyperlink ref="GHY21" location="Age_Categories!A1" display="Age_Categories!A1" xr:uid="{00000000-0004-0000-0100-00006C130000}"/>
    <hyperlink ref="GHZ21" location="Age_Categories!A1" display="Age_Categories!A1" xr:uid="{00000000-0004-0000-0100-00006D130000}"/>
    <hyperlink ref="GIA21" location="Age_Categories!A1" display="Age_Categories!A1" xr:uid="{00000000-0004-0000-0100-00006E130000}"/>
    <hyperlink ref="GIB21" location="Age_Categories!A1" display="Age_Categories!A1" xr:uid="{00000000-0004-0000-0100-00006F130000}"/>
    <hyperlink ref="GIC21" location="Age_Categories!A1" display="Age_Categories!A1" xr:uid="{00000000-0004-0000-0100-000070130000}"/>
    <hyperlink ref="GID21" location="Age_Categories!A1" display="Age_Categories!A1" xr:uid="{00000000-0004-0000-0100-000071130000}"/>
    <hyperlink ref="GIE21" location="Age_Categories!A1" display="Age_Categories!A1" xr:uid="{00000000-0004-0000-0100-000072130000}"/>
    <hyperlink ref="GIF21" location="Age_Categories!A1" display="Age_Categories!A1" xr:uid="{00000000-0004-0000-0100-000073130000}"/>
    <hyperlink ref="GIG21" location="Age_Categories!A1" display="Age_Categories!A1" xr:uid="{00000000-0004-0000-0100-000074130000}"/>
    <hyperlink ref="GIH21" location="Age_Categories!A1" display="Age_Categories!A1" xr:uid="{00000000-0004-0000-0100-000075130000}"/>
    <hyperlink ref="GII21" location="Age_Categories!A1" display="Age_Categories!A1" xr:uid="{00000000-0004-0000-0100-000076130000}"/>
    <hyperlink ref="GIJ21" location="Age_Categories!A1" display="Age_Categories!A1" xr:uid="{00000000-0004-0000-0100-000077130000}"/>
    <hyperlink ref="GIK21" location="Age_Categories!A1" display="Age_Categories!A1" xr:uid="{00000000-0004-0000-0100-000078130000}"/>
    <hyperlink ref="GIL21" location="Age_Categories!A1" display="Age_Categories!A1" xr:uid="{00000000-0004-0000-0100-000079130000}"/>
    <hyperlink ref="GIM21" location="Age_Categories!A1" display="Age_Categories!A1" xr:uid="{00000000-0004-0000-0100-00007A130000}"/>
    <hyperlink ref="GIN21" location="Age_Categories!A1" display="Age_Categories!A1" xr:uid="{00000000-0004-0000-0100-00007B130000}"/>
    <hyperlink ref="GIO21" location="Age_Categories!A1" display="Age_Categories!A1" xr:uid="{00000000-0004-0000-0100-00007C130000}"/>
    <hyperlink ref="GIP21" location="Age_Categories!A1" display="Age_Categories!A1" xr:uid="{00000000-0004-0000-0100-00007D130000}"/>
    <hyperlink ref="GIQ21" location="Age_Categories!A1" display="Age_Categories!A1" xr:uid="{00000000-0004-0000-0100-00007E130000}"/>
    <hyperlink ref="GIR21" location="Age_Categories!A1" display="Age_Categories!A1" xr:uid="{00000000-0004-0000-0100-00007F130000}"/>
    <hyperlink ref="GIS21" location="Age_Categories!A1" display="Age_Categories!A1" xr:uid="{00000000-0004-0000-0100-000080130000}"/>
    <hyperlink ref="GIT21" location="Age_Categories!A1" display="Age_Categories!A1" xr:uid="{00000000-0004-0000-0100-000081130000}"/>
    <hyperlink ref="GIU21" location="Age_Categories!A1" display="Age_Categories!A1" xr:uid="{00000000-0004-0000-0100-000082130000}"/>
    <hyperlink ref="GIV21" location="Age_Categories!A1" display="Age_Categories!A1" xr:uid="{00000000-0004-0000-0100-000083130000}"/>
    <hyperlink ref="GIW21" location="Age_Categories!A1" display="Age_Categories!A1" xr:uid="{00000000-0004-0000-0100-000084130000}"/>
    <hyperlink ref="GIX21" location="Age_Categories!A1" display="Age_Categories!A1" xr:uid="{00000000-0004-0000-0100-000085130000}"/>
    <hyperlink ref="GIY21" location="Age_Categories!A1" display="Age_Categories!A1" xr:uid="{00000000-0004-0000-0100-000086130000}"/>
    <hyperlink ref="GIZ21" location="Age_Categories!A1" display="Age_Categories!A1" xr:uid="{00000000-0004-0000-0100-000087130000}"/>
    <hyperlink ref="GJA21" location="Age_Categories!A1" display="Age_Categories!A1" xr:uid="{00000000-0004-0000-0100-000088130000}"/>
    <hyperlink ref="GJB21" location="Age_Categories!A1" display="Age_Categories!A1" xr:uid="{00000000-0004-0000-0100-000089130000}"/>
    <hyperlink ref="GJC21" location="Age_Categories!A1" display="Age_Categories!A1" xr:uid="{00000000-0004-0000-0100-00008A130000}"/>
    <hyperlink ref="GJD21" location="Age_Categories!A1" display="Age_Categories!A1" xr:uid="{00000000-0004-0000-0100-00008B130000}"/>
    <hyperlink ref="GJE21" location="Age_Categories!A1" display="Age_Categories!A1" xr:uid="{00000000-0004-0000-0100-00008C130000}"/>
    <hyperlink ref="GJF21" location="Age_Categories!A1" display="Age_Categories!A1" xr:uid="{00000000-0004-0000-0100-00008D130000}"/>
    <hyperlink ref="GJG21" location="Age_Categories!A1" display="Age_Categories!A1" xr:uid="{00000000-0004-0000-0100-00008E130000}"/>
    <hyperlink ref="GJH21" location="Age_Categories!A1" display="Age_Categories!A1" xr:uid="{00000000-0004-0000-0100-00008F130000}"/>
    <hyperlink ref="GJI21" location="Age_Categories!A1" display="Age_Categories!A1" xr:uid="{00000000-0004-0000-0100-000090130000}"/>
    <hyperlink ref="GJJ21" location="Age_Categories!A1" display="Age_Categories!A1" xr:uid="{00000000-0004-0000-0100-000091130000}"/>
    <hyperlink ref="GJK21" location="Age_Categories!A1" display="Age_Categories!A1" xr:uid="{00000000-0004-0000-0100-000092130000}"/>
    <hyperlink ref="GJL21" location="Age_Categories!A1" display="Age_Categories!A1" xr:uid="{00000000-0004-0000-0100-000093130000}"/>
    <hyperlink ref="GJM21" location="Age_Categories!A1" display="Age_Categories!A1" xr:uid="{00000000-0004-0000-0100-000094130000}"/>
    <hyperlink ref="GJN21" location="Age_Categories!A1" display="Age_Categories!A1" xr:uid="{00000000-0004-0000-0100-000095130000}"/>
    <hyperlink ref="GJO21" location="Age_Categories!A1" display="Age_Categories!A1" xr:uid="{00000000-0004-0000-0100-000096130000}"/>
    <hyperlink ref="GJP21" location="Age_Categories!A1" display="Age_Categories!A1" xr:uid="{00000000-0004-0000-0100-000097130000}"/>
    <hyperlink ref="GJQ21" location="Age_Categories!A1" display="Age_Categories!A1" xr:uid="{00000000-0004-0000-0100-000098130000}"/>
    <hyperlink ref="GJR21" location="Age_Categories!A1" display="Age_Categories!A1" xr:uid="{00000000-0004-0000-0100-000099130000}"/>
    <hyperlink ref="GJS21" location="Age_Categories!A1" display="Age_Categories!A1" xr:uid="{00000000-0004-0000-0100-00009A130000}"/>
    <hyperlink ref="GJT21" location="Age_Categories!A1" display="Age_Categories!A1" xr:uid="{00000000-0004-0000-0100-00009B130000}"/>
    <hyperlink ref="GJU21" location="Age_Categories!A1" display="Age_Categories!A1" xr:uid="{00000000-0004-0000-0100-00009C130000}"/>
    <hyperlink ref="GJV21" location="Age_Categories!A1" display="Age_Categories!A1" xr:uid="{00000000-0004-0000-0100-00009D130000}"/>
    <hyperlink ref="GJW21" location="Age_Categories!A1" display="Age_Categories!A1" xr:uid="{00000000-0004-0000-0100-00009E130000}"/>
    <hyperlink ref="GJX21" location="Age_Categories!A1" display="Age_Categories!A1" xr:uid="{00000000-0004-0000-0100-00009F130000}"/>
    <hyperlink ref="GJY21" location="Age_Categories!A1" display="Age_Categories!A1" xr:uid="{00000000-0004-0000-0100-0000A0130000}"/>
    <hyperlink ref="GJZ21" location="Age_Categories!A1" display="Age_Categories!A1" xr:uid="{00000000-0004-0000-0100-0000A1130000}"/>
    <hyperlink ref="GKA21" location="Age_Categories!A1" display="Age_Categories!A1" xr:uid="{00000000-0004-0000-0100-0000A2130000}"/>
    <hyperlink ref="GKB21" location="Age_Categories!A1" display="Age_Categories!A1" xr:uid="{00000000-0004-0000-0100-0000A3130000}"/>
    <hyperlink ref="GKC21" location="Age_Categories!A1" display="Age_Categories!A1" xr:uid="{00000000-0004-0000-0100-0000A4130000}"/>
    <hyperlink ref="GKD21" location="Age_Categories!A1" display="Age_Categories!A1" xr:uid="{00000000-0004-0000-0100-0000A5130000}"/>
    <hyperlink ref="GKE21" location="Age_Categories!A1" display="Age_Categories!A1" xr:uid="{00000000-0004-0000-0100-0000A6130000}"/>
    <hyperlink ref="GKF21" location="Age_Categories!A1" display="Age_Categories!A1" xr:uid="{00000000-0004-0000-0100-0000A7130000}"/>
    <hyperlink ref="GKG21" location="Age_Categories!A1" display="Age_Categories!A1" xr:uid="{00000000-0004-0000-0100-0000A8130000}"/>
    <hyperlink ref="GKH21" location="Age_Categories!A1" display="Age_Categories!A1" xr:uid="{00000000-0004-0000-0100-0000A9130000}"/>
    <hyperlink ref="GKI21" location="Age_Categories!A1" display="Age_Categories!A1" xr:uid="{00000000-0004-0000-0100-0000AA130000}"/>
    <hyperlink ref="GKJ21" location="Age_Categories!A1" display="Age_Categories!A1" xr:uid="{00000000-0004-0000-0100-0000AB130000}"/>
    <hyperlink ref="GKK21" location="Age_Categories!A1" display="Age_Categories!A1" xr:uid="{00000000-0004-0000-0100-0000AC130000}"/>
    <hyperlink ref="GKL21" location="Age_Categories!A1" display="Age_Categories!A1" xr:uid="{00000000-0004-0000-0100-0000AD130000}"/>
    <hyperlink ref="GKM21" location="Age_Categories!A1" display="Age_Categories!A1" xr:uid="{00000000-0004-0000-0100-0000AE130000}"/>
    <hyperlink ref="GKN21" location="Age_Categories!A1" display="Age_Categories!A1" xr:uid="{00000000-0004-0000-0100-0000AF130000}"/>
    <hyperlink ref="GKO21" location="Age_Categories!A1" display="Age_Categories!A1" xr:uid="{00000000-0004-0000-0100-0000B0130000}"/>
    <hyperlink ref="GKP21" location="Age_Categories!A1" display="Age_Categories!A1" xr:uid="{00000000-0004-0000-0100-0000B1130000}"/>
    <hyperlink ref="GKQ21" location="Age_Categories!A1" display="Age_Categories!A1" xr:uid="{00000000-0004-0000-0100-0000B2130000}"/>
    <hyperlink ref="GKR21" location="Age_Categories!A1" display="Age_Categories!A1" xr:uid="{00000000-0004-0000-0100-0000B3130000}"/>
    <hyperlink ref="GKS21" location="Age_Categories!A1" display="Age_Categories!A1" xr:uid="{00000000-0004-0000-0100-0000B4130000}"/>
    <hyperlink ref="GKT21" location="Age_Categories!A1" display="Age_Categories!A1" xr:uid="{00000000-0004-0000-0100-0000B5130000}"/>
    <hyperlink ref="GKU21" location="Age_Categories!A1" display="Age_Categories!A1" xr:uid="{00000000-0004-0000-0100-0000B6130000}"/>
    <hyperlink ref="GKV21" location="Age_Categories!A1" display="Age_Categories!A1" xr:uid="{00000000-0004-0000-0100-0000B7130000}"/>
    <hyperlink ref="GKW21" location="Age_Categories!A1" display="Age_Categories!A1" xr:uid="{00000000-0004-0000-0100-0000B8130000}"/>
    <hyperlink ref="GKX21" location="Age_Categories!A1" display="Age_Categories!A1" xr:uid="{00000000-0004-0000-0100-0000B9130000}"/>
    <hyperlink ref="GKY21" location="Age_Categories!A1" display="Age_Categories!A1" xr:uid="{00000000-0004-0000-0100-0000BA130000}"/>
    <hyperlink ref="GKZ21" location="Age_Categories!A1" display="Age_Categories!A1" xr:uid="{00000000-0004-0000-0100-0000BB130000}"/>
    <hyperlink ref="GLA21" location="Age_Categories!A1" display="Age_Categories!A1" xr:uid="{00000000-0004-0000-0100-0000BC130000}"/>
    <hyperlink ref="GLB21" location="Age_Categories!A1" display="Age_Categories!A1" xr:uid="{00000000-0004-0000-0100-0000BD130000}"/>
    <hyperlink ref="GLC21" location="Age_Categories!A1" display="Age_Categories!A1" xr:uid="{00000000-0004-0000-0100-0000BE130000}"/>
    <hyperlink ref="GLD21" location="Age_Categories!A1" display="Age_Categories!A1" xr:uid="{00000000-0004-0000-0100-0000BF130000}"/>
    <hyperlink ref="GLE21" location="Age_Categories!A1" display="Age_Categories!A1" xr:uid="{00000000-0004-0000-0100-0000C0130000}"/>
    <hyperlink ref="GLF21" location="Age_Categories!A1" display="Age_Categories!A1" xr:uid="{00000000-0004-0000-0100-0000C1130000}"/>
    <hyperlink ref="GLG21" location="Age_Categories!A1" display="Age_Categories!A1" xr:uid="{00000000-0004-0000-0100-0000C2130000}"/>
    <hyperlink ref="GLH21" location="Age_Categories!A1" display="Age_Categories!A1" xr:uid="{00000000-0004-0000-0100-0000C3130000}"/>
    <hyperlink ref="GLI21" location="Age_Categories!A1" display="Age_Categories!A1" xr:uid="{00000000-0004-0000-0100-0000C4130000}"/>
    <hyperlink ref="GLJ21" location="Age_Categories!A1" display="Age_Categories!A1" xr:uid="{00000000-0004-0000-0100-0000C5130000}"/>
    <hyperlink ref="GLK21" location="Age_Categories!A1" display="Age_Categories!A1" xr:uid="{00000000-0004-0000-0100-0000C6130000}"/>
    <hyperlink ref="GLL21" location="Age_Categories!A1" display="Age_Categories!A1" xr:uid="{00000000-0004-0000-0100-0000C7130000}"/>
    <hyperlink ref="GLM21" location="Age_Categories!A1" display="Age_Categories!A1" xr:uid="{00000000-0004-0000-0100-0000C8130000}"/>
    <hyperlink ref="GLN21" location="Age_Categories!A1" display="Age_Categories!A1" xr:uid="{00000000-0004-0000-0100-0000C9130000}"/>
    <hyperlink ref="GLO21" location="Age_Categories!A1" display="Age_Categories!A1" xr:uid="{00000000-0004-0000-0100-0000CA130000}"/>
    <hyperlink ref="GLP21" location="Age_Categories!A1" display="Age_Categories!A1" xr:uid="{00000000-0004-0000-0100-0000CB130000}"/>
    <hyperlink ref="GLQ21" location="Age_Categories!A1" display="Age_Categories!A1" xr:uid="{00000000-0004-0000-0100-0000CC130000}"/>
    <hyperlink ref="GLR21" location="Age_Categories!A1" display="Age_Categories!A1" xr:uid="{00000000-0004-0000-0100-0000CD130000}"/>
    <hyperlink ref="GLS21" location="Age_Categories!A1" display="Age_Categories!A1" xr:uid="{00000000-0004-0000-0100-0000CE130000}"/>
    <hyperlink ref="GLT21" location="Age_Categories!A1" display="Age_Categories!A1" xr:uid="{00000000-0004-0000-0100-0000CF130000}"/>
    <hyperlink ref="GLU21" location="Age_Categories!A1" display="Age_Categories!A1" xr:uid="{00000000-0004-0000-0100-0000D0130000}"/>
    <hyperlink ref="GLV21" location="Age_Categories!A1" display="Age_Categories!A1" xr:uid="{00000000-0004-0000-0100-0000D1130000}"/>
    <hyperlink ref="GLW21" location="Age_Categories!A1" display="Age_Categories!A1" xr:uid="{00000000-0004-0000-0100-0000D2130000}"/>
    <hyperlink ref="GLX21" location="Age_Categories!A1" display="Age_Categories!A1" xr:uid="{00000000-0004-0000-0100-0000D3130000}"/>
    <hyperlink ref="GLY21" location="Age_Categories!A1" display="Age_Categories!A1" xr:uid="{00000000-0004-0000-0100-0000D4130000}"/>
    <hyperlink ref="GLZ21" location="Age_Categories!A1" display="Age_Categories!A1" xr:uid="{00000000-0004-0000-0100-0000D5130000}"/>
    <hyperlink ref="GMA21" location="Age_Categories!A1" display="Age_Categories!A1" xr:uid="{00000000-0004-0000-0100-0000D6130000}"/>
    <hyperlink ref="GMB21" location="Age_Categories!A1" display="Age_Categories!A1" xr:uid="{00000000-0004-0000-0100-0000D7130000}"/>
    <hyperlink ref="GMC21" location="Age_Categories!A1" display="Age_Categories!A1" xr:uid="{00000000-0004-0000-0100-0000D8130000}"/>
    <hyperlink ref="GMD21" location="Age_Categories!A1" display="Age_Categories!A1" xr:uid="{00000000-0004-0000-0100-0000D9130000}"/>
    <hyperlink ref="GME21" location="Age_Categories!A1" display="Age_Categories!A1" xr:uid="{00000000-0004-0000-0100-0000DA130000}"/>
    <hyperlink ref="GMF21" location="Age_Categories!A1" display="Age_Categories!A1" xr:uid="{00000000-0004-0000-0100-0000DB130000}"/>
    <hyperlink ref="GMG21" location="Age_Categories!A1" display="Age_Categories!A1" xr:uid="{00000000-0004-0000-0100-0000DC130000}"/>
    <hyperlink ref="GMH21" location="Age_Categories!A1" display="Age_Categories!A1" xr:uid="{00000000-0004-0000-0100-0000DD130000}"/>
    <hyperlink ref="GMI21" location="Age_Categories!A1" display="Age_Categories!A1" xr:uid="{00000000-0004-0000-0100-0000DE130000}"/>
    <hyperlink ref="GMJ21" location="Age_Categories!A1" display="Age_Categories!A1" xr:uid="{00000000-0004-0000-0100-0000DF130000}"/>
    <hyperlink ref="GMK21" location="Age_Categories!A1" display="Age_Categories!A1" xr:uid="{00000000-0004-0000-0100-0000E0130000}"/>
    <hyperlink ref="GML21" location="Age_Categories!A1" display="Age_Categories!A1" xr:uid="{00000000-0004-0000-0100-0000E1130000}"/>
    <hyperlink ref="GMM21" location="Age_Categories!A1" display="Age_Categories!A1" xr:uid="{00000000-0004-0000-0100-0000E2130000}"/>
    <hyperlink ref="GMN21" location="Age_Categories!A1" display="Age_Categories!A1" xr:uid="{00000000-0004-0000-0100-0000E3130000}"/>
    <hyperlink ref="GMO21" location="Age_Categories!A1" display="Age_Categories!A1" xr:uid="{00000000-0004-0000-0100-0000E4130000}"/>
    <hyperlink ref="GMP21" location="Age_Categories!A1" display="Age_Categories!A1" xr:uid="{00000000-0004-0000-0100-0000E5130000}"/>
    <hyperlink ref="GMQ21" location="Age_Categories!A1" display="Age_Categories!A1" xr:uid="{00000000-0004-0000-0100-0000E6130000}"/>
    <hyperlink ref="GMR21" location="Age_Categories!A1" display="Age_Categories!A1" xr:uid="{00000000-0004-0000-0100-0000E7130000}"/>
    <hyperlink ref="GMS21" location="Age_Categories!A1" display="Age_Categories!A1" xr:uid="{00000000-0004-0000-0100-0000E8130000}"/>
    <hyperlink ref="GMT21" location="Age_Categories!A1" display="Age_Categories!A1" xr:uid="{00000000-0004-0000-0100-0000E9130000}"/>
    <hyperlink ref="GMU21" location="Age_Categories!A1" display="Age_Categories!A1" xr:uid="{00000000-0004-0000-0100-0000EA130000}"/>
    <hyperlink ref="GMV21" location="Age_Categories!A1" display="Age_Categories!A1" xr:uid="{00000000-0004-0000-0100-0000EB130000}"/>
    <hyperlink ref="GMW21" location="Age_Categories!A1" display="Age_Categories!A1" xr:uid="{00000000-0004-0000-0100-0000EC130000}"/>
    <hyperlink ref="GMX21" location="Age_Categories!A1" display="Age_Categories!A1" xr:uid="{00000000-0004-0000-0100-0000ED130000}"/>
    <hyperlink ref="GMY21" location="Age_Categories!A1" display="Age_Categories!A1" xr:uid="{00000000-0004-0000-0100-0000EE130000}"/>
    <hyperlink ref="GMZ21" location="Age_Categories!A1" display="Age_Categories!A1" xr:uid="{00000000-0004-0000-0100-0000EF130000}"/>
    <hyperlink ref="GNA21" location="Age_Categories!A1" display="Age_Categories!A1" xr:uid="{00000000-0004-0000-0100-0000F0130000}"/>
    <hyperlink ref="GNB21" location="Age_Categories!A1" display="Age_Categories!A1" xr:uid="{00000000-0004-0000-0100-0000F1130000}"/>
    <hyperlink ref="GNC21" location="Age_Categories!A1" display="Age_Categories!A1" xr:uid="{00000000-0004-0000-0100-0000F2130000}"/>
    <hyperlink ref="GND21" location="Age_Categories!A1" display="Age_Categories!A1" xr:uid="{00000000-0004-0000-0100-0000F3130000}"/>
    <hyperlink ref="GNE21" location="Age_Categories!A1" display="Age_Categories!A1" xr:uid="{00000000-0004-0000-0100-0000F4130000}"/>
    <hyperlink ref="GNF21" location="Age_Categories!A1" display="Age_Categories!A1" xr:uid="{00000000-0004-0000-0100-0000F5130000}"/>
    <hyperlink ref="GNG21" location="Age_Categories!A1" display="Age_Categories!A1" xr:uid="{00000000-0004-0000-0100-0000F6130000}"/>
    <hyperlink ref="GNH21" location="Age_Categories!A1" display="Age_Categories!A1" xr:uid="{00000000-0004-0000-0100-0000F7130000}"/>
    <hyperlink ref="GNI21" location="Age_Categories!A1" display="Age_Categories!A1" xr:uid="{00000000-0004-0000-0100-0000F8130000}"/>
    <hyperlink ref="GNJ21" location="Age_Categories!A1" display="Age_Categories!A1" xr:uid="{00000000-0004-0000-0100-0000F9130000}"/>
    <hyperlink ref="GNK21" location="Age_Categories!A1" display="Age_Categories!A1" xr:uid="{00000000-0004-0000-0100-0000FA130000}"/>
    <hyperlink ref="GNL21" location="Age_Categories!A1" display="Age_Categories!A1" xr:uid="{00000000-0004-0000-0100-0000FB130000}"/>
    <hyperlink ref="GNM21" location="Age_Categories!A1" display="Age_Categories!A1" xr:uid="{00000000-0004-0000-0100-0000FC130000}"/>
    <hyperlink ref="GNN21" location="Age_Categories!A1" display="Age_Categories!A1" xr:uid="{00000000-0004-0000-0100-0000FD130000}"/>
    <hyperlink ref="GNO21" location="Age_Categories!A1" display="Age_Categories!A1" xr:uid="{00000000-0004-0000-0100-0000FE130000}"/>
    <hyperlink ref="GNP21" location="Age_Categories!A1" display="Age_Categories!A1" xr:uid="{00000000-0004-0000-0100-0000FF130000}"/>
    <hyperlink ref="GNQ21" location="Age_Categories!A1" display="Age_Categories!A1" xr:uid="{00000000-0004-0000-0100-000000140000}"/>
    <hyperlink ref="GNR21" location="Age_Categories!A1" display="Age_Categories!A1" xr:uid="{00000000-0004-0000-0100-000001140000}"/>
    <hyperlink ref="GNS21" location="Age_Categories!A1" display="Age_Categories!A1" xr:uid="{00000000-0004-0000-0100-000002140000}"/>
    <hyperlink ref="GNT21" location="Age_Categories!A1" display="Age_Categories!A1" xr:uid="{00000000-0004-0000-0100-000003140000}"/>
    <hyperlink ref="GNU21" location="Age_Categories!A1" display="Age_Categories!A1" xr:uid="{00000000-0004-0000-0100-000004140000}"/>
    <hyperlink ref="GNV21" location="Age_Categories!A1" display="Age_Categories!A1" xr:uid="{00000000-0004-0000-0100-000005140000}"/>
    <hyperlink ref="GNW21" location="Age_Categories!A1" display="Age_Categories!A1" xr:uid="{00000000-0004-0000-0100-000006140000}"/>
    <hyperlink ref="GNX21" location="Age_Categories!A1" display="Age_Categories!A1" xr:uid="{00000000-0004-0000-0100-000007140000}"/>
    <hyperlink ref="GNY21" location="Age_Categories!A1" display="Age_Categories!A1" xr:uid="{00000000-0004-0000-0100-000008140000}"/>
    <hyperlink ref="GNZ21" location="Age_Categories!A1" display="Age_Categories!A1" xr:uid="{00000000-0004-0000-0100-000009140000}"/>
    <hyperlink ref="GOA21" location="Age_Categories!A1" display="Age_Categories!A1" xr:uid="{00000000-0004-0000-0100-00000A140000}"/>
    <hyperlink ref="GOB21" location="Age_Categories!A1" display="Age_Categories!A1" xr:uid="{00000000-0004-0000-0100-00000B140000}"/>
    <hyperlink ref="GOC21" location="Age_Categories!A1" display="Age_Categories!A1" xr:uid="{00000000-0004-0000-0100-00000C140000}"/>
    <hyperlink ref="GOD21" location="Age_Categories!A1" display="Age_Categories!A1" xr:uid="{00000000-0004-0000-0100-00000D140000}"/>
    <hyperlink ref="GOE21" location="Age_Categories!A1" display="Age_Categories!A1" xr:uid="{00000000-0004-0000-0100-00000E140000}"/>
    <hyperlink ref="GOF21" location="Age_Categories!A1" display="Age_Categories!A1" xr:uid="{00000000-0004-0000-0100-00000F140000}"/>
    <hyperlink ref="GOG21" location="Age_Categories!A1" display="Age_Categories!A1" xr:uid="{00000000-0004-0000-0100-000010140000}"/>
    <hyperlink ref="GOH21" location="Age_Categories!A1" display="Age_Categories!A1" xr:uid="{00000000-0004-0000-0100-000011140000}"/>
    <hyperlink ref="GOI21" location="Age_Categories!A1" display="Age_Categories!A1" xr:uid="{00000000-0004-0000-0100-000012140000}"/>
    <hyperlink ref="GOJ21" location="Age_Categories!A1" display="Age_Categories!A1" xr:uid="{00000000-0004-0000-0100-000013140000}"/>
    <hyperlink ref="GOK21" location="Age_Categories!A1" display="Age_Categories!A1" xr:uid="{00000000-0004-0000-0100-000014140000}"/>
    <hyperlink ref="GOL21" location="Age_Categories!A1" display="Age_Categories!A1" xr:uid="{00000000-0004-0000-0100-000015140000}"/>
    <hyperlink ref="GOM21" location="Age_Categories!A1" display="Age_Categories!A1" xr:uid="{00000000-0004-0000-0100-000016140000}"/>
    <hyperlink ref="GON21" location="Age_Categories!A1" display="Age_Categories!A1" xr:uid="{00000000-0004-0000-0100-000017140000}"/>
    <hyperlink ref="GOO21" location="Age_Categories!A1" display="Age_Categories!A1" xr:uid="{00000000-0004-0000-0100-000018140000}"/>
    <hyperlink ref="GOP21" location="Age_Categories!A1" display="Age_Categories!A1" xr:uid="{00000000-0004-0000-0100-000019140000}"/>
    <hyperlink ref="GOQ21" location="Age_Categories!A1" display="Age_Categories!A1" xr:uid="{00000000-0004-0000-0100-00001A140000}"/>
    <hyperlink ref="GOR21" location="Age_Categories!A1" display="Age_Categories!A1" xr:uid="{00000000-0004-0000-0100-00001B140000}"/>
    <hyperlink ref="GOS21" location="Age_Categories!A1" display="Age_Categories!A1" xr:uid="{00000000-0004-0000-0100-00001C140000}"/>
    <hyperlink ref="GOT21" location="Age_Categories!A1" display="Age_Categories!A1" xr:uid="{00000000-0004-0000-0100-00001D140000}"/>
    <hyperlink ref="GOU21" location="Age_Categories!A1" display="Age_Categories!A1" xr:uid="{00000000-0004-0000-0100-00001E140000}"/>
    <hyperlink ref="GOV21" location="Age_Categories!A1" display="Age_Categories!A1" xr:uid="{00000000-0004-0000-0100-00001F140000}"/>
    <hyperlink ref="GOW21" location="Age_Categories!A1" display="Age_Categories!A1" xr:uid="{00000000-0004-0000-0100-000020140000}"/>
    <hyperlink ref="GOX21" location="Age_Categories!A1" display="Age_Categories!A1" xr:uid="{00000000-0004-0000-0100-000021140000}"/>
    <hyperlink ref="GOY21" location="Age_Categories!A1" display="Age_Categories!A1" xr:uid="{00000000-0004-0000-0100-000022140000}"/>
    <hyperlink ref="GOZ21" location="Age_Categories!A1" display="Age_Categories!A1" xr:uid="{00000000-0004-0000-0100-000023140000}"/>
    <hyperlink ref="GPA21" location="Age_Categories!A1" display="Age_Categories!A1" xr:uid="{00000000-0004-0000-0100-000024140000}"/>
    <hyperlink ref="GPB21" location="Age_Categories!A1" display="Age_Categories!A1" xr:uid="{00000000-0004-0000-0100-000025140000}"/>
    <hyperlink ref="GPC21" location="Age_Categories!A1" display="Age_Categories!A1" xr:uid="{00000000-0004-0000-0100-000026140000}"/>
    <hyperlink ref="GPD21" location="Age_Categories!A1" display="Age_Categories!A1" xr:uid="{00000000-0004-0000-0100-000027140000}"/>
    <hyperlink ref="GPE21" location="Age_Categories!A1" display="Age_Categories!A1" xr:uid="{00000000-0004-0000-0100-000028140000}"/>
    <hyperlink ref="GPF21" location="Age_Categories!A1" display="Age_Categories!A1" xr:uid="{00000000-0004-0000-0100-000029140000}"/>
    <hyperlink ref="GPG21" location="Age_Categories!A1" display="Age_Categories!A1" xr:uid="{00000000-0004-0000-0100-00002A140000}"/>
    <hyperlink ref="GPH21" location="Age_Categories!A1" display="Age_Categories!A1" xr:uid="{00000000-0004-0000-0100-00002B140000}"/>
    <hyperlink ref="GPI21" location="Age_Categories!A1" display="Age_Categories!A1" xr:uid="{00000000-0004-0000-0100-00002C140000}"/>
    <hyperlink ref="GPJ21" location="Age_Categories!A1" display="Age_Categories!A1" xr:uid="{00000000-0004-0000-0100-00002D140000}"/>
    <hyperlink ref="GPK21" location="Age_Categories!A1" display="Age_Categories!A1" xr:uid="{00000000-0004-0000-0100-00002E140000}"/>
    <hyperlink ref="GPL21" location="Age_Categories!A1" display="Age_Categories!A1" xr:uid="{00000000-0004-0000-0100-00002F140000}"/>
    <hyperlink ref="GPM21" location="Age_Categories!A1" display="Age_Categories!A1" xr:uid="{00000000-0004-0000-0100-000030140000}"/>
    <hyperlink ref="GPN21" location="Age_Categories!A1" display="Age_Categories!A1" xr:uid="{00000000-0004-0000-0100-000031140000}"/>
    <hyperlink ref="GPO21" location="Age_Categories!A1" display="Age_Categories!A1" xr:uid="{00000000-0004-0000-0100-000032140000}"/>
    <hyperlink ref="GPP21" location="Age_Categories!A1" display="Age_Categories!A1" xr:uid="{00000000-0004-0000-0100-000033140000}"/>
    <hyperlink ref="GPQ21" location="Age_Categories!A1" display="Age_Categories!A1" xr:uid="{00000000-0004-0000-0100-000034140000}"/>
    <hyperlink ref="GPR21" location="Age_Categories!A1" display="Age_Categories!A1" xr:uid="{00000000-0004-0000-0100-000035140000}"/>
    <hyperlink ref="GPS21" location="Age_Categories!A1" display="Age_Categories!A1" xr:uid="{00000000-0004-0000-0100-000036140000}"/>
    <hyperlink ref="GPT21" location="Age_Categories!A1" display="Age_Categories!A1" xr:uid="{00000000-0004-0000-0100-000037140000}"/>
    <hyperlink ref="GPU21" location="Age_Categories!A1" display="Age_Categories!A1" xr:uid="{00000000-0004-0000-0100-000038140000}"/>
    <hyperlink ref="GPV21" location="Age_Categories!A1" display="Age_Categories!A1" xr:uid="{00000000-0004-0000-0100-000039140000}"/>
    <hyperlink ref="GPW21" location="Age_Categories!A1" display="Age_Categories!A1" xr:uid="{00000000-0004-0000-0100-00003A140000}"/>
    <hyperlink ref="GPX21" location="Age_Categories!A1" display="Age_Categories!A1" xr:uid="{00000000-0004-0000-0100-00003B140000}"/>
    <hyperlink ref="GPY21" location="Age_Categories!A1" display="Age_Categories!A1" xr:uid="{00000000-0004-0000-0100-00003C140000}"/>
    <hyperlink ref="GPZ21" location="Age_Categories!A1" display="Age_Categories!A1" xr:uid="{00000000-0004-0000-0100-00003D140000}"/>
    <hyperlink ref="GQA21" location="Age_Categories!A1" display="Age_Categories!A1" xr:uid="{00000000-0004-0000-0100-00003E140000}"/>
    <hyperlink ref="GQB21" location="Age_Categories!A1" display="Age_Categories!A1" xr:uid="{00000000-0004-0000-0100-00003F140000}"/>
    <hyperlink ref="GQC21" location="Age_Categories!A1" display="Age_Categories!A1" xr:uid="{00000000-0004-0000-0100-000040140000}"/>
    <hyperlink ref="GQD21" location="Age_Categories!A1" display="Age_Categories!A1" xr:uid="{00000000-0004-0000-0100-000041140000}"/>
    <hyperlink ref="GQE21" location="Age_Categories!A1" display="Age_Categories!A1" xr:uid="{00000000-0004-0000-0100-000042140000}"/>
    <hyperlink ref="GQF21" location="Age_Categories!A1" display="Age_Categories!A1" xr:uid="{00000000-0004-0000-0100-000043140000}"/>
    <hyperlink ref="GQG21" location="Age_Categories!A1" display="Age_Categories!A1" xr:uid="{00000000-0004-0000-0100-000044140000}"/>
    <hyperlink ref="GQH21" location="Age_Categories!A1" display="Age_Categories!A1" xr:uid="{00000000-0004-0000-0100-000045140000}"/>
    <hyperlink ref="GQI21" location="Age_Categories!A1" display="Age_Categories!A1" xr:uid="{00000000-0004-0000-0100-000046140000}"/>
    <hyperlink ref="GQJ21" location="Age_Categories!A1" display="Age_Categories!A1" xr:uid="{00000000-0004-0000-0100-000047140000}"/>
    <hyperlink ref="GQK21" location="Age_Categories!A1" display="Age_Categories!A1" xr:uid="{00000000-0004-0000-0100-000048140000}"/>
    <hyperlink ref="GQL21" location="Age_Categories!A1" display="Age_Categories!A1" xr:uid="{00000000-0004-0000-0100-000049140000}"/>
    <hyperlink ref="GQM21" location="Age_Categories!A1" display="Age_Categories!A1" xr:uid="{00000000-0004-0000-0100-00004A140000}"/>
    <hyperlink ref="GQN21" location="Age_Categories!A1" display="Age_Categories!A1" xr:uid="{00000000-0004-0000-0100-00004B140000}"/>
    <hyperlink ref="GQO21" location="Age_Categories!A1" display="Age_Categories!A1" xr:uid="{00000000-0004-0000-0100-00004C140000}"/>
    <hyperlink ref="GQP21" location="Age_Categories!A1" display="Age_Categories!A1" xr:uid="{00000000-0004-0000-0100-00004D140000}"/>
    <hyperlink ref="GQQ21" location="Age_Categories!A1" display="Age_Categories!A1" xr:uid="{00000000-0004-0000-0100-00004E140000}"/>
    <hyperlink ref="GQR21" location="Age_Categories!A1" display="Age_Categories!A1" xr:uid="{00000000-0004-0000-0100-00004F140000}"/>
    <hyperlink ref="GQS21" location="Age_Categories!A1" display="Age_Categories!A1" xr:uid="{00000000-0004-0000-0100-000050140000}"/>
    <hyperlink ref="GQT21" location="Age_Categories!A1" display="Age_Categories!A1" xr:uid="{00000000-0004-0000-0100-000051140000}"/>
    <hyperlink ref="GQU21" location="Age_Categories!A1" display="Age_Categories!A1" xr:uid="{00000000-0004-0000-0100-000052140000}"/>
    <hyperlink ref="GQV21" location="Age_Categories!A1" display="Age_Categories!A1" xr:uid="{00000000-0004-0000-0100-000053140000}"/>
    <hyperlink ref="GQW21" location="Age_Categories!A1" display="Age_Categories!A1" xr:uid="{00000000-0004-0000-0100-000054140000}"/>
    <hyperlink ref="GQX21" location="Age_Categories!A1" display="Age_Categories!A1" xr:uid="{00000000-0004-0000-0100-000055140000}"/>
    <hyperlink ref="GQY21" location="Age_Categories!A1" display="Age_Categories!A1" xr:uid="{00000000-0004-0000-0100-000056140000}"/>
    <hyperlink ref="GQZ21" location="Age_Categories!A1" display="Age_Categories!A1" xr:uid="{00000000-0004-0000-0100-000057140000}"/>
    <hyperlink ref="GRA21" location="Age_Categories!A1" display="Age_Categories!A1" xr:uid="{00000000-0004-0000-0100-000058140000}"/>
    <hyperlink ref="GRB21" location="Age_Categories!A1" display="Age_Categories!A1" xr:uid="{00000000-0004-0000-0100-000059140000}"/>
    <hyperlink ref="GRC21" location="Age_Categories!A1" display="Age_Categories!A1" xr:uid="{00000000-0004-0000-0100-00005A140000}"/>
    <hyperlink ref="GRD21" location="Age_Categories!A1" display="Age_Categories!A1" xr:uid="{00000000-0004-0000-0100-00005B140000}"/>
    <hyperlink ref="GRE21" location="Age_Categories!A1" display="Age_Categories!A1" xr:uid="{00000000-0004-0000-0100-00005C140000}"/>
    <hyperlink ref="GRF21" location="Age_Categories!A1" display="Age_Categories!A1" xr:uid="{00000000-0004-0000-0100-00005D140000}"/>
    <hyperlink ref="GRG21" location="Age_Categories!A1" display="Age_Categories!A1" xr:uid="{00000000-0004-0000-0100-00005E140000}"/>
    <hyperlink ref="GRH21" location="Age_Categories!A1" display="Age_Categories!A1" xr:uid="{00000000-0004-0000-0100-00005F140000}"/>
    <hyperlink ref="GRI21" location="Age_Categories!A1" display="Age_Categories!A1" xr:uid="{00000000-0004-0000-0100-000060140000}"/>
    <hyperlink ref="GRJ21" location="Age_Categories!A1" display="Age_Categories!A1" xr:uid="{00000000-0004-0000-0100-000061140000}"/>
    <hyperlink ref="GRK21" location="Age_Categories!A1" display="Age_Categories!A1" xr:uid="{00000000-0004-0000-0100-000062140000}"/>
    <hyperlink ref="GRL21" location="Age_Categories!A1" display="Age_Categories!A1" xr:uid="{00000000-0004-0000-0100-000063140000}"/>
    <hyperlink ref="GRM21" location="Age_Categories!A1" display="Age_Categories!A1" xr:uid="{00000000-0004-0000-0100-000064140000}"/>
    <hyperlink ref="GRN21" location="Age_Categories!A1" display="Age_Categories!A1" xr:uid="{00000000-0004-0000-0100-000065140000}"/>
    <hyperlink ref="GRO21" location="Age_Categories!A1" display="Age_Categories!A1" xr:uid="{00000000-0004-0000-0100-000066140000}"/>
    <hyperlink ref="GRP21" location="Age_Categories!A1" display="Age_Categories!A1" xr:uid="{00000000-0004-0000-0100-000067140000}"/>
    <hyperlink ref="GRQ21" location="Age_Categories!A1" display="Age_Categories!A1" xr:uid="{00000000-0004-0000-0100-000068140000}"/>
    <hyperlink ref="GRR21" location="Age_Categories!A1" display="Age_Categories!A1" xr:uid="{00000000-0004-0000-0100-000069140000}"/>
    <hyperlink ref="GRS21" location="Age_Categories!A1" display="Age_Categories!A1" xr:uid="{00000000-0004-0000-0100-00006A140000}"/>
    <hyperlink ref="GRT21" location="Age_Categories!A1" display="Age_Categories!A1" xr:uid="{00000000-0004-0000-0100-00006B140000}"/>
    <hyperlink ref="GRU21" location="Age_Categories!A1" display="Age_Categories!A1" xr:uid="{00000000-0004-0000-0100-00006C140000}"/>
    <hyperlink ref="GRV21" location="Age_Categories!A1" display="Age_Categories!A1" xr:uid="{00000000-0004-0000-0100-00006D140000}"/>
    <hyperlink ref="GRW21" location="Age_Categories!A1" display="Age_Categories!A1" xr:uid="{00000000-0004-0000-0100-00006E140000}"/>
    <hyperlink ref="GRX21" location="Age_Categories!A1" display="Age_Categories!A1" xr:uid="{00000000-0004-0000-0100-00006F140000}"/>
    <hyperlink ref="GRY21" location="Age_Categories!A1" display="Age_Categories!A1" xr:uid="{00000000-0004-0000-0100-000070140000}"/>
    <hyperlink ref="GRZ21" location="Age_Categories!A1" display="Age_Categories!A1" xr:uid="{00000000-0004-0000-0100-000071140000}"/>
    <hyperlink ref="GSA21" location="Age_Categories!A1" display="Age_Categories!A1" xr:uid="{00000000-0004-0000-0100-000072140000}"/>
    <hyperlink ref="GSB21" location="Age_Categories!A1" display="Age_Categories!A1" xr:uid="{00000000-0004-0000-0100-000073140000}"/>
    <hyperlink ref="GSC21" location="Age_Categories!A1" display="Age_Categories!A1" xr:uid="{00000000-0004-0000-0100-000074140000}"/>
    <hyperlink ref="GSD21" location="Age_Categories!A1" display="Age_Categories!A1" xr:uid="{00000000-0004-0000-0100-000075140000}"/>
    <hyperlink ref="GSE21" location="Age_Categories!A1" display="Age_Categories!A1" xr:uid="{00000000-0004-0000-0100-000076140000}"/>
    <hyperlink ref="GSF21" location="Age_Categories!A1" display="Age_Categories!A1" xr:uid="{00000000-0004-0000-0100-000077140000}"/>
    <hyperlink ref="GSG21" location="Age_Categories!A1" display="Age_Categories!A1" xr:uid="{00000000-0004-0000-0100-000078140000}"/>
    <hyperlink ref="GSH21" location="Age_Categories!A1" display="Age_Categories!A1" xr:uid="{00000000-0004-0000-0100-000079140000}"/>
    <hyperlink ref="GSI21" location="Age_Categories!A1" display="Age_Categories!A1" xr:uid="{00000000-0004-0000-0100-00007A140000}"/>
    <hyperlink ref="GSJ21" location="Age_Categories!A1" display="Age_Categories!A1" xr:uid="{00000000-0004-0000-0100-00007B140000}"/>
    <hyperlink ref="GSK21" location="Age_Categories!A1" display="Age_Categories!A1" xr:uid="{00000000-0004-0000-0100-00007C140000}"/>
    <hyperlink ref="GSL21" location="Age_Categories!A1" display="Age_Categories!A1" xr:uid="{00000000-0004-0000-0100-00007D140000}"/>
    <hyperlink ref="GSM21" location="Age_Categories!A1" display="Age_Categories!A1" xr:uid="{00000000-0004-0000-0100-00007E140000}"/>
    <hyperlink ref="GSN21" location="Age_Categories!A1" display="Age_Categories!A1" xr:uid="{00000000-0004-0000-0100-00007F140000}"/>
    <hyperlink ref="GSO21" location="Age_Categories!A1" display="Age_Categories!A1" xr:uid="{00000000-0004-0000-0100-000080140000}"/>
    <hyperlink ref="GSP21" location="Age_Categories!A1" display="Age_Categories!A1" xr:uid="{00000000-0004-0000-0100-000081140000}"/>
    <hyperlink ref="GSQ21" location="Age_Categories!A1" display="Age_Categories!A1" xr:uid="{00000000-0004-0000-0100-000082140000}"/>
    <hyperlink ref="GSR21" location="Age_Categories!A1" display="Age_Categories!A1" xr:uid="{00000000-0004-0000-0100-000083140000}"/>
    <hyperlink ref="GSS21" location="Age_Categories!A1" display="Age_Categories!A1" xr:uid="{00000000-0004-0000-0100-000084140000}"/>
    <hyperlink ref="GST21" location="Age_Categories!A1" display="Age_Categories!A1" xr:uid="{00000000-0004-0000-0100-000085140000}"/>
    <hyperlink ref="GSU21" location="Age_Categories!A1" display="Age_Categories!A1" xr:uid="{00000000-0004-0000-0100-000086140000}"/>
    <hyperlink ref="GSV21" location="Age_Categories!A1" display="Age_Categories!A1" xr:uid="{00000000-0004-0000-0100-000087140000}"/>
    <hyperlink ref="GSW21" location="Age_Categories!A1" display="Age_Categories!A1" xr:uid="{00000000-0004-0000-0100-000088140000}"/>
    <hyperlink ref="GSX21" location="Age_Categories!A1" display="Age_Categories!A1" xr:uid="{00000000-0004-0000-0100-000089140000}"/>
    <hyperlink ref="GSY21" location="Age_Categories!A1" display="Age_Categories!A1" xr:uid="{00000000-0004-0000-0100-00008A140000}"/>
    <hyperlink ref="GSZ21" location="Age_Categories!A1" display="Age_Categories!A1" xr:uid="{00000000-0004-0000-0100-00008B140000}"/>
    <hyperlink ref="GTA21" location="Age_Categories!A1" display="Age_Categories!A1" xr:uid="{00000000-0004-0000-0100-00008C140000}"/>
    <hyperlink ref="GTB21" location="Age_Categories!A1" display="Age_Categories!A1" xr:uid="{00000000-0004-0000-0100-00008D140000}"/>
    <hyperlink ref="GTC21" location="Age_Categories!A1" display="Age_Categories!A1" xr:uid="{00000000-0004-0000-0100-00008E140000}"/>
    <hyperlink ref="GTD21" location="Age_Categories!A1" display="Age_Categories!A1" xr:uid="{00000000-0004-0000-0100-00008F140000}"/>
    <hyperlink ref="GTE21" location="Age_Categories!A1" display="Age_Categories!A1" xr:uid="{00000000-0004-0000-0100-000090140000}"/>
    <hyperlink ref="GTF21" location="Age_Categories!A1" display="Age_Categories!A1" xr:uid="{00000000-0004-0000-0100-000091140000}"/>
    <hyperlink ref="GTG21" location="Age_Categories!A1" display="Age_Categories!A1" xr:uid="{00000000-0004-0000-0100-000092140000}"/>
    <hyperlink ref="GTH21" location="Age_Categories!A1" display="Age_Categories!A1" xr:uid="{00000000-0004-0000-0100-000093140000}"/>
    <hyperlink ref="GTI21" location="Age_Categories!A1" display="Age_Categories!A1" xr:uid="{00000000-0004-0000-0100-000094140000}"/>
    <hyperlink ref="GTJ21" location="Age_Categories!A1" display="Age_Categories!A1" xr:uid="{00000000-0004-0000-0100-000095140000}"/>
    <hyperlink ref="GTK21" location="Age_Categories!A1" display="Age_Categories!A1" xr:uid="{00000000-0004-0000-0100-000096140000}"/>
    <hyperlink ref="GTL21" location="Age_Categories!A1" display="Age_Categories!A1" xr:uid="{00000000-0004-0000-0100-000097140000}"/>
    <hyperlink ref="GTM21" location="Age_Categories!A1" display="Age_Categories!A1" xr:uid="{00000000-0004-0000-0100-000098140000}"/>
    <hyperlink ref="GTN21" location="Age_Categories!A1" display="Age_Categories!A1" xr:uid="{00000000-0004-0000-0100-000099140000}"/>
    <hyperlink ref="GTO21" location="Age_Categories!A1" display="Age_Categories!A1" xr:uid="{00000000-0004-0000-0100-00009A140000}"/>
    <hyperlink ref="GTP21" location="Age_Categories!A1" display="Age_Categories!A1" xr:uid="{00000000-0004-0000-0100-00009B140000}"/>
    <hyperlink ref="GTQ21" location="Age_Categories!A1" display="Age_Categories!A1" xr:uid="{00000000-0004-0000-0100-00009C140000}"/>
    <hyperlink ref="GTR21" location="Age_Categories!A1" display="Age_Categories!A1" xr:uid="{00000000-0004-0000-0100-00009D140000}"/>
    <hyperlink ref="GTS21" location="Age_Categories!A1" display="Age_Categories!A1" xr:uid="{00000000-0004-0000-0100-00009E140000}"/>
    <hyperlink ref="GTT21" location="Age_Categories!A1" display="Age_Categories!A1" xr:uid="{00000000-0004-0000-0100-00009F140000}"/>
    <hyperlink ref="GTU21" location="Age_Categories!A1" display="Age_Categories!A1" xr:uid="{00000000-0004-0000-0100-0000A0140000}"/>
    <hyperlink ref="GTV21" location="Age_Categories!A1" display="Age_Categories!A1" xr:uid="{00000000-0004-0000-0100-0000A1140000}"/>
    <hyperlink ref="GTW21" location="Age_Categories!A1" display="Age_Categories!A1" xr:uid="{00000000-0004-0000-0100-0000A2140000}"/>
    <hyperlink ref="GTX21" location="Age_Categories!A1" display="Age_Categories!A1" xr:uid="{00000000-0004-0000-0100-0000A3140000}"/>
    <hyperlink ref="GTY21" location="Age_Categories!A1" display="Age_Categories!A1" xr:uid="{00000000-0004-0000-0100-0000A4140000}"/>
    <hyperlink ref="GTZ21" location="Age_Categories!A1" display="Age_Categories!A1" xr:uid="{00000000-0004-0000-0100-0000A5140000}"/>
    <hyperlink ref="GUA21" location="Age_Categories!A1" display="Age_Categories!A1" xr:uid="{00000000-0004-0000-0100-0000A6140000}"/>
    <hyperlink ref="GUB21" location="Age_Categories!A1" display="Age_Categories!A1" xr:uid="{00000000-0004-0000-0100-0000A7140000}"/>
    <hyperlink ref="GUC21" location="Age_Categories!A1" display="Age_Categories!A1" xr:uid="{00000000-0004-0000-0100-0000A8140000}"/>
    <hyperlink ref="GUD21" location="Age_Categories!A1" display="Age_Categories!A1" xr:uid="{00000000-0004-0000-0100-0000A9140000}"/>
    <hyperlink ref="GUE21" location="Age_Categories!A1" display="Age_Categories!A1" xr:uid="{00000000-0004-0000-0100-0000AA140000}"/>
    <hyperlink ref="GUF21" location="Age_Categories!A1" display="Age_Categories!A1" xr:uid="{00000000-0004-0000-0100-0000AB140000}"/>
    <hyperlink ref="GUG21" location="Age_Categories!A1" display="Age_Categories!A1" xr:uid="{00000000-0004-0000-0100-0000AC140000}"/>
    <hyperlink ref="GUH21" location="Age_Categories!A1" display="Age_Categories!A1" xr:uid="{00000000-0004-0000-0100-0000AD140000}"/>
    <hyperlink ref="GUI21" location="Age_Categories!A1" display="Age_Categories!A1" xr:uid="{00000000-0004-0000-0100-0000AE140000}"/>
    <hyperlink ref="GUJ21" location="Age_Categories!A1" display="Age_Categories!A1" xr:uid="{00000000-0004-0000-0100-0000AF140000}"/>
    <hyperlink ref="GUK21" location="Age_Categories!A1" display="Age_Categories!A1" xr:uid="{00000000-0004-0000-0100-0000B0140000}"/>
    <hyperlink ref="GUL21" location="Age_Categories!A1" display="Age_Categories!A1" xr:uid="{00000000-0004-0000-0100-0000B1140000}"/>
    <hyperlink ref="GUM21" location="Age_Categories!A1" display="Age_Categories!A1" xr:uid="{00000000-0004-0000-0100-0000B2140000}"/>
    <hyperlink ref="GUN21" location="Age_Categories!A1" display="Age_Categories!A1" xr:uid="{00000000-0004-0000-0100-0000B3140000}"/>
    <hyperlink ref="GUO21" location="Age_Categories!A1" display="Age_Categories!A1" xr:uid="{00000000-0004-0000-0100-0000B4140000}"/>
    <hyperlink ref="GUP21" location="Age_Categories!A1" display="Age_Categories!A1" xr:uid="{00000000-0004-0000-0100-0000B5140000}"/>
    <hyperlink ref="GUQ21" location="Age_Categories!A1" display="Age_Categories!A1" xr:uid="{00000000-0004-0000-0100-0000B6140000}"/>
    <hyperlink ref="GUR21" location="Age_Categories!A1" display="Age_Categories!A1" xr:uid="{00000000-0004-0000-0100-0000B7140000}"/>
    <hyperlink ref="GUS21" location="Age_Categories!A1" display="Age_Categories!A1" xr:uid="{00000000-0004-0000-0100-0000B8140000}"/>
    <hyperlink ref="GUT21" location="Age_Categories!A1" display="Age_Categories!A1" xr:uid="{00000000-0004-0000-0100-0000B9140000}"/>
    <hyperlink ref="GUU21" location="Age_Categories!A1" display="Age_Categories!A1" xr:uid="{00000000-0004-0000-0100-0000BA140000}"/>
    <hyperlink ref="GUV21" location="Age_Categories!A1" display="Age_Categories!A1" xr:uid="{00000000-0004-0000-0100-0000BB140000}"/>
    <hyperlink ref="GUW21" location="Age_Categories!A1" display="Age_Categories!A1" xr:uid="{00000000-0004-0000-0100-0000BC140000}"/>
    <hyperlink ref="GUX21" location="Age_Categories!A1" display="Age_Categories!A1" xr:uid="{00000000-0004-0000-0100-0000BD140000}"/>
    <hyperlink ref="GUY21" location="Age_Categories!A1" display="Age_Categories!A1" xr:uid="{00000000-0004-0000-0100-0000BE140000}"/>
    <hyperlink ref="GUZ21" location="Age_Categories!A1" display="Age_Categories!A1" xr:uid="{00000000-0004-0000-0100-0000BF140000}"/>
    <hyperlink ref="GVA21" location="Age_Categories!A1" display="Age_Categories!A1" xr:uid="{00000000-0004-0000-0100-0000C0140000}"/>
    <hyperlink ref="GVB21" location="Age_Categories!A1" display="Age_Categories!A1" xr:uid="{00000000-0004-0000-0100-0000C1140000}"/>
    <hyperlink ref="GVC21" location="Age_Categories!A1" display="Age_Categories!A1" xr:uid="{00000000-0004-0000-0100-0000C2140000}"/>
    <hyperlink ref="GVD21" location="Age_Categories!A1" display="Age_Categories!A1" xr:uid="{00000000-0004-0000-0100-0000C3140000}"/>
    <hyperlink ref="GVE21" location="Age_Categories!A1" display="Age_Categories!A1" xr:uid="{00000000-0004-0000-0100-0000C4140000}"/>
    <hyperlink ref="GVF21" location="Age_Categories!A1" display="Age_Categories!A1" xr:uid="{00000000-0004-0000-0100-0000C5140000}"/>
    <hyperlink ref="GVG21" location="Age_Categories!A1" display="Age_Categories!A1" xr:uid="{00000000-0004-0000-0100-0000C6140000}"/>
    <hyperlink ref="GVH21" location="Age_Categories!A1" display="Age_Categories!A1" xr:uid="{00000000-0004-0000-0100-0000C7140000}"/>
    <hyperlink ref="GVI21" location="Age_Categories!A1" display="Age_Categories!A1" xr:uid="{00000000-0004-0000-0100-0000C8140000}"/>
    <hyperlink ref="GVJ21" location="Age_Categories!A1" display="Age_Categories!A1" xr:uid="{00000000-0004-0000-0100-0000C9140000}"/>
    <hyperlink ref="GVK21" location="Age_Categories!A1" display="Age_Categories!A1" xr:uid="{00000000-0004-0000-0100-0000CA140000}"/>
    <hyperlink ref="GVL21" location="Age_Categories!A1" display="Age_Categories!A1" xr:uid="{00000000-0004-0000-0100-0000CB140000}"/>
    <hyperlink ref="GVM21" location="Age_Categories!A1" display="Age_Categories!A1" xr:uid="{00000000-0004-0000-0100-0000CC140000}"/>
    <hyperlink ref="GVN21" location="Age_Categories!A1" display="Age_Categories!A1" xr:uid="{00000000-0004-0000-0100-0000CD140000}"/>
    <hyperlink ref="GVO21" location="Age_Categories!A1" display="Age_Categories!A1" xr:uid="{00000000-0004-0000-0100-0000CE140000}"/>
    <hyperlink ref="GVP21" location="Age_Categories!A1" display="Age_Categories!A1" xr:uid="{00000000-0004-0000-0100-0000CF140000}"/>
    <hyperlink ref="GVQ21" location="Age_Categories!A1" display="Age_Categories!A1" xr:uid="{00000000-0004-0000-0100-0000D0140000}"/>
    <hyperlink ref="GVR21" location="Age_Categories!A1" display="Age_Categories!A1" xr:uid="{00000000-0004-0000-0100-0000D1140000}"/>
    <hyperlink ref="GVS21" location="Age_Categories!A1" display="Age_Categories!A1" xr:uid="{00000000-0004-0000-0100-0000D2140000}"/>
    <hyperlink ref="GVT21" location="Age_Categories!A1" display="Age_Categories!A1" xr:uid="{00000000-0004-0000-0100-0000D3140000}"/>
    <hyperlink ref="GVU21" location="Age_Categories!A1" display="Age_Categories!A1" xr:uid="{00000000-0004-0000-0100-0000D4140000}"/>
    <hyperlink ref="GVV21" location="Age_Categories!A1" display="Age_Categories!A1" xr:uid="{00000000-0004-0000-0100-0000D5140000}"/>
    <hyperlink ref="GVW21" location="Age_Categories!A1" display="Age_Categories!A1" xr:uid="{00000000-0004-0000-0100-0000D6140000}"/>
    <hyperlink ref="GVX21" location="Age_Categories!A1" display="Age_Categories!A1" xr:uid="{00000000-0004-0000-0100-0000D7140000}"/>
    <hyperlink ref="GVY21" location="Age_Categories!A1" display="Age_Categories!A1" xr:uid="{00000000-0004-0000-0100-0000D8140000}"/>
    <hyperlink ref="GVZ21" location="Age_Categories!A1" display="Age_Categories!A1" xr:uid="{00000000-0004-0000-0100-0000D9140000}"/>
    <hyperlink ref="GWA21" location="Age_Categories!A1" display="Age_Categories!A1" xr:uid="{00000000-0004-0000-0100-0000DA140000}"/>
    <hyperlink ref="GWB21" location="Age_Categories!A1" display="Age_Categories!A1" xr:uid="{00000000-0004-0000-0100-0000DB140000}"/>
    <hyperlink ref="GWC21" location="Age_Categories!A1" display="Age_Categories!A1" xr:uid="{00000000-0004-0000-0100-0000DC140000}"/>
    <hyperlink ref="GWD21" location="Age_Categories!A1" display="Age_Categories!A1" xr:uid="{00000000-0004-0000-0100-0000DD140000}"/>
    <hyperlink ref="GWE21" location="Age_Categories!A1" display="Age_Categories!A1" xr:uid="{00000000-0004-0000-0100-0000DE140000}"/>
    <hyperlink ref="GWF21" location="Age_Categories!A1" display="Age_Categories!A1" xr:uid="{00000000-0004-0000-0100-0000DF140000}"/>
    <hyperlink ref="GWG21" location="Age_Categories!A1" display="Age_Categories!A1" xr:uid="{00000000-0004-0000-0100-0000E0140000}"/>
    <hyperlink ref="GWH21" location="Age_Categories!A1" display="Age_Categories!A1" xr:uid="{00000000-0004-0000-0100-0000E1140000}"/>
    <hyperlink ref="GWI21" location="Age_Categories!A1" display="Age_Categories!A1" xr:uid="{00000000-0004-0000-0100-0000E2140000}"/>
    <hyperlink ref="GWJ21" location="Age_Categories!A1" display="Age_Categories!A1" xr:uid="{00000000-0004-0000-0100-0000E3140000}"/>
    <hyperlink ref="GWK21" location="Age_Categories!A1" display="Age_Categories!A1" xr:uid="{00000000-0004-0000-0100-0000E4140000}"/>
    <hyperlink ref="GWL21" location="Age_Categories!A1" display="Age_Categories!A1" xr:uid="{00000000-0004-0000-0100-0000E5140000}"/>
    <hyperlink ref="GWM21" location="Age_Categories!A1" display="Age_Categories!A1" xr:uid="{00000000-0004-0000-0100-0000E6140000}"/>
    <hyperlink ref="GWN21" location="Age_Categories!A1" display="Age_Categories!A1" xr:uid="{00000000-0004-0000-0100-0000E7140000}"/>
    <hyperlink ref="GWO21" location="Age_Categories!A1" display="Age_Categories!A1" xr:uid="{00000000-0004-0000-0100-0000E8140000}"/>
    <hyperlink ref="GWP21" location="Age_Categories!A1" display="Age_Categories!A1" xr:uid="{00000000-0004-0000-0100-0000E9140000}"/>
    <hyperlink ref="GWQ21" location="Age_Categories!A1" display="Age_Categories!A1" xr:uid="{00000000-0004-0000-0100-0000EA140000}"/>
    <hyperlink ref="GWR21" location="Age_Categories!A1" display="Age_Categories!A1" xr:uid="{00000000-0004-0000-0100-0000EB140000}"/>
    <hyperlink ref="GWS21" location="Age_Categories!A1" display="Age_Categories!A1" xr:uid="{00000000-0004-0000-0100-0000EC140000}"/>
    <hyperlink ref="GWT21" location="Age_Categories!A1" display="Age_Categories!A1" xr:uid="{00000000-0004-0000-0100-0000ED140000}"/>
    <hyperlink ref="GWU21" location="Age_Categories!A1" display="Age_Categories!A1" xr:uid="{00000000-0004-0000-0100-0000EE140000}"/>
    <hyperlink ref="GWV21" location="Age_Categories!A1" display="Age_Categories!A1" xr:uid="{00000000-0004-0000-0100-0000EF140000}"/>
    <hyperlink ref="GWW21" location="Age_Categories!A1" display="Age_Categories!A1" xr:uid="{00000000-0004-0000-0100-0000F0140000}"/>
    <hyperlink ref="GWX21" location="Age_Categories!A1" display="Age_Categories!A1" xr:uid="{00000000-0004-0000-0100-0000F1140000}"/>
    <hyperlink ref="GWY21" location="Age_Categories!A1" display="Age_Categories!A1" xr:uid="{00000000-0004-0000-0100-0000F2140000}"/>
    <hyperlink ref="GWZ21" location="Age_Categories!A1" display="Age_Categories!A1" xr:uid="{00000000-0004-0000-0100-0000F3140000}"/>
    <hyperlink ref="GXA21" location="Age_Categories!A1" display="Age_Categories!A1" xr:uid="{00000000-0004-0000-0100-0000F4140000}"/>
    <hyperlink ref="GXB21" location="Age_Categories!A1" display="Age_Categories!A1" xr:uid="{00000000-0004-0000-0100-0000F5140000}"/>
    <hyperlink ref="GXC21" location="Age_Categories!A1" display="Age_Categories!A1" xr:uid="{00000000-0004-0000-0100-0000F6140000}"/>
    <hyperlink ref="GXD21" location="Age_Categories!A1" display="Age_Categories!A1" xr:uid="{00000000-0004-0000-0100-0000F7140000}"/>
    <hyperlink ref="GXE21" location="Age_Categories!A1" display="Age_Categories!A1" xr:uid="{00000000-0004-0000-0100-0000F8140000}"/>
    <hyperlink ref="GXF21" location="Age_Categories!A1" display="Age_Categories!A1" xr:uid="{00000000-0004-0000-0100-0000F9140000}"/>
    <hyperlink ref="GXG21" location="Age_Categories!A1" display="Age_Categories!A1" xr:uid="{00000000-0004-0000-0100-0000FA140000}"/>
    <hyperlink ref="GXH21" location="Age_Categories!A1" display="Age_Categories!A1" xr:uid="{00000000-0004-0000-0100-0000FB140000}"/>
    <hyperlink ref="GXI21" location="Age_Categories!A1" display="Age_Categories!A1" xr:uid="{00000000-0004-0000-0100-0000FC140000}"/>
    <hyperlink ref="GXJ21" location="Age_Categories!A1" display="Age_Categories!A1" xr:uid="{00000000-0004-0000-0100-0000FD140000}"/>
    <hyperlink ref="GXK21" location="Age_Categories!A1" display="Age_Categories!A1" xr:uid="{00000000-0004-0000-0100-0000FE140000}"/>
    <hyperlink ref="GXL21" location="Age_Categories!A1" display="Age_Categories!A1" xr:uid="{00000000-0004-0000-0100-0000FF140000}"/>
    <hyperlink ref="GXM21" location="Age_Categories!A1" display="Age_Categories!A1" xr:uid="{00000000-0004-0000-0100-000000150000}"/>
    <hyperlink ref="GXN21" location="Age_Categories!A1" display="Age_Categories!A1" xr:uid="{00000000-0004-0000-0100-000001150000}"/>
    <hyperlink ref="GXO21" location="Age_Categories!A1" display="Age_Categories!A1" xr:uid="{00000000-0004-0000-0100-000002150000}"/>
    <hyperlink ref="GXP21" location="Age_Categories!A1" display="Age_Categories!A1" xr:uid="{00000000-0004-0000-0100-000003150000}"/>
    <hyperlink ref="GXQ21" location="Age_Categories!A1" display="Age_Categories!A1" xr:uid="{00000000-0004-0000-0100-000004150000}"/>
    <hyperlink ref="GXR21" location="Age_Categories!A1" display="Age_Categories!A1" xr:uid="{00000000-0004-0000-0100-000005150000}"/>
    <hyperlink ref="GXS21" location="Age_Categories!A1" display="Age_Categories!A1" xr:uid="{00000000-0004-0000-0100-000006150000}"/>
    <hyperlink ref="GXT21" location="Age_Categories!A1" display="Age_Categories!A1" xr:uid="{00000000-0004-0000-0100-000007150000}"/>
    <hyperlink ref="GXU21" location="Age_Categories!A1" display="Age_Categories!A1" xr:uid="{00000000-0004-0000-0100-000008150000}"/>
    <hyperlink ref="GXV21" location="Age_Categories!A1" display="Age_Categories!A1" xr:uid="{00000000-0004-0000-0100-000009150000}"/>
    <hyperlink ref="GXW21" location="Age_Categories!A1" display="Age_Categories!A1" xr:uid="{00000000-0004-0000-0100-00000A150000}"/>
    <hyperlink ref="GXX21" location="Age_Categories!A1" display="Age_Categories!A1" xr:uid="{00000000-0004-0000-0100-00000B150000}"/>
    <hyperlink ref="GXY21" location="Age_Categories!A1" display="Age_Categories!A1" xr:uid="{00000000-0004-0000-0100-00000C150000}"/>
    <hyperlink ref="GXZ21" location="Age_Categories!A1" display="Age_Categories!A1" xr:uid="{00000000-0004-0000-0100-00000D150000}"/>
    <hyperlink ref="GYA21" location="Age_Categories!A1" display="Age_Categories!A1" xr:uid="{00000000-0004-0000-0100-00000E150000}"/>
    <hyperlink ref="GYB21" location="Age_Categories!A1" display="Age_Categories!A1" xr:uid="{00000000-0004-0000-0100-00000F150000}"/>
    <hyperlink ref="GYC21" location="Age_Categories!A1" display="Age_Categories!A1" xr:uid="{00000000-0004-0000-0100-000010150000}"/>
    <hyperlink ref="GYD21" location="Age_Categories!A1" display="Age_Categories!A1" xr:uid="{00000000-0004-0000-0100-000011150000}"/>
    <hyperlink ref="GYE21" location="Age_Categories!A1" display="Age_Categories!A1" xr:uid="{00000000-0004-0000-0100-000012150000}"/>
    <hyperlink ref="GYF21" location="Age_Categories!A1" display="Age_Categories!A1" xr:uid="{00000000-0004-0000-0100-000013150000}"/>
    <hyperlink ref="GYG21" location="Age_Categories!A1" display="Age_Categories!A1" xr:uid="{00000000-0004-0000-0100-000014150000}"/>
    <hyperlink ref="GYH21" location="Age_Categories!A1" display="Age_Categories!A1" xr:uid="{00000000-0004-0000-0100-000015150000}"/>
    <hyperlink ref="GYI21" location="Age_Categories!A1" display="Age_Categories!A1" xr:uid="{00000000-0004-0000-0100-000016150000}"/>
    <hyperlink ref="GYJ21" location="Age_Categories!A1" display="Age_Categories!A1" xr:uid="{00000000-0004-0000-0100-000017150000}"/>
    <hyperlink ref="GYK21" location="Age_Categories!A1" display="Age_Categories!A1" xr:uid="{00000000-0004-0000-0100-000018150000}"/>
    <hyperlink ref="GYL21" location="Age_Categories!A1" display="Age_Categories!A1" xr:uid="{00000000-0004-0000-0100-000019150000}"/>
    <hyperlink ref="GYM21" location="Age_Categories!A1" display="Age_Categories!A1" xr:uid="{00000000-0004-0000-0100-00001A150000}"/>
    <hyperlink ref="GYN21" location="Age_Categories!A1" display="Age_Categories!A1" xr:uid="{00000000-0004-0000-0100-00001B150000}"/>
    <hyperlink ref="GYO21" location="Age_Categories!A1" display="Age_Categories!A1" xr:uid="{00000000-0004-0000-0100-00001C150000}"/>
    <hyperlink ref="GYP21" location="Age_Categories!A1" display="Age_Categories!A1" xr:uid="{00000000-0004-0000-0100-00001D150000}"/>
    <hyperlink ref="GYQ21" location="Age_Categories!A1" display="Age_Categories!A1" xr:uid="{00000000-0004-0000-0100-00001E150000}"/>
    <hyperlink ref="GYR21" location="Age_Categories!A1" display="Age_Categories!A1" xr:uid="{00000000-0004-0000-0100-00001F150000}"/>
    <hyperlink ref="GYS21" location="Age_Categories!A1" display="Age_Categories!A1" xr:uid="{00000000-0004-0000-0100-000020150000}"/>
    <hyperlink ref="GYT21" location="Age_Categories!A1" display="Age_Categories!A1" xr:uid="{00000000-0004-0000-0100-000021150000}"/>
    <hyperlink ref="GYU21" location="Age_Categories!A1" display="Age_Categories!A1" xr:uid="{00000000-0004-0000-0100-000022150000}"/>
    <hyperlink ref="GYV21" location="Age_Categories!A1" display="Age_Categories!A1" xr:uid="{00000000-0004-0000-0100-000023150000}"/>
    <hyperlink ref="GYW21" location="Age_Categories!A1" display="Age_Categories!A1" xr:uid="{00000000-0004-0000-0100-000024150000}"/>
    <hyperlink ref="GYX21" location="Age_Categories!A1" display="Age_Categories!A1" xr:uid="{00000000-0004-0000-0100-000025150000}"/>
    <hyperlink ref="GYY21" location="Age_Categories!A1" display="Age_Categories!A1" xr:uid="{00000000-0004-0000-0100-000026150000}"/>
    <hyperlink ref="GYZ21" location="Age_Categories!A1" display="Age_Categories!A1" xr:uid="{00000000-0004-0000-0100-000027150000}"/>
    <hyperlink ref="GZA21" location="Age_Categories!A1" display="Age_Categories!A1" xr:uid="{00000000-0004-0000-0100-000028150000}"/>
    <hyperlink ref="GZB21" location="Age_Categories!A1" display="Age_Categories!A1" xr:uid="{00000000-0004-0000-0100-000029150000}"/>
    <hyperlink ref="GZC21" location="Age_Categories!A1" display="Age_Categories!A1" xr:uid="{00000000-0004-0000-0100-00002A150000}"/>
    <hyperlink ref="GZD21" location="Age_Categories!A1" display="Age_Categories!A1" xr:uid="{00000000-0004-0000-0100-00002B150000}"/>
    <hyperlink ref="GZE21" location="Age_Categories!A1" display="Age_Categories!A1" xr:uid="{00000000-0004-0000-0100-00002C150000}"/>
    <hyperlink ref="GZF21" location="Age_Categories!A1" display="Age_Categories!A1" xr:uid="{00000000-0004-0000-0100-00002D150000}"/>
    <hyperlink ref="GZG21" location="Age_Categories!A1" display="Age_Categories!A1" xr:uid="{00000000-0004-0000-0100-00002E150000}"/>
    <hyperlink ref="GZH21" location="Age_Categories!A1" display="Age_Categories!A1" xr:uid="{00000000-0004-0000-0100-00002F150000}"/>
    <hyperlink ref="GZI21" location="Age_Categories!A1" display="Age_Categories!A1" xr:uid="{00000000-0004-0000-0100-000030150000}"/>
    <hyperlink ref="GZJ21" location="Age_Categories!A1" display="Age_Categories!A1" xr:uid="{00000000-0004-0000-0100-000031150000}"/>
    <hyperlink ref="GZK21" location="Age_Categories!A1" display="Age_Categories!A1" xr:uid="{00000000-0004-0000-0100-000032150000}"/>
    <hyperlink ref="GZL21" location="Age_Categories!A1" display="Age_Categories!A1" xr:uid="{00000000-0004-0000-0100-000033150000}"/>
    <hyperlink ref="GZM21" location="Age_Categories!A1" display="Age_Categories!A1" xr:uid="{00000000-0004-0000-0100-000034150000}"/>
    <hyperlink ref="GZN21" location="Age_Categories!A1" display="Age_Categories!A1" xr:uid="{00000000-0004-0000-0100-000035150000}"/>
    <hyperlink ref="GZO21" location="Age_Categories!A1" display="Age_Categories!A1" xr:uid="{00000000-0004-0000-0100-000036150000}"/>
    <hyperlink ref="GZP21" location="Age_Categories!A1" display="Age_Categories!A1" xr:uid="{00000000-0004-0000-0100-000037150000}"/>
    <hyperlink ref="GZQ21" location="Age_Categories!A1" display="Age_Categories!A1" xr:uid="{00000000-0004-0000-0100-000038150000}"/>
    <hyperlink ref="GZR21" location="Age_Categories!A1" display="Age_Categories!A1" xr:uid="{00000000-0004-0000-0100-000039150000}"/>
    <hyperlink ref="GZS21" location="Age_Categories!A1" display="Age_Categories!A1" xr:uid="{00000000-0004-0000-0100-00003A150000}"/>
    <hyperlink ref="GZT21" location="Age_Categories!A1" display="Age_Categories!A1" xr:uid="{00000000-0004-0000-0100-00003B150000}"/>
    <hyperlink ref="GZU21" location="Age_Categories!A1" display="Age_Categories!A1" xr:uid="{00000000-0004-0000-0100-00003C150000}"/>
    <hyperlink ref="GZV21" location="Age_Categories!A1" display="Age_Categories!A1" xr:uid="{00000000-0004-0000-0100-00003D150000}"/>
    <hyperlink ref="GZW21" location="Age_Categories!A1" display="Age_Categories!A1" xr:uid="{00000000-0004-0000-0100-00003E150000}"/>
    <hyperlink ref="GZX21" location="Age_Categories!A1" display="Age_Categories!A1" xr:uid="{00000000-0004-0000-0100-00003F150000}"/>
    <hyperlink ref="GZY21" location="Age_Categories!A1" display="Age_Categories!A1" xr:uid="{00000000-0004-0000-0100-000040150000}"/>
    <hyperlink ref="GZZ21" location="Age_Categories!A1" display="Age_Categories!A1" xr:uid="{00000000-0004-0000-0100-000041150000}"/>
    <hyperlink ref="HAA21" location="Age_Categories!A1" display="Age_Categories!A1" xr:uid="{00000000-0004-0000-0100-000042150000}"/>
    <hyperlink ref="HAB21" location="Age_Categories!A1" display="Age_Categories!A1" xr:uid="{00000000-0004-0000-0100-000043150000}"/>
    <hyperlink ref="HAC21" location="Age_Categories!A1" display="Age_Categories!A1" xr:uid="{00000000-0004-0000-0100-000044150000}"/>
    <hyperlink ref="HAD21" location="Age_Categories!A1" display="Age_Categories!A1" xr:uid="{00000000-0004-0000-0100-000045150000}"/>
    <hyperlink ref="HAE21" location="Age_Categories!A1" display="Age_Categories!A1" xr:uid="{00000000-0004-0000-0100-000046150000}"/>
    <hyperlink ref="HAF21" location="Age_Categories!A1" display="Age_Categories!A1" xr:uid="{00000000-0004-0000-0100-000047150000}"/>
    <hyperlink ref="HAG21" location="Age_Categories!A1" display="Age_Categories!A1" xr:uid="{00000000-0004-0000-0100-000048150000}"/>
    <hyperlink ref="HAH21" location="Age_Categories!A1" display="Age_Categories!A1" xr:uid="{00000000-0004-0000-0100-000049150000}"/>
    <hyperlink ref="HAI21" location="Age_Categories!A1" display="Age_Categories!A1" xr:uid="{00000000-0004-0000-0100-00004A150000}"/>
    <hyperlink ref="HAJ21" location="Age_Categories!A1" display="Age_Categories!A1" xr:uid="{00000000-0004-0000-0100-00004B150000}"/>
    <hyperlink ref="HAK21" location="Age_Categories!A1" display="Age_Categories!A1" xr:uid="{00000000-0004-0000-0100-00004C150000}"/>
    <hyperlink ref="HAL21" location="Age_Categories!A1" display="Age_Categories!A1" xr:uid="{00000000-0004-0000-0100-00004D150000}"/>
    <hyperlink ref="HAM21" location="Age_Categories!A1" display="Age_Categories!A1" xr:uid="{00000000-0004-0000-0100-00004E150000}"/>
    <hyperlink ref="HAN21" location="Age_Categories!A1" display="Age_Categories!A1" xr:uid="{00000000-0004-0000-0100-00004F150000}"/>
    <hyperlink ref="HAO21" location="Age_Categories!A1" display="Age_Categories!A1" xr:uid="{00000000-0004-0000-0100-000050150000}"/>
    <hyperlink ref="HAP21" location="Age_Categories!A1" display="Age_Categories!A1" xr:uid="{00000000-0004-0000-0100-000051150000}"/>
    <hyperlink ref="HAQ21" location="Age_Categories!A1" display="Age_Categories!A1" xr:uid="{00000000-0004-0000-0100-000052150000}"/>
    <hyperlink ref="HAR21" location="Age_Categories!A1" display="Age_Categories!A1" xr:uid="{00000000-0004-0000-0100-000053150000}"/>
    <hyperlink ref="HAS21" location="Age_Categories!A1" display="Age_Categories!A1" xr:uid="{00000000-0004-0000-0100-000054150000}"/>
    <hyperlink ref="HAT21" location="Age_Categories!A1" display="Age_Categories!A1" xr:uid="{00000000-0004-0000-0100-000055150000}"/>
    <hyperlink ref="HAU21" location="Age_Categories!A1" display="Age_Categories!A1" xr:uid="{00000000-0004-0000-0100-000056150000}"/>
    <hyperlink ref="HAV21" location="Age_Categories!A1" display="Age_Categories!A1" xr:uid="{00000000-0004-0000-0100-000057150000}"/>
    <hyperlink ref="HAW21" location="Age_Categories!A1" display="Age_Categories!A1" xr:uid="{00000000-0004-0000-0100-000058150000}"/>
    <hyperlink ref="HAX21" location="Age_Categories!A1" display="Age_Categories!A1" xr:uid="{00000000-0004-0000-0100-000059150000}"/>
    <hyperlink ref="HAY21" location="Age_Categories!A1" display="Age_Categories!A1" xr:uid="{00000000-0004-0000-0100-00005A150000}"/>
    <hyperlink ref="HAZ21" location="Age_Categories!A1" display="Age_Categories!A1" xr:uid="{00000000-0004-0000-0100-00005B150000}"/>
    <hyperlink ref="HBA21" location="Age_Categories!A1" display="Age_Categories!A1" xr:uid="{00000000-0004-0000-0100-00005C150000}"/>
    <hyperlink ref="HBB21" location="Age_Categories!A1" display="Age_Categories!A1" xr:uid="{00000000-0004-0000-0100-00005D150000}"/>
    <hyperlink ref="HBC21" location="Age_Categories!A1" display="Age_Categories!A1" xr:uid="{00000000-0004-0000-0100-00005E150000}"/>
    <hyperlink ref="HBD21" location="Age_Categories!A1" display="Age_Categories!A1" xr:uid="{00000000-0004-0000-0100-00005F150000}"/>
    <hyperlink ref="HBE21" location="Age_Categories!A1" display="Age_Categories!A1" xr:uid="{00000000-0004-0000-0100-000060150000}"/>
    <hyperlink ref="HBF21" location="Age_Categories!A1" display="Age_Categories!A1" xr:uid="{00000000-0004-0000-0100-000061150000}"/>
    <hyperlink ref="HBG21" location="Age_Categories!A1" display="Age_Categories!A1" xr:uid="{00000000-0004-0000-0100-000062150000}"/>
    <hyperlink ref="HBH21" location="Age_Categories!A1" display="Age_Categories!A1" xr:uid="{00000000-0004-0000-0100-000063150000}"/>
    <hyperlink ref="HBI21" location="Age_Categories!A1" display="Age_Categories!A1" xr:uid="{00000000-0004-0000-0100-000064150000}"/>
    <hyperlink ref="HBJ21" location="Age_Categories!A1" display="Age_Categories!A1" xr:uid="{00000000-0004-0000-0100-000065150000}"/>
    <hyperlink ref="HBK21" location="Age_Categories!A1" display="Age_Categories!A1" xr:uid="{00000000-0004-0000-0100-000066150000}"/>
    <hyperlink ref="HBL21" location="Age_Categories!A1" display="Age_Categories!A1" xr:uid="{00000000-0004-0000-0100-000067150000}"/>
    <hyperlink ref="HBM21" location="Age_Categories!A1" display="Age_Categories!A1" xr:uid="{00000000-0004-0000-0100-000068150000}"/>
    <hyperlink ref="HBN21" location="Age_Categories!A1" display="Age_Categories!A1" xr:uid="{00000000-0004-0000-0100-000069150000}"/>
    <hyperlink ref="HBO21" location="Age_Categories!A1" display="Age_Categories!A1" xr:uid="{00000000-0004-0000-0100-00006A150000}"/>
    <hyperlink ref="HBP21" location="Age_Categories!A1" display="Age_Categories!A1" xr:uid="{00000000-0004-0000-0100-00006B150000}"/>
    <hyperlink ref="HBQ21" location="Age_Categories!A1" display="Age_Categories!A1" xr:uid="{00000000-0004-0000-0100-00006C150000}"/>
    <hyperlink ref="HBR21" location="Age_Categories!A1" display="Age_Categories!A1" xr:uid="{00000000-0004-0000-0100-00006D150000}"/>
    <hyperlink ref="HBS21" location="Age_Categories!A1" display="Age_Categories!A1" xr:uid="{00000000-0004-0000-0100-00006E150000}"/>
    <hyperlink ref="HBT21" location="Age_Categories!A1" display="Age_Categories!A1" xr:uid="{00000000-0004-0000-0100-00006F150000}"/>
    <hyperlink ref="HBU21" location="Age_Categories!A1" display="Age_Categories!A1" xr:uid="{00000000-0004-0000-0100-000070150000}"/>
    <hyperlink ref="HBV21" location="Age_Categories!A1" display="Age_Categories!A1" xr:uid="{00000000-0004-0000-0100-000071150000}"/>
    <hyperlink ref="HBW21" location="Age_Categories!A1" display="Age_Categories!A1" xr:uid="{00000000-0004-0000-0100-000072150000}"/>
    <hyperlink ref="HBX21" location="Age_Categories!A1" display="Age_Categories!A1" xr:uid="{00000000-0004-0000-0100-000073150000}"/>
    <hyperlink ref="HBY21" location="Age_Categories!A1" display="Age_Categories!A1" xr:uid="{00000000-0004-0000-0100-000074150000}"/>
    <hyperlink ref="HBZ21" location="Age_Categories!A1" display="Age_Categories!A1" xr:uid="{00000000-0004-0000-0100-000075150000}"/>
    <hyperlink ref="HCA21" location="Age_Categories!A1" display="Age_Categories!A1" xr:uid="{00000000-0004-0000-0100-000076150000}"/>
    <hyperlink ref="HCB21" location="Age_Categories!A1" display="Age_Categories!A1" xr:uid="{00000000-0004-0000-0100-000077150000}"/>
    <hyperlink ref="HCC21" location="Age_Categories!A1" display="Age_Categories!A1" xr:uid="{00000000-0004-0000-0100-000078150000}"/>
    <hyperlink ref="HCD21" location="Age_Categories!A1" display="Age_Categories!A1" xr:uid="{00000000-0004-0000-0100-000079150000}"/>
    <hyperlink ref="HCE21" location="Age_Categories!A1" display="Age_Categories!A1" xr:uid="{00000000-0004-0000-0100-00007A150000}"/>
    <hyperlink ref="HCF21" location="Age_Categories!A1" display="Age_Categories!A1" xr:uid="{00000000-0004-0000-0100-00007B150000}"/>
    <hyperlink ref="HCG21" location="Age_Categories!A1" display="Age_Categories!A1" xr:uid="{00000000-0004-0000-0100-00007C150000}"/>
    <hyperlink ref="HCH21" location="Age_Categories!A1" display="Age_Categories!A1" xr:uid="{00000000-0004-0000-0100-00007D150000}"/>
    <hyperlink ref="HCI21" location="Age_Categories!A1" display="Age_Categories!A1" xr:uid="{00000000-0004-0000-0100-00007E150000}"/>
    <hyperlink ref="HCJ21" location="Age_Categories!A1" display="Age_Categories!A1" xr:uid="{00000000-0004-0000-0100-00007F150000}"/>
    <hyperlink ref="HCK21" location="Age_Categories!A1" display="Age_Categories!A1" xr:uid="{00000000-0004-0000-0100-000080150000}"/>
    <hyperlink ref="HCL21" location="Age_Categories!A1" display="Age_Categories!A1" xr:uid="{00000000-0004-0000-0100-000081150000}"/>
    <hyperlink ref="HCM21" location="Age_Categories!A1" display="Age_Categories!A1" xr:uid="{00000000-0004-0000-0100-000082150000}"/>
    <hyperlink ref="HCN21" location="Age_Categories!A1" display="Age_Categories!A1" xr:uid="{00000000-0004-0000-0100-000083150000}"/>
    <hyperlink ref="HCO21" location="Age_Categories!A1" display="Age_Categories!A1" xr:uid="{00000000-0004-0000-0100-000084150000}"/>
    <hyperlink ref="HCP21" location="Age_Categories!A1" display="Age_Categories!A1" xr:uid="{00000000-0004-0000-0100-000085150000}"/>
    <hyperlink ref="HCQ21" location="Age_Categories!A1" display="Age_Categories!A1" xr:uid="{00000000-0004-0000-0100-000086150000}"/>
    <hyperlink ref="HCR21" location="Age_Categories!A1" display="Age_Categories!A1" xr:uid="{00000000-0004-0000-0100-000087150000}"/>
    <hyperlink ref="HCS21" location="Age_Categories!A1" display="Age_Categories!A1" xr:uid="{00000000-0004-0000-0100-000088150000}"/>
    <hyperlink ref="HCT21" location="Age_Categories!A1" display="Age_Categories!A1" xr:uid="{00000000-0004-0000-0100-000089150000}"/>
    <hyperlink ref="HCU21" location="Age_Categories!A1" display="Age_Categories!A1" xr:uid="{00000000-0004-0000-0100-00008A150000}"/>
    <hyperlink ref="HCV21" location="Age_Categories!A1" display="Age_Categories!A1" xr:uid="{00000000-0004-0000-0100-00008B150000}"/>
    <hyperlink ref="HCW21" location="Age_Categories!A1" display="Age_Categories!A1" xr:uid="{00000000-0004-0000-0100-00008C150000}"/>
    <hyperlink ref="HCX21" location="Age_Categories!A1" display="Age_Categories!A1" xr:uid="{00000000-0004-0000-0100-00008D150000}"/>
    <hyperlink ref="HCY21" location="Age_Categories!A1" display="Age_Categories!A1" xr:uid="{00000000-0004-0000-0100-00008E150000}"/>
    <hyperlink ref="HCZ21" location="Age_Categories!A1" display="Age_Categories!A1" xr:uid="{00000000-0004-0000-0100-00008F150000}"/>
    <hyperlink ref="HDA21" location="Age_Categories!A1" display="Age_Categories!A1" xr:uid="{00000000-0004-0000-0100-000090150000}"/>
    <hyperlink ref="HDB21" location="Age_Categories!A1" display="Age_Categories!A1" xr:uid="{00000000-0004-0000-0100-000091150000}"/>
    <hyperlink ref="HDC21" location="Age_Categories!A1" display="Age_Categories!A1" xr:uid="{00000000-0004-0000-0100-000092150000}"/>
    <hyperlink ref="HDD21" location="Age_Categories!A1" display="Age_Categories!A1" xr:uid="{00000000-0004-0000-0100-000093150000}"/>
    <hyperlink ref="HDE21" location="Age_Categories!A1" display="Age_Categories!A1" xr:uid="{00000000-0004-0000-0100-000094150000}"/>
    <hyperlink ref="HDF21" location="Age_Categories!A1" display="Age_Categories!A1" xr:uid="{00000000-0004-0000-0100-000095150000}"/>
    <hyperlink ref="HDG21" location="Age_Categories!A1" display="Age_Categories!A1" xr:uid="{00000000-0004-0000-0100-000096150000}"/>
    <hyperlink ref="HDH21" location="Age_Categories!A1" display="Age_Categories!A1" xr:uid="{00000000-0004-0000-0100-000097150000}"/>
    <hyperlink ref="HDI21" location="Age_Categories!A1" display="Age_Categories!A1" xr:uid="{00000000-0004-0000-0100-000098150000}"/>
    <hyperlink ref="HDJ21" location="Age_Categories!A1" display="Age_Categories!A1" xr:uid="{00000000-0004-0000-0100-000099150000}"/>
    <hyperlink ref="HDK21" location="Age_Categories!A1" display="Age_Categories!A1" xr:uid="{00000000-0004-0000-0100-00009A150000}"/>
    <hyperlink ref="HDL21" location="Age_Categories!A1" display="Age_Categories!A1" xr:uid="{00000000-0004-0000-0100-00009B150000}"/>
    <hyperlink ref="HDM21" location="Age_Categories!A1" display="Age_Categories!A1" xr:uid="{00000000-0004-0000-0100-00009C150000}"/>
    <hyperlink ref="HDN21" location="Age_Categories!A1" display="Age_Categories!A1" xr:uid="{00000000-0004-0000-0100-00009D150000}"/>
    <hyperlink ref="HDO21" location="Age_Categories!A1" display="Age_Categories!A1" xr:uid="{00000000-0004-0000-0100-00009E150000}"/>
    <hyperlink ref="HDP21" location="Age_Categories!A1" display="Age_Categories!A1" xr:uid="{00000000-0004-0000-0100-00009F150000}"/>
    <hyperlink ref="HDQ21" location="Age_Categories!A1" display="Age_Categories!A1" xr:uid="{00000000-0004-0000-0100-0000A0150000}"/>
    <hyperlink ref="HDR21" location="Age_Categories!A1" display="Age_Categories!A1" xr:uid="{00000000-0004-0000-0100-0000A1150000}"/>
    <hyperlink ref="HDS21" location="Age_Categories!A1" display="Age_Categories!A1" xr:uid="{00000000-0004-0000-0100-0000A2150000}"/>
    <hyperlink ref="HDT21" location="Age_Categories!A1" display="Age_Categories!A1" xr:uid="{00000000-0004-0000-0100-0000A3150000}"/>
    <hyperlink ref="HDU21" location="Age_Categories!A1" display="Age_Categories!A1" xr:uid="{00000000-0004-0000-0100-0000A4150000}"/>
    <hyperlink ref="HDV21" location="Age_Categories!A1" display="Age_Categories!A1" xr:uid="{00000000-0004-0000-0100-0000A5150000}"/>
    <hyperlink ref="HDW21" location="Age_Categories!A1" display="Age_Categories!A1" xr:uid="{00000000-0004-0000-0100-0000A6150000}"/>
    <hyperlink ref="HDX21" location="Age_Categories!A1" display="Age_Categories!A1" xr:uid="{00000000-0004-0000-0100-0000A7150000}"/>
    <hyperlink ref="HDY21" location="Age_Categories!A1" display="Age_Categories!A1" xr:uid="{00000000-0004-0000-0100-0000A8150000}"/>
    <hyperlink ref="HDZ21" location="Age_Categories!A1" display="Age_Categories!A1" xr:uid="{00000000-0004-0000-0100-0000A9150000}"/>
    <hyperlink ref="HEA21" location="Age_Categories!A1" display="Age_Categories!A1" xr:uid="{00000000-0004-0000-0100-0000AA150000}"/>
    <hyperlink ref="HEB21" location="Age_Categories!A1" display="Age_Categories!A1" xr:uid="{00000000-0004-0000-0100-0000AB150000}"/>
    <hyperlink ref="HEC21" location="Age_Categories!A1" display="Age_Categories!A1" xr:uid="{00000000-0004-0000-0100-0000AC150000}"/>
    <hyperlink ref="HED21" location="Age_Categories!A1" display="Age_Categories!A1" xr:uid="{00000000-0004-0000-0100-0000AD150000}"/>
    <hyperlink ref="HEE21" location="Age_Categories!A1" display="Age_Categories!A1" xr:uid="{00000000-0004-0000-0100-0000AE150000}"/>
    <hyperlink ref="HEF21" location="Age_Categories!A1" display="Age_Categories!A1" xr:uid="{00000000-0004-0000-0100-0000AF150000}"/>
    <hyperlink ref="HEG21" location="Age_Categories!A1" display="Age_Categories!A1" xr:uid="{00000000-0004-0000-0100-0000B0150000}"/>
    <hyperlink ref="HEH21" location="Age_Categories!A1" display="Age_Categories!A1" xr:uid="{00000000-0004-0000-0100-0000B1150000}"/>
    <hyperlink ref="HEI21" location="Age_Categories!A1" display="Age_Categories!A1" xr:uid="{00000000-0004-0000-0100-0000B2150000}"/>
    <hyperlink ref="HEJ21" location="Age_Categories!A1" display="Age_Categories!A1" xr:uid="{00000000-0004-0000-0100-0000B3150000}"/>
    <hyperlink ref="HEK21" location="Age_Categories!A1" display="Age_Categories!A1" xr:uid="{00000000-0004-0000-0100-0000B4150000}"/>
    <hyperlink ref="HEL21" location="Age_Categories!A1" display="Age_Categories!A1" xr:uid="{00000000-0004-0000-0100-0000B5150000}"/>
    <hyperlink ref="HEM21" location="Age_Categories!A1" display="Age_Categories!A1" xr:uid="{00000000-0004-0000-0100-0000B6150000}"/>
    <hyperlink ref="HEN21" location="Age_Categories!A1" display="Age_Categories!A1" xr:uid="{00000000-0004-0000-0100-0000B7150000}"/>
    <hyperlink ref="HEO21" location="Age_Categories!A1" display="Age_Categories!A1" xr:uid="{00000000-0004-0000-0100-0000B8150000}"/>
    <hyperlink ref="HEP21" location="Age_Categories!A1" display="Age_Categories!A1" xr:uid="{00000000-0004-0000-0100-0000B9150000}"/>
    <hyperlink ref="HEQ21" location="Age_Categories!A1" display="Age_Categories!A1" xr:uid="{00000000-0004-0000-0100-0000BA150000}"/>
    <hyperlink ref="HER21" location="Age_Categories!A1" display="Age_Categories!A1" xr:uid="{00000000-0004-0000-0100-0000BB150000}"/>
    <hyperlink ref="HES21" location="Age_Categories!A1" display="Age_Categories!A1" xr:uid="{00000000-0004-0000-0100-0000BC150000}"/>
    <hyperlink ref="HET21" location="Age_Categories!A1" display="Age_Categories!A1" xr:uid="{00000000-0004-0000-0100-0000BD150000}"/>
    <hyperlink ref="HEU21" location="Age_Categories!A1" display="Age_Categories!A1" xr:uid="{00000000-0004-0000-0100-0000BE150000}"/>
    <hyperlink ref="HEV21" location="Age_Categories!A1" display="Age_Categories!A1" xr:uid="{00000000-0004-0000-0100-0000BF150000}"/>
    <hyperlink ref="HEW21" location="Age_Categories!A1" display="Age_Categories!A1" xr:uid="{00000000-0004-0000-0100-0000C0150000}"/>
    <hyperlink ref="HEX21" location="Age_Categories!A1" display="Age_Categories!A1" xr:uid="{00000000-0004-0000-0100-0000C1150000}"/>
    <hyperlink ref="HEY21" location="Age_Categories!A1" display="Age_Categories!A1" xr:uid="{00000000-0004-0000-0100-0000C2150000}"/>
    <hyperlink ref="HEZ21" location="Age_Categories!A1" display="Age_Categories!A1" xr:uid="{00000000-0004-0000-0100-0000C3150000}"/>
    <hyperlink ref="HFA21" location="Age_Categories!A1" display="Age_Categories!A1" xr:uid="{00000000-0004-0000-0100-0000C4150000}"/>
    <hyperlink ref="HFB21" location="Age_Categories!A1" display="Age_Categories!A1" xr:uid="{00000000-0004-0000-0100-0000C5150000}"/>
    <hyperlink ref="HFC21" location="Age_Categories!A1" display="Age_Categories!A1" xr:uid="{00000000-0004-0000-0100-0000C6150000}"/>
    <hyperlink ref="HFD21" location="Age_Categories!A1" display="Age_Categories!A1" xr:uid="{00000000-0004-0000-0100-0000C7150000}"/>
    <hyperlink ref="HFE21" location="Age_Categories!A1" display="Age_Categories!A1" xr:uid="{00000000-0004-0000-0100-0000C8150000}"/>
    <hyperlink ref="HFF21" location="Age_Categories!A1" display="Age_Categories!A1" xr:uid="{00000000-0004-0000-0100-0000C9150000}"/>
    <hyperlink ref="HFG21" location="Age_Categories!A1" display="Age_Categories!A1" xr:uid="{00000000-0004-0000-0100-0000CA150000}"/>
    <hyperlink ref="HFH21" location="Age_Categories!A1" display="Age_Categories!A1" xr:uid="{00000000-0004-0000-0100-0000CB150000}"/>
    <hyperlink ref="HFI21" location="Age_Categories!A1" display="Age_Categories!A1" xr:uid="{00000000-0004-0000-0100-0000CC150000}"/>
    <hyperlink ref="HFJ21" location="Age_Categories!A1" display="Age_Categories!A1" xr:uid="{00000000-0004-0000-0100-0000CD150000}"/>
    <hyperlink ref="HFK21" location="Age_Categories!A1" display="Age_Categories!A1" xr:uid="{00000000-0004-0000-0100-0000CE150000}"/>
    <hyperlink ref="HFL21" location="Age_Categories!A1" display="Age_Categories!A1" xr:uid="{00000000-0004-0000-0100-0000CF150000}"/>
    <hyperlink ref="HFM21" location="Age_Categories!A1" display="Age_Categories!A1" xr:uid="{00000000-0004-0000-0100-0000D0150000}"/>
    <hyperlink ref="HFN21" location="Age_Categories!A1" display="Age_Categories!A1" xr:uid="{00000000-0004-0000-0100-0000D1150000}"/>
    <hyperlink ref="HFO21" location="Age_Categories!A1" display="Age_Categories!A1" xr:uid="{00000000-0004-0000-0100-0000D2150000}"/>
    <hyperlink ref="HFP21" location="Age_Categories!A1" display="Age_Categories!A1" xr:uid="{00000000-0004-0000-0100-0000D3150000}"/>
    <hyperlink ref="HFQ21" location="Age_Categories!A1" display="Age_Categories!A1" xr:uid="{00000000-0004-0000-0100-0000D4150000}"/>
    <hyperlink ref="HFR21" location="Age_Categories!A1" display="Age_Categories!A1" xr:uid="{00000000-0004-0000-0100-0000D5150000}"/>
    <hyperlink ref="HFS21" location="Age_Categories!A1" display="Age_Categories!A1" xr:uid="{00000000-0004-0000-0100-0000D6150000}"/>
    <hyperlink ref="HFT21" location="Age_Categories!A1" display="Age_Categories!A1" xr:uid="{00000000-0004-0000-0100-0000D7150000}"/>
    <hyperlink ref="HFU21" location="Age_Categories!A1" display="Age_Categories!A1" xr:uid="{00000000-0004-0000-0100-0000D8150000}"/>
    <hyperlink ref="HFV21" location="Age_Categories!A1" display="Age_Categories!A1" xr:uid="{00000000-0004-0000-0100-0000D9150000}"/>
    <hyperlink ref="HFW21" location="Age_Categories!A1" display="Age_Categories!A1" xr:uid="{00000000-0004-0000-0100-0000DA150000}"/>
    <hyperlink ref="HFX21" location="Age_Categories!A1" display="Age_Categories!A1" xr:uid="{00000000-0004-0000-0100-0000DB150000}"/>
    <hyperlink ref="HFY21" location="Age_Categories!A1" display="Age_Categories!A1" xr:uid="{00000000-0004-0000-0100-0000DC150000}"/>
    <hyperlink ref="HFZ21" location="Age_Categories!A1" display="Age_Categories!A1" xr:uid="{00000000-0004-0000-0100-0000DD150000}"/>
    <hyperlink ref="HGA21" location="Age_Categories!A1" display="Age_Categories!A1" xr:uid="{00000000-0004-0000-0100-0000DE150000}"/>
    <hyperlink ref="HGB21" location="Age_Categories!A1" display="Age_Categories!A1" xr:uid="{00000000-0004-0000-0100-0000DF150000}"/>
    <hyperlink ref="HGC21" location="Age_Categories!A1" display="Age_Categories!A1" xr:uid="{00000000-0004-0000-0100-0000E0150000}"/>
    <hyperlink ref="HGD21" location="Age_Categories!A1" display="Age_Categories!A1" xr:uid="{00000000-0004-0000-0100-0000E1150000}"/>
    <hyperlink ref="HGE21" location="Age_Categories!A1" display="Age_Categories!A1" xr:uid="{00000000-0004-0000-0100-0000E2150000}"/>
    <hyperlink ref="HGF21" location="Age_Categories!A1" display="Age_Categories!A1" xr:uid="{00000000-0004-0000-0100-0000E3150000}"/>
    <hyperlink ref="HGG21" location="Age_Categories!A1" display="Age_Categories!A1" xr:uid="{00000000-0004-0000-0100-0000E4150000}"/>
    <hyperlink ref="HGH21" location="Age_Categories!A1" display="Age_Categories!A1" xr:uid="{00000000-0004-0000-0100-0000E5150000}"/>
    <hyperlink ref="HGI21" location="Age_Categories!A1" display="Age_Categories!A1" xr:uid="{00000000-0004-0000-0100-0000E6150000}"/>
    <hyperlink ref="HGJ21" location="Age_Categories!A1" display="Age_Categories!A1" xr:uid="{00000000-0004-0000-0100-0000E7150000}"/>
    <hyperlink ref="HGK21" location="Age_Categories!A1" display="Age_Categories!A1" xr:uid="{00000000-0004-0000-0100-0000E8150000}"/>
    <hyperlink ref="HGL21" location="Age_Categories!A1" display="Age_Categories!A1" xr:uid="{00000000-0004-0000-0100-0000E9150000}"/>
    <hyperlink ref="HGM21" location="Age_Categories!A1" display="Age_Categories!A1" xr:uid="{00000000-0004-0000-0100-0000EA150000}"/>
    <hyperlink ref="HGN21" location="Age_Categories!A1" display="Age_Categories!A1" xr:uid="{00000000-0004-0000-0100-0000EB150000}"/>
    <hyperlink ref="HGO21" location="Age_Categories!A1" display="Age_Categories!A1" xr:uid="{00000000-0004-0000-0100-0000EC150000}"/>
    <hyperlink ref="HGP21" location="Age_Categories!A1" display="Age_Categories!A1" xr:uid="{00000000-0004-0000-0100-0000ED150000}"/>
    <hyperlink ref="HGQ21" location="Age_Categories!A1" display="Age_Categories!A1" xr:uid="{00000000-0004-0000-0100-0000EE150000}"/>
    <hyperlink ref="HGR21" location="Age_Categories!A1" display="Age_Categories!A1" xr:uid="{00000000-0004-0000-0100-0000EF150000}"/>
    <hyperlink ref="HGS21" location="Age_Categories!A1" display="Age_Categories!A1" xr:uid="{00000000-0004-0000-0100-0000F0150000}"/>
    <hyperlink ref="HGT21" location="Age_Categories!A1" display="Age_Categories!A1" xr:uid="{00000000-0004-0000-0100-0000F1150000}"/>
    <hyperlink ref="HGU21" location="Age_Categories!A1" display="Age_Categories!A1" xr:uid="{00000000-0004-0000-0100-0000F2150000}"/>
    <hyperlink ref="HGV21" location="Age_Categories!A1" display="Age_Categories!A1" xr:uid="{00000000-0004-0000-0100-0000F3150000}"/>
    <hyperlink ref="HGW21" location="Age_Categories!A1" display="Age_Categories!A1" xr:uid="{00000000-0004-0000-0100-0000F4150000}"/>
    <hyperlink ref="HGX21" location="Age_Categories!A1" display="Age_Categories!A1" xr:uid="{00000000-0004-0000-0100-0000F5150000}"/>
    <hyperlink ref="HGY21" location="Age_Categories!A1" display="Age_Categories!A1" xr:uid="{00000000-0004-0000-0100-0000F6150000}"/>
    <hyperlink ref="HGZ21" location="Age_Categories!A1" display="Age_Categories!A1" xr:uid="{00000000-0004-0000-0100-0000F7150000}"/>
    <hyperlink ref="HHA21" location="Age_Categories!A1" display="Age_Categories!A1" xr:uid="{00000000-0004-0000-0100-0000F8150000}"/>
    <hyperlink ref="HHB21" location="Age_Categories!A1" display="Age_Categories!A1" xr:uid="{00000000-0004-0000-0100-0000F9150000}"/>
    <hyperlink ref="HHC21" location="Age_Categories!A1" display="Age_Categories!A1" xr:uid="{00000000-0004-0000-0100-0000FA150000}"/>
    <hyperlink ref="HHD21" location="Age_Categories!A1" display="Age_Categories!A1" xr:uid="{00000000-0004-0000-0100-0000FB150000}"/>
    <hyperlink ref="HHE21" location="Age_Categories!A1" display="Age_Categories!A1" xr:uid="{00000000-0004-0000-0100-0000FC150000}"/>
    <hyperlink ref="HHF21" location="Age_Categories!A1" display="Age_Categories!A1" xr:uid="{00000000-0004-0000-0100-0000FD150000}"/>
    <hyperlink ref="HHG21" location="Age_Categories!A1" display="Age_Categories!A1" xr:uid="{00000000-0004-0000-0100-0000FE150000}"/>
    <hyperlink ref="HHH21" location="Age_Categories!A1" display="Age_Categories!A1" xr:uid="{00000000-0004-0000-0100-0000FF150000}"/>
    <hyperlink ref="HHI21" location="Age_Categories!A1" display="Age_Categories!A1" xr:uid="{00000000-0004-0000-0100-000000160000}"/>
    <hyperlink ref="HHJ21" location="Age_Categories!A1" display="Age_Categories!A1" xr:uid="{00000000-0004-0000-0100-000001160000}"/>
    <hyperlink ref="HHK21" location="Age_Categories!A1" display="Age_Categories!A1" xr:uid="{00000000-0004-0000-0100-000002160000}"/>
    <hyperlink ref="HHL21" location="Age_Categories!A1" display="Age_Categories!A1" xr:uid="{00000000-0004-0000-0100-000003160000}"/>
    <hyperlink ref="HHM21" location="Age_Categories!A1" display="Age_Categories!A1" xr:uid="{00000000-0004-0000-0100-000004160000}"/>
    <hyperlink ref="HHN21" location="Age_Categories!A1" display="Age_Categories!A1" xr:uid="{00000000-0004-0000-0100-000005160000}"/>
    <hyperlink ref="HHO21" location="Age_Categories!A1" display="Age_Categories!A1" xr:uid="{00000000-0004-0000-0100-000006160000}"/>
    <hyperlink ref="HHP21" location="Age_Categories!A1" display="Age_Categories!A1" xr:uid="{00000000-0004-0000-0100-000007160000}"/>
    <hyperlink ref="HHQ21" location="Age_Categories!A1" display="Age_Categories!A1" xr:uid="{00000000-0004-0000-0100-000008160000}"/>
    <hyperlink ref="HHR21" location="Age_Categories!A1" display="Age_Categories!A1" xr:uid="{00000000-0004-0000-0100-000009160000}"/>
    <hyperlink ref="HHS21" location="Age_Categories!A1" display="Age_Categories!A1" xr:uid="{00000000-0004-0000-0100-00000A160000}"/>
    <hyperlink ref="HHT21" location="Age_Categories!A1" display="Age_Categories!A1" xr:uid="{00000000-0004-0000-0100-00000B160000}"/>
    <hyperlink ref="HHU21" location="Age_Categories!A1" display="Age_Categories!A1" xr:uid="{00000000-0004-0000-0100-00000C160000}"/>
    <hyperlink ref="HHV21" location="Age_Categories!A1" display="Age_Categories!A1" xr:uid="{00000000-0004-0000-0100-00000D160000}"/>
    <hyperlink ref="HHW21" location="Age_Categories!A1" display="Age_Categories!A1" xr:uid="{00000000-0004-0000-0100-00000E160000}"/>
    <hyperlink ref="HHX21" location="Age_Categories!A1" display="Age_Categories!A1" xr:uid="{00000000-0004-0000-0100-00000F160000}"/>
    <hyperlink ref="HHY21" location="Age_Categories!A1" display="Age_Categories!A1" xr:uid="{00000000-0004-0000-0100-000010160000}"/>
    <hyperlink ref="HHZ21" location="Age_Categories!A1" display="Age_Categories!A1" xr:uid="{00000000-0004-0000-0100-000011160000}"/>
    <hyperlink ref="HIA21" location="Age_Categories!A1" display="Age_Categories!A1" xr:uid="{00000000-0004-0000-0100-000012160000}"/>
    <hyperlink ref="HIB21" location="Age_Categories!A1" display="Age_Categories!A1" xr:uid="{00000000-0004-0000-0100-000013160000}"/>
    <hyperlink ref="HIC21" location="Age_Categories!A1" display="Age_Categories!A1" xr:uid="{00000000-0004-0000-0100-000014160000}"/>
    <hyperlink ref="HID21" location="Age_Categories!A1" display="Age_Categories!A1" xr:uid="{00000000-0004-0000-0100-000015160000}"/>
    <hyperlink ref="HIE21" location="Age_Categories!A1" display="Age_Categories!A1" xr:uid="{00000000-0004-0000-0100-000016160000}"/>
    <hyperlink ref="HIF21" location="Age_Categories!A1" display="Age_Categories!A1" xr:uid="{00000000-0004-0000-0100-000017160000}"/>
    <hyperlink ref="HIG21" location="Age_Categories!A1" display="Age_Categories!A1" xr:uid="{00000000-0004-0000-0100-000018160000}"/>
    <hyperlink ref="HIH21" location="Age_Categories!A1" display="Age_Categories!A1" xr:uid="{00000000-0004-0000-0100-000019160000}"/>
    <hyperlink ref="HII21" location="Age_Categories!A1" display="Age_Categories!A1" xr:uid="{00000000-0004-0000-0100-00001A160000}"/>
    <hyperlink ref="HIJ21" location="Age_Categories!A1" display="Age_Categories!A1" xr:uid="{00000000-0004-0000-0100-00001B160000}"/>
    <hyperlink ref="HIK21" location="Age_Categories!A1" display="Age_Categories!A1" xr:uid="{00000000-0004-0000-0100-00001C160000}"/>
    <hyperlink ref="HIL21" location="Age_Categories!A1" display="Age_Categories!A1" xr:uid="{00000000-0004-0000-0100-00001D160000}"/>
    <hyperlink ref="HIM21" location="Age_Categories!A1" display="Age_Categories!A1" xr:uid="{00000000-0004-0000-0100-00001E160000}"/>
    <hyperlink ref="HIN21" location="Age_Categories!A1" display="Age_Categories!A1" xr:uid="{00000000-0004-0000-0100-00001F160000}"/>
    <hyperlink ref="HIO21" location="Age_Categories!A1" display="Age_Categories!A1" xr:uid="{00000000-0004-0000-0100-000020160000}"/>
    <hyperlink ref="HIP21" location="Age_Categories!A1" display="Age_Categories!A1" xr:uid="{00000000-0004-0000-0100-000021160000}"/>
    <hyperlink ref="HIQ21" location="Age_Categories!A1" display="Age_Categories!A1" xr:uid="{00000000-0004-0000-0100-000022160000}"/>
    <hyperlink ref="HIR21" location="Age_Categories!A1" display="Age_Categories!A1" xr:uid="{00000000-0004-0000-0100-000023160000}"/>
    <hyperlink ref="HIS21" location="Age_Categories!A1" display="Age_Categories!A1" xr:uid="{00000000-0004-0000-0100-000024160000}"/>
    <hyperlink ref="HIT21" location="Age_Categories!A1" display="Age_Categories!A1" xr:uid="{00000000-0004-0000-0100-000025160000}"/>
    <hyperlink ref="HIU21" location="Age_Categories!A1" display="Age_Categories!A1" xr:uid="{00000000-0004-0000-0100-000026160000}"/>
    <hyperlink ref="HIV21" location="Age_Categories!A1" display="Age_Categories!A1" xr:uid="{00000000-0004-0000-0100-000027160000}"/>
    <hyperlink ref="HIW21" location="Age_Categories!A1" display="Age_Categories!A1" xr:uid="{00000000-0004-0000-0100-000028160000}"/>
    <hyperlink ref="HIX21" location="Age_Categories!A1" display="Age_Categories!A1" xr:uid="{00000000-0004-0000-0100-000029160000}"/>
    <hyperlink ref="HIY21" location="Age_Categories!A1" display="Age_Categories!A1" xr:uid="{00000000-0004-0000-0100-00002A160000}"/>
    <hyperlink ref="HIZ21" location="Age_Categories!A1" display="Age_Categories!A1" xr:uid="{00000000-0004-0000-0100-00002B160000}"/>
    <hyperlink ref="HJA21" location="Age_Categories!A1" display="Age_Categories!A1" xr:uid="{00000000-0004-0000-0100-00002C160000}"/>
    <hyperlink ref="HJB21" location="Age_Categories!A1" display="Age_Categories!A1" xr:uid="{00000000-0004-0000-0100-00002D160000}"/>
    <hyperlink ref="HJC21" location="Age_Categories!A1" display="Age_Categories!A1" xr:uid="{00000000-0004-0000-0100-00002E160000}"/>
    <hyperlink ref="HJD21" location="Age_Categories!A1" display="Age_Categories!A1" xr:uid="{00000000-0004-0000-0100-00002F160000}"/>
    <hyperlink ref="HJE21" location="Age_Categories!A1" display="Age_Categories!A1" xr:uid="{00000000-0004-0000-0100-000030160000}"/>
    <hyperlink ref="HJF21" location="Age_Categories!A1" display="Age_Categories!A1" xr:uid="{00000000-0004-0000-0100-000031160000}"/>
    <hyperlink ref="HJG21" location="Age_Categories!A1" display="Age_Categories!A1" xr:uid="{00000000-0004-0000-0100-000032160000}"/>
    <hyperlink ref="HJH21" location="Age_Categories!A1" display="Age_Categories!A1" xr:uid="{00000000-0004-0000-0100-000033160000}"/>
    <hyperlink ref="HJI21" location="Age_Categories!A1" display="Age_Categories!A1" xr:uid="{00000000-0004-0000-0100-000034160000}"/>
    <hyperlink ref="HJJ21" location="Age_Categories!A1" display="Age_Categories!A1" xr:uid="{00000000-0004-0000-0100-000035160000}"/>
    <hyperlink ref="HJK21" location="Age_Categories!A1" display="Age_Categories!A1" xr:uid="{00000000-0004-0000-0100-000036160000}"/>
    <hyperlink ref="HJL21" location="Age_Categories!A1" display="Age_Categories!A1" xr:uid="{00000000-0004-0000-0100-000037160000}"/>
    <hyperlink ref="HJM21" location="Age_Categories!A1" display="Age_Categories!A1" xr:uid="{00000000-0004-0000-0100-000038160000}"/>
    <hyperlink ref="HJN21" location="Age_Categories!A1" display="Age_Categories!A1" xr:uid="{00000000-0004-0000-0100-000039160000}"/>
    <hyperlink ref="HJO21" location="Age_Categories!A1" display="Age_Categories!A1" xr:uid="{00000000-0004-0000-0100-00003A160000}"/>
    <hyperlink ref="HJP21" location="Age_Categories!A1" display="Age_Categories!A1" xr:uid="{00000000-0004-0000-0100-00003B160000}"/>
    <hyperlink ref="HJQ21" location="Age_Categories!A1" display="Age_Categories!A1" xr:uid="{00000000-0004-0000-0100-00003C160000}"/>
    <hyperlink ref="HJR21" location="Age_Categories!A1" display="Age_Categories!A1" xr:uid="{00000000-0004-0000-0100-00003D160000}"/>
    <hyperlink ref="HJS21" location="Age_Categories!A1" display="Age_Categories!A1" xr:uid="{00000000-0004-0000-0100-00003E160000}"/>
    <hyperlink ref="HJT21" location="Age_Categories!A1" display="Age_Categories!A1" xr:uid="{00000000-0004-0000-0100-00003F160000}"/>
    <hyperlink ref="HJU21" location="Age_Categories!A1" display="Age_Categories!A1" xr:uid="{00000000-0004-0000-0100-000040160000}"/>
    <hyperlink ref="HJV21" location="Age_Categories!A1" display="Age_Categories!A1" xr:uid="{00000000-0004-0000-0100-000041160000}"/>
    <hyperlink ref="HJW21" location="Age_Categories!A1" display="Age_Categories!A1" xr:uid="{00000000-0004-0000-0100-000042160000}"/>
    <hyperlink ref="HJX21" location="Age_Categories!A1" display="Age_Categories!A1" xr:uid="{00000000-0004-0000-0100-000043160000}"/>
    <hyperlink ref="HJY21" location="Age_Categories!A1" display="Age_Categories!A1" xr:uid="{00000000-0004-0000-0100-000044160000}"/>
    <hyperlink ref="HJZ21" location="Age_Categories!A1" display="Age_Categories!A1" xr:uid="{00000000-0004-0000-0100-000045160000}"/>
    <hyperlink ref="HKA21" location="Age_Categories!A1" display="Age_Categories!A1" xr:uid="{00000000-0004-0000-0100-000046160000}"/>
    <hyperlink ref="HKB21" location="Age_Categories!A1" display="Age_Categories!A1" xr:uid="{00000000-0004-0000-0100-000047160000}"/>
    <hyperlink ref="HKC21" location="Age_Categories!A1" display="Age_Categories!A1" xr:uid="{00000000-0004-0000-0100-000048160000}"/>
    <hyperlink ref="HKD21" location="Age_Categories!A1" display="Age_Categories!A1" xr:uid="{00000000-0004-0000-0100-000049160000}"/>
    <hyperlink ref="HKE21" location="Age_Categories!A1" display="Age_Categories!A1" xr:uid="{00000000-0004-0000-0100-00004A160000}"/>
    <hyperlink ref="HKF21" location="Age_Categories!A1" display="Age_Categories!A1" xr:uid="{00000000-0004-0000-0100-00004B160000}"/>
    <hyperlink ref="HKG21" location="Age_Categories!A1" display="Age_Categories!A1" xr:uid="{00000000-0004-0000-0100-00004C160000}"/>
    <hyperlink ref="HKH21" location="Age_Categories!A1" display="Age_Categories!A1" xr:uid="{00000000-0004-0000-0100-00004D160000}"/>
    <hyperlink ref="HKI21" location="Age_Categories!A1" display="Age_Categories!A1" xr:uid="{00000000-0004-0000-0100-00004E160000}"/>
    <hyperlink ref="HKJ21" location="Age_Categories!A1" display="Age_Categories!A1" xr:uid="{00000000-0004-0000-0100-00004F160000}"/>
    <hyperlink ref="HKK21" location="Age_Categories!A1" display="Age_Categories!A1" xr:uid="{00000000-0004-0000-0100-000050160000}"/>
    <hyperlink ref="HKL21" location="Age_Categories!A1" display="Age_Categories!A1" xr:uid="{00000000-0004-0000-0100-000051160000}"/>
    <hyperlink ref="HKM21" location="Age_Categories!A1" display="Age_Categories!A1" xr:uid="{00000000-0004-0000-0100-000052160000}"/>
    <hyperlink ref="HKN21" location="Age_Categories!A1" display="Age_Categories!A1" xr:uid="{00000000-0004-0000-0100-000053160000}"/>
    <hyperlink ref="HKO21" location="Age_Categories!A1" display="Age_Categories!A1" xr:uid="{00000000-0004-0000-0100-000054160000}"/>
    <hyperlink ref="HKP21" location="Age_Categories!A1" display="Age_Categories!A1" xr:uid="{00000000-0004-0000-0100-000055160000}"/>
    <hyperlink ref="HKQ21" location="Age_Categories!A1" display="Age_Categories!A1" xr:uid="{00000000-0004-0000-0100-000056160000}"/>
    <hyperlink ref="HKR21" location="Age_Categories!A1" display="Age_Categories!A1" xr:uid="{00000000-0004-0000-0100-000057160000}"/>
    <hyperlink ref="HKS21" location="Age_Categories!A1" display="Age_Categories!A1" xr:uid="{00000000-0004-0000-0100-000058160000}"/>
    <hyperlink ref="HKT21" location="Age_Categories!A1" display="Age_Categories!A1" xr:uid="{00000000-0004-0000-0100-000059160000}"/>
    <hyperlink ref="HKU21" location="Age_Categories!A1" display="Age_Categories!A1" xr:uid="{00000000-0004-0000-0100-00005A160000}"/>
    <hyperlink ref="HKV21" location="Age_Categories!A1" display="Age_Categories!A1" xr:uid="{00000000-0004-0000-0100-00005B160000}"/>
    <hyperlink ref="HKW21" location="Age_Categories!A1" display="Age_Categories!A1" xr:uid="{00000000-0004-0000-0100-00005C160000}"/>
    <hyperlink ref="HKX21" location="Age_Categories!A1" display="Age_Categories!A1" xr:uid="{00000000-0004-0000-0100-00005D160000}"/>
    <hyperlink ref="HKY21" location="Age_Categories!A1" display="Age_Categories!A1" xr:uid="{00000000-0004-0000-0100-00005E160000}"/>
    <hyperlink ref="HKZ21" location="Age_Categories!A1" display="Age_Categories!A1" xr:uid="{00000000-0004-0000-0100-00005F160000}"/>
    <hyperlink ref="HLA21" location="Age_Categories!A1" display="Age_Categories!A1" xr:uid="{00000000-0004-0000-0100-000060160000}"/>
    <hyperlink ref="HLB21" location="Age_Categories!A1" display="Age_Categories!A1" xr:uid="{00000000-0004-0000-0100-000061160000}"/>
    <hyperlink ref="HLC21" location="Age_Categories!A1" display="Age_Categories!A1" xr:uid="{00000000-0004-0000-0100-000062160000}"/>
    <hyperlink ref="HLD21" location="Age_Categories!A1" display="Age_Categories!A1" xr:uid="{00000000-0004-0000-0100-000063160000}"/>
    <hyperlink ref="HLE21" location="Age_Categories!A1" display="Age_Categories!A1" xr:uid="{00000000-0004-0000-0100-000064160000}"/>
    <hyperlink ref="HLF21" location="Age_Categories!A1" display="Age_Categories!A1" xr:uid="{00000000-0004-0000-0100-000065160000}"/>
    <hyperlink ref="HLG21" location="Age_Categories!A1" display="Age_Categories!A1" xr:uid="{00000000-0004-0000-0100-000066160000}"/>
    <hyperlink ref="HLH21" location="Age_Categories!A1" display="Age_Categories!A1" xr:uid="{00000000-0004-0000-0100-000067160000}"/>
    <hyperlink ref="HLI21" location="Age_Categories!A1" display="Age_Categories!A1" xr:uid="{00000000-0004-0000-0100-000068160000}"/>
    <hyperlink ref="HLJ21" location="Age_Categories!A1" display="Age_Categories!A1" xr:uid="{00000000-0004-0000-0100-000069160000}"/>
    <hyperlink ref="HLK21" location="Age_Categories!A1" display="Age_Categories!A1" xr:uid="{00000000-0004-0000-0100-00006A160000}"/>
    <hyperlink ref="HLL21" location="Age_Categories!A1" display="Age_Categories!A1" xr:uid="{00000000-0004-0000-0100-00006B160000}"/>
    <hyperlink ref="HLM21" location="Age_Categories!A1" display="Age_Categories!A1" xr:uid="{00000000-0004-0000-0100-00006C160000}"/>
    <hyperlink ref="HLN21" location="Age_Categories!A1" display="Age_Categories!A1" xr:uid="{00000000-0004-0000-0100-00006D160000}"/>
    <hyperlink ref="HLO21" location="Age_Categories!A1" display="Age_Categories!A1" xr:uid="{00000000-0004-0000-0100-00006E160000}"/>
    <hyperlink ref="HLP21" location="Age_Categories!A1" display="Age_Categories!A1" xr:uid="{00000000-0004-0000-0100-00006F160000}"/>
    <hyperlink ref="HLQ21" location="Age_Categories!A1" display="Age_Categories!A1" xr:uid="{00000000-0004-0000-0100-000070160000}"/>
    <hyperlink ref="HLR21" location="Age_Categories!A1" display="Age_Categories!A1" xr:uid="{00000000-0004-0000-0100-000071160000}"/>
    <hyperlink ref="HLS21" location="Age_Categories!A1" display="Age_Categories!A1" xr:uid="{00000000-0004-0000-0100-000072160000}"/>
    <hyperlink ref="HLT21" location="Age_Categories!A1" display="Age_Categories!A1" xr:uid="{00000000-0004-0000-0100-000073160000}"/>
    <hyperlink ref="HLU21" location="Age_Categories!A1" display="Age_Categories!A1" xr:uid="{00000000-0004-0000-0100-000074160000}"/>
    <hyperlink ref="HLV21" location="Age_Categories!A1" display="Age_Categories!A1" xr:uid="{00000000-0004-0000-0100-000075160000}"/>
    <hyperlink ref="HLW21" location="Age_Categories!A1" display="Age_Categories!A1" xr:uid="{00000000-0004-0000-0100-000076160000}"/>
    <hyperlink ref="HLX21" location="Age_Categories!A1" display="Age_Categories!A1" xr:uid="{00000000-0004-0000-0100-000077160000}"/>
    <hyperlink ref="HLY21" location="Age_Categories!A1" display="Age_Categories!A1" xr:uid="{00000000-0004-0000-0100-000078160000}"/>
    <hyperlink ref="HLZ21" location="Age_Categories!A1" display="Age_Categories!A1" xr:uid="{00000000-0004-0000-0100-000079160000}"/>
    <hyperlink ref="HMA21" location="Age_Categories!A1" display="Age_Categories!A1" xr:uid="{00000000-0004-0000-0100-00007A160000}"/>
    <hyperlink ref="HMB21" location="Age_Categories!A1" display="Age_Categories!A1" xr:uid="{00000000-0004-0000-0100-00007B160000}"/>
    <hyperlink ref="HMC21" location="Age_Categories!A1" display="Age_Categories!A1" xr:uid="{00000000-0004-0000-0100-00007C160000}"/>
    <hyperlink ref="HMD21" location="Age_Categories!A1" display="Age_Categories!A1" xr:uid="{00000000-0004-0000-0100-00007D160000}"/>
    <hyperlink ref="HME21" location="Age_Categories!A1" display="Age_Categories!A1" xr:uid="{00000000-0004-0000-0100-00007E160000}"/>
    <hyperlink ref="HMF21" location="Age_Categories!A1" display="Age_Categories!A1" xr:uid="{00000000-0004-0000-0100-00007F160000}"/>
    <hyperlink ref="HMG21" location="Age_Categories!A1" display="Age_Categories!A1" xr:uid="{00000000-0004-0000-0100-000080160000}"/>
    <hyperlink ref="HMH21" location="Age_Categories!A1" display="Age_Categories!A1" xr:uid="{00000000-0004-0000-0100-000081160000}"/>
    <hyperlink ref="HMI21" location="Age_Categories!A1" display="Age_Categories!A1" xr:uid="{00000000-0004-0000-0100-000082160000}"/>
    <hyperlink ref="HMJ21" location="Age_Categories!A1" display="Age_Categories!A1" xr:uid="{00000000-0004-0000-0100-000083160000}"/>
    <hyperlink ref="HMK21" location="Age_Categories!A1" display="Age_Categories!A1" xr:uid="{00000000-0004-0000-0100-000084160000}"/>
    <hyperlink ref="HML21" location="Age_Categories!A1" display="Age_Categories!A1" xr:uid="{00000000-0004-0000-0100-000085160000}"/>
    <hyperlink ref="HMM21" location="Age_Categories!A1" display="Age_Categories!A1" xr:uid="{00000000-0004-0000-0100-000086160000}"/>
    <hyperlink ref="HMN21" location="Age_Categories!A1" display="Age_Categories!A1" xr:uid="{00000000-0004-0000-0100-000087160000}"/>
    <hyperlink ref="HMO21" location="Age_Categories!A1" display="Age_Categories!A1" xr:uid="{00000000-0004-0000-0100-000088160000}"/>
    <hyperlink ref="HMP21" location="Age_Categories!A1" display="Age_Categories!A1" xr:uid="{00000000-0004-0000-0100-000089160000}"/>
    <hyperlink ref="HMQ21" location="Age_Categories!A1" display="Age_Categories!A1" xr:uid="{00000000-0004-0000-0100-00008A160000}"/>
    <hyperlink ref="HMR21" location="Age_Categories!A1" display="Age_Categories!A1" xr:uid="{00000000-0004-0000-0100-00008B160000}"/>
    <hyperlink ref="HMS21" location="Age_Categories!A1" display="Age_Categories!A1" xr:uid="{00000000-0004-0000-0100-00008C160000}"/>
    <hyperlink ref="HMT21" location="Age_Categories!A1" display="Age_Categories!A1" xr:uid="{00000000-0004-0000-0100-00008D160000}"/>
    <hyperlink ref="HMU21" location="Age_Categories!A1" display="Age_Categories!A1" xr:uid="{00000000-0004-0000-0100-00008E160000}"/>
    <hyperlink ref="HMV21" location="Age_Categories!A1" display="Age_Categories!A1" xr:uid="{00000000-0004-0000-0100-00008F160000}"/>
    <hyperlink ref="HMW21" location="Age_Categories!A1" display="Age_Categories!A1" xr:uid="{00000000-0004-0000-0100-000090160000}"/>
    <hyperlink ref="HMX21" location="Age_Categories!A1" display="Age_Categories!A1" xr:uid="{00000000-0004-0000-0100-000091160000}"/>
    <hyperlink ref="HMY21" location="Age_Categories!A1" display="Age_Categories!A1" xr:uid="{00000000-0004-0000-0100-000092160000}"/>
    <hyperlink ref="HMZ21" location="Age_Categories!A1" display="Age_Categories!A1" xr:uid="{00000000-0004-0000-0100-000093160000}"/>
    <hyperlink ref="HNA21" location="Age_Categories!A1" display="Age_Categories!A1" xr:uid="{00000000-0004-0000-0100-000094160000}"/>
    <hyperlink ref="HNB21" location="Age_Categories!A1" display="Age_Categories!A1" xr:uid="{00000000-0004-0000-0100-000095160000}"/>
    <hyperlink ref="HNC21" location="Age_Categories!A1" display="Age_Categories!A1" xr:uid="{00000000-0004-0000-0100-000096160000}"/>
    <hyperlink ref="HND21" location="Age_Categories!A1" display="Age_Categories!A1" xr:uid="{00000000-0004-0000-0100-000097160000}"/>
    <hyperlink ref="HNE21" location="Age_Categories!A1" display="Age_Categories!A1" xr:uid="{00000000-0004-0000-0100-000098160000}"/>
    <hyperlink ref="HNF21" location="Age_Categories!A1" display="Age_Categories!A1" xr:uid="{00000000-0004-0000-0100-000099160000}"/>
    <hyperlink ref="HNG21" location="Age_Categories!A1" display="Age_Categories!A1" xr:uid="{00000000-0004-0000-0100-00009A160000}"/>
    <hyperlink ref="HNH21" location="Age_Categories!A1" display="Age_Categories!A1" xr:uid="{00000000-0004-0000-0100-00009B160000}"/>
    <hyperlink ref="HNI21" location="Age_Categories!A1" display="Age_Categories!A1" xr:uid="{00000000-0004-0000-0100-00009C160000}"/>
    <hyperlink ref="HNJ21" location="Age_Categories!A1" display="Age_Categories!A1" xr:uid="{00000000-0004-0000-0100-00009D160000}"/>
    <hyperlink ref="HNK21" location="Age_Categories!A1" display="Age_Categories!A1" xr:uid="{00000000-0004-0000-0100-00009E160000}"/>
    <hyperlink ref="HNL21" location="Age_Categories!A1" display="Age_Categories!A1" xr:uid="{00000000-0004-0000-0100-00009F160000}"/>
    <hyperlink ref="HNM21" location="Age_Categories!A1" display="Age_Categories!A1" xr:uid="{00000000-0004-0000-0100-0000A0160000}"/>
    <hyperlink ref="HNN21" location="Age_Categories!A1" display="Age_Categories!A1" xr:uid="{00000000-0004-0000-0100-0000A1160000}"/>
    <hyperlink ref="HNO21" location="Age_Categories!A1" display="Age_Categories!A1" xr:uid="{00000000-0004-0000-0100-0000A2160000}"/>
    <hyperlink ref="HNP21" location="Age_Categories!A1" display="Age_Categories!A1" xr:uid="{00000000-0004-0000-0100-0000A3160000}"/>
    <hyperlink ref="HNQ21" location="Age_Categories!A1" display="Age_Categories!A1" xr:uid="{00000000-0004-0000-0100-0000A4160000}"/>
    <hyperlink ref="HNR21" location="Age_Categories!A1" display="Age_Categories!A1" xr:uid="{00000000-0004-0000-0100-0000A5160000}"/>
    <hyperlink ref="HNS21" location="Age_Categories!A1" display="Age_Categories!A1" xr:uid="{00000000-0004-0000-0100-0000A6160000}"/>
    <hyperlink ref="HNT21" location="Age_Categories!A1" display="Age_Categories!A1" xr:uid="{00000000-0004-0000-0100-0000A7160000}"/>
    <hyperlink ref="HNU21" location="Age_Categories!A1" display="Age_Categories!A1" xr:uid="{00000000-0004-0000-0100-0000A8160000}"/>
    <hyperlink ref="HNV21" location="Age_Categories!A1" display="Age_Categories!A1" xr:uid="{00000000-0004-0000-0100-0000A9160000}"/>
    <hyperlink ref="HNW21" location="Age_Categories!A1" display="Age_Categories!A1" xr:uid="{00000000-0004-0000-0100-0000AA160000}"/>
    <hyperlink ref="HNX21" location="Age_Categories!A1" display="Age_Categories!A1" xr:uid="{00000000-0004-0000-0100-0000AB160000}"/>
    <hyperlink ref="HNY21" location="Age_Categories!A1" display="Age_Categories!A1" xr:uid="{00000000-0004-0000-0100-0000AC160000}"/>
    <hyperlink ref="HNZ21" location="Age_Categories!A1" display="Age_Categories!A1" xr:uid="{00000000-0004-0000-0100-0000AD160000}"/>
    <hyperlink ref="HOA21" location="Age_Categories!A1" display="Age_Categories!A1" xr:uid="{00000000-0004-0000-0100-0000AE160000}"/>
    <hyperlink ref="HOB21" location="Age_Categories!A1" display="Age_Categories!A1" xr:uid="{00000000-0004-0000-0100-0000AF160000}"/>
    <hyperlink ref="HOC21" location="Age_Categories!A1" display="Age_Categories!A1" xr:uid="{00000000-0004-0000-0100-0000B0160000}"/>
    <hyperlink ref="HOD21" location="Age_Categories!A1" display="Age_Categories!A1" xr:uid="{00000000-0004-0000-0100-0000B1160000}"/>
    <hyperlink ref="HOE21" location="Age_Categories!A1" display="Age_Categories!A1" xr:uid="{00000000-0004-0000-0100-0000B2160000}"/>
    <hyperlink ref="HOF21" location="Age_Categories!A1" display="Age_Categories!A1" xr:uid="{00000000-0004-0000-0100-0000B3160000}"/>
    <hyperlink ref="HOG21" location="Age_Categories!A1" display="Age_Categories!A1" xr:uid="{00000000-0004-0000-0100-0000B4160000}"/>
    <hyperlink ref="HOH21" location="Age_Categories!A1" display="Age_Categories!A1" xr:uid="{00000000-0004-0000-0100-0000B5160000}"/>
    <hyperlink ref="HOI21" location="Age_Categories!A1" display="Age_Categories!A1" xr:uid="{00000000-0004-0000-0100-0000B6160000}"/>
    <hyperlink ref="HOJ21" location="Age_Categories!A1" display="Age_Categories!A1" xr:uid="{00000000-0004-0000-0100-0000B7160000}"/>
    <hyperlink ref="HOK21" location="Age_Categories!A1" display="Age_Categories!A1" xr:uid="{00000000-0004-0000-0100-0000B8160000}"/>
    <hyperlink ref="HOL21" location="Age_Categories!A1" display="Age_Categories!A1" xr:uid="{00000000-0004-0000-0100-0000B9160000}"/>
    <hyperlink ref="HOM21" location="Age_Categories!A1" display="Age_Categories!A1" xr:uid="{00000000-0004-0000-0100-0000BA160000}"/>
    <hyperlink ref="HON21" location="Age_Categories!A1" display="Age_Categories!A1" xr:uid="{00000000-0004-0000-0100-0000BB160000}"/>
    <hyperlink ref="HOO21" location="Age_Categories!A1" display="Age_Categories!A1" xr:uid="{00000000-0004-0000-0100-0000BC160000}"/>
    <hyperlink ref="HOP21" location="Age_Categories!A1" display="Age_Categories!A1" xr:uid="{00000000-0004-0000-0100-0000BD160000}"/>
    <hyperlink ref="HOQ21" location="Age_Categories!A1" display="Age_Categories!A1" xr:uid="{00000000-0004-0000-0100-0000BE160000}"/>
    <hyperlink ref="HOR21" location="Age_Categories!A1" display="Age_Categories!A1" xr:uid="{00000000-0004-0000-0100-0000BF160000}"/>
    <hyperlink ref="HOS21" location="Age_Categories!A1" display="Age_Categories!A1" xr:uid="{00000000-0004-0000-0100-0000C0160000}"/>
    <hyperlink ref="HOT21" location="Age_Categories!A1" display="Age_Categories!A1" xr:uid="{00000000-0004-0000-0100-0000C1160000}"/>
    <hyperlink ref="HOU21" location="Age_Categories!A1" display="Age_Categories!A1" xr:uid="{00000000-0004-0000-0100-0000C2160000}"/>
    <hyperlink ref="HOV21" location="Age_Categories!A1" display="Age_Categories!A1" xr:uid="{00000000-0004-0000-0100-0000C3160000}"/>
    <hyperlink ref="HOW21" location="Age_Categories!A1" display="Age_Categories!A1" xr:uid="{00000000-0004-0000-0100-0000C4160000}"/>
    <hyperlink ref="HOX21" location="Age_Categories!A1" display="Age_Categories!A1" xr:uid="{00000000-0004-0000-0100-0000C5160000}"/>
    <hyperlink ref="HOY21" location="Age_Categories!A1" display="Age_Categories!A1" xr:uid="{00000000-0004-0000-0100-0000C6160000}"/>
    <hyperlink ref="HOZ21" location="Age_Categories!A1" display="Age_Categories!A1" xr:uid="{00000000-0004-0000-0100-0000C7160000}"/>
    <hyperlink ref="HPA21" location="Age_Categories!A1" display="Age_Categories!A1" xr:uid="{00000000-0004-0000-0100-0000C8160000}"/>
    <hyperlink ref="HPB21" location="Age_Categories!A1" display="Age_Categories!A1" xr:uid="{00000000-0004-0000-0100-0000C9160000}"/>
    <hyperlink ref="HPC21" location="Age_Categories!A1" display="Age_Categories!A1" xr:uid="{00000000-0004-0000-0100-0000CA160000}"/>
    <hyperlink ref="HPD21" location="Age_Categories!A1" display="Age_Categories!A1" xr:uid="{00000000-0004-0000-0100-0000CB160000}"/>
    <hyperlink ref="HPE21" location="Age_Categories!A1" display="Age_Categories!A1" xr:uid="{00000000-0004-0000-0100-0000CC160000}"/>
    <hyperlink ref="HPF21" location="Age_Categories!A1" display="Age_Categories!A1" xr:uid="{00000000-0004-0000-0100-0000CD160000}"/>
    <hyperlink ref="HPG21" location="Age_Categories!A1" display="Age_Categories!A1" xr:uid="{00000000-0004-0000-0100-0000CE160000}"/>
    <hyperlink ref="HPH21" location="Age_Categories!A1" display="Age_Categories!A1" xr:uid="{00000000-0004-0000-0100-0000CF160000}"/>
    <hyperlink ref="HPI21" location="Age_Categories!A1" display="Age_Categories!A1" xr:uid="{00000000-0004-0000-0100-0000D0160000}"/>
    <hyperlink ref="HPJ21" location="Age_Categories!A1" display="Age_Categories!A1" xr:uid="{00000000-0004-0000-0100-0000D1160000}"/>
    <hyperlink ref="HPK21" location="Age_Categories!A1" display="Age_Categories!A1" xr:uid="{00000000-0004-0000-0100-0000D2160000}"/>
    <hyperlink ref="HPL21" location="Age_Categories!A1" display="Age_Categories!A1" xr:uid="{00000000-0004-0000-0100-0000D3160000}"/>
    <hyperlink ref="HPM21" location="Age_Categories!A1" display="Age_Categories!A1" xr:uid="{00000000-0004-0000-0100-0000D4160000}"/>
    <hyperlink ref="HPN21" location="Age_Categories!A1" display="Age_Categories!A1" xr:uid="{00000000-0004-0000-0100-0000D5160000}"/>
    <hyperlink ref="HPO21" location="Age_Categories!A1" display="Age_Categories!A1" xr:uid="{00000000-0004-0000-0100-0000D6160000}"/>
    <hyperlink ref="HPP21" location="Age_Categories!A1" display="Age_Categories!A1" xr:uid="{00000000-0004-0000-0100-0000D7160000}"/>
    <hyperlink ref="HPQ21" location="Age_Categories!A1" display="Age_Categories!A1" xr:uid="{00000000-0004-0000-0100-0000D8160000}"/>
    <hyperlink ref="HPR21" location="Age_Categories!A1" display="Age_Categories!A1" xr:uid="{00000000-0004-0000-0100-0000D9160000}"/>
    <hyperlink ref="HPS21" location="Age_Categories!A1" display="Age_Categories!A1" xr:uid="{00000000-0004-0000-0100-0000DA160000}"/>
    <hyperlink ref="HPT21" location="Age_Categories!A1" display="Age_Categories!A1" xr:uid="{00000000-0004-0000-0100-0000DB160000}"/>
    <hyperlink ref="HPU21" location="Age_Categories!A1" display="Age_Categories!A1" xr:uid="{00000000-0004-0000-0100-0000DC160000}"/>
    <hyperlink ref="HPV21" location="Age_Categories!A1" display="Age_Categories!A1" xr:uid="{00000000-0004-0000-0100-0000DD160000}"/>
    <hyperlink ref="HPW21" location="Age_Categories!A1" display="Age_Categories!A1" xr:uid="{00000000-0004-0000-0100-0000DE160000}"/>
    <hyperlink ref="HPX21" location="Age_Categories!A1" display="Age_Categories!A1" xr:uid="{00000000-0004-0000-0100-0000DF160000}"/>
    <hyperlink ref="HPY21" location="Age_Categories!A1" display="Age_Categories!A1" xr:uid="{00000000-0004-0000-0100-0000E0160000}"/>
    <hyperlink ref="HPZ21" location="Age_Categories!A1" display="Age_Categories!A1" xr:uid="{00000000-0004-0000-0100-0000E1160000}"/>
    <hyperlink ref="HQA21" location="Age_Categories!A1" display="Age_Categories!A1" xr:uid="{00000000-0004-0000-0100-0000E2160000}"/>
    <hyperlink ref="HQB21" location="Age_Categories!A1" display="Age_Categories!A1" xr:uid="{00000000-0004-0000-0100-0000E3160000}"/>
    <hyperlink ref="HQC21" location="Age_Categories!A1" display="Age_Categories!A1" xr:uid="{00000000-0004-0000-0100-0000E4160000}"/>
    <hyperlink ref="HQD21" location="Age_Categories!A1" display="Age_Categories!A1" xr:uid="{00000000-0004-0000-0100-0000E5160000}"/>
    <hyperlink ref="HQE21" location="Age_Categories!A1" display="Age_Categories!A1" xr:uid="{00000000-0004-0000-0100-0000E6160000}"/>
    <hyperlink ref="HQF21" location="Age_Categories!A1" display="Age_Categories!A1" xr:uid="{00000000-0004-0000-0100-0000E7160000}"/>
    <hyperlink ref="HQG21" location="Age_Categories!A1" display="Age_Categories!A1" xr:uid="{00000000-0004-0000-0100-0000E8160000}"/>
    <hyperlink ref="HQH21" location="Age_Categories!A1" display="Age_Categories!A1" xr:uid="{00000000-0004-0000-0100-0000E9160000}"/>
    <hyperlink ref="HQI21" location="Age_Categories!A1" display="Age_Categories!A1" xr:uid="{00000000-0004-0000-0100-0000EA160000}"/>
    <hyperlink ref="HQJ21" location="Age_Categories!A1" display="Age_Categories!A1" xr:uid="{00000000-0004-0000-0100-0000EB160000}"/>
    <hyperlink ref="HQK21" location="Age_Categories!A1" display="Age_Categories!A1" xr:uid="{00000000-0004-0000-0100-0000EC160000}"/>
    <hyperlink ref="HQL21" location="Age_Categories!A1" display="Age_Categories!A1" xr:uid="{00000000-0004-0000-0100-0000ED160000}"/>
    <hyperlink ref="HQM21" location="Age_Categories!A1" display="Age_Categories!A1" xr:uid="{00000000-0004-0000-0100-0000EE160000}"/>
    <hyperlink ref="HQN21" location="Age_Categories!A1" display="Age_Categories!A1" xr:uid="{00000000-0004-0000-0100-0000EF160000}"/>
    <hyperlink ref="HQO21" location="Age_Categories!A1" display="Age_Categories!A1" xr:uid="{00000000-0004-0000-0100-0000F0160000}"/>
    <hyperlink ref="HQP21" location="Age_Categories!A1" display="Age_Categories!A1" xr:uid="{00000000-0004-0000-0100-0000F1160000}"/>
    <hyperlink ref="HQQ21" location="Age_Categories!A1" display="Age_Categories!A1" xr:uid="{00000000-0004-0000-0100-0000F2160000}"/>
    <hyperlink ref="HQR21" location="Age_Categories!A1" display="Age_Categories!A1" xr:uid="{00000000-0004-0000-0100-0000F3160000}"/>
    <hyperlink ref="HQS21" location="Age_Categories!A1" display="Age_Categories!A1" xr:uid="{00000000-0004-0000-0100-0000F4160000}"/>
    <hyperlink ref="HQT21" location="Age_Categories!A1" display="Age_Categories!A1" xr:uid="{00000000-0004-0000-0100-0000F5160000}"/>
    <hyperlink ref="HQU21" location="Age_Categories!A1" display="Age_Categories!A1" xr:uid="{00000000-0004-0000-0100-0000F6160000}"/>
    <hyperlink ref="HQV21" location="Age_Categories!A1" display="Age_Categories!A1" xr:uid="{00000000-0004-0000-0100-0000F7160000}"/>
    <hyperlink ref="HQW21" location="Age_Categories!A1" display="Age_Categories!A1" xr:uid="{00000000-0004-0000-0100-0000F8160000}"/>
    <hyperlink ref="HQX21" location="Age_Categories!A1" display="Age_Categories!A1" xr:uid="{00000000-0004-0000-0100-0000F9160000}"/>
    <hyperlink ref="HQY21" location="Age_Categories!A1" display="Age_Categories!A1" xr:uid="{00000000-0004-0000-0100-0000FA160000}"/>
    <hyperlink ref="HQZ21" location="Age_Categories!A1" display="Age_Categories!A1" xr:uid="{00000000-0004-0000-0100-0000FB160000}"/>
    <hyperlink ref="HRA21" location="Age_Categories!A1" display="Age_Categories!A1" xr:uid="{00000000-0004-0000-0100-0000FC160000}"/>
    <hyperlink ref="HRB21" location="Age_Categories!A1" display="Age_Categories!A1" xr:uid="{00000000-0004-0000-0100-0000FD160000}"/>
    <hyperlink ref="HRC21" location="Age_Categories!A1" display="Age_Categories!A1" xr:uid="{00000000-0004-0000-0100-0000FE160000}"/>
    <hyperlink ref="HRD21" location="Age_Categories!A1" display="Age_Categories!A1" xr:uid="{00000000-0004-0000-0100-0000FF160000}"/>
    <hyperlink ref="HRE21" location="Age_Categories!A1" display="Age_Categories!A1" xr:uid="{00000000-0004-0000-0100-000000170000}"/>
    <hyperlink ref="HRF21" location="Age_Categories!A1" display="Age_Categories!A1" xr:uid="{00000000-0004-0000-0100-000001170000}"/>
    <hyperlink ref="HRG21" location="Age_Categories!A1" display="Age_Categories!A1" xr:uid="{00000000-0004-0000-0100-000002170000}"/>
    <hyperlink ref="HRH21" location="Age_Categories!A1" display="Age_Categories!A1" xr:uid="{00000000-0004-0000-0100-000003170000}"/>
    <hyperlink ref="HRI21" location="Age_Categories!A1" display="Age_Categories!A1" xr:uid="{00000000-0004-0000-0100-000004170000}"/>
    <hyperlink ref="HRJ21" location="Age_Categories!A1" display="Age_Categories!A1" xr:uid="{00000000-0004-0000-0100-000005170000}"/>
    <hyperlink ref="HRK21" location="Age_Categories!A1" display="Age_Categories!A1" xr:uid="{00000000-0004-0000-0100-000006170000}"/>
    <hyperlink ref="HRL21" location="Age_Categories!A1" display="Age_Categories!A1" xr:uid="{00000000-0004-0000-0100-000007170000}"/>
    <hyperlink ref="HRM21" location="Age_Categories!A1" display="Age_Categories!A1" xr:uid="{00000000-0004-0000-0100-000008170000}"/>
    <hyperlink ref="HRN21" location="Age_Categories!A1" display="Age_Categories!A1" xr:uid="{00000000-0004-0000-0100-000009170000}"/>
    <hyperlink ref="HRO21" location="Age_Categories!A1" display="Age_Categories!A1" xr:uid="{00000000-0004-0000-0100-00000A170000}"/>
    <hyperlink ref="HRP21" location="Age_Categories!A1" display="Age_Categories!A1" xr:uid="{00000000-0004-0000-0100-00000B170000}"/>
    <hyperlink ref="HRQ21" location="Age_Categories!A1" display="Age_Categories!A1" xr:uid="{00000000-0004-0000-0100-00000C170000}"/>
    <hyperlink ref="HRR21" location="Age_Categories!A1" display="Age_Categories!A1" xr:uid="{00000000-0004-0000-0100-00000D170000}"/>
    <hyperlink ref="HRS21" location="Age_Categories!A1" display="Age_Categories!A1" xr:uid="{00000000-0004-0000-0100-00000E170000}"/>
    <hyperlink ref="HRT21" location="Age_Categories!A1" display="Age_Categories!A1" xr:uid="{00000000-0004-0000-0100-00000F170000}"/>
    <hyperlink ref="HRU21" location="Age_Categories!A1" display="Age_Categories!A1" xr:uid="{00000000-0004-0000-0100-000010170000}"/>
    <hyperlink ref="HRV21" location="Age_Categories!A1" display="Age_Categories!A1" xr:uid="{00000000-0004-0000-0100-000011170000}"/>
    <hyperlink ref="HRW21" location="Age_Categories!A1" display="Age_Categories!A1" xr:uid="{00000000-0004-0000-0100-000012170000}"/>
    <hyperlink ref="HRX21" location="Age_Categories!A1" display="Age_Categories!A1" xr:uid="{00000000-0004-0000-0100-000013170000}"/>
    <hyperlink ref="HRY21" location="Age_Categories!A1" display="Age_Categories!A1" xr:uid="{00000000-0004-0000-0100-000014170000}"/>
    <hyperlink ref="HRZ21" location="Age_Categories!A1" display="Age_Categories!A1" xr:uid="{00000000-0004-0000-0100-000015170000}"/>
    <hyperlink ref="HSA21" location="Age_Categories!A1" display="Age_Categories!A1" xr:uid="{00000000-0004-0000-0100-000016170000}"/>
    <hyperlink ref="HSB21" location="Age_Categories!A1" display="Age_Categories!A1" xr:uid="{00000000-0004-0000-0100-000017170000}"/>
    <hyperlink ref="HSC21" location="Age_Categories!A1" display="Age_Categories!A1" xr:uid="{00000000-0004-0000-0100-000018170000}"/>
    <hyperlink ref="HSD21" location="Age_Categories!A1" display="Age_Categories!A1" xr:uid="{00000000-0004-0000-0100-000019170000}"/>
    <hyperlink ref="HSE21" location="Age_Categories!A1" display="Age_Categories!A1" xr:uid="{00000000-0004-0000-0100-00001A170000}"/>
    <hyperlink ref="HSF21" location="Age_Categories!A1" display="Age_Categories!A1" xr:uid="{00000000-0004-0000-0100-00001B170000}"/>
    <hyperlink ref="HSG21" location="Age_Categories!A1" display="Age_Categories!A1" xr:uid="{00000000-0004-0000-0100-00001C170000}"/>
    <hyperlink ref="HSH21" location="Age_Categories!A1" display="Age_Categories!A1" xr:uid="{00000000-0004-0000-0100-00001D170000}"/>
    <hyperlink ref="HSI21" location="Age_Categories!A1" display="Age_Categories!A1" xr:uid="{00000000-0004-0000-0100-00001E170000}"/>
    <hyperlink ref="HSJ21" location="Age_Categories!A1" display="Age_Categories!A1" xr:uid="{00000000-0004-0000-0100-00001F170000}"/>
    <hyperlink ref="HSK21" location="Age_Categories!A1" display="Age_Categories!A1" xr:uid="{00000000-0004-0000-0100-000020170000}"/>
    <hyperlink ref="HSL21" location="Age_Categories!A1" display="Age_Categories!A1" xr:uid="{00000000-0004-0000-0100-000021170000}"/>
    <hyperlink ref="HSM21" location="Age_Categories!A1" display="Age_Categories!A1" xr:uid="{00000000-0004-0000-0100-000022170000}"/>
    <hyperlink ref="HSN21" location="Age_Categories!A1" display="Age_Categories!A1" xr:uid="{00000000-0004-0000-0100-000023170000}"/>
    <hyperlink ref="HSO21" location="Age_Categories!A1" display="Age_Categories!A1" xr:uid="{00000000-0004-0000-0100-000024170000}"/>
    <hyperlink ref="HSP21" location="Age_Categories!A1" display="Age_Categories!A1" xr:uid="{00000000-0004-0000-0100-000025170000}"/>
    <hyperlink ref="HSQ21" location="Age_Categories!A1" display="Age_Categories!A1" xr:uid="{00000000-0004-0000-0100-000026170000}"/>
    <hyperlink ref="HSR21" location="Age_Categories!A1" display="Age_Categories!A1" xr:uid="{00000000-0004-0000-0100-000027170000}"/>
    <hyperlink ref="HSS21" location="Age_Categories!A1" display="Age_Categories!A1" xr:uid="{00000000-0004-0000-0100-000028170000}"/>
    <hyperlink ref="HST21" location="Age_Categories!A1" display="Age_Categories!A1" xr:uid="{00000000-0004-0000-0100-000029170000}"/>
    <hyperlink ref="HSU21" location="Age_Categories!A1" display="Age_Categories!A1" xr:uid="{00000000-0004-0000-0100-00002A170000}"/>
    <hyperlink ref="HSV21" location="Age_Categories!A1" display="Age_Categories!A1" xr:uid="{00000000-0004-0000-0100-00002B170000}"/>
    <hyperlink ref="HSW21" location="Age_Categories!A1" display="Age_Categories!A1" xr:uid="{00000000-0004-0000-0100-00002C170000}"/>
    <hyperlink ref="HSX21" location="Age_Categories!A1" display="Age_Categories!A1" xr:uid="{00000000-0004-0000-0100-00002D170000}"/>
    <hyperlink ref="HSY21" location="Age_Categories!A1" display="Age_Categories!A1" xr:uid="{00000000-0004-0000-0100-00002E170000}"/>
    <hyperlink ref="HSZ21" location="Age_Categories!A1" display="Age_Categories!A1" xr:uid="{00000000-0004-0000-0100-00002F170000}"/>
    <hyperlink ref="HTA21" location="Age_Categories!A1" display="Age_Categories!A1" xr:uid="{00000000-0004-0000-0100-000030170000}"/>
    <hyperlink ref="HTB21" location="Age_Categories!A1" display="Age_Categories!A1" xr:uid="{00000000-0004-0000-0100-000031170000}"/>
    <hyperlink ref="HTC21" location="Age_Categories!A1" display="Age_Categories!A1" xr:uid="{00000000-0004-0000-0100-000032170000}"/>
    <hyperlink ref="HTD21" location="Age_Categories!A1" display="Age_Categories!A1" xr:uid="{00000000-0004-0000-0100-000033170000}"/>
    <hyperlink ref="HTE21" location="Age_Categories!A1" display="Age_Categories!A1" xr:uid="{00000000-0004-0000-0100-000034170000}"/>
    <hyperlink ref="HTF21" location="Age_Categories!A1" display="Age_Categories!A1" xr:uid="{00000000-0004-0000-0100-000035170000}"/>
    <hyperlink ref="HTG21" location="Age_Categories!A1" display="Age_Categories!A1" xr:uid="{00000000-0004-0000-0100-000036170000}"/>
    <hyperlink ref="HTH21" location="Age_Categories!A1" display="Age_Categories!A1" xr:uid="{00000000-0004-0000-0100-000037170000}"/>
    <hyperlink ref="HTI21" location="Age_Categories!A1" display="Age_Categories!A1" xr:uid="{00000000-0004-0000-0100-000038170000}"/>
    <hyperlink ref="HTJ21" location="Age_Categories!A1" display="Age_Categories!A1" xr:uid="{00000000-0004-0000-0100-000039170000}"/>
    <hyperlink ref="HTK21" location="Age_Categories!A1" display="Age_Categories!A1" xr:uid="{00000000-0004-0000-0100-00003A170000}"/>
    <hyperlink ref="HTL21" location="Age_Categories!A1" display="Age_Categories!A1" xr:uid="{00000000-0004-0000-0100-00003B170000}"/>
    <hyperlink ref="HTM21" location="Age_Categories!A1" display="Age_Categories!A1" xr:uid="{00000000-0004-0000-0100-00003C170000}"/>
    <hyperlink ref="HTN21" location="Age_Categories!A1" display="Age_Categories!A1" xr:uid="{00000000-0004-0000-0100-00003D170000}"/>
    <hyperlink ref="HTO21" location="Age_Categories!A1" display="Age_Categories!A1" xr:uid="{00000000-0004-0000-0100-00003E170000}"/>
    <hyperlink ref="HTP21" location="Age_Categories!A1" display="Age_Categories!A1" xr:uid="{00000000-0004-0000-0100-00003F170000}"/>
    <hyperlink ref="HTQ21" location="Age_Categories!A1" display="Age_Categories!A1" xr:uid="{00000000-0004-0000-0100-000040170000}"/>
    <hyperlink ref="HTR21" location="Age_Categories!A1" display="Age_Categories!A1" xr:uid="{00000000-0004-0000-0100-000041170000}"/>
    <hyperlink ref="HTS21" location="Age_Categories!A1" display="Age_Categories!A1" xr:uid="{00000000-0004-0000-0100-000042170000}"/>
    <hyperlink ref="HTT21" location="Age_Categories!A1" display="Age_Categories!A1" xr:uid="{00000000-0004-0000-0100-000043170000}"/>
    <hyperlink ref="HTU21" location="Age_Categories!A1" display="Age_Categories!A1" xr:uid="{00000000-0004-0000-0100-000044170000}"/>
    <hyperlink ref="HTV21" location="Age_Categories!A1" display="Age_Categories!A1" xr:uid="{00000000-0004-0000-0100-000045170000}"/>
    <hyperlink ref="HTW21" location="Age_Categories!A1" display="Age_Categories!A1" xr:uid="{00000000-0004-0000-0100-000046170000}"/>
    <hyperlink ref="HTX21" location="Age_Categories!A1" display="Age_Categories!A1" xr:uid="{00000000-0004-0000-0100-000047170000}"/>
    <hyperlink ref="HTY21" location="Age_Categories!A1" display="Age_Categories!A1" xr:uid="{00000000-0004-0000-0100-000048170000}"/>
    <hyperlink ref="HTZ21" location="Age_Categories!A1" display="Age_Categories!A1" xr:uid="{00000000-0004-0000-0100-000049170000}"/>
    <hyperlink ref="HUA21" location="Age_Categories!A1" display="Age_Categories!A1" xr:uid="{00000000-0004-0000-0100-00004A170000}"/>
    <hyperlink ref="HUB21" location="Age_Categories!A1" display="Age_Categories!A1" xr:uid="{00000000-0004-0000-0100-00004B170000}"/>
    <hyperlink ref="HUC21" location="Age_Categories!A1" display="Age_Categories!A1" xr:uid="{00000000-0004-0000-0100-00004C170000}"/>
    <hyperlink ref="HUD21" location="Age_Categories!A1" display="Age_Categories!A1" xr:uid="{00000000-0004-0000-0100-00004D170000}"/>
    <hyperlink ref="HUE21" location="Age_Categories!A1" display="Age_Categories!A1" xr:uid="{00000000-0004-0000-0100-00004E170000}"/>
    <hyperlink ref="HUF21" location="Age_Categories!A1" display="Age_Categories!A1" xr:uid="{00000000-0004-0000-0100-00004F170000}"/>
    <hyperlink ref="HUG21" location="Age_Categories!A1" display="Age_Categories!A1" xr:uid="{00000000-0004-0000-0100-000050170000}"/>
    <hyperlink ref="HUH21" location="Age_Categories!A1" display="Age_Categories!A1" xr:uid="{00000000-0004-0000-0100-000051170000}"/>
    <hyperlink ref="HUI21" location="Age_Categories!A1" display="Age_Categories!A1" xr:uid="{00000000-0004-0000-0100-000052170000}"/>
    <hyperlink ref="HUJ21" location="Age_Categories!A1" display="Age_Categories!A1" xr:uid="{00000000-0004-0000-0100-000053170000}"/>
    <hyperlink ref="HUK21" location="Age_Categories!A1" display="Age_Categories!A1" xr:uid="{00000000-0004-0000-0100-000054170000}"/>
    <hyperlink ref="HUL21" location="Age_Categories!A1" display="Age_Categories!A1" xr:uid="{00000000-0004-0000-0100-000055170000}"/>
    <hyperlink ref="HUM21" location="Age_Categories!A1" display="Age_Categories!A1" xr:uid="{00000000-0004-0000-0100-000056170000}"/>
    <hyperlink ref="HUN21" location="Age_Categories!A1" display="Age_Categories!A1" xr:uid="{00000000-0004-0000-0100-000057170000}"/>
    <hyperlink ref="HUO21" location="Age_Categories!A1" display="Age_Categories!A1" xr:uid="{00000000-0004-0000-0100-000058170000}"/>
    <hyperlink ref="HUP21" location="Age_Categories!A1" display="Age_Categories!A1" xr:uid="{00000000-0004-0000-0100-000059170000}"/>
    <hyperlink ref="HUQ21" location="Age_Categories!A1" display="Age_Categories!A1" xr:uid="{00000000-0004-0000-0100-00005A170000}"/>
    <hyperlink ref="HUR21" location="Age_Categories!A1" display="Age_Categories!A1" xr:uid="{00000000-0004-0000-0100-00005B170000}"/>
    <hyperlink ref="HUS21" location="Age_Categories!A1" display="Age_Categories!A1" xr:uid="{00000000-0004-0000-0100-00005C170000}"/>
    <hyperlink ref="HUT21" location="Age_Categories!A1" display="Age_Categories!A1" xr:uid="{00000000-0004-0000-0100-00005D170000}"/>
    <hyperlink ref="HUU21" location="Age_Categories!A1" display="Age_Categories!A1" xr:uid="{00000000-0004-0000-0100-00005E170000}"/>
    <hyperlink ref="HUV21" location="Age_Categories!A1" display="Age_Categories!A1" xr:uid="{00000000-0004-0000-0100-00005F170000}"/>
    <hyperlink ref="HUW21" location="Age_Categories!A1" display="Age_Categories!A1" xr:uid="{00000000-0004-0000-0100-000060170000}"/>
    <hyperlink ref="HUX21" location="Age_Categories!A1" display="Age_Categories!A1" xr:uid="{00000000-0004-0000-0100-000061170000}"/>
    <hyperlink ref="HUY21" location="Age_Categories!A1" display="Age_Categories!A1" xr:uid="{00000000-0004-0000-0100-000062170000}"/>
    <hyperlink ref="HUZ21" location="Age_Categories!A1" display="Age_Categories!A1" xr:uid="{00000000-0004-0000-0100-000063170000}"/>
    <hyperlink ref="HVA21" location="Age_Categories!A1" display="Age_Categories!A1" xr:uid="{00000000-0004-0000-0100-000064170000}"/>
    <hyperlink ref="HVB21" location="Age_Categories!A1" display="Age_Categories!A1" xr:uid="{00000000-0004-0000-0100-000065170000}"/>
    <hyperlink ref="HVC21" location="Age_Categories!A1" display="Age_Categories!A1" xr:uid="{00000000-0004-0000-0100-000066170000}"/>
    <hyperlink ref="HVD21" location="Age_Categories!A1" display="Age_Categories!A1" xr:uid="{00000000-0004-0000-0100-000067170000}"/>
    <hyperlink ref="HVE21" location="Age_Categories!A1" display="Age_Categories!A1" xr:uid="{00000000-0004-0000-0100-000068170000}"/>
    <hyperlink ref="HVF21" location="Age_Categories!A1" display="Age_Categories!A1" xr:uid="{00000000-0004-0000-0100-000069170000}"/>
    <hyperlink ref="HVG21" location="Age_Categories!A1" display="Age_Categories!A1" xr:uid="{00000000-0004-0000-0100-00006A170000}"/>
    <hyperlink ref="HVH21" location="Age_Categories!A1" display="Age_Categories!A1" xr:uid="{00000000-0004-0000-0100-00006B170000}"/>
    <hyperlink ref="HVI21" location="Age_Categories!A1" display="Age_Categories!A1" xr:uid="{00000000-0004-0000-0100-00006C170000}"/>
    <hyperlink ref="HVJ21" location="Age_Categories!A1" display="Age_Categories!A1" xr:uid="{00000000-0004-0000-0100-00006D170000}"/>
    <hyperlink ref="HVK21" location="Age_Categories!A1" display="Age_Categories!A1" xr:uid="{00000000-0004-0000-0100-00006E170000}"/>
    <hyperlink ref="HVL21" location="Age_Categories!A1" display="Age_Categories!A1" xr:uid="{00000000-0004-0000-0100-00006F170000}"/>
    <hyperlink ref="HVM21" location="Age_Categories!A1" display="Age_Categories!A1" xr:uid="{00000000-0004-0000-0100-000070170000}"/>
    <hyperlink ref="HVN21" location="Age_Categories!A1" display="Age_Categories!A1" xr:uid="{00000000-0004-0000-0100-000071170000}"/>
    <hyperlink ref="HVO21" location="Age_Categories!A1" display="Age_Categories!A1" xr:uid="{00000000-0004-0000-0100-000072170000}"/>
    <hyperlink ref="HVP21" location="Age_Categories!A1" display="Age_Categories!A1" xr:uid="{00000000-0004-0000-0100-000073170000}"/>
    <hyperlink ref="HVQ21" location="Age_Categories!A1" display="Age_Categories!A1" xr:uid="{00000000-0004-0000-0100-000074170000}"/>
    <hyperlink ref="HVR21" location="Age_Categories!A1" display="Age_Categories!A1" xr:uid="{00000000-0004-0000-0100-000075170000}"/>
    <hyperlink ref="HVS21" location="Age_Categories!A1" display="Age_Categories!A1" xr:uid="{00000000-0004-0000-0100-000076170000}"/>
    <hyperlink ref="HVT21" location="Age_Categories!A1" display="Age_Categories!A1" xr:uid="{00000000-0004-0000-0100-000077170000}"/>
    <hyperlink ref="HVU21" location="Age_Categories!A1" display="Age_Categories!A1" xr:uid="{00000000-0004-0000-0100-000078170000}"/>
    <hyperlink ref="HVV21" location="Age_Categories!A1" display="Age_Categories!A1" xr:uid="{00000000-0004-0000-0100-000079170000}"/>
    <hyperlink ref="HVW21" location="Age_Categories!A1" display="Age_Categories!A1" xr:uid="{00000000-0004-0000-0100-00007A170000}"/>
    <hyperlink ref="HVX21" location="Age_Categories!A1" display="Age_Categories!A1" xr:uid="{00000000-0004-0000-0100-00007B170000}"/>
    <hyperlink ref="HVY21" location="Age_Categories!A1" display="Age_Categories!A1" xr:uid="{00000000-0004-0000-0100-00007C170000}"/>
    <hyperlink ref="HVZ21" location="Age_Categories!A1" display="Age_Categories!A1" xr:uid="{00000000-0004-0000-0100-00007D170000}"/>
    <hyperlink ref="HWA21" location="Age_Categories!A1" display="Age_Categories!A1" xr:uid="{00000000-0004-0000-0100-00007E170000}"/>
    <hyperlink ref="HWB21" location="Age_Categories!A1" display="Age_Categories!A1" xr:uid="{00000000-0004-0000-0100-00007F170000}"/>
    <hyperlink ref="HWC21" location="Age_Categories!A1" display="Age_Categories!A1" xr:uid="{00000000-0004-0000-0100-000080170000}"/>
    <hyperlink ref="HWD21" location="Age_Categories!A1" display="Age_Categories!A1" xr:uid="{00000000-0004-0000-0100-000081170000}"/>
    <hyperlink ref="HWE21" location="Age_Categories!A1" display="Age_Categories!A1" xr:uid="{00000000-0004-0000-0100-000082170000}"/>
    <hyperlink ref="HWF21" location="Age_Categories!A1" display="Age_Categories!A1" xr:uid="{00000000-0004-0000-0100-000083170000}"/>
    <hyperlink ref="HWG21" location="Age_Categories!A1" display="Age_Categories!A1" xr:uid="{00000000-0004-0000-0100-000084170000}"/>
    <hyperlink ref="HWH21" location="Age_Categories!A1" display="Age_Categories!A1" xr:uid="{00000000-0004-0000-0100-000085170000}"/>
    <hyperlink ref="HWI21" location="Age_Categories!A1" display="Age_Categories!A1" xr:uid="{00000000-0004-0000-0100-000086170000}"/>
    <hyperlink ref="HWJ21" location="Age_Categories!A1" display="Age_Categories!A1" xr:uid="{00000000-0004-0000-0100-000087170000}"/>
    <hyperlink ref="HWK21" location="Age_Categories!A1" display="Age_Categories!A1" xr:uid="{00000000-0004-0000-0100-000088170000}"/>
    <hyperlink ref="HWL21" location="Age_Categories!A1" display="Age_Categories!A1" xr:uid="{00000000-0004-0000-0100-000089170000}"/>
    <hyperlink ref="HWM21" location="Age_Categories!A1" display="Age_Categories!A1" xr:uid="{00000000-0004-0000-0100-00008A170000}"/>
    <hyperlink ref="HWN21" location="Age_Categories!A1" display="Age_Categories!A1" xr:uid="{00000000-0004-0000-0100-00008B170000}"/>
    <hyperlink ref="HWO21" location="Age_Categories!A1" display="Age_Categories!A1" xr:uid="{00000000-0004-0000-0100-00008C170000}"/>
    <hyperlink ref="HWP21" location="Age_Categories!A1" display="Age_Categories!A1" xr:uid="{00000000-0004-0000-0100-00008D170000}"/>
    <hyperlink ref="HWQ21" location="Age_Categories!A1" display="Age_Categories!A1" xr:uid="{00000000-0004-0000-0100-00008E170000}"/>
    <hyperlink ref="HWR21" location="Age_Categories!A1" display="Age_Categories!A1" xr:uid="{00000000-0004-0000-0100-00008F170000}"/>
    <hyperlink ref="HWS21" location="Age_Categories!A1" display="Age_Categories!A1" xr:uid="{00000000-0004-0000-0100-000090170000}"/>
    <hyperlink ref="HWT21" location="Age_Categories!A1" display="Age_Categories!A1" xr:uid="{00000000-0004-0000-0100-000091170000}"/>
    <hyperlink ref="HWU21" location="Age_Categories!A1" display="Age_Categories!A1" xr:uid="{00000000-0004-0000-0100-000092170000}"/>
    <hyperlink ref="HWV21" location="Age_Categories!A1" display="Age_Categories!A1" xr:uid="{00000000-0004-0000-0100-000093170000}"/>
    <hyperlink ref="HWW21" location="Age_Categories!A1" display="Age_Categories!A1" xr:uid="{00000000-0004-0000-0100-000094170000}"/>
    <hyperlink ref="HWX21" location="Age_Categories!A1" display="Age_Categories!A1" xr:uid="{00000000-0004-0000-0100-000095170000}"/>
    <hyperlink ref="HWY21" location="Age_Categories!A1" display="Age_Categories!A1" xr:uid="{00000000-0004-0000-0100-000096170000}"/>
    <hyperlink ref="HWZ21" location="Age_Categories!A1" display="Age_Categories!A1" xr:uid="{00000000-0004-0000-0100-000097170000}"/>
    <hyperlink ref="HXA21" location="Age_Categories!A1" display="Age_Categories!A1" xr:uid="{00000000-0004-0000-0100-000098170000}"/>
    <hyperlink ref="HXB21" location="Age_Categories!A1" display="Age_Categories!A1" xr:uid="{00000000-0004-0000-0100-000099170000}"/>
    <hyperlink ref="HXC21" location="Age_Categories!A1" display="Age_Categories!A1" xr:uid="{00000000-0004-0000-0100-00009A170000}"/>
    <hyperlink ref="HXD21" location="Age_Categories!A1" display="Age_Categories!A1" xr:uid="{00000000-0004-0000-0100-00009B170000}"/>
    <hyperlink ref="HXE21" location="Age_Categories!A1" display="Age_Categories!A1" xr:uid="{00000000-0004-0000-0100-00009C170000}"/>
    <hyperlink ref="HXF21" location="Age_Categories!A1" display="Age_Categories!A1" xr:uid="{00000000-0004-0000-0100-00009D170000}"/>
    <hyperlink ref="HXG21" location="Age_Categories!A1" display="Age_Categories!A1" xr:uid="{00000000-0004-0000-0100-00009E170000}"/>
    <hyperlink ref="HXH21" location="Age_Categories!A1" display="Age_Categories!A1" xr:uid="{00000000-0004-0000-0100-00009F170000}"/>
    <hyperlink ref="HXI21" location="Age_Categories!A1" display="Age_Categories!A1" xr:uid="{00000000-0004-0000-0100-0000A0170000}"/>
    <hyperlink ref="HXJ21" location="Age_Categories!A1" display="Age_Categories!A1" xr:uid="{00000000-0004-0000-0100-0000A1170000}"/>
    <hyperlink ref="HXK21" location="Age_Categories!A1" display="Age_Categories!A1" xr:uid="{00000000-0004-0000-0100-0000A2170000}"/>
    <hyperlink ref="HXL21" location="Age_Categories!A1" display="Age_Categories!A1" xr:uid="{00000000-0004-0000-0100-0000A3170000}"/>
    <hyperlink ref="HXM21" location="Age_Categories!A1" display="Age_Categories!A1" xr:uid="{00000000-0004-0000-0100-0000A4170000}"/>
    <hyperlink ref="HXN21" location="Age_Categories!A1" display="Age_Categories!A1" xr:uid="{00000000-0004-0000-0100-0000A5170000}"/>
    <hyperlink ref="HXO21" location="Age_Categories!A1" display="Age_Categories!A1" xr:uid="{00000000-0004-0000-0100-0000A6170000}"/>
    <hyperlink ref="HXP21" location="Age_Categories!A1" display="Age_Categories!A1" xr:uid="{00000000-0004-0000-0100-0000A7170000}"/>
    <hyperlink ref="HXQ21" location="Age_Categories!A1" display="Age_Categories!A1" xr:uid="{00000000-0004-0000-0100-0000A8170000}"/>
    <hyperlink ref="HXR21" location="Age_Categories!A1" display="Age_Categories!A1" xr:uid="{00000000-0004-0000-0100-0000A9170000}"/>
    <hyperlink ref="HXS21" location="Age_Categories!A1" display="Age_Categories!A1" xr:uid="{00000000-0004-0000-0100-0000AA170000}"/>
    <hyperlink ref="HXT21" location="Age_Categories!A1" display="Age_Categories!A1" xr:uid="{00000000-0004-0000-0100-0000AB170000}"/>
    <hyperlink ref="HXU21" location="Age_Categories!A1" display="Age_Categories!A1" xr:uid="{00000000-0004-0000-0100-0000AC170000}"/>
    <hyperlink ref="HXV21" location="Age_Categories!A1" display="Age_Categories!A1" xr:uid="{00000000-0004-0000-0100-0000AD170000}"/>
    <hyperlink ref="HXW21" location="Age_Categories!A1" display="Age_Categories!A1" xr:uid="{00000000-0004-0000-0100-0000AE170000}"/>
    <hyperlink ref="HXX21" location="Age_Categories!A1" display="Age_Categories!A1" xr:uid="{00000000-0004-0000-0100-0000AF170000}"/>
    <hyperlink ref="HXY21" location="Age_Categories!A1" display="Age_Categories!A1" xr:uid="{00000000-0004-0000-0100-0000B0170000}"/>
    <hyperlink ref="HXZ21" location="Age_Categories!A1" display="Age_Categories!A1" xr:uid="{00000000-0004-0000-0100-0000B1170000}"/>
    <hyperlink ref="HYA21" location="Age_Categories!A1" display="Age_Categories!A1" xr:uid="{00000000-0004-0000-0100-0000B2170000}"/>
    <hyperlink ref="HYB21" location="Age_Categories!A1" display="Age_Categories!A1" xr:uid="{00000000-0004-0000-0100-0000B3170000}"/>
    <hyperlink ref="HYC21" location="Age_Categories!A1" display="Age_Categories!A1" xr:uid="{00000000-0004-0000-0100-0000B4170000}"/>
    <hyperlink ref="HYD21" location="Age_Categories!A1" display="Age_Categories!A1" xr:uid="{00000000-0004-0000-0100-0000B5170000}"/>
    <hyperlink ref="HYE21" location="Age_Categories!A1" display="Age_Categories!A1" xr:uid="{00000000-0004-0000-0100-0000B6170000}"/>
    <hyperlink ref="HYF21" location="Age_Categories!A1" display="Age_Categories!A1" xr:uid="{00000000-0004-0000-0100-0000B7170000}"/>
    <hyperlink ref="HYG21" location="Age_Categories!A1" display="Age_Categories!A1" xr:uid="{00000000-0004-0000-0100-0000B8170000}"/>
    <hyperlink ref="HYH21" location="Age_Categories!A1" display="Age_Categories!A1" xr:uid="{00000000-0004-0000-0100-0000B9170000}"/>
    <hyperlink ref="HYI21" location="Age_Categories!A1" display="Age_Categories!A1" xr:uid="{00000000-0004-0000-0100-0000BA170000}"/>
    <hyperlink ref="HYJ21" location="Age_Categories!A1" display="Age_Categories!A1" xr:uid="{00000000-0004-0000-0100-0000BB170000}"/>
    <hyperlink ref="HYK21" location="Age_Categories!A1" display="Age_Categories!A1" xr:uid="{00000000-0004-0000-0100-0000BC170000}"/>
    <hyperlink ref="HYL21" location="Age_Categories!A1" display="Age_Categories!A1" xr:uid="{00000000-0004-0000-0100-0000BD170000}"/>
    <hyperlink ref="HYM21" location="Age_Categories!A1" display="Age_Categories!A1" xr:uid="{00000000-0004-0000-0100-0000BE170000}"/>
    <hyperlink ref="HYN21" location="Age_Categories!A1" display="Age_Categories!A1" xr:uid="{00000000-0004-0000-0100-0000BF170000}"/>
    <hyperlink ref="HYO21" location="Age_Categories!A1" display="Age_Categories!A1" xr:uid="{00000000-0004-0000-0100-0000C0170000}"/>
    <hyperlink ref="HYP21" location="Age_Categories!A1" display="Age_Categories!A1" xr:uid="{00000000-0004-0000-0100-0000C1170000}"/>
    <hyperlink ref="HYQ21" location="Age_Categories!A1" display="Age_Categories!A1" xr:uid="{00000000-0004-0000-0100-0000C2170000}"/>
    <hyperlink ref="HYR21" location="Age_Categories!A1" display="Age_Categories!A1" xr:uid="{00000000-0004-0000-0100-0000C3170000}"/>
    <hyperlink ref="HYS21" location="Age_Categories!A1" display="Age_Categories!A1" xr:uid="{00000000-0004-0000-0100-0000C4170000}"/>
    <hyperlink ref="HYT21" location="Age_Categories!A1" display="Age_Categories!A1" xr:uid="{00000000-0004-0000-0100-0000C5170000}"/>
    <hyperlink ref="HYU21" location="Age_Categories!A1" display="Age_Categories!A1" xr:uid="{00000000-0004-0000-0100-0000C6170000}"/>
    <hyperlink ref="HYV21" location="Age_Categories!A1" display="Age_Categories!A1" xr:uid="{00000000-0004-0000-0100-0000C7170000}"/>
    <hyperlink ref="HYW21" location="Age_Categories!A1" display="Age_Categories!A1" xr:uid="{00000000-0004-0000-0100-0000C8170000}"/>
    <hyperlink ref="HYX21" location="Age_Categories!A1" display="Age_Categories!A1" xr:uid="{00000000-0004-0000-0100-0000C9170000}"/>
    <hyperlink ref="HYY21" location="Age_Categories!A1" display="Age_Categories!A1" xr:uid="{00000000-0004-0000-0100-0000CA170000}"/>
    <hyperlink ref="HYZ21" location="Age_Categories!A1" display="Age_Categories!A1" xr:uid="{00000000-0004-0000-0100-0000CB170000}"/>
    <hyperlink ref="HZA21" location="Age_Categories!A1" display="Age_Categories!A1" xr:uid="{00000000-0004-0000-0100-0000CC170000}"/>
    <hyperlink ref="HZB21" location="Age_Categories!A1" display="Age_Categories!A1" xr:uid="{00000000-0004-0000-0100-0000CD170000}"/>
    <hyperlink ref="HZC21" location="Age_Categories!A1" display="Age_Categories!A1" xr:uid="{00000000-0004-0000-0100-0000CE170000}"/>
    <hyperlink ref="HZD21" location="Age_Categories!A1" display="Age_Categories!A1" xr:uid="{00000000-0004-0000-0100-0000CF170000}"/>
    <hyperlink ref="HZE21" location="Age_Categories!A1" display="Age_Categories!A1" xr:uid="{00000000-0004-0000-0100-0000D0170000}"/>
    <hyperlink ref="HZF21" location="Age_Categories!A1" display="Age_Categories!A1" xr:uid="{00000000-0004-0000-0100-0000D1170000}"/>
    <hyperlink ref="HZG21" location="Age_Categories!A1" display="Age_Categories!A1" xr:uid="{00000000-0004-0000-0100-0000D2170000}"/>
    <hyperlink ref="HZH21" location="Age_Categories!A1" display="Age_Categories!A1" xr:uid="{00000000-0004-0000-0100-0000D3170000}"/>
    <hyperlink ref="HZI21" location="Age_Categories!A1" display="Age_Categories!A1" xr:uid="{00000000-0004-0000-0100-0000D4170000}"/>
    <hyperlink ref="HZJ21" location="Age_Categories!A1" display="Age_Categories!A1" xr:uid="{00000000-0004-0000-0100-0000D5170000}"/>
    <hyperlink ref="HZK21" location="Age_Categories!A1" display="Age_Categories!A1" xr:uid="{00000000-0004-0000-0100-0000D6170000}"/>
    <hyperlink ref="HZL21" location="Age_Categories!A1" display="Age_Categories!A1" xr:uid="{00000000-0004-0000-0100-0000D7170000}"/>
    <hyperlink ref="HZM21" location="Age_Categories!A1" display="Age_Categories!A1" xr:uid="{00000000-0004-0000-0100-0000D8170000}"/>
    <hyperlink ref="HZN21" location="Age_Categories!A1" display="Age_Categories!A1" xr:uid="{00000000-0004-0000-0100-0000D9170000}"/>
    <hyperlink ref="HZO21" location="Age_Categories!A1" display="Age_Categories!A1" xr:uid="{00000000-0004-0000-0100-0000DA170000}"/>
    <hyperlink ref="HZP21" location="Age_Categories!A1" display="Age_Categories!A1" xr:uid="{00000000-0004-0000-0100-0000DB170000}"/>
    <hyperlink ref="HZQ21" location="Age_Categories!A1" display="Age_Categories!A1" xr:uid="{00000000-0004-0000-0100-0000DC170000}"/>
    <hyperlink ref="HZR21" location="Age_Categories!A1" display="Age_Categories!A1" xr:uid="{00000000-0004-0000-0100-0000DD170000}"/>
    <hyperlink ref="HZS21" location="Age_Categories!A1" display="Age_Categories!A1" xr:uid="{00000000-0004-0000-0100-0000DE170000}"/>
    <hyperlink ref="HZT21" location="Age_Categories!A1" display="Age_Categories!A1" xr:uid="{00000000-0004-0000-0100-0000DF170000}"/>
    <hyperlink ref="HZU21" location="Age_Categories!A1" display="Age_Categories!A1" xr:uid="{00000000-0004-0000-0100-0000E0170000}"/>
    <hyperlink ref="HZV21" location="Age_Categories!A1" display="Age_Categories!A1" xr:uid="{00000000-0004-0000-0100-0000E1170000}"/>
    <hyperlink ref="HZW21" location="Age_Categories!A1" display="Age_Categories!A1" xr:uid="{00000000-0004-0000-0100-0000E2170000}"/>
    <hyperlink ref="HZX21" location="Age_Categories!A1" display="Age_Categories!A1" xr:uid="{00000000-0004-0000-0100-0000E3170000}"/>
    <hyperlink ref="HZY21" location="Age_Categories!A1" display="Age_Categories!A1" xr:uid="{00000000-0004-0000-0100-0000E4170000}"/>
    <hyperlink ref="HZZ21" location="Age_Categories!A1" display="Age_Categories!A1" xr:uid="{00000000-0004-0000-0100-0000E5170000}"/>
    <hyperlink ref="IAA21" location="Age_Categories!A1" display="Age_Categories!A1" xr:uid="{00000000-0004-0000-0100-0000E6170000}"/>
    <hyperlink ref="IAB21" location="Age_Categories!A1" display="Age_Categories!A1" xr:uid="{00000000-0004-0000-0100-0000E7170000}"/>
    <hyperlink ref="IAC21" location="Age_Categories!A1" display="Age_Categories!A1" xr:uid="{00000000-0004-0000-0100-0000E8170000}"/>
    <hyperlink ref="IAD21" location="Age_Categories!A1" display="Age_Categories!A1" xr:uid="{00000000-0004-0000-0100-0000E9170000}"/>
    <hyperlink ref="IAE21" location="Age_Categories!A1" display="Age_Categories!A1" xr:uid="{00000000-0004-0000-0100-0000EA170000}"/>
    <hyperlink ref="IAF21" location="Age_Categories!A1" display="Age_Categories!A1" xr:uid="{00000000-0004-0000-0100-0000EB170000}"/>
    <hyperlink ref="IAG21" location="Age_Categories!A1" display="Age_Categories!A1" xr:uid="{00000000-0004-0000-0100-0000EC170000}"/>
    <hyperlink ref="IAH21" location="Age_Categories!A1" display="Age_Categories!A1" xr:uid="{00000000-0004-0000-0100-0000ED170000}"/>
    <hyperlink ref="IAI21" location="Age_Categories!A1" display="Age_Categories!A1" xr:uid="{00000000-0004-0000-0100-0000EE170000}"/>
    <hyperlink ref="IAJ21" location="Age_Categories!A1" display="Age_Categories!A1" xr:uid="{00000000-0004-0000-0100-0000EF170000}"/>
    <hyperlink ref="IAK21" location="Age_Categories!A1" display="Age_Categories!A1" xr:uid="{00000000-0004-0000-0100-0000F0170000}"/>
    <hyperlink ref="IAL21" location="Age_Categories!A1" display="Age_Categories!A1" xr:uid="{00000000-0004-0000-0100-0000F1170000}"/>
    <hyperlink ref="IAM21" location="Age_Categories!A1" display="Age_Categories!A1" xr:uid="{00000000-0004-0000-0100-0000F2170000}"/>
    <hyperlink ref="IAN21" location="Age_Categories!A1" display="Age_Categories!A1" xr:uid="{00000000-0004-0000-0100-0000F3170000}"/>
    <hyperlink ref="IAO21" location="Age_Categories!A1" display="Age_Categories!A1" xr:uid="{00000000-0004-0000-0100-0000F4170000}"/>
    <hyperlink ref="IAP21" location="Age_Categories!A1" display="Age_Categories!A1" xr:uid="{00000000-0004-0000-0100-0000F5170000}"/>
    <hyperlink ref="IAQ21" location="Age_Categories!A1" display="Age_Categories!A1" xr:uid="{00000000-0004-0000-0100-0000F6170000}"/>
    <hyperlink ref="IAR21" location="Age_Categories!A1" display="Age_Categories!A1" xr:uid="{00000000-0004-0000-0100-0000F7170000}"/>
    <hyperlink ref="IAS21" location="Age_Categories!A1" display="Age_Categories!A1" xr:uid="{00000000-0004-0000-0100-0000F8170000}"/>
    <hyperlink ref="IAT21" location="Age_Categories!A1" display="Age_Categories!A1" xr:uid="{00000000-0004-0000-0100-0000F9170000}"/>
    <hyperlink ref="IAU21" location="Age_Categories!A1" display="Age_Categories!A1" xr:uid="{00000000-0004-0000-0100-0000FA170000}"/>
    <hyperlink ref="IAV21" location="Age_Categories!A1" display="Age_Categories!A1" xr:uid="{00000000-0004-0000-0100-0000FB170000}"/>
    <hyperlink ref="IAW21" location="Age_Categories!A1" display="Age_Categories!A1" xr:uid="{00000000-0004-0000-0100-0000FC170000}"/>
    <hyperlink ref="IAX21" location="Age_Categories!A1" display="Age_Categories!A1" xr:uid="{00000000-0004-0000-0100-0000FD170000}"/>
    <hyperlink ref="IAY21" location="Age_Categories!A1" display="Age_Categories!A1" xr:uid="{00000000-0004-0000-0100-0000FE170000}"/>
    <hyperlink ref="IAZ21" location="Age_Categories!A1" display="Age_Categories!A1" xr:uid="{00000000-0004-0000-0100-0000FF170000}"/>
    <hyperlink ref="IBA21" location="Age_Categories!A1" display="Age_Categories!A1" xr:uid="{00000000-0004-0000-0100-000000180000}"/>
    <hyperlink ref="IBB21" location="Age_Categories!A1" display="Age_Categories!A1" xr:uid="{00000000-0004-0000-0100-000001180000}"/>
    <hyperlink ref="IBC21" location="Age_Categories!A1" display="Age_Categories!A1" xr:uid="{00000000-0004-0000-0100-000002180000}"/>
    <hyperlink ref="IBD21" location="Age_Categories!A1" display="Age_Categories!A1" xr:uid="{00000000-0004-0000-0100-000003180000}"/>
    <hyperlink ref="IBE21" location="Age_Categories!A1" display="Age_Categories!A1" xr:uid="{00000000-0004-0000-0100-000004180000}"/>
    <hyperlink ref="IBF21" location="Age_Categories!A1" display="Age_Categories!A1" xr:uid="{00000000-0004-0000-0100-000005180000}"/>
    <hyperlink ref="IBG21" location="Age_Categories!A1" display="Age_Categories!A1" xr:uid="{00000000-0004-0000-0100-000006180000}"/>
    <hyperlink ref="IBH21" location="Age_Categories!A1" display="Age_Categories!A1" xr:uid="{00000000-0004-0000-0100-000007180000}"/>
    <hyperlink ref="IBI21" location="Age_Categories!A1" display="Age_Categories!A1" xr:uid="{00000000-0004-0000-0100-000008180000}"/>
    <hyperlink ref="IBJ21" location="Age_Categories!A1" display="Age_Categories!A1" xr:uid="{00000000-0004-0000-0100-000009180000}"/>
    <hyperlink ref="IBK21" location="Age_Categories!A1" display="Age_Categories!A1" xr:uid="{00000000-0004-0000-0100-00000A180000}"/>
    <hyperlink ref="IBL21" location="Age_Categories!A1" display="Age_Categories!A1" xr:uid="{00000000-0004-0000-0100-00000B180000}"/>
    <hyperlink ref="IBM21" location="Age_Categories!A1" display="Age_Categories!A1" xr:uid="{00000000-0004-0000-0100-00000C180000}"/>
    <hyperlink ref="IBN21" location="Age_Categories!A1" display="Age_Categories!A1" xr:uid="{00000000-0004-0000-0100-00000D180000}"/>
    <hyperlink ref="IBO21" location="Age_Categories!A1" display="Age_Categories!A1" xr:uid="{00000000-0004-0000-0100-00000E180000}"/>
    <hyperlink ref="IBP21" location="Age_Categories!A1" display="Age_Categories!A1" xr:uid="{00000000-0004-0000-0100-00000F180000}"/>
    <hyperlink ref="IBQ21" location="Age_Categories!A1" display="Age_Categories!A1" xr:uid="{00000000-0004-0000-0100-000010180000}"/>
    <hyperlink ref="IBR21" location="Age_Categories!A1" display="Age_Categories!A1" xr:uid="{00000000-0004-0000-0100-000011180000}"/>
    <hyperlink ref="IBS21" location="Age_Categories!A1" display="Age_Categories!A1" xr:uid="{00000000-0004-0000-0100-000012180000}"/>
    <hyperlink ref="IBT21" location="Age_Categories!A1" display="Age_Categories!A1" xr:uid="{00000000-0004-0000-0100-000013180000}"/>
    <hyperlink ref="IBU21" location="Age_Categories!A1" display="Age_Categories!A1" xr:uid="{00000000-0004-0000-0100-000014180000}"/>
    <hyperlink ref="IBV21" location="Age_Categories!A1" display="Age_Categories!A1" xr:uid="{00000000-0004-0000-0100-000015180000}"/>
    <hyperlink ref="IBW21" location="Age_Categories!A1" display="Age_Categories!A1" xr:uid="{00000000-0004-0000-0100-000016180000}"/>
    <hyperlink ref="IBX21" location="Age_Categories!A1" display="Age_Categories!A1" xr:uid="{00000000-0004-0000-0100-000017180000}"/>
    <hyperlink ref="IBY21" location="Age_Categories!A1" display="Age_Categories!A1" xr:uid="{00000000-0004-0000-0100-000018180000}"/>
    <hyperlink ref="IBZ21" location="Age_Categories!A1" display="Age_Categories!A1" xr:uid="{00000000-0004-0000-0100-000019180000}"/>
    <hyperlink ref="ICA21" location="Age_Categories!A1" display="Age_Categories!A1" xr:uid="{00000000-0004-0000-0100-00001A180000}"/>
    <hyperlink ref="ICB21" location="Age_Categories!A1" display="Age_Categories!A1" xr:uid="{00000000-0004-0000-0100-00001B180000}"/>
    <hyperlink ref="ICC21" location="Age_Categories!A1" display="Age_Categories!A1" xr:uid="{00000000-0004-0000-0100-00001C180000}"/>
    <hyperlink ref="ICD21" location="Age_Categories!A1" display="Age_Categories!A1" xr:uid="{00000000-0004-0000-0100-00001D180000}"/>
    <hyperlink ref="ICE21" location="Age_Categories!A1" display="Age_Categories!A1" xr:uid="{00000000-0004-0000-0100-00001E180000}"/>
    <hyperlink ref="ICF21" location="Age_Categories!A1" display="Age_Categories!A1" xr:uid="{00000000-0004-0000-0100-00001F180000}"/>
    <hyperlink ref="ICG21" location="Age_Categories!A1" display="Age_Categories!A1" xr:uid="{00000000-0004-0000-0100-000020180000}"/>
    <hyperlink ref="ICH21" location="Age_Categories!A1" display="Age_Categories!A1" xr:uid="{00000000-0004-0000-0100-000021180000}"/>
    <hyperlink ref="ICI21" location="Age_Categories!A1" display="Age_Categories!A1" xr:uid="{00000000-0004-0000-0100-000022180000}"/>
    <hyperlink ref="ICJ21" location="Age_Categories!A1" display="Age_Categories!A1" xr:uid="{00000000-0004-0000-0100-000023180000}"/>
    <hyperlink ref="ICK21" location="Age_Categories!A1" display="Age_Categories!A1" xr:uid="{00000000-0004-0000-0100-000024180000}"/>
    <hyperlink ref="ICL21" location="Age_Categories!A1" display="Age_Categories!A1" xr:uid="{00000000-0004-0000-0100-000025180000}"/>
    <hyperlink ref="ICM21" location="Age_Categories!A1" display="Age_Categories!A1" xr:uid="{00000000-0004-0000-0100-000026180000}"/>
    <hyperlink ref="ICN21" location="Age_Categories!A1" display="Age_Categories!A1" xr:uid="{00000000-0004-0000-0100-000027180000}"/>
    <hyperlink ref="ICO21" location="Age_Categories!A1" display="Age_Categories!A1" xr:uid="{00000000-0004-0000-0100-000028180000}"/>
    <hyperlink ref="ICP21" location="Age_Categories!A1" display="Age_Categories!A1" xr:uid="{00000000-0004-0000-0100-000029180000}"/>
    <hyperlink ref="ICQ21" location="Age_Categories!A1" display="Age_Categories!A1" xr:uid="{00000000-0004-0000-0100-00002A180000}"/>
    <hyperlink ref="ICR21" location="Age_Categories!A1" display="Age_Categories!A1" xr:uid="{00000000-0004-0000-0100-00002B180000}"/>
    <hyperlink ref="ICS21" location="Age_Categories!A1" display="Age_Categories!A1" xr:uid="{00000000-0004-0000-0100-00002C180000}"/>
    <hyperlink ref="ICT21" location="Age_Categories!A1" display="Age_Categories!A1" xr:uid="{00000000-0004-0000-0100-00002D180000}"/>
    <hyperlink ref="ICU21" location="Age_Categories!A1" display="Age_Categories!A1" xr:uid="{00000000-0004-0000-0100-00002E180000}"/>
    <hyperlink ref="ICV21" location="Age_Categories!A1" display="Age_Categories!A1" xr:uid="{00000000-0004-0000-0100-00002F180000}"/>
    <hyperlink ref="ICW21" location="Age_Categories!A1" display="Age_Categories!A1" xr:uid="{00000000-0004-0000-0100-000030180000}"/>
    <hyperlink ref="ICX21" location="Age_Categories!A1" display="Age_Categories!A1" xr:uid="{00000000-0004-0000-0100-000031180000}"/>
    <hyperlink ref="ICY21" location="Age_Categories!A1" display="Age_Categories!A1" xr:uid="{00000000-0004-0000-0100-000032180000}"/>
    <hyperlink ref="ICZ21" location="Age_Categories!A1" display="Age_Categories!A1" xr:uid="{00000000-0004-0000-0100-000033180000}"/>
    <hyperlink ref="IDA21" location="Age_Categories!A1" display="Age_Categories!A1" xr:uid="{00000000-0004-0000-0100-000034180000}"/>
    <hyperlink ref="IDB21" location="Age_Categories!A1" display="Age_Categories!A1" xr:uid="{00000000-0004-0000-0100-000035180000}"/>
    <hyperlink ref="IDC21" location="Age_Categories!A1" display="Age_Categories!A1" xr:uid="{00000000-0004-0000-0100-000036180000}"/>
    <hyperlink ref="IDD21" location="Age_Categories!A1" display="Age_Categories!A1" xr:uid="{00000000-0004-0000-0100-000037180000}"/>
    <hyperlink ref="IDE21" location="Age_Categories!A1" display="Age_Categories!A1" xr:uid="{00000000-0004-0000-0100-000038180000}"/>
    <hyperlink ref="IDF21" location="Age_Categories!A1" display="Age_Categories!A1" xr:uid="{00000000-0004-0000-0100-000039180000}"/>
    <hyperlink ref="IDG21" location="Age_Categories!A1" display="Age_Categories!A1" xr:uid="{00000000-0004-0000-0100-00003A180000}"/>
    <hyperlink ref="IDH21" location="Age_Categories!A1" display="Age_Categories!A1" xr:uid="{00000000-0004-0000-0100-00003B180000}"/>
    <hyperlink ref="IDI21" location="Age_Categories!A1" display="Age_Categories!A1" xr:uid="{00000000-0004-0000-0100-00003C180000}"/>
    <hyperlink ref="IDJ21" location="Age_Categories!A1" display="Age_Categories!A1" xr:uid="{00000000-0004-0000-0100-00003D180000}"/>
    <hyperlink ref="IDK21" location="Age_Categories!A1" display="Age_Categories!A1" xr:uid="{00000000-0004-0000-0100-00003E180000}"/>
    <hyperlink ref="IDL21" location="Age_Categories!A1" display="Age_Categories!A1" xr:uid="{00000000-0004-0000-0100-00003F180000}"/>
    <hyperlink ref="IDM21" location="Age_Categories!A1" display="Age_Categories!A1" xr:uid="{00000000-0004-0000-0100-000040180000}"/>
    <hyperlink ref="IDN21" location="Age_Categories!A1" display="Age_Categories!A1" xr:uid="{00000000-0004-0000-0100-000041180000}"/>
    <hyperlink ref="IDO21" location="Age_Categories!A1" display="Age_Categories!A1" xr:uid="{00000000-0004-0000-0100-000042180000}"/>
    <hyperlink ref="IDP21" location="Age_Categories!A1" display="Age_Categories!A1" xr:uid="{00000000-0004-0000-0100-000043180000}"/>
    <hyperlink ref="IDQ21" location="Age_Categories!A1" display="Age_Categories!A1" xr:uid="{00000000-0004-0000-0100-000044180000}"/>
    <hyperlink ref="IDR21" location="Age_Categories!A1" display="Age_Categories!A1" xr:uid="{00000000-0004-0000-0100-000045180000}"/>
    <hyperlink ref="IDS21" location="Age_Categories!A1" display="Age_Categories!A1" xr:uid="{00000000-0004-0000-0100-000046180000}"/>
    <hyperlink ref="IDT21" location="Age_Categories!A1" display="Age_Categories!A1" xr:uid="{00000000-0004-0000-0100-000047180000}"/>
    <hyperlink ref="IDU21" location="Age_Categories!A1" display="Age_Categories!A1" xr:uid="{00000000-0004-0000-0100-000048180000}"/>
    <hyperlink ref="IDV21" location="Age_Categories!A1" display="Age_Categories!A1" xr:uid="{00000000-0004-0000-0100-000049180000}"/>
    <hyperlink ref="IDW21" location="Age_Categories!A1" display="Age_Categories!A1" xr:uid="{00000000-0004-0000-0100-00004A180000}"/>
    <hyperlink ref="IDX21" location="Age_Categories!A1" display="Age_Categories!A1" xr:uid="{00000000-0004-0000-0100-00004B180000}"/>
    <hyperlink ref="IDY21" location="Age_Categories!A1" display="Age_Categories!A1" xr:uid="{00000000-0004-0000-0100-00004C180000}"/>
    <hyperlink ref="IDZ21" location="Age_Categories!A1" display="Age_Categories!A1" xr:uid="{00000000-0004-0000-0100-00004D180000}"/>
    <hyperlink ref="IEA21" location="Age_Categories!A1" display="Age_Categories!A1" xr:uid="{00000000-0004-0000-0100-00004E180000}"/>
    <hyperlink ref="IEB21" location="Age_Categories!A1" display="Age_Categories!A1" xr:uid="{00000000-0004-0000-0100-00004F180000}"/>
    <hyperlink ref="IEC21" location="Age_Categories!A1" display="Age_Categories!A1" xr:uid="{00000000-0004-0000-0100-000050180000}"/>
    <hyperlink ref="IED21" location="Age_Categories!A1" display="Age_Categories!A1" xr:uid="{00000000-0004-0000-0100-000051180000}"/>
    <hyperlink ref="IEE21" location="Age_Categories!A1" display="Age_Categories!A1" xr:uid="{00000000-0004-0000-0100-000052180000}"/>
    <hyperlink ref="IEF21" location="Age_Categories!A1" display="Age_Categories!A1" xr:uid="{00000000-0004-0000-0100-000053180000}"/>
    <hyperlink ref="IEG21" location="Age_Categories!A1" display="Age_Categories!A1" xr:uid="{00000000-0004-0000-0100-000054180000}"/>
    <hyperlink ref="IEH21" location="Age_Categories!A1" display="Age_Categories!A1" xr:uid="{00000000-0004-0000-0100-000055180000}"/>
    <hyperlink ref="IEI21" location="Age_Categories!A1" display="Age_Categories!A1" xr:uid="{00000000-0004-0000-0100-000056180000}"/>
    <hyperlink ref="IEJ21" location="Age_Categories!A1" display="Age_Categories!A1" xr:uid="{00000000-0004-0000-0100-000057180000}"/>
    <hyperlink ref="IEK21" location="Age_Categories!A1" display="Age_Categories!A1" xr:uid="{00000000-0004-0000-0100-000058180000}"/>
    <hyperlink ref="IEL21" location="Age_Categories!A1" display="Age_Categories!A1" xr:uid="{00000000-0004-0000-0100-000059180000}"/>
    <hyperlink ref="IEM21" location="Age_Categories!A1" display="Age_Categories!A1" xr:uid="{00000000-0004-0000-0100-00005A180000}"/>
    <hyperlink ref="IEN21" location="Age_Categories!A1" display="Age_Categories!A1" xr:uid="{00000000-0004-0000-0100-00005B180000}"/>
    <hyperlink ref="IEO21" location="Age_Categories!A1" display="Age_Categories!A1" xr:uid="{00000000-0004-0000-0100-00005C180000}"/>
    <hyperlink ref="IEP21" location="Age_Categories!A1" display="Age_Categories!A1" xr:uid="{00000000-0004-0000-0100-00005D180000}"/>
    <hyperlink ref="IEQ21" location="Age_Categories!A1" display="Age_Categories!A1" xr:uid="{00000000-0004-0000-0100-00005E180000}"/>
    <hyperlink ref="IER21" location="Age_Categories!A1" display="Age_Categories!A1" xr:uid="{00000000-0004-0000-0100-00005F180000}"/>
    <hyperlink ref="IES21" location="Age_Categories!A1" display="Age_Categories!A1" xr:uid="{00000000-0004-0000-0100-000060180000}"/>
    <hyperlink ref="IET21" location="Age_Categories!A1" display="Age_Categories!A1" xr:uid="{00000000-0004-0000-0100-000061180000}"/>
    <hyperlink ref="IEU21" location="Age_Categories!A1" display="Age_Categories!A1" xr:uid="{00000000-0004-0000-0100-000062180000}"/>
    <hyperlink ref="IEV21" location="Age_Categories!A1" display="Age_Categories!A1" xr:uid="{00000000-0004-0000-0100-000063180000}"/>
    <hyperlink ref="IEW21" location="Age_Categories!A1" display="Age_Categories!A1" xr:uid="{00000000-0004-0000-0100-000064180000}"/>
    <hyperlink ref="IEX21" location="Age_Categories!A1" display="Age_Categories!A1" xr:uid="{00000000-0004-0000-0100-000065180000}"/>
    <hyperlink ref="IEY21" location="Age_Categories!A1" display="Age_Categories!A1" xr:uid="{00000000-0004-0000-0100-000066180000}"/>
    <hyperlink ref="IEZ21" location="Age_Categories!A1" display="Age_Categories!A1" xr:uid="{00000000-0004-0000-0100-000067180000}"/>
    <hyperlink ref="IFA21" location="Age_Categories!A1" display="Age_Categories!A1" xr:uid="{00000000-0004-0000-0100-000068180000}"/>
    <hyperlink ref="IFB21" location="Age_Categories!A1" display="Age_Categories!A1" xr:uid="{00000000-0004-0000-0100-000069180000}"/>
    <hyperlink ref="IFC21" location="Age_Categories!A1" display="Age_Categories!A1" xr:uid="{00000000-0004-0000-0100-00006A180000}"/>
    <hyperlink ref="IFD21" location="Age_Categories!A1" display="Age_Categories!A1" xr:uid="{00000000-0004-0000-0100-00006B180000}"/>
    <hyperlink ref="IFE21" location="Age_Categories!A1" display="Age_Categories!A1" xr:uid="{00000000-0004-0000-0100-00006C180000}"/>
    <hyperlink ref="IFF21" location="Age_Categories!A1" display="Age_Categories!A1" xr:uid="{00000000-0004-0000-0100-00006D180000}"/>
    <hyperlink ref="IFG21" location="Age_Categories!A1" display="Age_Categories!A1" xr:uid="{00000000-0004-0000-0100-00006E180000}"/>
    <hyperlink ref="IFH21" location="Age_Categories!A1" display="Age_Categories!A1" xr:uid="{00000000-0004-0000-0100-00006F180000}"/>
    <hyperlink ref="IFI21" location="Age_Categories!A1" display="Age_Categories!A1" xr:uid="{00000000-0004-0000-0100-000070180000}"/>
    <hyperlink ref="IFJ21" location="Age_Categories!A1" display="Age_Categories!A1" xr:uid="{00000000-0004-0000-0100-000071180000}"/>
    <hyperlink ref="IFK21" location="Age_Categories!A1" display="Age_Categories!A1" xr:uid="{00000000-0004-0000-0100-000072180000}"/>
    <hyperlink ref="IFL21" location="Age_Categories!A1" display="Age_Categories!A1" xr:uid="{00000000-0004-0000-0100-000073180000}"/>
    <hyperlink ref="IFM21" location="Age_Categories!A1" display="Age_Categories!A1" xr:uid="{00000000-0004-0000-0100-000074180000}"/>
    <hyperlink ref="IFN21" location="Age_Categories!A1" display="Age_Categories!A1" xr:uid="{00000000-0004-0000-0100-000075180000}"/>
    <hyperlink ref="IFO21" location="Age_Categories!A1" display="Age_Categories!A1" xr:uid="{00000000-0004-0000-0100-000076180000}"/>
    <hyperlink ref="IFP21" location="Age_Categories!A1" display="Age_Categories!A1" xr:uid="{00000000-0004-0000-0100-000077180000}"/>
    <hyperlink ref="IFQ21" location="Age_Categories!A1" display="Age_Categories!A1" xr:uid="{00000000-0004-0000-0100-000078180000}"/>
    <hyperlink ref="IFR21" location="Age_Categories!A1" display="Age_Categories!A1" xr:uid="{00000000-0004-0000-0100-000079180000}"/>
    <hyperlink ref="IFS21" location="Age_Categories!A1" display="Age_Categories!A1" xr:uid="{00000000-0004-0000-0100-00007A180000}"/>
    <hyperlink ref="IFT21" location="Age_Categories!A1" display="Age_Categories!A1" xr:uid="{00000000-0004-0000-0100-00007B180000}"/>
    <hyperlink ref="IFU21" location="Age_Categories!A1" display="Age_Categories!A1" xr:uid="{00000000-0004-0000-0100-00007C180000}"/>
    <hyperlink ref="IFV21" location="Age_Categories!A1" display="Age_Categories!A1" xr:uid="{00000000-0004-0000-0100-00007D180000}"/>
    <hyperlink ref="IFW21" location="Age_Categories!A1" display="Age_Categories!A1" xr:uid="{00000000-0004-0000-0100-00007E180000}"/>
    <hyperlink ref="IFX21" location="Age_Categories!A1" display="Age_Categories!A1" xr:uid="{00000000-0004-0000-0100-00007F180000}"/>
    <hyperlink ref="IFY21" location="Age_Categories!A1" display="Age_Categories!A1" xr:uid="{00000000-0004-0000-0100-000080180000}"/>
    <hyperlink ref="IFZ21" location="Age_Categories!A1" display="Age_Categories!A1" xr:uid="{00000000-0004-0000-0100-000081180000}"/>
    <hyperlink ref="IGA21" location="Age_Categories!A1" display="Age_Categories!A1" xr:uid="{00000000-0004-0000-0100-000082180000}"/>
    <hyperlink ref="IGB21" location="Age_Categories!A1" display="Age_Categories!A1" xr:uid="{00000000-0004-0000-0100-000083180000}"/>
    <hyperlink ref="IGC21" location="Age_Categories!A1" display="Age_Categories!A1" xr:uid="{00000000-0004-0000-0100-000084180000}"/>
    <hyperlink ref="IGD21" location="Age_Categories!A1" display="Age_Categories!A1" xr:uid="{00000000-0004-0000-0100-000085180000}"/>
    <hyperlink ref="IGE21" location="Age_Categories!A1" display="Age_Categories!A1" xr:uid="{00000000-0004-0000-0100-000086180000}"/>
    <hyperlink ref="IGF21" location="Age_Categories!A1" display="Age_Categories!A1" xr:uid="{00000000-0004-0000-0100-000087180000}"/>
    <hyperlink ref="IGG21" location="Age_Categories!A1" display="Age_Categories!A1" xr:uid="{00000000-0004-0000-0100-000088180000}"/>
    <hyperlink ref="IGH21" location="Age_Categories!A1" display="Age_Categories!A1" xr:uid="{00000000-0004-0000-0100-000089180000}"/>
    <hyperlink ref="IGI21" location="Age_Categories!A1" display="Age_Categories!A1" xr:uid="{00000000-0004-0000-0100-00008A180000}"/>
    <hyperlink ref="IGJ21" location="Age_Categories!A1" display="Age_Categories!A1" xr:uid="{00000000-0004-0000-0100-00008B180000}"/>
    <hyperlink ref="IGK21" location="Age_Categories!A1" display="Age_Categories!A1" xr:uid="{00000000-0004-0000-0100-00008C180000}"/>
    <hyperlink ref="IGL21" location="Age_Categories!A1" display="Age_Categories!A1" xr:uid="{00000000-0004-0000-0100-00008D180000}"/>
    <hyperlink ref="IGM21" location="Age_Categories!A1" display="Age_Categories!A1" xr:uid="{00000000-0004-0000-0100-00008E180000}"/>
    <hyperlink ref="IGN21" location="Age_Categories!A1" display="Age_Categories!A1" xr:uid="{00000000-0004-0000-0100-00008F180000}"/>
    <hyperlink ref="IGO21" location="Age_Categories!A1" display="Age_Categories!A1" xr:uid="{00000000-0004-0000-0100-000090180000}"/>
    <hyperlink ref="IGP21" location="Age_Categories!A1" display="Age_Categories!A1" xr:uid="{00000000-0004-0000-0100-000091180000}"/>
    <hyperlink ref="IGQ21" location="Age_Categories!A1" display="Age_Categories!A1" xr:uid="{00000000-0004-0000-0100-000092180000}"/>
    <hyperlink ref="IGR21" location="Age_Categories!A1" display="Age_Categories!A1" xr:uid="{00000000-0004-0000-0100-000093180000}"/>
    <hyperlink ref="IGS21" location="Age_Categories!A1" display="Age_Categories!A1" xr:uid="{00000000-0004-0000-0100-000094180000}"/>
    <hyperlink ref="IGT21" location="Age_Categories!A1" display="Age_Categories!A1" xr:uid="{00000000-0004-0000-0100-000095180000}"/>
    <hyperlink ref="IGU21" location="Age_Categories!A1" display="Age_Categories!A1" xr:uid="{00000000-0004-0000-0100-000096180000}"/>
    <hyperlink ref="IGV21" location="Age_Categories!A1" display="Age_Categories!A1" xr:uid="{00000000-0004-0000-0100-000097180000}"/>
    <hyperlink ref="IGW21" location="Age_Categories!A1" display="Age_Categories!A1" xr:uid="{00000000-0004-0000-0100-000098180000}"/>
    <hyperlink ref="IGX21" location="Age_Categories!A1" display="Age_Categories!A1" xr:uid="{00000000-0004-0000-0100-000099180000}"/>
    <hyperlink ref="IGY21" location="Age_Categories!A1" display="Age_Categories!A1" xr:uid="{00000000-0004-0000-0100-00009A180000}"/>
    <hyperlink ref="IGZ21" location="Age_Categories!A1" display="Age_Categories!A1" xr:uid="{00000000-0004-0000-0100-00009B180000}"/>
    <hyperlink ref="IHA21" location="Age_Categories!A1" display="Age_Categories!A1" xr:uid="{00000000-0004-0000-0100-00009C180000}"/>
    <hyperlink ref="IHB21" location="Age_Categories!A1" display="Age_Categories!A1" xr:uid="{00000000-0004-0000-0100-00009D180000}"/>
    <hyperlink ref="IHC21" location="Age_Categories!A1" display="Age_Categories!A1" xr:uid="{00000000-0004-0000-0100-00009E180000}"/>
    <hyperlink ref="IHD21" location="Age_Categories!A1" display="Age_Categories!A1" xr:uid="{00000000-0004-0000-0100-00009F180000}"/>
    <hyperlink ref="IHE21" location="Age_Categories!A1" display="Age_Categories!A1" xr:uid="{00000000-0004-0000-0100-0000A0180000}"/>
    <hyperlink ref="IHF21" location="Age_Categories!A1" display="Age_Categories!A1" xr:uid="{00000000-0004-0000-0100-0000A1180000}"/>
    <hyperlink ref="IHG21" location="Age_Categories!A1" display="Age_Categories!A1" xr:uid="{00000000-0004-0000-0100-0000A2180000}"/>
    <hyperlink ref="IHH21" location="Age_Categories!A1" display="Age_Categories!A1" xr:uid="{00000000-0004-0000-0100-0000A3180000}"/>
    <hyperlink ref="IHI21" location="Age_Categories!A1" display="Age_Categories!A1" xr:uid="{00000000-0004-0000-0100-0000A4180000}"/>
    <hyperlink ref="IHJ21" location="Age_Categories!A1" display="Age_Categories!A1" xr:uid="{00000000-0004-0000-0100-0000A5180000}"/>
    <hyperlink ref="IHK21" location="Age_Categories!A1" display="Age_Categories!A1" xr:uid="{00000000-0004-0000-0100-0000A6180000}"/>
    <hyperlink ref="IHL21" location="Age_Categories!A1" display="Age_Categories!A1" xr:uid="{00000000-0004-0000-0100-0000A7180000}"/>
    <hyperlink ref="IHM21" location="Age_Categories!A1" display="Age_Categories!A1" xr:uid="{00000000-0004-0000-0100-0000A8180000}"/>
    <hyperlink ref="IHN21" location="Age_Categories!A1" display="Age_Categories!A1" xr:uid="{00000000-0004-0000-0100-0000A9180000}"/>
    <hyperlink ref="IHO21" location="Age_Categories!A1" display="Age_Categories!A1" xr:uid="{00000000-0004-0000-0100-0000AA180000}"/>
    <hyperlink ref="IHP21" location="Age_Categories!A1" display="Age_Categories!A1" xr:uid="{00000000-0004-0000-0100-0000AB180000}"/>
    <hyperlink ref="IHQ21" location="Age_Categories!A1" display="Age_Categories!A1" xr:uid="{00000000-0004-0000-0100-0000AC180000}"/>
    <hyperlink ref="IHR21" location="Age_Categories!A1" display="Age_Categories!A1" xr:uid="{00000000-0004-0000-0100-0000AD180000}"/>
    <hyperlink ref="IHS21" location="Age_Categories!A1" display="Age_Categories!A1" xr:uid="{00000000-0004-0000-0100-0000AE180000}"/>
    <hyperlink ref="IHT21" location="Age_Categories!A1" display="Age_Categories!A1" xr:uid="{00000000-0004-0000-0100-0000AF180000}"/>
    <hyperlink ref="IHU21" location="Age_Categories!A1" display="Age_Categories!A1" xr:uid="{00000000-0004-0000-0100-0000B0180000}"/>
    <hyperlink ref="IHV21" location="Age_Categories!A1" display="Age_Categories!A1" xr:uid="{00000000-0004-0000-0100-0000B1180000}"/>
    <hyperlink ref="IHW21" location="Age_Categories!A1" display="Age_Categories!A1" xr:uid="{00000000-0004-0000-0100-0000B2180000}"/>
    <hyperlink ref="IHX21" location="Age_Categories!A1" display="Age_Categories!A1" xr:uid="{00000000-0004-0000-0100-0000B3180000}"/>
    <hyperlink ref="IHY21" location="Age_Categories!A1" display="Age_Categories!A1" xr:uid="{00000000-0004-0000-0100-0000B4180000}"/>
    <hyperlink ref="IHZ21" location="Age_Categories!A1" display="Age_Categories!A1" xr:uid="{00000000-0004-0000-0100-0000B5180000}"/>
    <hyperlink ref="IIA21" location="Age_Categories!A1" display="Age_Categories!A1" xr:uid="{00000000-0004-0000-0100-0000B6180000}"/>
    <hyperlink ref="IIB21" location="Age_Categories!A1" display="Age_Categories!A1" xr:uid="{00000000-0004-0000-0100-0000B7180000}"/>
    <hyperlink ref="IIC21" location="Age_Categories!A1" display="Age_Categories!A1" xr:uid="{00000000-0004-0000-0100-0000B8180000}"/>
    <hyperlink ref="IID21" location="Age_Categories!A1" display="Age_Categories!A1" xr:uid="{00000000-0004-0000-0100-0000B9180000}"/>
    <hyperlink ref="IIE21" location="Age_Categories!A1" display="Age_Categories!A1" xr:uid="{00000000-0004-0000-0100-0000BA180000}"/>
    <hyperlink ref="IIF21" location="Age_Categories!A1" display="Age_Categories!A1" xr:uid="{00000000-0004-0000-0100-0000BB180000}"/>
    <hyperlink ref="IIG21" location="Age_Categories!A1" display="Age_Categories!A1" xr:uid="{00000000-0004-0000-0100-0000BC180000}"/>
    <hyperlink ref="IIH21" location="Age_Categories!A1" display="Age_Categories!A1" xr:uid="{00000000-0004-0000-0100-0000BD180000}"/>
    <hyperlink ref="III21" location="Age_Categories!A1" display="Age_Categories!A1" xr:uid="{00000000-0004-0000-0100-0000BE180000}"/>
    <hyperlink ref="IIJ21" location="Age_Categories!A1" display="Age_Categories!A1" xr:uid="{00000000-0004-0000-0100-0000BF180000}"/>
    <hyperlink ref="IIK21" location="Age_Categories!A1" display="Age_Categories!A1" xr:uid="{00000000-0004-0000-0100-0000C0180000}"/>
    <hyperlink ref="IIL21" location="Age_Categories!A1" display="Age_Categories!A1" xr:uid="{00000000-0004-0000-0100-0000C1180000}"/>
    <hyperlink ref="IIM21" location="Age_Categories!A1" display="Age_Categories!A1" xr:uid="{00000000-0004-0000-0100-0000C2180000}"/>
    <hyperlink ref="IIN21" location="Age_Categories!A1" display="Age_Categories!A1" xr:uid="{00000000-0004-0000-0100-0000C3180000}"/>
    <hyperlink ref="IIO21" location="Age_Categories!A1" display="Age_Categories!A1" xr:uid="{00000000-0004-0000-0100-0000C4180000}"/>
    <hyperlink ref="IIP21" location="Age_Categories!A1" display="Age_Categories!A1" xr:uid="{00000000-0004-0000-0100-0000C5180000}"/>
    <hyperlink ref="IIQ21" location="Age_Categories!A1" display="Age_Categories!A1" xr:uid="{00000000-0004-0000-0100-0000C6180000}"/>
    <hyperlink ref="IIR21" location="Age_Categories!A1" display="Age_Categories!A1" xr:uid="{00000000-0004-0000-0100-0000C7180000}"/>
    <hyperlink ref="IIS21" location="Age_Categories!A1" display="Age_Categories!A1" xr:uid="{00000000-0004-0000-0100-0000C8180000}"/>
    <hyperlink ref="IIT21" location="Age_Categories!A1" display="Age_Categories!A1" xr:uid="{00000000-0004-0000-0100-0000C9180000}"/>
    <hyperlink ref="IIU21" location="Age_Categories!A1" display="Age_Categories!A1" xr:uid="{00000000-0004-0000-0100-0000CA180000}"/>
    <hyperlink ref="IIV21" location="Age_Categories!A1" display="Age_Categories!A1" xr:uid="{00000000-0004-0000-0100-0000CB180000}"/>
    <hyperlink ref="IIW21" location="Age_Categories!A1" display="Age_Categories!A1" xr:uid="{00000000-0004-0000-0100-0000CC180000}"/>
    <hyperlink ref="IIX21" location="Age_Categories!A1" display="Age_Categories!A1" xr:uid="{00000000-0004-0000-0100-0000CD180000}"/>
    <hyperlink ref="IIY21" location="Age_Categories!A1" display="Age_Categories!A1" xr:uid="{00000000-0004-0000-0100-0000CE180000}"/>
    <hyperlink ref="IIZ21" location="Age_Categories!A1" display="Age_Categories!A1" xr:uid="{00000000-0004-0000-0100-0000CF180000}"/>
    <hyperlink ref="IJA21" location="Age_Categories!A1" display="Age_Categories!A1" xr:uid="{00000000-0004-0000-0100-0000D0180000}"/>
    <hyperlink ref="IJB21" location="Age_Categories!A1" display="Age_Categories!A1" xr:uid="{00000000-0004-0000-0100-0000D1180000}"/>
    <hyperlink ref="IJC21" location="Age_Categories!A1" display="Age_Categories!A1" xr:uid="{00000000-0004-0000-0100-0000D2180000}"/>
    <hyperlink ref="IJD21" location="Age_Categories!A1" display="Age_Categories!A1" xr:uid="{00000000-0004-0000-0100-0000D3180000}"/>
    <hyperlink ref="IJE21" location="Age_Categories!A1" display="Age_Categories!A1" xr:uid="{00000000-0004-0000-0100-0000D4180000}"/>
    <hyperlink ref="IJF21" location="Age_Categories!A1" display="Age_Categories!A1" xr:uid="{00000000-0004-0000-0100-0000D5180000}"/>
    <hyperlink ref="IJG21" location="Age_Categories!A1" display="Age_Categories!A1" xr:uid="{00000000-0004-0000-0100-0000D6180000}"/>
    <hyperlink ref="IJH21" location="Age_Categories!A1" display="Age_Categories!A1" xr:uid="{00000000-0004-0000-0100-0000D7180000}"/>
    <hyperlink ref="IJI21" location="Age_Categories!A1" display="Age_Categories!A1" xr:uid="{00000000-0004-0000-0100-0000D8180000}"/>
    <hyperlink ref="IJJ21" location="Age_Categories!A1" display="Age_Categories!A1" xr:uid="{00000000-0004-0000-0100-0000D9180000}"/>
    <hyperlink ref="IJK21" location="Age_Categories!A1" display="Age_Categories!A1" xr:uid="{00000000-0004-0000-0100-0000DA180000}"/>
    <hyperlink ref="IJL21" location="Age_Categories!A1" display="Age_Categories!A1" xr:uid="{00000000-0004-0000-0100-0000DB180000}"/>
    <hyperlink ref="IJM21" location="Age_Categories!A1" display="Age_Categories!A1" xr:uid="{00000000-0004-0000-0100-0000DC180000}"/>
    <hyperlink ref="IJN21" location="Age_Categories!A1" display="Age_Categories!A1" xr:uid="{00000000-0004-0000-0100-0000DD180000}"/>
    <hyperlink ref="IJO21" location="Age_Categories!A1" display="Age_Categories!A1" xr:uid="{00000000-0004-0000-0100-0000DE180000}"/>
    <hyperlink ref="IJP21" location="Age_Categories!A1" display="Age_Categories!A1" xr:uid="{00000000-0004-0000-0100-0000DF180000}"/>
    <hyperlink ref="IJQ21" location="Age_Categories!A1" display="Age_Categories!A1" xr:uid="{00000000-0004-0000-0100-0000E0180000}"/>
    <hyperlink ref="IJR21" location="Age_Categories!A1" display="Age_Categories!A1" xr:uid="{00000000-0004-0000-0100-0000E1180000}"/>
    <hyperlink ref="IJS21" location="Age_Categories!A1" display="Age_Categories!A1" xr:uid="{00000000-0004-0000-0100-0000E2180000}"/>
    <hyperlink ref="IJT21" location="Age_Categories!A1" display="Age_Categories!A1" xr:uid="{00000000-0004-0000-0100-0000E3180000}"/>
    <hyperlink ref="IJU21" location="Age_Categories!A1" display="Age_Categories!A1" xr:uid="{00000000-0004-0000-0100-0000E4180000}"/>
    <hyperlink ref="IJV21" location="Age_Categories!A1" display="Age_Categories!A1" xr:uid="{00000000-0004-0000-0100-0000E5180000}"/>
    <hyperlink ref="IJW21" location="Age_Categories!A1" display="Age_Categories!A1" xr:uid="{00000000-0004-0000-0100-0000E6180000}"/>
    <hyperlink ref="IJX21" location="Age_Categories!A1" display="Age_Categories!A1" xr:uid="{00000000-0004-0000-0100-0000E7180000}"/>
    <hyperlink ref="IJY21" location="Age_Categories!A1" display="Age_Categories!A1" xr:uid="{00000000-0004-0000-0100-0000E8180000}"/>
    <hyperlink ref="IJZ21" location="Age_Categories!A1" display="Age_Categories!A1" xr:uid="{00000000-0004-0000-0100-0000E9180000}"/>
    <hyperlink ref="IKA21" location="Age_Categories!A1" display="Age_Categories!A1" xr:uid="{00000000-0004-0000-0100-0000EA180000}"/>
    <hyperlink ref="IKB21" location="Age_Categories!A1" display="Age_Categories!A1" xr:uid="{00000000-0004-0000-0100-0000EB180000}"/>
    <hyperlink ref="IKC21" location="Age_Categories!A1" display="Age_Categories!A1" xr:uid="{00000000-0004-0000-0100-0000EC180000}"/>
    <hyperlink ref="IKD21" location="Age_Categories!A1" display="Age_Categories!A1" xr:uid="{00000000-0004-0000-0100-0000ED180000}"/>
    <hyperlink ref="IKE21" location="Age_Categories!A1" display="Age_Categories!A1" xr:uid="{00000000-0004-0000-0100-0000EE180000}"/>
    <hyperlink ref="IKF21" location="Age_Categories!A1" display="Age_Categories!A1" xr:uid="{00000000-0004-0000-0100-0000EF180000}"/>
    <hyperlink ref="IKG21" location="Age_Categories!A1" display="Age_Categories!A1" xr:uid="{00000000-0004-0000-0100-0000F0180000}"/>
    <hyperlink ref="IKH21" location="Age_Categories!A1" display="Age_Categories!A1" xr:uid="{00000000-0004-0000-0100-0000F1180000}"/>
    <hyperlink ref="IKI21" location="Age_Categories!A1" display="Age_Categories!A1" xr:uid="{00000000-0004-0000-0100-0000F2180000}"/>
    <hyperlink ref="IKJ21" location="Age_Categories!A1" display="Age_Categories!A1" xr:uid="{00000000-0004-0000-0100-0000F3180000}"/>
    <hyperlink ref="IKK21" location="Age_Categories!A1" display="Age_Categories!A1" xr:uid="{00000000-0004-0000-0100-0000F4180000}"/>
    <hyperlink ref="IKL21" location="Age_Categories!A1" display="Age_Categories!A1" xr:uid="{00000000-0004-0000-0100-0000F5180000}"/>
    <hyperlink ref="IKM21" location="Age_Categories!A1" display="Age_Categories!A1" xr:uid="{00000000-0004-0000-0100-0000F6180000}"/>
    <hyperlink ref="IKN21" location="Age_Categories!A1" display="Age_Categories!A1" xr:uid="{00000000-0004-0000-0100-0000F7180000}"/>
    <hyperlink ref="IKO21" location="Age_Categories!A1" display="Age_Categories!A1" xr:uid="{00000000-0004-0000-0100-0000F8180000}"/>
    <hyperlink ref="IKP21" location="Age_Categories!A1" display="Age_Categories!A1" xr:uid="{00000000-0004-0000-0100-0000F9180000}"/>
    <hyperlink ref="IKQ21" location="Age_Categories!A1" display="Age_Categories!A1" xr:uid="{00000000-0004-0000-0100-0000FA180000}"/>
    <hyperlink ref="IKR21" location="Age_Categories!A1" display="Age_Categories!A1" xr:uid="{00000000-0004-0000-0100-0000FB180000}"/>
    <hyperlink ref="IKS21" location="Age_Categories!A1" display="Age_Categories!A1" xr:uid="{00000000-0004-0000-0100-0000FC180000}"/>
    <hyperlink ref="IKT21" location="Age_Categories!A1" display="Age_Categories!A1" xr:uid="{00000000-0004-0000-0100-0000FD180000}"/>
    <hyperlink ref="IKU21" location="Age_Categories!A1" display="Age_Categories!A1" xr:uid="{00000000-0004-0000-0100-0000FE180000}"/>
    <hyperlink ref="IKV21" location="Age_Categories!A1" display="Age_Categories!A1" xr:uid="{00000000-0004-0000-0100-0000FF180000}"/>
    <hyperlink ref="IKW21" location="Age_Categories!A1" display="Age_Categories!A1" xr:uid="{00000000-0004-0000-0100-000000190000}"/>
    <hyperlink ref="IKX21" location="Age_Categories!A1" display="Age_Categories!A1" xr:uid="{00000000-0004-0000-0100-000001190000}"/>
    <hyperlink ref="IKY21" location="Age_Categories!A1" display="Age_Categories!A1" xr:uid="{00000000-0004-0000-0100-000002190000}"/>
    <hyperlink ref="IKZ21" location="Age_Categories!A1" display="Age_Categories!A1" xr:uid="{00000000-0004-0000-0100-000003190000}"/>
    <hyperlink ref="ILA21" location="Age_Categories!A1" display="Age_Categories!A1" xr:uid="{00000000-0004-0000-0100-000004190000}"/>
    <hyperlink ref="ILB21" location="Age_Categories!A1" display="Age_Categories!A1" xr:uid="{00000000-0004-0000-0100-000005190000}"/>
    <hyperlink ref="ILC21" location="Age_Categories!A1" display="Age_Categories!A1" xr:uid="{00000000-0004-0000-0100-000006190000}"/>
    <hyperlink ref="ILD21" location="Age_Categories!A1" display="Age_Categories!A1" xr:uid="{00000000-0004-0000-0100-000007190000}"/>
    <hyperlink ref="ILE21" location="Age_Categories!A1" display="Age_Categories!A1" xr:uid="{00000000-0004-0000-0100-000008190000}"/>
    <hyperlink ref="ILF21" location="Age_Categories!A1" display="Age_Categories!A1" xr:uid="{00000000-0004-0000-0100-000009190000}"/>
    <hyperlink ref="ILG21" location="Age_Categories!A1" display="Age_Categories!A1" xr:uid="{00000000-0004-0000-0100-00000A190000}"/>
    <hyperlink ref="ILH21" location="Age_Categories!A1" display="Age_Categories!A1" xr:uid="{00000000-0004-0000-0100-00000B190000}"/>
    <hyperlink ref="ILI21" location="Age_Categories!A1" display="Age_Categories!A1" xr:uid="{00000000-0004-0000-0100-00000C190000}"/>
    <hyperlink ref="ILJ21" location="Age_Categories!A1" display="Age_Categories!A1" xr:uid="{00000000-0004-0000-0100-00000D190000}"/>
    <hyperlink ref="ILK21" location="Age_Categories!A1" display="Age_Categories!A1" xr:uid="{00000000-0004-0000-0100-00000E190000}"/>
    <hyperlink ref="ILL21" location="Age_Categories!A1" display="Age_Categories!A1" xr:uid="{00000000-0004-0000-0100-00000F190000}"/>
    <hyperlink ref="ILM21" location="Age_Categories!A1" display="Age_Categories!A1" xr:uid="{00000000-0004-0000-0100-000010190000}"/>
    <hyperlink ref="ILN21" location="Age_Categories!A1" display="Age_Categories!A1" xr:uid="{00000000-0004-0000-0100-000011190000}"/>
    <hyperlink ref="ILO21" location="Age_Categories!A1" display="Age_Categories!A1" xr:uid="{00000000-0004-0000-0100-000012190000}"/>
    <hyperlink ref="ILP21" location="Age_Categories!A1" display="Age_Categories!A1" xr:uid="{00000000-0004-0000-0100-000013190000}"/>
    <hyperlink ref="ILQ21" location="Age_Categories!A1" display="Age_Categories!A1" xr:uid="{00000000-0004-0000-0100-000014190000}"/>
    <hyperlink ref="ILR21" location="Age_Categories!A1" display="Age_Categories!A1" xr:uid="{00000000-0004-0000-0100-000015190000}"/>
    <hyperlink ref="ILS21" location="Age_Categories!A1" display="Age_Categories!A1" xr:uid="{00000000-0004-0000-0100-000016190000}"/>
    <hyperlink ref="ILT21" location="Age_Categories!A1" display="Age_Categories!A1" xr:uid="{00000000-0004-0000-0100-000017190000}"/>
    <hyperlink ref="ILU21" location="Age_Categories!A1" display="Age_Categories!A1" xr:uid="{00000000-0004-0000-0100-000018190000}"/>
    <hyperlink ref="ILV21" location="Age_Categories!A1" display="Age_Categories!A1" xr:uid="{00000000-0004-0000-0100-000019190000}"/>
    <hyperlink ref="ILW21" location="Age_Categories!A1" display="Age_Categories!A1" xr:uid="{00000000-0004-0000-0100-00001A190000}"/>
    <hyperlink ref="ILX21" location="Age_Categories!A1" display="Age_Categories!A1" xr:uid="{00000000-0004-0000-0100-00001B190000}"/>
    <hyperlink ref="ILY21" location="Age_Categories!A1" display="Age_Categories!A1" xr:uid="{00000000-0004-0000-0100-00001C190000}"/>
    <hyperlink ref="ILZ21" location="Age_Categories!A1" display="Age_Categories!A1" xr:uid="{00000000-0004-0000-0100-00001D190000}"/>
    <hyperlink ref="IMA21" location="Age_Categories!A1" display="Age_Categories!A1" xr:uid="{00000000-0004-0000-0100-00001E190000}"/>
    <hyperlink ref="IMB21" location="Age_Categories!A1" display="Age_Categories!A1" xr:uid="{00000000-0004-0000-0100-00001F190000}"/>
    <hyperlink ref="IMC21" location="Age_Categories!A1" display="Age_Categories!A1" xr:uid="{00000000-0004-0000-0100-000020190000}"/>
    <hyperlink ref="IMD21" location="Age_Categories!A1" display="Age_Categories!A1" xr:uid="{00000000-0004-0000-0100-000021190000}"/>
    <hyperlink ref="IME21" location="Age_Categories!A1" display="Age_Categories!A1" xr:uid="{00000000-0004-0000-0100-000022190000}"/>
    <hyperlink ref="IMF21" location="Age_Categories!A1" display="Age_Categories!A1" xr:uid="{00000000-0004-0000-0100-000023190000}"/>
    <hyperlink ref="IMG21" location="Age_Categories!A1" display="Age_Categories!A1" xr:uid="{00000000-0004-0000-0100-000024190000}"/>
    <hyperlink ref="IMH21" location="Age_Categories!A1" display="Age_Categories!A1" xr:uid="{00000000-0004-0000-0100-000025190000}"/>
    <hyperlink ref="IMI21" location="Age_Categories!A1" display="Age_Categories!A1" xr:uid="{00000000-0004-0000-0100-000026190000}"/>
    <hyperlink ref="IMJ21" location="Age_Categories!A1" display="Age_Categories!A1" xr:uid="{00000000-0004-0000-0100-000027190000}"/>
    <hyperlink ref="IMK21" location="Age_Categories!A1" display="Age_Categories!A1" xr:uid="{00000000-0004-0000-0100-000028190000}"/>
    <hyperlink ref="IML21" location="Age_Categories!A1" display="Age_Categories!A1" xr:uid="{00000000-0004-0000-0100-000029190000}"/>
    <hyperlink ref="IMM21" location="Age_Categories!A1" display="Age_Categories!A1" xr:uid="{00000000-0004-0000-0100-00002A190000}"/>
    <hyperlink ref="IMN21" location="Age_Categories!A1" display="Age_Categories!A1" xr:uid="{00000000-0004-0000-0100-00002B190000}"/>
    <hyperlink ref="IMO21" location="Age_Categories!A1" display="Age_Categories!A1" xr:uid="{00000000-0004-0000-0100-00002C190000}"/>
    <hyperlink ref="IMP21" location="Age_Categories!A1" display="Age_Categories!A1" xr:uid="{00000000-0004-0000-0100-00002D190000}"/>
    <hyperlink ref="IMQ21" location="Age_Categories!A1" display="Age_Categories!A1" xr:uid="{00000000-0004-0000-0100-00002E190000}"/>
    <hyperlink ref="IMR21" location="Age_Categories!A1" display="Age_Categories!A1" xr:uid="{00000000-0004-0000-0100-00002F190000}"/>
    <hyperlink ref="IMS21" location="Age_Categories!A1" display="Age_Categories!A1" xr:uid="{00000000-0004-0000-0100-000030190000}"/>
    <hyperlink ref="IMT21" location="Age_Categories!A1" display="Age_Categories!A1" xr:uid="{00000000-0004-0000-0100-000031190000}"/>
    <hyperlink ref="IMU21" location="Age_Categories!A1" display="Age_Categories!A1" xr:uid="{00000000-0004-0000-0100-000032190000}"/>
    <hyperlink ref="IMV21" location="Age_Categories!A1" display="Age_Categories!A1" xr:uid="{00000000-0004-0000-0100-000033190000}"/>
    <hyperlink ref="IMW21" location="Age_Categories!A1" display="Age_Categories!A1" xr:uid="{00000000-0004-0000-0100-000034190000}"/>
    <hyperlink ref="IMX21" location="Age_Categories!A1" display="Age_Categories!A1" xr:uid="{00000000-0004-0000-0100-000035190000}"/>
    <hyperlink ref="IMY21" location="Age_Categories!A1" display="Age_Categories!A1" xr:uid="{00000000-0004-0000-0100-000036190000}"/>
    <hyperlink ref="IMZ21" location="Age_Categories!A1" display="Age_Categories!A1" xr:uid="{00000000-0004-0000-0100-000037190000}"/>
    <hyperlink ref="INA21" location="Age_Categories!A1" display="Age_Categories!A1" xr:uid="{00000000-0004-0000-0100-000038190000}"/>
    <hyperlink ref="INB21" location="Age_Categories!A1" display="Age_Categories!A1" xr:uid="{00000000-0004-0000-0100-000039190000}"/>
    <hyperlink ref="INC21" location="Age_Categories!A1" display="Age_Categories!A1" xr:uid="{00000000-0004-0000-0100-00003A190000}"/>
    <hyperlink ref="IND21" location="Age_Categories!A1" display="Age_Categories!A1" xr:uid="{00000000-0004-0000-0100-00003B190000}"/>
    <hyperlink ref="INE21" location="Age_Categories!A1" display="Age_Categories!A1" xr:uid="{00000000-0004-0000-0100-00003C190000}"/>
    <hyperlink ref="INF21" location="Age_Categories!A1" display="Age_Categories!A1" xr:uid="{00000000-0004-0000-0100-00003D190000}"/>
    <hyperlink ref="ING21" location="Age_Categories!A1" display="Age_Categories!A1" xr:uid="{00000000-0004-0000-0100-00003E190000}"/>
    <hyperlink ref="INH21" location="Age_Categories!A1" display="Age_Categories!A1" xr:uid="{00000000-0004-0000-0100-00003F190000}"/>
    <hyperlink ref="INI21" location="Age_Categories!A1" display="Age_Categories!A1" xr:uid="{00000000-0004-0000-0100-000040190000}"/>
    <hyperlink ref="INJ21" location="Age_Categories!A1" display="Age_Categories!A1" xr:uid="{00000000-0004-0000-0100-000041190000}"/>
    <hyperlink ref="INK21" location="Age_Categories!A1" display="Age_Categories!A1" xr:uid="{00000000-0004-0000-0100-000042190000}"/>
    <hyperlink ref="INL21" location="Age_Categories!A1" display="Age_Categories!A1" xr:uid="{00000000-0004-0000-0100-000043190000}"/>
    <hyperlink ref="INM21" location="Age_Categories!A1" display="Age_Categories!A1" xr:uid="{00000000-0004-0000-0100-000044190000}"/>
    <hyperlink ref="INN21" location="Age_Categories!A1" display="Age_Categories!A1" xr:uid="{00000000-0004-0000-0100-000045190000}"/>
    <hyperlink ref="INO21" location="Age_Categories!A1" display="Age_Categories!A1" xr:uid="{00000000-0004-0000-0100-000046190000}"/>
    <hyperlink ref="INP21" location="Age_Categories!A1" display="Age_Categories!A1" xr:uid="{00000000-0004-0000-0100-000047190000}"/>
    <hyperlink ref="INQ21" location="Age_Categories!A1" display="Age_Categories!A1" xr:uid="{00000000-0004-0000-0100-000048190000}"/>
    <hyperlink ref="INR21" location="Age_Categories!A1" display="Age_Categories!A1" xr:uid="{00000000-0004-0000-0100-000049190000}"/>
    <hyperlink ref="INS21" location="Age_Categories!A1" display="Age_Categories!A1" xr:uid="{00000000-0004-0000-0100-00004A190000}"/>
    <hyperlink ref="INT21" location="Age_Categories!A1" display="Age_Categories!A1" xr:uid="{00000000-0004-0000-0100-00004B190000}"/>
    <hyperlink ref="INU21" location="Age_Categories!A1" display="Age_Categories!A1" xr:uid="{00000000-0004-0000-0100-00004C190000}"/>
    <hyperlink ref="INV21" location="Age_Categories!A1" display="Age_Categories!A1" xr:uid="{00000000-0004-0000-0100-00004D190000}"/>
    <hyperlink ref="INW21" location="Age_Categories!A1" display="Age_Categories!A1" xr:uid="{00000000-0004-0000-0100-00004E190000}"/>
    <hyperlink ref="INX21" location="Age_Categories!A1" display="Age_Categories!A1" xr:uid="{00000000-0004-0000-0100-00004F190000}"/>
    <hyperlink ref="INY21" location="Age_Categories!A1" display="Age_Categories!A1" xr:uid="{00000000-0004-0000-0100-000050190000}"/>
    <hyperlink ref="INZ21" location="Age_Categories!A1" display="Age_Categories!A1" xr:uid="{00000000-0004-0000-0100-000051190000}"/>
    <hyperlink ref="IOA21" location="Age_Categories!A1" display="Age_Categories!A1" xr:uid="{00000000-0004-0000-0100-000052190000}"/>
    <hyperlink ref="IOB21" location="Age_Categories!A1" display="Age_Categories!A1" xr:uid="{00000000-0004-0000-0100-000053190000}"/>
    <hyperlink ref="IOC21" location="Age_Categories!A1" display="Age_Categories!A1" xr:uid="{00000000-0004-0000-0100-000054190000}"/>
    <hyperlink ref="IOD21" location="Age_Categories!A1" display="Age_Categories!A1" xr:uid="{00000000-0004-0000-0100-000055190000}"/>
    <hyperlink ref="IOE21" location="Age_Categories!A1" display="Age_Categories!A1" xr:uid="{00000000-0004-0000-0100-000056190000}"/>
    <hyperlink ref="IOF21" location="Age_Categories!A1" display="Age_Categories!A1" xr:uid="{00000000-0004-0000-0100-000057190000}"/>
    <hyperlink ref="IOG21" location="Age_Categories!A1" display="Age_Categories!A1" xr:uid="{00000000-0004-0000-0100-000058190000}"/>
    <hyperlink ref="IOH21" location="Age_Categories!A1" display="Age_Categories!A1" xr:uid="{00000000-0004-0000-0100-000059190000}"/>
    <hyperlink ref="IOI21" location="Age_Categories!A1" display="Age_Categories!A1" xr:uid="{00000000-0004-0000-0100-00005A190000}"/>
    <hyperlink ref="IOJ21" location="Age_Categories!A1" display="Age_Categories!A1" xr:uid="{00000000-0004-0000-0100-00005B190000}"/>
    <hyperlink ref="IOK21" location="Age_Categories!A1" display="Age_Categories!A1" xr:uid="{00000000-0004-0000-0100-00005C190000}"/>
    <hyperlink ref="IOL21" location="Age_Categories!A1" display="Age_Categories!A1" xr:uid="{00000000-0004-0000-0100-00005D190000}"/>
    <hyperlink ref="IOM21" location="Age_Categories!A1" display="Age_Categories!A1" xr:uid="{00000000-0004-0000-0100-00005E190000}"/>
    <hyperlink ref="ION21" location="Age_Categories!A1" display="Age_Categories!A1" xr:uid="{00000000-0004-0000-0100-00005F190000}"/>
    <hyperlink ref="IOO21" location="Age_Categories!A1" display="Age_Categories!A1" xr:uid="{00000000-0004-0000-0100-000060190000}"/>
    <hyperlink ref="IOP21" location="Age_Categories!A1" display="Age_Categories!A1" xr:uid="{00000000-0004-0000-0100-000061190000}"/>
    <hyperlink ref="IOQ21" location="Age_Categories!A1" display="Age_Categories!A1" xr:uid="{00000000-0004-0000-0100-000062190000}"/>
    <hyperlink ref="IOR21" location="Age_Categories!A1" display="Age_Categories!A1" xr:uid="{00000000-0004-0000-0100-000063190000}"/>
    <hyperlink ref="IOS21" location="Age_Categories!A1" display="Age_Categories!A1" xr:uid="{00000000-0004-0000-0100-000064190000}"/>
    <hyperlink ref="IOT21" location="Age_Categories!A1" display="Age_Categories!A1" xr:uid="{00000000-0004-0000-0100-000065190000}"/>
    <hyperlink ref="IOU21" location="Age_Categories!A1" display="Age_Categories!A1" xr:uid="{00000000-0004-0000-0100-000066190000}"/>
    <hyperlink ref="IOV21" location="Age_Categories!A1" display="Age_Categories!A1" xr:uid="{00000000-0004-0000-0100-000067190000}"/>
    <hyperlink ref="IOW21" location="Age_Categories!A1" display="Age_Categories!A1" xr:uid="{00000000-0004-0000-0100-000068190000}"/>
    <hyperlink ref="IOX21" location="Age_Categories!A1" display="Age_Categories!A1" xr:uid="{00000000-0004-0000-0100-000069190000}"/>
    <hyperlink ref="IOY21" location="Age_Categories!A1" display="Age_Categories!A1" xr:uid="{00000000-0004-0000-0100-00006A190000}"/>
    <hyperlink ref="IOZ21" location="Age_Categories!A1" display="Age_Categories!A1" xr:uid="{00000000-0004-0000-0100-00006B190000}"/>
    <hyperlink ref="IPA21" location="Age_Categories!A1" display="Age_Categories!A1" xr:uid="{00000000-0004-0000-0100-00006C190000}"/>
    <hyperlink ref="IPB21" location="Age_Categories!A1" display="Age_Categories!A1" xr:uid="{00000000-0004-0000-0100-00006D190000}"/>
    <hyperlink ref="IPC21" location="Age_Categories!A1" display="Age_Categories!A1" xr:uid="{00000000-0004-0000-0100-00006E190000}"/>
    <hyperlink ref="IPD21" location="Age_Categories!A1" display="Age_Categories!A1" xr:uid="{00000000-0004-0000-0100-00006F190000}"/>
    <hyperlink ref="IPE21" location="Age_Categories!A1" display="Age_Categories!A1" xr:uid="{00000000-0004-0000-0100-000070190000}"/>
    <hyperlink ref="IPF21" location="Age_Categories!A1" display="Age_Categories!A1" xr:uid="{00000000-0004-0000-0100-000071190000}"/>
    <hyperlink ref="IPG21" location="Age_Categories!A1" display="Age_Categories!A1" xr:uid="{00000000-0004-0000-0100-000072190000}"/>
    <hyperlink ref="IPH21" location="Age_Categories!A1" display="Age_Categories!A1" xr:uid="{00000000-0004-0000-0100-000073190000}"/>
    <hyperlink ref="IPI21" location="Age_Categories!A1" display="Age_Categories!A1" xr:uid="{00000000-0004-0000-0100-000074190000}"/>
    <hyperlink ref="IPJ21" location="Age_Categories!A1" display="Age_Categories!A1" xr:uid="{00000000-0004-0000-0100-000075190000}"/>
    <hyperlink ref="IPK21" location="Age_Categories!A1" display="Age_Categories!A1" xr:uid="{00000000-0004-0000-0100-000076190000}"/>
    <hyperlink ref="IPL21" location="Age_Categories!A1" display="Age_Categories!A1" xr:uid="{00000000-0004-0000-0100-000077190000}"/>
    <hyperlink ref="IPM21" location="Age_Categories!A1" display="Age_Categories!A1" xr:uid="{00000000-0004-0000-0100-000078190000}"/>
    <hyperlink ref="IPN21" location="Age_Categories!A1" display="Age_Categories!A1" xr:uid="{00000000-0004-0000-0100-000079190000}"/>
    <hyperlink ref="IPO21" location="Age_Categories!A1" display="Age_Categories!A1" xr:uid="{00000000-0004-0000-0100-00007A190000}"/>
    <hyperlink ref="IPP21" location="Age_Categories!A1" display="Age_Categories!A1" xr:uid="{00000000-0004-0000-0100-00007B190000}"/>
    <hyperlink ref="IPQ21" location="Age_Categories!A1" display="Age_Categories!A1" xr:uid="{00000000-0004-0000-0100-00007C190000}"/>
    <hyperlink ref="IPR21" location="Age_Categories!A1" display="Age_Categories!A1" xr:uid="{00000000-0004-0000-0100-00007D190000}"/>
    <hyperlink ref="IPS21" location="Age_Categories!A1" display="Age_Categories!A1" xr:uid="{00000000-0004-0000-0100-00007E190000}"/>
    <hyperlink ref="IPT21" location="Age_Categories!A1" display="Age_Categories!A1" xr:uid="{00000000-0004-0000-0100-00007F190000}"/>
    <hyperlink ref="IPU21" location="Age_Categories!A1" display="Age_Categories!A1" xr:uid="{00000000-0004-0000-0100-000080190000}"/>
    <hyperlink ref="IPV21" location="Age_Categories!A1" display="Age_Categories!A1" xr:uid="{00000000-0004-0000-0100-000081190000}"/>
    <hyperlink ref="IPW21" location="Age_Categories!A1" display="Age_Categories!A1" xr:uid="{00000000-0004-0000-0100-000082190000}"/>
    <hyperlink ref="IPX21" location="Age_Categories!A1" display="Age_Categories!A1" xr:uid="{00000000-0004-0000-0100-000083190000}"/>
    <hyperlink ref="IPY21" location="Age_Categories!A1" display="Age_Categories!A1" xr:uid="{00000000-0004-0000-0100-000084190000}"/>
    <hyperlink ref="IPZ21" location="Age_Categories!A1" display="Age_Categories!A1" xr:uid="{00000000-0004-0000-0100-000085190000}"/>
    <hyperlink ref="IQA21" location="Age_Categories!A1" display="Age_Categories!A1" xr:uid="{00000000-0004-0000-0100-000086190000}"/>
    <hyperlink ref="IQB21" location="Age_Categories!A1" display="Age_Categories!A1" xr:uid="{00000000-0004-0000-0100-000087190000}"/>
    <hyperlink ref="IQC21" location="Age_Categories!A1" display="Age_Categories!A1" xr:uid="{00000000-0004-0000-0100-000088190000}"/>
    <hyperlink ref="IQD21" location="Age_Categories!A1" display="Age_Categories!A1" xr:uid="{00000000-0004-0000-0100-000089190000}"/>
    <hyperlink ref="IQE21" location="Age_Categories!A1" display="Age_Categories!A1" xr:uid="{00000000-0004-0000-0100-00008A190000}"/>
    <hyperlink ref="IQF21" location="Age_Categories!A1" display="Age_Categories!A1" xr:uid="{00000000-0004-0000-0100-00008B190000}"/>
    <hyperlink ref="IQG21" location="Age_Categories!A1" display="Age_Categories!A1" xr:uid="{00000000-0004-0000-0100-00008C190000}"/>
    <hyperlink ref="IQH21" location="Age_Categories!A1" display="Age_Categories!A1" xr:uid="{00000000-0004-0000-0100-00008D190000}"/>
    <hyperlink ref="IQI21" location="Age_Categories!A1" display="Age_Categories!A1" xr:uid="{00000000-0004-0000-0100-00008E190000}"/>
    <hyperlink ref="IQJ21" location="Age_Categories!A1" display="Age_Categories!A1" xr:uid="{00000000-0004-0000-0100-00008F190000}"/>
    <hyperlink ref="IQK21" location="Age_Categories!A1" display="Age_Categories!A1" xr:uid="{00000000-0004-0000-0100-000090190000}"/>
    <hyperlink ref="IQL21" location="Age_Categories!A1" display="Age_Categories!A1" xr:uid="{00000000-0004-0000-0100-000091190000}"/>
    <hyperlink ref="IQM21" location="Age_Categories!A1" display="Age_Categories!A1" xr:uid="{00000000-0004-0000-0100-000092190000}"/>
    <hyperlink ref="IQN21" location="Age_Categories!A1" display="Age_Categories!A1" xr:uid="{00000000-0004-0000-0100-000093190000}"/>
    <hyperlink ref="IQO21" location="Age_Categories!A1" display="Age_Categories!A1" xr:uid="{00000000-0004-0000-0100-000094190000}"/>
    <hyperlink ref="IQP21" location="Age_Categories!A1" display="Age_Categories!A1" xr:uid="{00000000-0004-0000-0100-000095190000}"/>
    <hyperlink ref="IQQ21" location="Age_Categories!A1" display="Age_Categories!A1" xr:uid="{00000000-0004-0000-0100-000096190000}"/>
    <hyperlink ref="IQR21" location="Age_Categories!A1" display="Age_Categories!A1" xr:uid="{00000000-0004-0000-0100-000097190000}"/>
    <hyperlink ref="IQS21" location="Age_Categories!A1" display="Age_Categories!A1" xr:uid="{00000000-0004-0000-0100-000098190000}"/>
    <hyperlink ref="IQT21" location="Age_Categories!A1" display="Age_Categories!A1" xr:uid="{00000000-0004-0000-0100-000099190000}"/>
    <hyperlink ref="IQU21" location="Age_Categories!A1" display="Age_Categories!A1" xr:uid="{00000000-0004-0000-0100-00009A190000}"/>
    <hyperlink ref="IQV21" location="Age_Categories!A1" display="Age_Categories!A1" xr:uid="{00000000-0004-0000-0100-00009B190000}"/>
    <hyperlink ref="IQW21" location="Age_Categories!A1" display="Age_Categories!A1" xr:uid="{00000000-0004-0000-0100-00009C190000}"/>
    <hyperlink ref="IQX21" location="Age_Categories!A1" display="Age_Categories!A1" xr:uid="{00000000-0004-0000-0100-00009D190000}"/>
    <hyperlink ref="IQY21" location="Age_Categories!A1" display="Age_Categories!A1" xr:uid="{00000000-0004-0000-0100-00009E190000}"/>
    <hyperlink ref="IQZ21" location="Age_Categories!A1" display="Age_Categories!A1" xr:uid="{00000000-0004-0000-0100-00009F190000}"/>
    <hyperlink ref="IRA21" location="Age_Categories!A1" display="Age_Categories!A1" xr:uid="{00000000-0004-0000-0100-0000A0190000}"/>
    <hyperlink ref="IRB21" location="Age_Categories!A1" display="Age_Categories!A1" xr:uid="{00000000-0004-0000-0100-0000A1190000}"/>
    <hyperlink ref="IRC21" location="Age_Categories!A1" display="Age_Categories!A1" xr:uid="{00000000-0004-0000-0100-0000A2190000}"/>
    <hyperlink ref="IRD21" location="Age_Categories!A1" display="Age_Categories!A1" xr:uid="{00000000-0004-0000-0100-0000A3190000}"/>
    <hyperlink ref="IRE21" location="Age_Categories!A1" display="Age_Categories!A1" xr:uid="{00000000-0004-0000-0100-0000A4190000}"/>
    <hyperlink ref="IRF21" location="Age_Categories!A1" display="Age_Categories!A1" xr:uid="{00000000-0004-0000-0100-0000A5190000}"/>
    <hyperlink ref="IRG21" location="Age_Categories!A1" display="Age_Categories!A1" xr:uid="{00000000-0004-0000-0100-0000A6190000}"/>
    <hyperlink ref="IRH21" location="Age_Categories!A1" display="Age_Categories!A1" xr:uid="{00000000-0004-0000-0100-0000A7190000}"/>
    <hyperlink ref="IRI21" location="Age_Categories!A1" display="Age_Categories!A1" xr:uid="{00000000-0004-0000-0100-0000A8190000}"/>
    <hyperlink ref="IRJ21" location="Age_Categories!A1" display="Age_Categories!A1" xr:uid="{00000000-0004-0000-0100-0000A9190000}"/>
    <hyperlink ref="IRK21" location="Age_Categories!A1" display="Age_Categories!A1" xr:uid="{00000000-0004-0000-0100-0000AA190000}"/>
    <hyperlink ref="IRL21" location="Age_Categories!A1" display="Age_Categories!A1" xr:uid="{00000000-0004-0000-0100-0000AB190000}"/>
    <hyperlink ref="IRM21" location="Age_Categories!A1" display="Age_Categories!A1" xr:uid="{00000000-0004-0000-0100-0000AC190000}"/>
    <hyperlink ref="IRN21" location="Age_Categories!A1" display="Age_Categories!A1" xr:uid="{00000000-0004-0000-0100-0000AD190000}"/>
    <hyperlink ref="IRO21" location="Age_Categories!A1" display="Age_Categories!A1" xr:uid="{00000000-0004-0000-0100-0000AE190000}"/>
    <hyperlink ref="IRP21" location="Age_Categories!A1" display="Age_Categories!A1" xr:uid="{00000000-0004-0000-0100-0000AF190000}"/>
    <hyperlink ref="IRQ21" location="Age_Categories!A1" display="Age_Categories!A1" xr:uid="{00000000-0004-0000-0100-0000B0190000}"/>
    <hyperlink ref="IRR21" location="Age_Categories!A1" display="Age_Categories!A1" xr:uid="{00000000-0004-0000-0100-0000B1190000}"/>
    <hyperlink ref="IRS21" location="Age_Categories!A1" display="Age_Categories!A1" xr:uid="{00000000-0004-0000-0100-0000B2190000}"/>
    <hyperlink ref="IRT21" location="Age_Categories!A1" display="Age_Categories!A1" xr:uid="{00000000-0004-0000-0100-0000B3190000}"/>
    <hyperlink ref="IRU21" location="Age_Categories!A1" display="Age_Categories!A1" xr:uid="{00000000-0004-0000-0100-0000B4190000}"/>
    <hyperlink ref="IRV21" location="Age_Categories!A1" display="Age_Categories!A1" xr:uid="{00000000-0004-0000-0100-0000B5190000}"/>
    <hyperlink ref="IRW21" location="Age_Categories!A1" display="Age_Categories!A1" xr:uid="{00000000-0004-0000-0100-0000B6190000}"/>
    <hyperlink ref="IRX21" location="Age_Categories!A1" display="Age_Categories!A1" xr:uid="{00000000-0004-0000-0100-0000B7190000}"/>
    <hyperlink ref="IRY21" location="Age_Categories!A1" display="Age_Categories!A1" xr:uid="{00000000-0004-0000-0100-0000B8190000}"/>
    <hyperlink ref="IRZ21" location="Age_Categories!A1" display="Age_Categories!A1" xr:uid="{00000000-0004-0000-0100-0000B9190000}"/>
    <hyperlink ref="ISA21" location="Age_Categories!A1" display="Age_Categories!A1" xr:uid="{00000000-0004-0000-0100-0000BA190000}"/>
    <hyperlink ref="ISB21" location="Age_Categories!A1" display="Age_Categories!A1" xr:uid="{00000000-0004-0000-0100-0000BB190000}"/>
    <hyperlink ref="ISC21" location="Age_Categories!A1" display="Age_Categories!A1" xr:uid="{00000000-0004-0000-0100-0000BC190000}"/>
    <hyperlink ref="ISD21" location="Age_Categories!A1" display="Age_Categories!A1" xr:uid="{00000000-0004-0000-0100-0000BD190000}"/>
    <hyperlink ref="ISE21" location="Age_Categories!A1" display="Age_Categories!A1" xr:uid="{00000000-0004-0000-0100-0000BE190000}"/>
    <hyperlink ref="ISF21" location="Age_Categories!A1" display="Age_Categories!A1" xr:uid="{00000000-0004-0000-0100-0000BF190000}"/>
    <hyperlink ref="ISG21" location="Age_Categories!A1" display="Age_Categories!A1" xr:uid="{00000000-0004-0000-0100-0000C0190000}"/>
    <hyperlink ref="ISH21" location="Age_Categories!A1" display="Age_Categories!A1" xr:uid="{00000000-0004-0000-0100-0000C1190000}"/>
    <hyperlink ref="ISI21" location="Age_Categories!A1" display="Age_Categories!A1" xr:uid="{00000000-0004-0000-0100-0000C2190000}"/>
    <hyperlink ref="ISJ21" location="Age_Categories!A1" display="Age_Categories!A1" xr:uid="{00000000-0004-0000-0100-0000C3190000}"/>
    <hyperlink ref="ISK21" location="Age_Categories!A1" display="Age_Categories!A1" xr:uid="{00000000-0004-0000-0100-0000C4190000}"/>
    <hyperlink ref="ISL21" location="Age_Categories!A1" display="Age_Categories!A1" xr:uid="{00000000-0004-0000-0100-0000C5190000}"/>
    <hyperlink ref="ISM21" location="Age_Categories!A1" display="Age_Categories!A1" xr:uid="{00000000-0004-0000-0100-0000C6190000}"/>
    <hyperlink ref="ISN21" location="Age_Categories!A1" display="Age_Categories!A1" xr:uid="{00000000-0004-0000-0100-0000C7190000}"/>
    <hyperlink ref="ISO21" location="Age_Categories!A1" display="Age_Categories!A1" xr:uid="{00000000-0004-0000-0100-0000C8190000}"/>
    <hyperlink ref="ISP21" location="Age_Categories!A1" display="Age_Categories!A1" xr:uid="{00000000-0004-0000-0100-0000C9190000}"/>
    <hyperlink ref="ISQ21" location="Age_Categories!A1" display="Age_Categories!A1" xr:uid="{00000000-0004-0000-0100-0000CA190000}"/>
    <hyperlink ref="ISR21" location="Age_Categories!A1" display="Age_Categories!A1" xr:uid="{00000000-0004-0000-0100-0000CB190000}"/>
    <hyperlink ref="ISS21" location="Age_Categories!A1" display="Age_Categories!A1" xr:uid="{00000000-0004-0000-0100-0000CC190000}"/>
    <hyperlink ref="IST21" location="Age_Categories!A1" display="Age_Categories!A1" xr:uid="{00000000-0004-0000-0100-0000CD190000}"/>
    <hyperlink ref="ISU21" location="Age_Categories!A1" display="Age_Categories!A1" xr:uid="{00000000-0004-0000-0100-0000CE190000}"/>
    <hyperlink ref="ISV21" location="Age_Categories!A1" display="Age_Categories!A1" xr:uid="{00000000-0004-0000-0100-0000CF190000}"/>
    <hyperlink ref="ISW21" location="Age_Categories!A1" display="Age_Categories!A1" xr:uid="{00000000-0004-0000-0100-0000D0190000}"/>
    <hyperlink ref="ISX21" location="Age_Categories!A1" display="Age_Categories!A1" xr:uid="{00000000-0004-0000-0100-0000D1190000}"/>
    <hyperlink ref="ISY21" location="Age_Categories!A1" display="Age_Categories!A1" xr:uid="{00000000-0004-0000-0100-0000D2190000}"/>
    <hyperlink ref="ISZ21" location="Age_Categories!A1" display="Age_Categories!A1" xr:uid="{00000000-0004-0000-0100-0000D3190000}"/>
    <hyperlink ref="ITA21" location="Age_Categories!A1" display="Age_Categories!A1" xr:uid="{00000000-0004-0000-0100-0000D4190000}"/>
    <hyperlink ref="ITB21" location="Age_Categories!A1" display="Age_Categories!A1" xr:uid="{00000000-0004-0000-0100-0000D5190000}"/>
    <hyperlink ref="ITC21" location="Age_Categories!A1" display="Age_Categories!A1" xr:uid="{00000000-0004-0000-0100-0000D6190000}"/>
    <hyperlink ref="ITD21" location="Age_Categories!A1" display="Age_Categories!A1" xr:uid="{00000000-0004-0000-0100-0000D7190000}"/>
    <hyperlink ref="ITE21" location="Age_Categories!A1" display="Age_Categories!A1" xr:uid="{00000000-0004-0000-0100-0000D8190000}"/>
    <hyperlink ref="ITF21" location="Age_Categories!A1" display="Age_Categories!A1" xr:uid="{00000000-0004-0000-0100-0000D9190000}"/>
    <hyperlink ref="ITG21" location="Age_Categories!A1" display="Age_Categories!A1" xr:uid="{00000000-0004-0000-0100-0000DA190000}"/>
    <hyperlink ref="ITH21" location="Age_Categories!A1" display="Age_Categories!A1" xr:uid="{00000000-0004-0000-0100-0000DB190000}"/>
    <hyperlink ref="ITI21" location="Age_Categories!A1" display="Age_Categories!A1" xr:uid="{00000000-0004-0000-0100-0000DC190000}"/>
    <hyperlink ref="ITJ21" location="Age_Categories!A1" display="Age_Categories!A1" xr:uid="{00000000-0004-0000-0100-0000DD190000}"/>
    <hyperlink ref="ITK21" location="Age_Categories!A1" display="Age_Categories!A1" xr:uid="{00000000-0004-0000-0100-0000DE190000}"/>
    <hyperlink ref="ITL21" location="Age_Categories!A1" display="Age_Categories!A1" xr:uid="{00000000-0004-0000-0100-0000DF190000}"/>
    <hyperlink ref="ITM21" location="Age_Categories!A1" display="Age_Categories!A1" xr:uid="{00000000-0004-0000-0100-0000E0190000}"/>
    <hyperlink ref="ITN21" location="Age_Categories!A1" display="Age_Categories!A1" xr:uid="{00000000-0004-0000-0100-0000E1190000}"/>
    <hyperlink ref="ITO21" location="Age_Categories!A1" display="Age_Categories!A1" xr:uid="{00000000-0004-0000-0100-0000E2190000}"/>
    <hyperlink ref="ITP21" location="Age_Categories!A1" display="Age_Categories!A1" xr:uid="{00000000-0004-0000-0100-0000E3190000}"/>
    <hyperlink ref="ITQ21" location="Age_Categories!A1" display="Age_Categories!A1" xr:uid="{00000000-0004-0000-0100-0000E4190000}"/>
    <hyperlink ref="ITR21" location="Age_Categories!A1" display="Age_Categories!A1" xr:uid="{00000000-0004-0000-0100-0000E5190000}"/>
    <hyperlink ref="ITS21" location="Age_Categories!A1" display="Age_Categories!A1" xr:uid="{00000000-0004-0000-0100-0000E6190000}"/>
    <hyperlink ref="ITT21" location="Age_Categories!A1" display="Age_Categories!A1" xr:uid="{00000000-0004-0000-0100-0000E7190000}"/>
    <hyperlink ref="ITU21" location="Age_Categories!A1" display="Age_Categories!A1" xr:uid="{00000000-0004-0000-0100-0000E8190000}"/>
    <hyperlink ref="ITV21" location="Age_Categories!A1" display="Age_Categories!A1" xr:uid="{00000000-0004-0000-0100-0000E9190000}"/>
    <hyperlink ref="ITW21" location="Age_Categories!A1" display="Age_Categories!A1" xr:uid="{00000000-0004-0000-0100-0000EA190000}"/>
    <hyperlink ref="ITX21" location="Age_Categories!A1" display="Age_Categories!A1" xr:uid="{00000000-0004-0000-0100-0000EB190000}"/>
    <hyperlink ref="ITY21" location="Age_Categories!A1" display="Age_Categories!A1" xr:uid="{00000000-0004-0000-0100-0000EC190000}"/>
    <hyperlink ref="ITZ21" location="Age_Categories!A1" display="Age_Categories!A1" xr:uid="{00000000-0004-0000-0100-0000ED190000}"/>
    <hyperlink ref="IUA21" location="Age_Categories!A1" display="Age_Categories!A1" xr:uid="{00000000-0004-0000-0100-0000EE190000}"/>
    <hyperlink ref="IUB21" location="Age_Categories!A1" display="Age_Categories!A1" xr:uid="{00000000-0004-0000-0100-0000EF190000}"/>
    <hyperlink ref="IUC21" location="Age_Categories!A1" display="Age_Categories!A1" xr:uid="{00000000-0004-0000-0100-0000F0190000}"/>
    <hyperlink ref="IUD21" location="Age_Categories!A1" display="Age_Categories!A1" xr:uid="{00000000-0004-0000-0100-0000F1190000}"/>
    <hyperlink ref="IUE21" location="Age_Categories!A1" display="Age_Categories!A1" xr:uid="{00000000-0004-0000-0100-0000F2190000}"/>
    <hyperlink ref="IUF21" location="Age_Categories!A1" display="Age_Categories!A1" xr:uid="{00000000-0004-0000-0100-0000F3190000}"/>
    <hyperlink ref="IUG21" location="Age_Categories!A1" display="Age_Categories!A1" xr:uid="{00000000-0004-0000-0100-0000F4190000}"/>
    <hyperlink ref="IUH21" location="Age_Categories!A1" display="Age_Categories!A1" xr:uid="{00000000-0004-0000-0100-0000F5190000}"/>
    <hyperlink ref="IUI21" location="Age_Categories!A1" display="Age_Categories!A1" xr:uid="{00000000-0004-0000-0100-0000F6190000}"/>
    <hyperlink ref="IUJ21" location="Age_Categories!A1" display="Age_Categories!A1" xr:uid="{00000000-0004-0000-0100-0000F7190000}"/>
    <hyperlink ref="IUK21" location="Age_Categories!A1" display="Age_Categories!A1" xr:uid="{00000000-0004-0000-0100-0000F8190000}"/>
    <hyperlink ref="IUL21" location="Age_Categories!A1" display="Age_Categories!A1" xr:uid="{00000000-0004-0000-0100-0000F9190000}"/>
    <hyperlink ref="IUM21" location="Age_Categories!A1" display="Age_Categories!A1" xr:uid="{00000000-0004-0000-0100-0000FA190000}"/>
    <hyperlink ref="IUN21" location="Age_Categories!A1" display="Age_Categories!A1" xr:uid="{00000000-0004-0000-0100-0000FB190000}"/>
    <hyperlink ref="IUO21" location="Age_Categories!A1" display="Age_Categories!A1" xr:uid="{00000000-0004-0000-0100-0000FC190000}"/>
    <hyperlink ref="IUP21" location="Age_Categories!A1" display="Age_Categories!A1" xr:uid="{00000000-0004-0000-0100-0000FD190000}"/>
    <hyperlink ref="IUQ21" location="Age_Categories!A1" display="Age_Categories!A1" xr:uid="{00000000-0004-0000-0100-0000FE190000}"/>
    <hyperlink ref="IUR21" location="Age_Categories!A1" display="Age_Categories!A1" xr:uid="{00000000-0004-0000-0100-0000FF190000}"/>
    <hyperlink ref="IUS21" location="Age_Categories!A1" display="Age_Categories!A1" xr:uid="{00000000-0004-0000-0100-0000001A0000}"/>
    <hyperlink ref="IUT21" location="Age_Categories!A1" display="Age_Categories!A1" xr:uid="{00000000-0004-0000-0100-0000011A0000}"/>
    <hyperlink ref="IUU21" location="Age_Categories!A1" display="Age_Categories!A1" xr:uid="{00000000-0004-0000-0100-0000021A0000}"/>
    <hyperlink ref="IUV21" location="Age_Categories!A1" display="Age_Categories!A1" xr:uid="{00000000-0004-0000-0100-0000031A0000}"/>
    <hyperlink ref="IUW21" location="Age_Categories!A1" display="Age_Categories!A1" xr:uid="{00000000-0004-0000-0100-0000041A0000}"/>
    <hyperlink ref="IUX21" location="Age_Categories!A1" display="Age_Categories!A1" xr:uid="{00000000-0004-0000-0100-0000051A0000}"/>
    <hyperlink ref="IUY21" location="Age_Categories!A1" display="Age_Categories!A1" xr:uid="{00000000-0004-0000-0100-0000061A0000}"/>
    <hyperlink ref="IUZ21" location="Age_Categories!A1" display="Age_Categories!A1" xr:uid="{00000000-0004-0000-0100-0000071A0000}"/>
    <hyperlink ref="IVA21" location="Age_Categories!A1" display="Age_Categories!A1" xr:uid="{00000000-0004-0000-0100-0000081A0000}"/>
    <hyperlink ref="IVB21" location="Age_Categories!A1" display="Age_Categories!A1" xr:uid="{00000000-0004-0000-0100-0000091A0000}"/>
    <hyperlink ref="IVC21" location="Age_Categories!A1" display="Age_Categories!A1" xr:uid="{00000000-0004-0000-0100-00000A1A0000}"/>
    <hyperlink ref="IVD21" location="Age_Categories!A1" display="Age_Categories!A1" xr:uid="{00000000-0004-0000-0100-00000B1A0000}"/>
    <hyperlink ref="IVE21" location="Age_Categories!A1" display="Age_Categories!A1" xr:uid="{00000000-0004-0000-0100-00000C1A0000}"/>
    <hyperlink ref="IVF21" location="Age_Categories!A1" display="Age_Categories!A1" xr:uid="{00000000-0004-0000-0100-00000D1A0000}"/>
    <hyperlink ref="IVG21" location="Age_Categories!A1" display="Age_Categories!A1" xr:uid="{00000000-0004-0000-0100-00000E1A0000}"/>
    <hyperlink ref="IVH21" location="Age_Categories!A1" display="Age_Categories!A1" xr:uid="{00000000-0004-0000-0100-00000F1A0000}"/>
    <hyperlink ref="IVI21" location="Age_Categories!A1" display="Age_Categories!A1" xr:uid="{00000000-0004-0000-0100-0000101A0000}"/>
    <hyperlink ref="IVJ21" location="Age_Categories!A1" display="Age_Categories!A1" xr:uid="{00000000-0004-0000-0100-0000111A0000}"/>
    <hyperlink ref="IVK21" location="Age_Categories!A1" display="Age_Categories!A1" xr:uid="{00000000-0004-0000-0100-0000121A0000}"/>
    <hyperlink ref="IVL21" location="Age_Categories!A1" display="Age_Categories!A1" xr:uid="{00000000-0004-0000-0100-0000131A0000}"/>
    <hyperlink ref="IVM21" location="Age_Categories!A1" display="Age_Categories!A1" xr:uid="{00000000-0004-0000-0100-0000141A0000}"/>
    <hyperlink ref="IVN21" location="Age_Categories!A1" display="Age_Categories!A1" xr:uid="{00000000-0004-0000-0100-0000151A0000}"/>
    <hyperlink ref="IVO21" location="Age_Categories!A1" display="Age_Categories!A1" xr:uid="{00000000-0004-0000-0100-0000161A0000}"/>
    <hyperlink ref="IVP21" location="Age_Categories!A1" display="Age_Categories!A1" xr:uid="{00000000-0004-0000-0100-0000171A0000}"/>
    <hyperlink ref="IVQ21" location="Age_Categories!A1" display="Age_Categories!A1" xr:uid="{00000000-0004-0000-0100-0000181A0000}"/>
    <hyperlink ref="IVR21" location="Age_Categories!A1" display="Age_Categories!A1" xr:uid="{00000000-0004-0000-0100-0000191A0000}"/>
    <hyperlink ref="IVS21" location="Age_Categories!A1" display="Age_Categories!A1" xr:uid="{00000000-0004-0000-0100-00001A1A0000}"/>
    <hyperlink ref="IVT21" location="Age_Categories!A1" display="Age_Categories!A1" xr:uid="{00000000-0004-0000-0100-00001B1A0000}"/>
    <hyperlink ref="IVU21" location="Age_Categories!A1" display="Age_Categories!A1" xr:uid="{00000000-0004-0000-0100-00001C1A0000}"/>
    <hyperlink ref="IVV21" location="Age_Categories!A1" display="Age_Categories!A1" xr:uid="{00000000-0004-0000-0100-00001D1A0000}"/>
    <hyperlink ref="IVW21" location="Age_Categories!A1" display="Age_Categories!A1" xr:uid="{00000000-0004-0000-0100-00001E1A0000}"/>
    <hyperlink ref="IVX21" location="Age_Categories!A1" display="Age_Categories!A1" xr:uid="{00000000-0004-0000-0100-00001F1A0000}"/>
    <hyperlink ref="IVY21" location="Age_Categories!A1" display="Age_Categories!A1" xr:uid="{00000000-0004-0000-0100-0000201A0000}"/>
    <hyperlink ref="IVZ21" location="Age_Categories!A1" display="Age_Categories!A1" xr:uid="{00000000-0004-0000-0100-0000211A0000}"/>
    <hyperlink ref="IWA21" location="Age_Categories!A1" display="Age_Categories!A1" xr:uid="{00000000-0004-0000-0100-0000221A0000}"/>
    <hyperlink ref="IWB21" location="Age_Categories!A1" display="Age_Categories!A1" xr:uid="{00000000-0004-0000-0100-0000231A0000}"/>
    <hyperlink ref="IWC21" location="Age_Categories!A1" display="Age_Categories!A1" xr:uid="{00000000-0004-0000-0100-0000241A0000}"/>
    <hyperlink ref="IWD21" location="Age_Categories!A1" display="Age_Categories!A1" xr:uid="{00000000-0004-0000-0100-0000251A0000}"/>
    <hyperlink ref="IWE21" location="Age_Categories!A1" display="Age_Categories!A1" xr:uid="{00000000-0004-0000-0100-0000261A0000}"/>
    <hyperlink ref="IWF21" location="Age_Categories!A1" display="Age_Categories!A1" xr:uid="{00000000-0004-0000-0100-0000271A0000}"/>
    <hyperlink ref="IWG21" location="Age_Categories!A1" display="Age_Categories!A1" xr:uid="{00000000-0004-0000-0100-0000281A0000}"/>
    <hyperlink ref="IWH21" location="Age_Categories!A1" display="Age_Categories!A1" xr:uid="{00000000-0004-0000-0100-0000291A0000}"/>
    <hyperlink ref="IWI21" location="Age_Categories!A1" display="Age_Categories!A1" xr:uid="{00000000-0004-0000-0100-00002A1A0000}"/>
    <hyperlink ref="IWJ21" location="Age_Categories!A1" display="Age_Categories!A1" xr:uid="{00000000-0004-0000-0100-00002B1A0000}"/>
    <hyperlink ref="IWK21" location="Age_Categories!A1" display="Age_Categories!A1" xr:uid="{00000000-0004-0000-0100-00002C1A0000}"/>
    <hyperlink ref="IWL21" location="Age_Categories!A1" display="Age_Categories!A1" xr:uid="{00000000-0004-0000-0100-00002D1A0000}"/>
    <hyperlink ref="IWM21" location="Age_Categories!A1" display="Age_Categories!A1" xr:uid="{00000000-0004-0000-0100-00002E1A0000}"/>
    <hyperlink ref="IWN21" location="Age_Categories!A1" display="Age_Categories!A1" xr:uid="{00000000-0004-0000-0100-00002F1A0000}"/>
    <hyperlink ref="IWO21" location="Age_Categories!A1" display="Age_Categories!A1" xr:uid="{00000000-0004-0000-0100-0000301A0000}"/>
    <hyperlink ref="IWP21" location="Age_Categories!A1" display="Age_Categories!A1" xr:uid="{00000000-0004-0000-0100-0000311A0000}"/>
    <hyperlink ref="IWQ21" location="Age_Categories!A1" display="Age_Categories!A1" xr:uid="{00000000-0004-0000-0100-0000321A0000}"/>
    <hyperlink ref="IWR21" location="Age_Categories!A1" display="Age_Categories!A1" xr:uid="{00000000-0004-0000-0100-0000331A0000}"/>
    <hyperlink ref="IWS21" location="Age_Categories!A1" display="Age_Categories!A1" xr:uid="{00000000-0004-0000-0100-0000341A0000}"/>
    <hyperlink ref="IWT21" location="Age_Categories!A1" display="Age_Categories!A1" xr:uid="{00000000-0004-0000-0100-0000351A0000}"/>
    <hyperlink ref="IWU21" location="Age_Categories!A1" display="Age_Categories!A1" xr:uid="{00000000-0004-0000-0100-0000361A0000}"/>
    <hyperlink ref="IWV21" location="Age_Categories!A1" display="Age_Categories!A1" xr:uid="{00000000-0004-0000-0100-0000371A0000}"/>
    <hyperlink ref="IWW21" location="Age_Categories!A1" display="Age_Categories!A1" xr:uid="{00000000-0004-0000-0100-0000381A0000}"/>
    <hyperlink ref="IWX21" location="Age_Categories!A1" display="Age_Categories!A1" xr:uid="{00000000-0004-0000-0100-0000391A0000}"/>
    <hyperlink ref="IWY21" location="Age_Categories!A1" display="Age_Categories!A1" xr:uid="{00000000-0004-0000-0100-00003A1A0000}"/>
    <hyperlink ref="IWZ21" location="Age_Categories!A1" display="Age_Categories!A1" xr:uid="{00000000-0004-0000-0100-00003B1A0000}"/>
    <hyperlink ref="IXA21" location="Age_Categories!A1" display="Age_Categories!A1" xr:uid="{00000000-0004-0000-0100-00003C1A0000}"/>
    <hyperlink ref="IXB21" location="Age_Categories!A1" display="Age_Categories!A1" xr:uid="{00000000-0004-0000-0100-00003D1A0000}"/>
    <hyperlink ref="IXC21" location="Age_Categories!A1" display="Age_Categories!A1" xr:uid="{00000000-0004-0000-0100-00003E1A0000}"/>
    <hyperlink ref="IXD21" location="Age_Categories!A1" display="Age_Categories!A1" xr:uid="{00000000-0004-0000-0100-00003F1A0000}"/>
    <hyperlink ref="IXE21" location="Age_Categories!A1" display="Age_Categories!A1" xr:uid="{00000000-0004-0000-0100-0000401A0000}"/>
    <hyperlink ref="IXF21" location="Age_Categories!A1" display="Age_Categories!A1" xr:uid="{00000000-0004-0000-0100-0000411A0000}"/>
    <hyperlink ref="IXG21" location="Age_Categories!A1" display="Age_Categories!A1" xr:uid="{00000000-0004-0000-0100-0000421A0000}"/>
    <hyperlink ref="IXH21" location="Age_Categories!A1" display="Age_Categories!A1" xr:uid="{00000000-0004-0000-0100-0000431A0000}"/>
    <hyperlink ref="IXI21" location="Age_Categories!A1" display="Age_Categories!A1" xr:uid="{00000000-0004-0000-0100-0000441A0000}"/>
    <hyperlink ref="IXJ21" location="Age_Categories!A1" display="Age_Categories!A1" xr:uid="{00000000-0004-0000-0100-0000451A0000}"/>
    <hyperlink ref="IXK21" location="Age_Categories!A1" display="Age_Categories!A1" xr:uid="{00000000-0004-0000-0100-0000461A0000}"/>
    <hyperlink ref="IXL21" location="Age_Categories!A1" display="Age_Categories!A1" xr:uid="{00000000-0004-0000-0100-0000471A0000}"/>
    <hyperlink ref="IXM21" location="Age_Categories!A1" display="Age_Categories!A1" xr:uid="{00000000-0004-0000-0100-0000481A0000}"/>
    <hyperlink ref="IXN21" location="Age_Categories!A1" display="Age_Categories!A1" xr:uid="{00000000-0004-0000-0100-0000491A0000}"/>
    <hyperlink ref="IXO21" location="Age_Categories!A1" display="Age_Categories!A1" xr:uid="{00000000-0004-0000-0100-00004A1A0000}"/>
    <hyperlink ref="IXP21" location="Age_Categories!A1" display="Age_Categories!A1" xr:uid="{00000000-0004-0000-0100-00004B1A0000}"/>
    <hyperlink ref="IXQ21" location="Age_Categories!A1" display="Age_Categories!A1" xr:uid="{00000000-0004-0000-0100-00004C1A0000}"/>
    <hyperlink ref="IXR21" location="Age_Categories!A1" display="Age_Categories!A1" xr:uid="{00000000-0004-0000-0100-00004D1A0000}"/>
    <hyperlink ref="IXS21" location="Age_Categories!A1" display="Age_Categories!A1" xr:uid="{00000000-0004-0000-0100-00004E1A0000}"/>
    <hyperlink ref="IXT21" location="Age_Categories!A1" display="Age_Categories!A1" xr:uid="{00000000-0004-0000-0100-00004F1A0000}"/>
    <hyperlink ref="IXU21" location="Age_Categories!A1" display="Age_Categories!A1" xr:uid="{00000000-0004-0000-0100-0000501A0000}"/>
    <hyperlink ref="IXV21" location="Age_Categories!A1" display="Age_Categories!A1" xr:uid="{00000000-0004-0000-0100-0000511A0000}"/>
    <hyperlink ref="IXW21" location="Age_Categories!A1" display="Age_Categories!A1" xr:uid="{00000000-0004-0000-0100-0000521A0000}"/>
    <hyperlink ref="IXX21" location="Age_Categories!A1" display="Age_Categories!A1" xr:uid="{00000000-0004-0000-0100-0000531A0000}"/>
    <hyperlink ref="IXY21" location="Age_Categories!A1" display="Age_Categories!A1" xr:uid="{00000000-0004-0000-0100-0000541A0000}"/>
    <hyperlink ref="IXZ21" location="Age_Categories!A1" display="Age_Categories!A1" xr:uid="{00000000-0004-0000-0100-0000551A0000}"/>
    <hyperlink ref="IYA21" location="Age_Categories!A1" display="Age_Categories!A1" xr:uid="{00000000-0004-0000-0100-0000561A0000}"/>
    <hyperlink ref="IYB21" location="Age_Categories!A1" display="Age_Categories!A1" xr:uid="{00000000-0004-0000-0100-0000571A0000}"/>
    <hyperlink ref="IYC21" location="Age_Categories!A1" display="Age_Categories!A1" xr:uid="{00000000-0004-0000-0100-0000581A0000}"/>
    <hyperlink ref="IYD21" location="Age_Categories!A1" display="Age_Categories!A1" xr:uid="{00000000-0004-0000-0100-0000591A0000}"/>
    <hyperlink ref="IYE21" location="Age_Categories!A1" display="Age_Categories!A1" xr:uid="{00000000-0004-0000-0100-00005A1A0000}"/>
    <hyperlink ref="IYF21" location="Age_Categories!A1" display="Age_Categories!A1" xr:uid="{00000000-0004-0000-0100-00005B1A0000}"/>
    <hyperlink ref="IYG21" location="Age_Categories!A1" display="Age_Categories!A1" xr:uid="{00000000-0004-0000-0100-00005C1A0000}"/>
    <hyperlink ref="IYH21" location="Age_Categories!A1" display="Age_Categories!A1" xr:uid="{00000000-0004-0000-0100-00005D1A0000}"/>
    <hyperlink ref="IYI21" location="Age_Categories!A1" display="Age_Categories!A1" xr:uid="{00000000-0004-0000-0100-00005E1A0000}"/>
    <hyperlink ref="IYJ21" location="Age_Categories!A1" display="Age_Categories!A1" xr:uid="{00000000-0004-0000-0100-00005F1A0000}"/>
    <hyperlink ref="IYK21" location="Age_Categories!A1" display="Age_Categories!A1" xr:uid="{00000000-0004-0000-0100-0000601A0000}"/>
    <hyperlink ref="IYL21" location="Age_Categories!A1" display="Age_Categories!A1" xr:uid="{00000000-0004-0000-0100-0000611A0000}"/>
    <hyperlink ref="IYM21" location="Age_Categories!A1" display="Age_Categories!A1" xr:uid="{00000000-0004-0000-0100-0000621A0000}"/>
    <hyperlink ref="IYN21" location="Age_Categories!A1" display="Age_Categories!A1" xr:uid="{00000000-0004-0000-0100-0000631A0000}"/>
    <hyperlink ref="IYO21" location="Age_Categories!A1" display="Age_Categories!A1" xr:uid="{00000000-0004-0000-0100-0000641A0000}"/>
    <hyperlink ref="IYP21" location="Age_Categories!A1" display="Age_Categories!A1" xr:uid="{00000000-0004-0000-0100-0000651A0000}"/>
    <hyperlink ref="IYQ21" location="Age_Categories!A1" display="Age_Categories!A1" xr:uid="{00000000-0004-0000-0100-0000661A0000}"/>
    <hyperlink ref="IYR21" location="Age_Categories!A1" display="Age_Categories!A1" xr:uid="{00000000-0004-0000-0100-0000671A0000}"/>
    <hyperlink ref="IYS21" location="Age_Categories!A1" display="Age_Categories!A1" xr:uid="{00000000-0004-0000-0100-0000681A0000}"/>
    <hyperlink ref="IYT21" location="Age_Categories!A1" display="Age_Categories!A1" xr:uid="{00000000-0004-0000-0100-0000691A0000}"/>
    <hyperlink ref="IYU21" location="Age_Categories!A1" display="Age_Categories!A1" xr:uid="{00000000-0004-0000-0100-00006A1A0000}"/>
    <hyperlink ref="IYV21" location="Age_Categories!A1" display="Age_Categories!A1" xr:uid="{00000000-0004-0000-0100-00006B1A0000}"/>
    <hyperlink ref="IYW21" location="Age_Categories!A1" display="Age_Categories!A1" xr:uid="{00000000-0004-0000-0100-00006C1A0000}"/>
    <hyperlink ref="IYX21" location="Age_Categories!A1" display="Age_Categories!A1" xr:uid="{00000000-0004-0000-0100-00006D1A0000}"/>
    <hyperlink ref="IYY21" location="Age_Categories!A1" display="Age_Categories!A1" xr:uid="{00000000-0004-0000-0100-00006E1A0000}"/>
    <hyperlink ref="IYZ21" location="Age_Categories!A1" display="Age_Categories!A1" xr:uid="{00000000-0004-0000-0100-00006F1A0000}"/>
    <hyperlink ref="IZA21" location="Age_Categories!A1" display="Age_Categories!A1" xr:uid="{00000000-0004-0000-0100-0000701A0000}"/>
    <hyperlink ref="IZB21" location="Age_Categories!A1" display="Age_Categories!A1" xr:uid="{00000000-0004-0000-0100-0000711A0000}"/>
    <hyperlink ref="IZC21" location="Age_Categories!A1" display="Age_Categories!A1" xr:uid="{00000000-0004-0000-0100-0000721A0000}"/>
    <hyperlink ref="IZD21" location="Age_Categories!A1" display="Age_Categories!A1" xr:uid="{00000000-0004-0000-0100-0000731A0000}"/>
    <hyperlink ref="IZE21" location="Age_Categories!A1" display="Age_Categories!A1" xr:uid="{00000000-0004-0000-0100-0000741A0000}"/>
    <hyperlink ref="IZF21" location="Age_Categories!A1" display="Age_Categories!A1" xr:uid="{00000000-0004-0000-0100-0000751A0000}"/>
    <hyperlink ref="IZG21" location="Age_Categories!A1" display="Age_Categories!A1" xr:uid="{00000000-0004-0000-0100-0000761A0000}"/>
    <hyperlink ref="IZH21" location="Age_Categories!A1" display="Age_Categories!A1" xr:uid="{00000000-0004-0000-0100-0000771A0000}"/>
    <hyperlink ref="IZI21" location="Age_Categories!A1" display="Age_Categories!A1" xr:uid="{00000000-0004-0000-0100-0000781A0000}"/>
    <hyperlink ref="IZJ21" location="Age_Categories!A1" display="Age_Categories!A1" xr:uid="{00000000-0004-0000-0100-0000791A0000}"/>
    <hyperlink ref="IZK21" location="Age_Categories!A1" display="Age_Categories!A1" xr:uid="{00000000-0004-0000-0100-00007A1A0000}"/>
    <hyperlink ref="IZL21" location="Age_Categories!A1" display="Age_Categories!A1" xr:uid="{00000000-0004-0000-0100-00007B1A0000}"/>
    <hyperlink ref="IZM21" location="Age_Categories!A1" display="Age_Categories!A1" xr:uid="{00000000-0004-0000-0100-00007C1A0000}"/>
    <hyperlink ref="IZN21" location="Age_Categories!A1" display="Age_Categories!A1" xr:uid="{00000000-0004-0000-0100-00007D1A0000}"/>
    <hyperlink ref="IZO21" location="Age_Categories!A1" display="Age_Categories!A1" xr:uid="{00000000-0004-0000-0100-00007E1A0000}"/>
    <hyperlink ref="IZP21" location="Age_Categories!A1" display="Age_Categories!A1" xr:uid="{00000000-0004-0000-0100-00007F1A0000}"/>
    <hyperlink ref="IZQ21" location="Age_Categories!A1" display="Age_Categories!A1" xr:uid="{00000000-0004-0000-0100-0000801A0000}"/>
    <hyperlink ref="IZR21" location="Age_Categories!A1" display="Age_Categories!A1" xr:uid="{00000000-0004-0000-0100-0000811A0000}"/>
    <hyperlink ref="IZS21" location="Age_Categories!A1" display="Age_Categories!A1" xr:uid="{00000000-0004-0000-0100-0000821A0000}"/>
    <hyperlink ref="IZT21" location="Age_Categories!A1" display="Age_Categories!A1" xr:uid="{00000000-0004-0000-0100-0000831A0000}"/>
    <hyperlink ref="IZU21" location="Age_Categories!A1" display="Age_Categories!A1" xr:uid="{00000000-0004-0000-0100-0000841A0000}"/>
    <hyperlink ref="IZV21" location="Age_Categories!A1" display="Age_Categories!A1" xr:uid="{00000000-0004-0000-0100-0000851A0000}"/>
    <hyperlink ref="IZW21" location="Age_Categories!A1" display="Age_Categories!A1" xr:uid="{00000000-0004-0000-0100-0000861A0000}"/>
    <hyperlink ref="IZX21" location="Age_Categories!A1" display="Age_Categories!A1" xr:uid="{00000000-0004-0000-0100-0000871A0000}"/>
    <hyperlink ref="IZY21" location="Age_Categories!A1" display="Age_Categories!A1" xr:uid="{00000000-0004-0000-0100-0000881A0000}"/>
    <hyperlink ref="IZZ21" location="Age_Categories!A1" display="Age_Categories!A1" xr:uid="{00000000-0004-0000-0100-0000891A0000}"/>
    <hyperlink ref="JAA21" location="Age_Categories!A1" display="Age_Categories!A1" xr:uid="{00000000-0004-0000-0100-00008A1A0000}"/>
    <hyperlink ref="JAB21" location="Age_Categories!A1" display="Age_Categories!A1" xr:uid="{00000000-0004-0000-0100-00008B1A0000}"/>
    <hyperlink ref="JAC21" location="Age_Categories!A1" display="Age_Categories!A1" xr:uid="{00000000-0004-0000-0100-00008C1A0000}"/>
    <hyperlink ref="JAD21" location="Age_Categories!A1" display="Age_Categories!A1" xr:uid="{00000000-0004-0000-0100-00008D1A0000}"/>
    <hyperlink ref="JAE21" location="Age_Categories!A1" display="Age_Categories!A1" xr:uid="{00000000-0004-0000-0100-00008E1A0000}"/>
    <hyperlink ref="JAF21" location="Age_Categories!A1" display="Age_Categories!A1" xr:uid="{00000000-0004-0000-0100-00008F1A0000}"/>
    <hyperlink ref="JAG21" location="Age_Categories!A1" display="Age_Categories!A1" xr:uid="{00000000-0004-0000-0100-0000901A0000}"/>
    <hyperlink ref="JAH21" location="Age_Categories!A1" display="Age_Categories!A1" xr:uid="{00000000-0004-0000-0100-0000911A0000}"/>
    <hyperlink ref="JAI21" location="Age_Categories!A1" display="Age_Categories!A1" xr:uid="{00000000-0004-0000-0100-0000921A0000}"/>
    <hyperlink ref="JAJ21" location="Age_Categories!A1" display="Age_Categories!A1" xr:uid="{00000000-0004-0000-0100-0000931A0000}"/>
    <hyperlink ref="JAK21" location="Age_Categories!A1" display="Age_Categories!A1" xr:uid="{00000000-0004-0000-0100-0000941A0000}"/>
    <hyperlink ref="JAL21" location="Age_Categories!A1" display="Age_Categories!A1" xr:uid="{00000000-0004-0000-0100-0000951A0000}"/>
    <hyperlink ref="JAM21" location="Age_Categories!A1" display="Age_Categories!A1" xr:uid="{00000000-0004-0000-0100-0000961A0000}"/>
    <hyperlink ref="JAN21" location="Age_Categories!A1" display="Age_Categories!A1" xr:uid="{00000000-0004-0000-0100-0000971A0000}"/>
    <hyperlink ref="JAO21" location="Age_Categories!A1" display="Age_Categories!A1" xr:uid="{00000000-0004-0000-0100-0000981A0000}"/>
    <hyperlink ref="JAP21" location="Age_Categories!A1" display="Age_Categories!A1" xr:uid="{00000000-0004-0000-0100-0000991A0000}"/>
    <hyperlink ref="JAQ21" location="Age_Categories!A1" display="Age_Categories!A1" xr:uid="{00000000-0004-0000-0100-00009A1A0000}"/>
    <hyperlink ref="JAR21" location="Age_Categories!A1" display="Age_Categories!A1" xr:uid="{00000000-0004-0000-0100-00009B1A0000}"/>
    <hyperlink ref="JAS21" location="Age_Categories!A1" display="Age_Categories!A1" xr:uid="{00000000-0004-0000-0100-00009C1A0000}"/>
    <hyperlink ref="JAT21" location="Age_Categories!A1" display="Age_Categories!A1" xr:uid="{00000000-0004-0000-0100-00009D1A0000}"/>
    <hyperlink ref="JAU21" location="Age_Categories!A1" display="Age_Categories!A1" xr:uid="{00000000-0004-0000-0100-00009E1A0000}"/>
    <hyperlink ref="JAV21" location="Age_Categories!A1" display="Age_Categories!A1" xr:uid="{00000000-0004-0000-0100-00009F1A0000}"/>
    <hyperlink ref="JAW21" location="Age_Categories!A1" display="Age_Categories!A1" xr:uid="{00000000-0004-0000-0100-0000A01A0000}"/>
    <hyperlink ref="JAX21" location="Age_Categories!A1" display="Age_Categories!A1" xr:uid="{00000000-0004-0000-0100-0000A11A0000}"/>
    <hyperlink ref="JAY21" location="Age_Categories!A1" display="Age_Categories!A1" xr:uid="{00000000-0004-0000-0100-0000A21A0000}"/>
    <hyperlink ref="JAZ21" location="Age_Categories!A1" display="Age_Categories!A1" xr:uid="{00000000-0004-0000-0100-0000A31A0000}"/>
    <hyperlink ref="JBA21" location="Age_Categories!A1" display="Age_Categories!A1" xr:uid="{00000000-0004-0000-0100-0000A41A0000}"/>
    <hyperlink ref="JBB21" location="Age_Categories!A1" display="Age_Categories!A1" xr:uid="{00000000-0004-0000-0100-0000A51A0000}"/>
    <hyperlink ref="JBC21" location="Age_Categories!A1" display="Age_Categories!A1" xr:uid="{00000000-0004-0000-0100-0000A61A0000}"/>
    <hyperlink ref="JBD21" location="Age_Categories!A1" display="Age_Categories!A1" xr:uid="{00000000-0004-0000-0100-0000A71A0000}"/>
    <hyperlink ref="JBE21" location="Age_Categories!A1" display="Age_Categories!A1" xr:uid="{00000000-0004-0000-0100-0000A81A0000}"/>
    <hyperlink ref="JBF21" location="Age_Categories!A1" display="Age_Categories!A1" xr:uid="{00000000-0004-0000-0100-0000A91A0000}"/>
    <hyperlink ref="JBG21" location="Age_Categories!A1" display="Age_Categories!A1" xr:uid="{00000000-0004-0000-0100-0000AA1A0000}"/>
    <hyperlink ref="JBH21" location="Age_Categories!A1" display="Age_Categories!A1" xr:uid="{00000000-0004-0000-0100-0000AB1A0000}"/>
    <hyperlink ref="JBI21" location="Age_Categories!A1" display="Age_Categories!A1" xr:uid="{00000000-0004-0000-0100-0000AC1A0000}"/>
    <hyperlink ref="JBJ21" location="Age_Categories!A1" display="Age_Categories!A1" xr:uid="{00000000-0004-0000-0100-0000AD1A0000}"/>
    <hyperlink ref="JBK21" location="Age_Categories!A1" display="Age_Categories!A1" xr:uid="{00000000-0004-0000-0100-0000AE1A0000}"/>
    <hyperlink ref="JBL21" location="Age_Categories!A1" display="Age_Categories!A1" xr:uid="{00000000-0004-0000-0100-0000AF1A0000}"/>
    <hyperlink ref="JBM21" location="Age_Categories!A1" display="Age_Categories!A1" xr:uid="{00000000-0004-0000-0100-0000B01A0000}"/>
    <hyperlink ref="JBN21" location="Age_Categories!A1" display="Age_Categories!A1" xr:uid="{00000000-0004-0000-0100-0000B11A0000}"/>
    <hyperlink ref="JBO21" location="Age_Categories!A1" display="Age_Categories!A1" xr:uid="{00000000-0004-0000-0100-0000B21A0000}"/>
    <hyperlink ref="JBP21" location="Age_Categories!A1" display="Age_Categories!A1" xr:uid="{00000000-0004-0000-0100-0000B31A0000}"/>
    <hyperlink ref="JBQ21" location="Age_Categories!A1" display="Age_Categories!A1" xr:uid="{00000000-0004-0000-0100-0000B41A0000}"/>
    <hyperlink ref="JBR21" location="Age_Categories!A1" display="Age_Categories!A1" xr:uid="{00000000-0004-0000-0100-0000B51A0000}"/>
    <hyperlink ref="JBS21" location="Age_Categories!A1" display="Age_Categories!A1" xr:uid="{00000000-0004-0000-0100-0000B61A0000}"/>
    <hyperlink ref="JBT21" location="Age_Categories!A1" display="Age_Categories!A1" xr:uid="{00000000-0004-0000-0100-0000B71A0000}"/>
    <hyperlink ref="JBU21" location="Age_Categories!A1" display="Age_Categories!A1" xr:uid="{00000000-0004-0000-0100-0000B81A0000}"/>
    <hyperlink ref="JBV21" location="Age_Categories!A1" display="Age_Categories!A1" xr:uid="{00000000-0004-0000-0100-0000B91A0000}"/>
    <hyperlink ref="JBW21" location="Age_Categories!A1" display="Age_Categories!A1" xr:uid="{00000000-0004-0000-0100-0000BA1A0000}"/>
    <hyperlink ref="JBX21" location="Age_Categories!A1" display="Age_Categories!A1" xr:uid="{00000000-0004-0000-0100-0000BB1A0000}"/>
    <hyperlink ref="JBY21" location="Age_Categories!A1" display="Age_Categories!A1" xr:uid="{00000000-0004-0000-0100-0000BC1A0000}"/>
    <hyperlink ref="JBZ21" location="Age_Categories!A1" display="Age_Categories!A1" xr:uid="{00000000-0004-0000-0100-0000BD1A0000}"/>
    <hyperlink ref="JCA21" location="Age_Categories!A1" display="Age_Categories!A1" xr:uid="{00000000-0004-0000-0100-0000BE1A0000}"/>
    <hyperlink ref="JCB21" location="Age_Categories!A1" display="Age_Categories!A1" xr:uid="{00000000-0004-0000-0100-0000BF1A0000}"/>
    <hyperlink ref="JCC21" location="Age_Categories!A1" display="Age_Categories!A1" xr:uid="{00000000-0004-0000-0100-0000C01A0000}"/>
    <hyperlink ref="JCD21" location="Age_Categories!A1" display="Age_Categories!A1" xr:uid="{00000000-0004-0000-0100-0000C11A0000}"/>
    <hyperlink ref="JCE21" location="Age_Categories!A1" display="Age_Categories!A1" xr:uid="{00000000-0004-0000-0100-0000C21A0000}"/>
    <hyperlink ref="JCF21" location="Age_Categories!A1" display="Age_Categories!A1" xr:uid="{00000000-0004-0000-0100-0000C31A0000}"/>
    <hyperlink ref="JCG21" location="Age_Categories!A1" display="Age_Categories!A1" xr:uid="{00000000-0004-0000-0100-0000C41A0000}"/>
    <hyperlink ref="JCH21" location="Age_Categories!A1" display="Age_Categories!A1" xr:uid="{00000000-0004-0000-0100-0000C51A0000}"/>
    <hyperlink ref="JCI21" location="Age_Categories!A1" display="Age_Categories!A1" xr:uid="{00000000-0004-0000-0100-0000C61A0000}"/>
    <hyperlink ref="JCJ21" location="Age_Categories!A1" display="Age_Categories!A1" xr:uid="{00000000-0004-0000-0100-0000C71A0000}"/>
    <hyperlink ref="JCK21" location="Age_Categories!A1" display="Age_Categories!A1" xr:uid="{00000000-0004-0000-0100-0000C81A0000}"/>
    <hyperlink ref="JCL21" location="Age_Categories!A1" display="Age_Categories!A1" xr:uid="{00000000-0004-0000-0100-0000C91A0000}"/>
    <hyperlink ref="JCM21" location="Age_Categories!A1" display="Age_Categories!A1" xr:uid="{00000000-0004-0000-0100-0000CA1A0000}"/>
    <hyperlink ref="JCN21" location="Age_Categories!A1" display="Age_Categories!A1" xr:uid="{00000000-0004-0000-0100-0000CB1A0000}"/>
    <hyperlink ref="JCO21" location="Age_Categories!A1" display="Age_Categories!A1" xr:uid="{00000000-0004-0000-0100-0000CC1A0000}"/>
    <hyperlink ref="JCP21" location="Age_Categories!A1" display="Age_Categories!A1" xr:uid="{00000000-0004-0000-0100-0000CD1A0000}"/>
    <hyperlink ref="JCQ21" location="Age_Categories!A1" display="Age_Categories!A1" xr:uid="{00000000-0004-0000-0100-0000CE1A0000}"/>
    <hyperlink ref="JCR21" location="Age_Categories!A1" display="Age_Categories!A1" xr:uid="{00000000-0004-0000-0100-0000CF1A0000}"/>
    <hyperlink ref="JCS21" location="Age_Categories!A1" display="Age_Categories!A1" xr:uid="{00000000-0004-0000-0100-0000D01A0000}"/>
    <hyperlink ref="JCT21" location="Age_Categories!A1" display="Age_Categories!A1" xr:uid="{00000000-0004-0000-0100-0000D11A0000}"/>
    <hyperlink ref="JCU21" location="Age_Categories!A1" display="Age_Categories!A1" xr:uid="{00000000-0004-0000-0100-0000D21A0000}"/>
    <hyperlink ref="JCV21" location="Age_Categories!A1" display="Age_Categories!A1" xr:uid="{00000000-0004-0000-0100-0000D31A0000}"/>
    <hyperlink ref="JCW21" location="Age_Categories!A1" display="Age_Categories!A1" xr:uid="{00000000-0004-0000-0100-0000D41A0000}"/>
    <hyperlink ref="JCX21" location="Age_Categories!A1" display="Age_Categories!A1" xr:uid="{00000000-0004-0000-0100-0000D51A0000}"/>
    <hyperlink ref="JCY21" location="Age_Categories!A1" display="Age_Categories!A1" xr:uid="{00000000-0004-0000-0100-0000D61A0000}"/>
    <hyperlink ref="JCZ21" location="Age_Categories!A1" display="Age_Categories!A1" xr:uid="{00000000-0004-0000-0100-0000D71A0000}"/>
    <hyperlink ref="JDA21" location="Age_Categories!A1" display="Age_Categories!A1" xr:uid="{00000000-0004-0000-0100-0000D81A0000}"/>
    <hyperlink ref="JDB21" location="Age_Categories!A1" display="Age_Categories!A1" xr:uid="{00000000-0004-0000-0100-0000D91A0000}"/>
    <hyperlink ref="JDC21" location="Age_Categories!A1" display="Age_Categories!A1" xr:uid="{00000000-0004-0000-0100-0000DA1A0000}"/>
    <hyperlink ref="JDD21" location="Age_Categories!A1" display="Age_Categories!A1" xr:uid="{00000000-0004-0000-0100-0000DB1A0000}"/>
    <hyperlink ref="JDE21" location="Age_Categories!A1" display="Age_Categories!A1" xr:uid="{00000000-0004-0000-0100-0000DC1A0000}"/>
    <hyperlink ref="JDF21" location="Age_Categories!A1" display="Age_Categories!A1" xr:uid="{00000000-0004-0000-0100-0000DD1A0000}"/>
    <hyperlink ref="JDG21" location="Age_Categories!A1" display="Age_Categories!A1" xr:uid="{00000000-0004-0000-0100-0000DE1A0000}"/>
    <hyperlink ref="JDH21" location="Age_Categories!A1" display="Age_Categories!A1" xr:uid="{00000000-0004-0000-0100-0000DF1A0000}"/>
    <hyperlink ref="JDI21" location="Age_Categories!A1" display="Age_Categories!A1" xr:uid="{00000000-0004-0000-0100-0000E01A0000}"/>
    <hyperlink ref="JDJ21" location="Age_Categories!A1" display="Age_Categories!A1" xr:uid="{00000000-0004-0000-0100-0000E11A0000}"/>
    <hyperlink ref="JDK21" location="Age_Categories!A1" display="Age_Categories!A1" xr:uid="{00000000-0004-0000-0100-0000E21A0000}"/>
    <hyperlink ref="JDL21" location="Age_Categories!A1" display="Age_Categories!A1" xr:uid="{00000000-0004-0000-0100-0000E31A0000}"/>
    <hyperlink ref="JDM21" location="Age_Categories!A1" display="Age_Categories!A1" xr:uid="{00000000-0004-0000-0100-0000E41A0000}"/>
    <hyperlink ref="JDN21" location="Age_Categories!A1" display="Age_Categories!A1" xr:uid="{00000000-0004-0000-0100-0000E51A0000}"/>
    <hyperlink ref="JDO21" location="Age_Categories!A1" display="Age_Categories!A1" xr:uid="{00000000-0004-0000-0100-0000E61A0000}"/>
    <hyperlink ref="JDP21" location="Age_Categories!A1" display="Age_Categories!A1" xr:uid="{00000000-0004-0000-0100-0000E71A0000}"/>
    <hyperlink ref="JDQ21" location="Age_Categories!A1" display="Age_Categories!A1" xr:uid="{00000000-0004-0000-0100-0000E81A0000}"/>
    <hyperlink ref="JDR21" location="Age_Categories!A1" display="Age_Categories!A1" xr:uid="{00000000-0004-0000-0100-0000E91A0000}"/>
    <hyperlink ref="JDS21" location="Age_Categories!A1" display="Age_Categories!A1" xr:uid="{00000000-0004-0000-0100-0000EA1A0000}"/>
    <hyperlink ref="JDT21" location="Age_Categories!A1" display="Age_Categories!A1" xr:uid="{00000000-0004-0000-0100-0000EB1A0000}"/>
    <hyperlink ref="JDU21" location="Age_Categories!A1" display="Age_Categories!A1" xr:uid="{00000000-0004-0000-0100-0000EC1A0000}"/>
    <hyperlink ref="JDV21" location="Age_Categories!A1" display="Age_Categories!A1" xr:uid="{00000000-0004-0000-0100-0000ED1A0000}"/>
    <hyperlink ref="JDW21" location="Age_Categories!A1" display="Age_Categories!A1" xr:uid="{00000000-0004-0000-0100-0000EE1A0000}"/>
    <hyperlink ref="JDX21" location="Age_Categories!A1" display="Age_Categories!A1" xr:uid="{00000000-0004-0000-0100-0000EF1A0000}"/>
    <hyperlink ref="JDY21" location="Age_Categories!A1" display="Age_Categories!A1" xr:uid="{00000000-0004-0000-0100-0000F01A0000}"/>
    <hyperlink ref="JDZ21" location="Age_Categories!A1" display="Age_Categories!A1" xr:uid="{00000000-0004-0000-0100-0000F11A0000}"/>
    <hyperlink ref="JEA21" location="Age_Categories!A1" display="Age_Categories!A1" xr:uid="{00000000-0004-0000-0100-0000F21A0000}"/>
    <hyperlink ref="JEB21" location="Age_Categories!A1" display="Age_Categories!A1" xr:uid="{00000000-0004-0000-0100-0000F31A0000}"/>
    <hyperlink ref="JEC21" location="Age_Categories!A1" display="Age_Categories!A1" xr:uid="{00000000-0004-0000-0100-0000F41A0000}"/>
    <hyperlink ref="JED21" location="Age_Categories!A1" display="Age_Categories!A1" xr:uid="{00000000-0004-0000-0100-0000F51A0000}"/>
    <hyperlink ref="JEE21" location="Age_Categories!A1" display="Age_Categories!A1" xr:uid="{00000000-0004-0000-0100-0000F61A0000}"/>
    <hyperlink ref="JEF21" location="Age_Categories!A1" display="Age_Categories!A1" xr:uid="{00000000-0004-0000-0100-0000F71A0000}"/>
    <hyperlink ref="JEG21" location="Age_Categories!A1" display="Age_Categories!A1" xr:uid="{00000000-0004-0000-0100-0000F81A0000}"/>
    <hyperlink ref="JEH21" location="Age_Categories!A1" display="Age_Categories!A1" xr:uid="{00000000-0004-0000-0100-0000F91A0000}"/>
    <hyperlink ref="JEI21" location="Age_Categories!A1" display="Age_Categories!A1" xr:uid="{00000000-0004-0000-0100-0000FA1A0000}"/>
    <hyperlink ref="JEJ21" location="Age_Categories!A1" display="Age_Categories!A1" xr:uid="{00000000-0004-0000-0100-0000FB1A0000}"/>
    <hyperlink ref="JEK21" location="Age_Categories!A1" display="Age_Categories!A1" xr:uid="{00000000-0004-0000-0100-0000FC1A0000}"/>
    <hyperlink ref="JEL21" location="Age_Categories!A1" display="Age_Categories!A1" xr:uid="{00000000-0004-0000-0100-0000FD1A0000}"/>
    <hyperlink ref="JEM21" location="Age_Categories!A1" display="Age_Categories!A1" xr:uid="{00000000-0004-0000-0100-0000FE1A0000}"/>
    <hyperlink ref="JEN21" location="Age_Categories!A1" display="Age_Categories!A1" xr:uid="{00000000-0004-0000-0100-0000FF1A0000}"/>
    <hyperlink ref="JEO21" location="Age_Categories!A1" display="Age_Categories!A1" xr:uid="{00000000-0004-0000-0100-0000001B0000}"/>
    <hyperlink ref="JEP21" location="Age_Categories!A1" display="Age_Categories!A1" xr:uid="{00000000-0004-0000-0100-0000011B0000}"/>
    <hyperlink ref="JEQ21" location="Age_Categories!A1" display="Age_Categories!A1" xr:uid="{00000000-0004-0000-0100-0000021B0000}"/>
    <hyperlink ref="JER21" location="Age_Categories!A1" display="Age_Categories!A1" xr:uid="{00000000-0004-0000-0100-0000031B0000}"/>
    <hyperlink ref="JES21" location="Age_Categories!A1" display="Age_Categories!A1" xr:uid="{00000000-0004-0000-0100-0000041B0000}"/>
    <hyperlink ref="JET21" location="Age_Categories!A1" display="Age_Categories!A1" xr:uid="{00000000-0004-0000-0100-0000051B0000}"/>
    <hyperlink ref="JEU21" location="Age_Categories!A1" display="Age_Categories!A1" xr:uid="{00000000-0004-0000-0100-0000061B0000}"/>
    <hyperlink ref="JEV21" location="Age_Categories!A1" display="Age_Categories!A1" xr:uid="{00000000-0004-0000-0100-0000071B0000}"/>
    <hyperlink ref="JEW21" location="Age_Categories!A1" display="Age_Categories!A1" xr:uid="{00000000-0004-0000-0100-0000081B0000}"/>
    <hyperlink ref="JEX21" location="Age_Categories!A1" display="Age_Categories!A1" xr:uid="{00000000-0004-0000-0100-0000091B0000}"/>
    <hyperlink ref="JEY21" location="Age_Categories!A1" display="Age_Categories!A1" xr:uid="{00000000-0004-0000-0100-00000A1B0000}"/>
    <hyperlink ref="JEZ21" location="Age_Categories!A1" display="Age_Categories!A1" xr:uid="{00000000-0004-0000-0100-00000B1B0000}"/>
    <hyperlink ref="JFA21" location="Age_Categories!A1" display="Age_Categories!A1" xr:uid="{00000000-0004-0000-0100-00000C1B0000}"/>
    <hyperlink ref="JFB21" location="Age_Categories!A1" display="Age_Categories!A1" xr:uid="{00000000-0004-0000-0100-00000D1B0000}"/>
    <hyperlink ref="JFC21" location="Age_Categories!A1" display="Age_Categories!A1" xr:uid="{00000000-0004-0000-0100-00000E1B0000}"/>
    <hyperlink ref="JFD21" location="Age_Categories!A1" display="Age_Categories!A1" xr:uid="{00000000-0004-0000-0100-00000F1B0000}"/>
    <hyperlink ref="JFE21" location="Age_Categories!A1" display="Age_Categories!A1" xr:uid="{00000000-0004-0000-0100-0000101B0000}"/>
    <hyperlink ref="JFF21" location="Age_Categories!A1" display="Age_Categories!A1" xr:uid="{00000000-0004-0000-0100-0000111B0000}"/>
    <hyperlink ref="JFG21" location="Age_Categories!A1" display="Age_Categories!A1" xr:uid="{00000000-0004-0000-0100-0000121B0000}"/>
    <hyperlink ref="JFH21" location="Age_Categories!A1" display="Age_Categories!A1" xr:uid="{00000000-0004-0000-0100-0000131B0000}"/>
    <hyperlink ref="JFI21" location="Age_Categories!A1" display="Age_Categories!A1" xr:uid="{00000000-0004-0000-0100-0000141B0000}"/>
    <hyperlink ref="JFJ21" location="Age_Categories!A1" display="Age_Categories!A1" xr:uid="{00000000-0004-0000-0100-0000151B0000}"/>
    <hyperlink ref="JFK21" location="Age_Categories!A1" display="Age_Categories!A1" xr:uid="{00000000-0004-0000-0100-0000161B0000}"/>
    <hyperlink ref="JFL21" location="Age_Categories!A1" display="Age_Categories!A1" xr:uid="{00000000-0004-0000-0100-0000171B0000}"/>
    <hyperlink ref="JFM21" location="Age_Categories!A1" display="Age_Categories!A1" xr:uid="{00000000-0004-0000-0100-0000181B0000}"/>
    <hyperlink ref="JFN21" location="Age_Categories!A1" display="Age_Categories!A1" xr:uid="{00000000-0004-0000-0100-0000191B0000}"/>
    <hyperlink ref="JFO21" location="Age_Categories!A1" display="Age_Categories!A1" xr:uid="{00000000-0004-0000-0100-00001A1B0000}"/>
    <hyperlink ref="JFP21" location="Age_Categories!A1" display="Age_Categories!A1" xr:uid="{00000000-0004-0000-0100-00001B1B0000}"/>
    <hyperlink ref="JFQ21" location="Age_Categories!A1" display="Age_Categories!A1" xr:uid="{00000000-0004-0000-0100-00001C1B0000}"/>
    <hyperlink ref="JFR21" location="Age_Categories!A1" display="Age_Categories!A1" xr:uid="{00000000-0004-0000-0100-00001D1B0000}"/>
    <hyperlink ref="JFS21" location="Age_Categories!A1" display="Age_Categories!A1" xr:uid="{00000000-0004-0000-0100-00001E1B0000}"/>
    <hyperlink ref="JFT21" location="Age_Categories!A1" display="Age_Categories!A1" xr:uid="{00000000-0004-0000-0100-00001F1B0000}"/>
    <hyperlink ref="JFU21" location="Age_Categories!A1" display="Age_Categories!A1" xr:uid="{00000000-0004-0000-0100-0000201B0000}"/>
    <hyperlink ref="JFV21" location="Age_Categories!A1" display="Age_Categories!A1" xr:uid="{00000000-0004-0000-0100-0000211B0000}"/>
    <hyperlink ref="JFW21" location="Age_Categories!A1" display="Age_Categories!A1" xr:uid="{00000000-0004-0000-0100-0000221B0000}"/>
    <hyperlink ref="JFX21" location="Age_Categories!A1" display="Age_Categories!A1" xr:uid="{00000000-0004-0000-0100-0000231B0000}"/>
    <hyperlink ref="JFY21" location="Age_Categories!A1" display="Age_Categories!A1" xr:uid="{00000000-0004-0000-0100-0000241B0000}"/>
    <hyperlink ref="JFZ21" location="Age_Categories!A1" display="Age_Categories!A1" xr:uid="{00000000-0004-0000-0100-0000251B0000}"/>
    <hyperlink ref="JGA21" location="Age_Categories!A1" display="Age_Categories!A1" xr:uid="{00000000-0004-0000-0100-0000261B0000}"/>
    <hyperlink ref="JGB21" location="Age_Categories!A1" display="Age_Categories!A1" xr:uid="{00000000-0004-0000-0100-0000271B0000}"/>
    <hyperlink ref="JGC21" location="Age_Categories!A1" display="Age_Categories!A1" xr:uid="{00000000-0004-0000-0100-0000281B0000}"/>
    <hyperlink ref="JGD21" location="Age_Categories!A1" display="Age_Categories!A1" xr:uid="{00000000-0004-0000-0100-0000291B0000}"/>
    <hyperlink ref="JGE21" location="Age_Categories!A1" display="Age_Categories!A1" xr:uid="{00000000-0004-0000-0100-00002A1B0000}"/>
    <hyperlink ref="JGF21" location="Age_Categories!A1" display="Age_Categories!A1" xr:uid="{00000000-0004-0000-0100-00002B1B0000}"/>
    <hyperlink ref="JGG21" location="Age_Categories!A1" display="Age_Categories!A1" xr:uid="{00000000-0004-0000-0100-00002C1B0000}"/>
    <hyperlink ref="JGH21" location="Age_Categories!A1" display="Age_Categories!A1" xr:uid="{00000000-0004-0000-0100-00002D1B0000}"/>
    <hyperlink ref="JGI21" location="Age_Categories!A1" display="Age_Categories!A1" xr:uid="{00000000-0004-0000-0100-00002E1B0000}"/>
    <hyperlink ref="JGJ21" location="Age_Categories!A1" display="Age_Categories!A1" xr:uid="{00000000-0004-0000-0100-00002F1B0000}"/>
    <hyperlink ref="JGK21" location="Age_Categories!A1" display="Age_Categories!A1" xr:uid="{00000000-0004-0000-0100-0000301B0000}"/>
    <hyperlink ref="JGL21" location="Age_Categories!A1" display="Age_Categories!A1" xr:uid="{00000000-0004-0000-0100-0000311B0000}"/>
    <hyperlink ref="JGM21" location="Age_Categories!A1" display="Age_Categories!A1" xr:uid="{00000000-0004-0000-0100-0000321B0000}"/>
    <hyperlink ref="JGN21" location="Age_Categories!A1" display="Age_Categories!A1" xr:uid="{00000000-0004-0000-0100-0000331B0000}"/>
    <hyperlink ref="JGO21" location="Age_Categories!A1" display="Age_Categories!A1" xr:uid="{00000000-0004-0000-0100-0000341B0000}"/>
    <hyperlink ref="JGP21" location="Age_Categories!A1" display="Age_Categories!A1" xr:uid="{00000000-0004-0000-0100-0000351B0000}"/>
    <hyperlink ref="JGQ21" location="Age_Categories!A1" display="Age_Categories!A1" xr:uid="{00000000-0004-0000-0100-0000361B0000}"/>
    <hyperlink ref="JGR21" location="Age_Categories!A1" display="Age_Categories!A1" xr:uid="{00000000-0004-0000-0100-0000371B0000}"/>
    <hyperlink ref="JGS21" location="Age_Categories!A1" display="Age_Categories!A1" xr:uid="{00000000-0004-0000-0100-0000381B0000}"/>
    <hyperlink ref="JGT21" location="Age_Categories!A1" display="Age_Categories!A1" xr:uid="{00000000-0004-0000-0100-0000391B0000}"/>
    <hyperlink ref="JGU21" location="Age_Categories!A1" display="Age_Categories!A1" xr:uid="{00000000-0004-0000-0100-00003A1B0000}"/>
    <hyperlink ref="JGV21" location="Age_Categories!A1" display="Age_Categories!A1" xr:uid="{00000000-0004-0000-0100-00003B1B0000}"/>
    <hyperlink ref="JGW21" location="Age_Categories!A1" display="Age_Categories!A1" xr:uid="{00000000-0004-0000-0100-00003C1B0000}"/>
    <hyperlink ref="JGX21" location="Age_Categories!A1" display="Age_Categories!A1" xr:uid="{00000000-0004-0000-0100-00003D1B0000}"/>
    <hyperlink ref="JGY21" location="Age_Categories!A1" display="Age_Categories!A1" xr:uid="{00000000-0004-0000-0100-00003E1B0000}"/>
    <hyperlink ref="JGZ21" location="Age_Categories!A1" display="Age_Categories!A1" xr:uid="{00000000-0004-0000-0100-00003F1B0000}"/>
    <hyperlink ref="JHA21" location="Age_Categories!A1" display="Age_Categories!A1" xr:uid="{00000000-0004-0000-0100-0000401B0000}"/>
    <hyperlink ref="JHB21" location="Age_Categories!A1" display="Age_Categories!A1" xr:uid="{00000000-0004-0000-0100-0000411B0000}"/>
    <hyperlink ref="JHC21" location="Age_Categories!A1" display="Age_Categories!A1" xr:uid="{00000000-0004-0000-0100-0000421B0000}"/>
    <hyperlink ref="JHD21" location="Age_Categories!A1" display="Age_Categories!A1" xr:uid="{00000000-0004-0000-0100-0000431B0000}"/>
    <hyperlink ref="JHE21" location="Age_Categories!A1" display="Age_Categories!A1" xr:uid="{00000000-0004-0000-0100-0000441B0000}"/>
    <hyperlink ref="JHF21" location="Age_Categories!A1" display="Age_Categories!A1" xr:uid="{00000000-0004-0000-0100-0000451B0000}"/>
    <hyperlink ref="JHG21" location="Age_Categories!A1" display="Age_Categories!A1" xr:uid="{00000000-0004-0000-0100-0000461B0000}"/>
    <hyperlink ref="JHH21" location="Age_Categories!A1" display="Age_Categories!A1" xr:uid="{00000000-0004-0000-0100-0000471B0000}"/>
    <hyperlink ref="JHI21" location="Age_Categories!A1" display="Age_Categories!A1" xr:uid="{00000000-0004-0000-0100-0000481B0000}"/>
    <hyperlink ref="JHJ21" location="Age_Categories!A1" display="Age_Categories!A1" xr:uid="{00000000-0004-0000-0100-0000491B0000}"/>
    <hyperlink ref="JHK21" location="Age_Categories!A1" display="Age_Categories!A1" xr:uid="{00000000-0004-0000-0100-00004A1B0000}"/>
    <hyperlink ref="JHL21" location="Age_Categories!A1" display="Age_Categories!A1" xr:uid="{00000000-0004-0000-0100-00004B1B0000}"/>
    <hyperlink ref="JHM21" location="Age_Categories!A1" display="Age_Categories!A1" xr:uid="{00000000-0004-0000-0100-00004C1B0000}"/>
    <hyperlink ref="JHN21" location="Age_Categories!A1" display="Age_Categories!A1" xr:uid="{00000000-0004-0000-0100-00004D1B0000}"/>
    <hyperlink ref="JHO21" location="Age_Categories!A1" display="Age_Categories!A1" xr:uid="{00000000-0004-0000-0100-00004E1B0000}"/>
    <hyperlink ref="JHP21" location="Age_Categories!A1" display="Age_Categories!A1" xr:uid="{00000000-0004-0000-0100-00004F1B0000}"/>
    <hyperlink ref="JHQ21" location="Age_Categories!A1" display="Age_Categories!A1" xr:uid="{00000000-0004-0000-0100-0000501B0000}"/>
    <hyperlink ref="JHR21" location="Age_Categories!A1" display="Age_Categories!A1" xr:uid="{00000000-0004-0000-0100-0000511B0000}"/>
    <hyperlink ref="JHS21" location="Age_Categories!A1" display="Age_Categories!A1" xr:uid="{00000000-0004-0000-0100-0000521B0000}"/>
    <hyperlink ref="JHT21" location="Age_Categories!A1" display="Age_Categories!A1" xr:uid="{00000000-0004-0000-0100-0000531B0000}"/>
    <hyperlink ref="JHU21" location="Age_Categories!A1" display="Age_Categories!A1" xr:uid="{00000000-0004-0000-0100-0000541B0000}"/>
    <hyperlink ref="JHV21" location="Age_Categories!A1" display="Age_Categories!A1" xr:uid="{00000000-0004-0000-0100-0000551B0000}"/>
    <hyperlink ref="JHW21" location="Age_Categories!A1" display="Age_Categories!A1" xr:uid="{00000000-0004-0000-0100-0000561B0000}"/>
    <hyperlink ref="JHX21" location="Age_Categories!A1" display="Age_Categories!A1" xr:uid="{00000000-0004-0000-0100-0000571B0000}"/>
    <hyperlink ref="JHY21" location="Age_Categories!A1" display="Age_Categories!A1" xr:uid="{00000000-0004-0000-0100-0000581B0000}"/>
    <hyperlink ref="JHZ21" location="Age_Categories!A1" display="Age_Categories!A1" xr:uid="{00000000-0004-0000-0100-0000591B0000}"/>
    <hyperlink ref="JIA21" location="Age_Categories!A1" display="Age_Categories!A1" xr:uid="{00000000-0004-0000-0100-00005A1B0000}"/>
    <hyperlink ref="JIB21" location="Age_Categories!A1" display="Age_Categories!A1" xr:uid="{00000000-0004-0000-0100-00005B1B0000}"/>
    <hyperlink ref="JIC21" location="Age_Categories!A1" display="Age_Categories!A1" xr:uid="{00000000-0004-0000-0100-00005C1B0000}"/>
    <hyperlink ref="JID21" location="Age_Categories!A1" display="Age_Categories!A1" xr:uid="{00000000-0004-0000-0100-00005D1B0000}"/>
    <hyperlink ref="JIE21" location="Age_Categories!A1" display="Age_Categories!A1" xr:uid="{00000000-0004-0000-0100-00005E1B0000}"/>
    <hyperlink ref="JIF21" location="Age_Categories!A1" display="Age_Categories!A1" xr:uid="{00000000-0004-0000-0100-00005F1B0000}"/>
    <hyperlink ref="JIG21" location="Age_Categories!A1" display="Age_Categories!A1" xr:uid="{00000000-0004-0000-0100-0000601B0000}"/>
    <hyperlink ref="JIH21" location="Age_Categories!A1" display="Age_Categories!A1" xr:uid="{00000000-0004-0000-0100-0000611B0000}"/>
    <hyperlink ref="JII21" location="Age_Categories!A1" display="Age_Categories!A1" xr:uid="{00000000-0004-0000-0100-0000621B0000}"/>
    <hyperlink ref="JIJ21" location="Age_Categories!A1" display="Age_Categories!A1" xr:uid="{00000000-0004-0000-0100-0000631B0000}"/>
    <hyperlink ref="JIK21" location="Age_Categories!A1" display="Age_Categories!A1" xr:uid="{00000000-0004-0000-0100-0000641B0000}"/>
    <hyperlink ref="JIL21" location="Age_Categories!A1" display="Age_Categories!A1" xr:uid="{00000000-0004-0000-0100-0000651B0000}"/>
    <hyperlink ref="JIM21" location="Age_Categories!A1" display="Age_Categories!A1" xr:uid="{00000000-0004-0000-0100-0000661B0000}"/>
    <hyperlink ref="JIN21" location="Age_Categories!A1" display="Age_Categories!A1" xr:uid="{00000000-0004-0000-0100-0000671B0000}"/>
    <hyperlink ref="JIO21" location="Age_Categories!A1" display="Age_Categories!A1" xr:uid="{00000000-0004-0000-0100-0000681B0000}"/>
    <hyperlink ref="JIP21" location="Age_Categories!A1" display="Age_Categories!A1" xr:uid="{00000000-0004-0000-0100-0000691B0000}"/>
    <hyperlink ref="JIQ21" location="Age_Categories!A1" display="Age_Categories!A1" xr:uid="{00000000-0004-0000-0100-00006A1B0000}"/>
    <hyperlink ref="JIR21" location="Age_Categories!A1" display="Age_Categories!A1" xr:uid="{00000000-0004-0000-0100-00006B1B0000}"/>
    <hyperlink ref="JIS21" location="Age_Categories!A1" display="Age_Categories!A1" xr:uid="{00000000-0004-0000-0100-00006C1B0000}"/>
    <hyperlink ref="JIT21" location="Age_Categories!A1" display="Age_Categories!A1" xr:uid="{00000000-0004-0000-0100-00006D1B0000}"/>
    <hyperlink ref="JIU21" location="Age_Categories!A1" display="Age_Categories!A1" xr:uid="{00000000-0004-0000-0100-00006E1B0000}"/>
    <hyperlink ref="JIV21" location="Age_Categories!A1" display="Age_Categories!A1" xr:uid="{00000000-0004-0000-0100-00006F1B0000}"/>
    <hyperlink ref="JIW21" location="Age_Categories!A1" display="Age_Categories!A1" xr:uid="{00000000-0004-0000-0100-0000701B0000}"/>
    <hyperlink ref="JIX21" location="Age_Categories!A1" display="Age_Categories!A1" xr:uid="{00000000-0004-0000-0100-0000711B0000}"/>
    <hyperlink ref="JIY21" location="Age_Categories!A1" display="Age_Categories!A1" xr:uid="{00000000-0004-0000-0100-0000721B0000}"/>
    <hyperlink ref="JIZ21" location="Age_Categories!A1" display="Age_Categories!A1" xr:uid="{00000000-0004-0000-0100-0000731B0000}"/>
    <hyperlink ref="JJA21" location="Age_Categories!A1" display="Age_Categories!A1" xr:uid="{00000000-0004-0000-0100-0000741B0000}"/>
    <hyperlink ref="JJB21" location="Age_Categories!A1" display="Age_Categories!A1" xr:uid="{00000000-0004-0000-0100-0000751B0000}"/>
    <hyperlink ref="JJC21" location="Age_Categories!A1" display="Age_Categories!A1" xr:uid="{00000000-0004-0000-0100-0000761B0000}"/>
    <hyperlink ref="JJD21" location="Age_Categories!A1" display="Age_Categories!A1" xr:uid="{00000000-0004-0000-0100-0000771B0000}"/>
    <hyperlink ref="JJE21" location="Age_Categories!A1" display="Age_Categories!A1" xr:uid="{00000000-0004-0000-0100-0000781B0000}"/>
    <hyperlink ref="JJF21" location="Age_Categories!A1" display="Age_Categories!A1" xr:uid="{00000000-0004-0000-0100-0000791B0000}"/>
    <hyperlink ref="JJG21" location="Age_Categories!A1" display="Age_Categories!A1" xr:uid="{00000000-0004-0000-0100-00007A1B0000}"/>
    <hyperlink ref="JJH21" location="Age_Categories!A1" display="Age_Categories!A1" xr:uid="{00000000-0004-0000-0100-00007B1B0000}"/>
    <hyperlink ref="JJI21" location="Age_Categories!A1" display="Age_Categories!A1" xr:uid="{00000000-0004-0000-0100-00007C1B0000}"/>
    <hyperlink ref="JJJ21" location="Age_Categories!A1" display="Age_Categories!A1" xr:uid="{00000000-0004-0000-0100-00007D1B0000}"/>
    <hyperlink ref="JJK21" location="Age_Categories!A1" display="Age_Categories!A1" xr:uid="{00000000-0004-0000-0100-00007E1B0000}"/>
    <hyperlink ref="JJL21" location="Age_Categories!A1" display="Age_Categories!A1" xr:uid="{00000000-0004-0000-0100-00007F1B0000}"/>
    <hyperlink ref="JJM21" location="Age_Categories!A1" display="Age_Categories!A1" xr:uid="{00000000-0004-0000-0100-0000801B0000}"/>
    <hyperlink ref="JJN21" location="Age_Categories!A1" display="Age_Categories!A1" xr:uid="{00000000-0004-0000-0100-0000811B0000}"/>
    <hyperlink ref="JJO21" location="Age_Categories!A1" display="Age_Categories!A1" xr:uid="{00000000-0004-0000-0100-0000821B0000}"/>
    <hyperlink ref="JJP21" location="Age_Categories!A1" display="Age_Categories!A1" xr:uid="{00000000-0004-0000-0100-0000831B0000}"/>
    <hyperlink ref="JJQ21" location="Age_Categories!A1" display="Age_Categories!A1" xr:uid="{00000000-0004-0000-0100-0000841B0000}"/>
    <hyperlink ref="JJR21" location="Age_Categories!A1" display="Age_Categories!A1" xr:uid="{00000000-0004-0000-0100-0000851B0000}"/>
    <hyperlink ref="JJS21" location="Age_Categories!A1" display="Age_Categories!A1" xr:uid="{00000000-0004-0000-0100-0000861B0000}"/>
    <hyperlink ref="JJT21" location="Age_Categories!A1" display="Age_Categories!A1" xr:uid="{00000000-0004-0000-0100-0000871B0000}"/>
    <hyperlink ref="JJU21" location="Age_Categories!A1" display="Age_Categories!A1" xr:uid="{00000000-0004-0000-0100-0000881B0000}"/>
    <hyperlink ref="JJV21" location="Age_Categories!A1" display="Age_Categories!A1" xr:uid="{00000000-0004-0000-0100-0000891B0000}"/>
    <hyperlink ref="JJW21" location="Age_Categories!A1" display="Age_Categories!A1" xr:uid="{00000000-0004-0000-0100-00008A1B0000}"/>
    <hyperlink ref="JJX21" location="Age_Categories!A1" display="Age_Categories!A1" xr:uid="{00000000-0004-0000-0100-00008B1B0000}"/>
    <hyperlink ref="JJY21" location="Age_Categories!A1" display="Age_Categories!A1" xr:uid="{00000000-0004-0000-0100-00008C1B0000}"/>
    <hyperlink ref="JJZ21" location="Age_Categories!A1" display="Age_Categories!A1" xr:uid="{00000000-0004-0000-0100-00008D1B0000}"/>
    <hyperlink ref="JKA21" location="Age_Categories!A1" display="Age_Categories!A1" xr:uid="{00000000-0004-0000-0100-00008E1B0000}"/>
    <hyperlink ref="JKB21" location="Age_Categories!A1" display="Age_Categories!A1" xr:uid="{00000000-0004-0000-0100-00008F1B0000}"/>
    <hyperlink ref="JKC21" location="Age_Categories!A1" display="Age_Categories!A1" xr:uid="{00000000-0004-0000-0100-0000901B0000}"/>
    <hyperlink ref="JKD21" location="Age_Categories!A1" display="Age_Categories!A1" xr:uid="{00000000-0004-0000-0100-0000911B0000}"/>
    <hyperlink ref="JKE21" location="Age_Categories!A1" display="Age_Categories!A1" xr:uid="{00000000-0004-0000-0100-0000921B0000}"/>
    <hyperlink ref="JKF21" location="Age_Categories!A1" display="Age_Categories!A1" xr:uid="{00000000-0004-0000-0100-0000931B0000}"/>
    <hyperlink ref="JKG21" location="Age_Categories!A1" display="Age_Categories!A1" xr:uid="{00000000-0004-0000-0100-0000941B0000}"/>
    <hyperlink ref="JKH21" location="Age_Categories!A1" display="Age_Categories!A1" xr:uid="{00000000-0004-0000-0100-0000951B0000}"/>
    <hyperlink ref="JKI21" location="Age_Categories!A1" display="Age_Categories!A1" xr:uid="{00000000-0004-0000-0100-0000961B0000}"/>
    <hyperlink ref="JKJ21" location="Age_Categories!A1" display="Age_Categories!A1" xr:uid="{00000000-0004-0000-0100-0000971B0000}"/>
    <hyperlink ref="JKK21" location="Age_Categories!A1" display="Age_Categories!A1" xr:uid="{00000000-0004-0000-0100-0000981B0000}"/>
    <hyperlink ref="JKL21" location="Age_Categories!A1" display="Age_Categories!A1" xr:uid="{00000000-0004-0000-0100-0000991B0000}"/>
    <hyperlink ref="JKM21" location="Age_Categories!A1" display="Age_Categories!A1" xr:uid="{00000000-0004-0000-0100-00009A1B0000}"/>
    <hyperlink ref="JKN21" location="Age_Categories!A1" display="Age_Categories!A1" xr:uid="{00000000-0004-0000-0100-00009B1B0000}"/>
    <hyperlink ref="JKO21" location="Age_Categories!A1" display="Age_Categories!A1" xr:uid="{00000000-0004-0000-0100-00009C1B0000}"/>
    <hyperlink ref="JKP21" location="Age_Categories!A1" display="Age_Categories!A1" xr:uid="{00000000-0004-0000-0100-00009D1B0000}"/>
    <hyperlink ref="JKQ21" location="Age_Categories!A1" display="Age_Categories!A1" xr:uid="{00000000-0004-0000-0100-00009E1B0000}"/>
    <hyperlink ref="JKR21" location="Age_Categories!A1" display="Age_Categories!A1" xr:uid="{00000000-0004-0000-0100-00009F1B0000}"/>
    <hyperlink ref="JKS21" location="Age_Categories!A1" display="Age_Categories!A1" xr:uid="{00000000-0004-0000-0100-0000A01B0000}"/>
    <hyperlink ref="JKT21" location="Age_Categories!A1" display="Age_Categories!A1" xr:uid="{00000000-0004-0000-0100-0000A11B0000}"/>
    <hyperlink ref="JKU21" location="Age_Categories!A1" display="Age_Categories!A1" xr:uid="{00000000-0004-0000-0100-0000A21B0000}"/>
    <hyperlink ref="JKV21" location="Age_Categories!A1" display="Age_Categories!A1" xr:uid="{00000000-0004-0000-0100-0000A31B0000}"/>
    <hyperlink ref="JKW21" location="Age_Categories!A1" display="Age_Categories!A1" xr:uid="{00000000-0004-0000-0100-0000A41B0000}"/>
    <hyperlink ref="JKX21" location="Age_Categories!A1" display="Age_Categories!A1" xr:uid="{00000000-0004-0000-0100-0000A51B0000}"/>
    <hyperlink ref="JKY21" location="Age_Categories!A1" display="Age_Categories!A1" xr:uid="{00000000-0004-0000-0100-0000A61B0000}"/>
    <hyperlink ref="JKZ21" location="Age_Categories!A1" display="Age_Categories!A1" xr:uid="{00000000-0004-0000-0100-0000A71B0000}"/>
    <hyperlink ref="JLA21" location="Age_Categories!A1" display="Age_Categories!A1" xr:uid="{00000000-0004-0000-0100-0000A81B0000}"/>
    <hyperlink ref="JLB21" location="Age_Categories!A1" display="Age_Categories!A1" xr:uid="{00000000-0004-0000-0100-0000A91B0000}"/>
    <hyperlink ref="JLC21" location="Age_Categories!A1" display="Age_Categories!A1" xr:uid="{00000000-0004-0000-0100-0000AA1B0000}"/>
    <hyperlink ref="JLD21" location="Age_Categories!A1" display="Age_Categories!A1" xr:uid="{00000000-0004-0000-0100-0000AB1B0000}"/>
    <hyperlink ref="JLE21" location="Age_Categories!A1" display="Age_Categories!A1" xr:uid="{00000000-0004-0000-0100-0000AC1B0000}"/>
    <hyperlink ref="JLF21" location="Age_Categories!A1" display="Age_Categories!A1" xr:uid="{00000000-0004-0000-0100-0000AD1B0000}"/>
    <hyperlink ref="JLG21" location="Age_Categories!A1" display="Age_Categories!A1" xr:uid="{00000000-0004-0000-0100-0000AE1B0000}"/>
    <hyperlink ref="JLH21" location="Age_Categories!A1" display="Age_Categories!A1" xr:uid="{00000000-0004-0000-0100-0000AF1B0000}"/>
    <hyperlink ref="JLI21" location="Age_Categories!A1" display="Age_Categories!A1" xr:uid="{00000000-0004-0000-0100-0000B01B0000}"/>
    <hyperlink ref="JLJ21" location="Age_Categories!A1" display="Age_Categories!A1" xr:uid="{00000000-0004-0000-0100-0000B11B0000}"/>
    <hyperlink ref="JLK21" location="Age_Categories!A1" display="Age_Categories!A1" xr:uid="{00000000-0004-0000-0100-0000B21B0000}"/>
    <hyperlink ref="JLL21" location="Age_Categories!A1" display="Age_Categories!A1" xr:uid="{00000000-0004-0000-0100-0000B31B0000}"/>
    <hyperlink ref="JLM21" location="Age_Categories!A1" display="Age_Categories!A1" xr:uid="{00000000-0004-0000-0100-0000B41B0000}"/>
    <hyperlink ref="JLN21" location="Age_Categories!A1" display="Age_Categories!A1" xr:uid="{00000000-0004-0000-0100-0000B51B0000}"/>
    <hyperlink ref="JLO21" location="Age_Categories!A1" display="Age_Categories!A1" xr:uid="{00000000-0004-0000-0100-0000B61B0000}"/>
    <hyperlink ref="JLP21" location="Age_Categories!A1" display="Age_Categories!A1" xr:uid="{00000000-0004-0000-0100-0000B71B0000}"/>
    <hyperlink ref="JLQ21" location="Age_Categories!A1" display="Age_Categories!A1" xr:uid="{00000000-0004-0000-0100-0000B81B0000}"/>
    <hyperlink ref="JLR21" location="Age_Categories!A1" display="Age_Categories!A1" xr:uid="{00000000-0004-0000-0100-0000B91B0000}"/>
    <hyperlink ref="JLS21" location="Age_Categories!A1" display="Age_Categories!A1" xr:uid="{00000000-0004-0000-0100-0000BA1B0000}"/>
    <hyperlink ref="JLT21" location="Age_Categories!A1" display="Age_Categories!A1" xr:uid="{00000000-0004-0000-0100-0000BB1B0000}"/>
    <hyperlink ref="JLU21" location="Age_Categories!A1" display="Age_Categories!A1" xr:uid="{00000000-0004-0000-0100-0000BC1B0000}"/>
    <hyperlink ref="JLV21" location="Age_Categories!A1" display="Age_Categories!A1" xr:uid="{00000000-0004-0000-0100-0000BD1B0000}"/>
    <hyperlink ref="JLW21" location="Age_Categories!A1" display="Age_Categories!A1" xr:uid="{00000000-0004-0000-0100-0000BE1B0000}"/>
    <hyperlink ref="JLX21" location="Age_Categories!A1" display="Age_Categories!A1" xr:uid="{00000000-0004-0000-0100-0000BF1B0000}"/>
    <hyperlink ref="JLY21" location="Age_Categories!A1" display="Age_Categories!A1" xr:uid="{00000000-0004-0000-0100-0000C01B0000}"/>
    <hyperlink ref="JLZ21" location="Age_Categories!A1" display="Age_Categories!A1" xr:uid="{00000000-0004-0000-0100-0000C11B0000}"/>
    <hyperlink ref="JMA21" location="Age_Categories!A1" display="Age_Categories!A1" xr:uid="{00000000-0004-0000-0100-0000C21B0000}"/>
    <hyperlink ref="JMB21" location="Age_Categories!A1" display="Age_Categories!A1" xr:uid="{00000000-0004-0000-0100-0000C31B0000}"/>
    <hyperlink ref="JMC21" location="Age_Categories!A1" display="Age_Categories!A1" xr:uid="{00000000-0004-0000-0100-0000C41B0000}"/>
    <hyperlink ref="JMD21" location="Age_Categories!A1" display="Age_Categories!A1" xr:uid="{00000000-0004-0000-0100-0000C51B0000}"/>
    <hyperlink ref="JME21" location="Age_Categories!A1" display="Age_Categories!A1" xr:uid="{00000000-0004-0000-0100-0000C61B0000}"/>
    <hyperlink ref="JMF21" location="Age_Categories!A1" display="Age_Categories!A1" xr:uid="{00000000-0004-0000-0100-0000C71B0000}"/>
    <hyperlink ref="JMG21" location="Age_Categories!A1" display="Age_Categories!A1" xr:uid="{00000000-0004-0000-0100-0000C81B0000}"/>
    <hyperlink ref="JMH21" location="Age_Categories!A1" display="Age_Categories!A1" xr:uid="{00000000-0004-0000-0100-0000C91B0000}"/>
    <hyperlink ref="JMI21" location="Age_Categories!A1" display="Age_Categories!A1" xr:uid="{00000000-0004-0000-0100-0000CA1B0000}"/>
    <hyperlink ref="JMJ21" location="Age_Categories!A1" display="Age_Categories!A1" xr:uid="{00000000-0004-0000-0100-0000CB1B0000}"/>
    <hyperlink ref="JMK21" location="Age_Categories!A1" display="Age_Categories!A1" xr:uid="{00000000-0004-0000-0100-0000CC1B0000}"/>
    <hyperlink ref="JML21" location="Age_Categories!A1" display="Age_Categories!A1" xr:uid="{00000000-0004-0000-0100-0000CD1B0000}"/>
    <hyperlink ref="JMM21" location="Age_Categories!A1" display="Age_Categories!A1" xr:uid="{00000000-0004-0000-0100-0000CE1B0000}"/>
    <hyperlink ref="JMN21" location="Age_Categories!A1" display="Age_Categories!A1" xr:uid="{00000000-0004-0000-0100-0000CF1B0000}"/>
    <hyperlink ref="JMO21" location="Age_Categories!A1" display="Age_Categories!A1" xr:uid="{00000000-0004-0000-0100-0000D01B0000}"/>
    <hyperlink ref="JMP21" location="Age_Categories!A1" display="Age_Categories!A1" xr:uid="{00000000-0004-0000-0100-0000D11B0000}"/>
    <hyperlink ref="JMQ21" location="Age_Categories!A1" display="Age_Categories!A1" xr:uid="{00000000-0004-0000-0100-0000D21B0000}"/>
    <hyperlink ref="JMR21" location="Age_Categories!A1" display="Age_Categories!A1" xr:uid="{00000000-0004-0000-0100-0000D31B0000}"/>
    <hyperlink ref="JMS21" location="Age_Categories!A1" display="Age_Categories!A1" xr:uid="{00000000-0004-0000-0100-0000D41B0000}"/>
    <hyperlink ref="JMT21" location="Age_Categories!A1" display="Age_Categories!A1" xr:uid="{00000000-0004-0000-0100-0000D51B0000}"/>
    <hyperlink ref="JMU21" location="Age_Categories!A1" display="Age_Categories!A1" xr:uid="{00000000-0004-0000-0100-0000D61B0000}"/>
    <hyperlink ref="JMV21" location="Age_Categories!A1" display="Age_Categories!A1" xr:uid="{00000000-0004-0000-0100-0000D71B0000}"/>
    <hyperlink ref="JMW21" location="Age_Categories!A1" display="Age_Categories!A1" xr:uid="{00000000-0004-0000-0100-0000D81B0000}"/>
    <hyperlink ref="JMX21" location="Age_Categories!A1" display="Age_Categories!A1" xr:uid="{00000000-0004-0000-0100-0000D91B0000}"/>
    <hyperlink ref="JMY21" location="Age_Categories!A1" display="Age_Categories!A1" xr:uid="{00000000-0004-0000-0100-0000DA1B0000}"/>
    <hyperlink ref="JMZ21" location="Age_Categories!A1" display="Age_Categories!A1" xr:uid="{00000000-0004-0000-0100-0000DB1B0000}"/>
    <hyperlink ref="JNA21" location="Age_Categories!A1" display="Age_Categories!A1" xr:uid="{00000000-0004-0000-0100-0000DC1B0000}"/>
    <hyperlink ref="JNB21" location="Age_Categories!A1" display="Age_Categories!A1" xr:uid="{00000000-0004-0000-0100-0000DD1B0000}"/>
    <hyperlink ref="JNC21" location="Age_Categories!A1" display="Age_Categories!A1" xr:uid="{00000000-0004-0000-0100-0000DE1B0000}"/>
    <hyperlink ref="JND21" location="Age_Categories!A1" display="Age_Categories!A1" xr:uid="{00000000-0004-0000-0100-0000DF1B0000}"/>
    <hyperlink ref="JNE21" location="Age_Categories!A1" display="Age_Categories!A1" xr:uid="{00000000-0004-0000-0100-0000E01B0000}"/>
    <hyperlink ref="JNF21" location="Age_Categories!A1" display="Age_Categories!A1" xr:uid="{00000000-0004-0000-0100-0000E11B0000}"/>
    <hyperlink ref="JNG21" location="Age_Categories!A1" display="Age_Categories!A1" xr:uid="{00000000-0004-0000-0100-0000E21B0000}"/>
    <hyperlink ref="JNH21" location="Age_Categories!A1" display="Age_Categories!A1" xr:uid="{00000000-0004-0000-0100-0000E31B0000}"/>
    <hyperlink ref="JNI21" location="Age_Categories!A1" display="Age_Categories!A1" xr:uid="{00000000-0004-0000-0100-0000E41B0000}"/>
    <hyperlink ref="JNJ21" location="Age_Categories!A1" display="Age_Categories!A1" xr:uid="{00000000-0004-0000-0100-0000E51B0000}"/>
    <hyperlink ref="JNK21" location="Age_Categories!A1" display="Age_Categories!A1" xr:uid="{00000000-0004-0000-0100-0000E61B0000}"/>
    <hyperlink ref="JNL21" location="Age_Categories!A1" display="Age_Categories!A1" xr:uid="{00000000-0004-0000-0100-0000E71B0000}"/>
    <hyperlink ref="JNM21" location="Age_Categories!A1" display="Age_Categories!A1" xr:uid="{00000000-0004-0000-0100-0000E81B0000}"/>
    <hyperlink ref="JNN21" location="Age_Categories!A1" display="Age_Categories!A1" xr:uid="{00000000-0004-0000-0100-0000E91B0000}"/>
    <hyperlink ref="JNO21" location="Age_Categories!A1" display="Age_Categories!A1" xr:uid="{00000000-0004-0000-0100-0000EA1B0000}"/>
    <hyperlink ref="JNP21" location="Age_Categories!A1" display="Age_Categories!A1" xr:uid="{00000000-0004-0000-0100-0000EB1B0000}"/>
    <hyperlink ref="JNQ21" location="Age_Categories!A1" display="Age_Categories!A1" xr:uid="{00000000-0004-0000-0100-0000EC1B0000}"/>
    <hyperlink ref="JNR21" location="Age_Categories!A1" display="Age_Categories!A1" xr:uid="{00000000-0004-0000-0100-0000ED1B0000}"/>
    <hyperlink ref="JNS21" location="Age_Categories!A1" display="Age_Categories!A1" xr:uid="{00000000-0004-0000-0100-0000EE1B0000}"/>
    <hyperlink ref="JNT21" location="Age_Categories!A1" display="Age_Categories!A1" xr:uid="{00000000-0004-0000-0100-0000EF1B0000}"/>
    <hyperlink ref="JNU21" location="Age_Categories!A1" display="Age_Categories!A1" xr:uid="{00000000-0004-0000-0100-0000F01B0000}"/>
    <hyperlink ref="JNV21" location="Age_Categories!A1" display="Age_Categories!A1" xr:uid="{00000000-0004-0000-0100-0000F11B0000}"/>
    <hyperlink ref="JNW21" location="Age_Categories!A1" display="Age_Categories!A1" xr:uid="{00000000-0004-0000-0100-0000F21B0000}"/>
    <hyperlink ref="JNX21" location="Age_Categories!A1" display="Age_Categories!A1" xr:uid="{00000000-0004-0000-0100-0000F31B0000}"/>
    <hyperlink ref="JNY21" location="Age_Categories!A1" display="Age_Categories!A1" xr:uid="{00000000-0004-0000-0100-0000F41B0000}"/>
    <hyperlink ref="JNZ21" location="Age_Categories!A1" display="Age_Categories!A1" xr:uid="{00000000-0004-0000-0100-0000F51B0000}"/>
    <hyperlink ref="JOA21" location="Age_Categories!A1" display="Age_Categories!A1" xr:uid="{00000000-0004-0000-0100-0000F61B0000}"/>
    <hyperlink ref="JOB21" location="Age_Categories!A1" display="Age_Categories!A1" xr:uid="{00000000-0004-0000-0100-0000F71B0000}"/>
    <hyperlink ref="JOC21" location="Age_Categories!A1" display="Age_Categories!A1" xr:uid="{00000000-0004-0000-0100-0000F81B0000}"/>
    <hyperlink ref="JOD21" location="Age_Categories!A1" display="Age_Categories!A1" xr:uid="{00000000-0004-0000-0100-0000F91B0000}"/>
    <hyperlink ref="JOE21" location="Age_Categories!A1" display="Age_Categories!A1" xr:uid="{00000000-0004-0000-0100-0000FA1B0000}"/>
    <hyperlink ref="JOF21" location="Age_Categories!A1" display="Age_Categories!A1" xr:uid="{00000000-0004-0000-0100-0000FB1B0000}"/>
    <hyperlink ref="JOG21" location="Age_Categories!A1" display="Age_Categories!A1" xr:uid="{00000000-0004-0000-0100-0000FC1B0000}"/>
    <hyperlink ref="JOH21" location="Age_Categories!A1" display="Age_Categories!A1" xr:uid="{00000000-0004-0000-0100-0000FD1B0000}"/>
    <hyperlink ref="JOI21" location="Age_Categories!A1" display="Age_Categories!A1" xr:uid="{00000000-0004-0000-0100-0000FE1B0000}"/>
    <hyperlink ref="JOJ21" location="Age_Categories!A1" display="Age_Categories!A1" xr:uid="{00000000-0004-0000-0100-0000FF1B0000}"/>
    <hyperlink ref="JOK21" location="Age_Categories!A1" display="Age_Categories!A1" xr:uid="{00000000-0004-0000-0100-0000001C0000}"/>
    <hyperlink ref="JOL21" location="Age_Categories!A1" display="Age_Categories!A1" xr:uid="{00000000-0004-0000-0100-0000011C0000}"/>
    <hyperlink ref="JOM21" location="Age_Categories!A1" display="Age_Categories!A1" xr:uid="{00000000-0004-0000-0100-0000021C0000}"/>
    <hyperlink ref="JON21" location="Age_Categories!A1" display="Age_Categories!A1" xr:uid="{00000000-0004-0000-0100-0000031C0000}"/>
    <hyperlink ref="JOO21" location="Age_Categories!A1" display="Age_Categories!A1" xr:uid="{00000000-0004-0000-0100-0000041C0000}"/>
    <hyperlink ref="JOP21" location="Age_Categories!A1" display="Age_Categories!A1" xr:uid="{00000000-0004-0000-0100-0000051C0000}"/>
    <hyperlink ref="JOQ21" location="Age_Categories!A1" display="Age_Categories!A1" xr:uid="{00000000-0004-0000-0100-0000061C0000}"/>
    <hyperlink ref="JOR21" location="Age_Categories!A1" display="Age_Categories!A1" xr:uid="{00000000-0004-0000-0100-0000071C0000}"/>
    <hyperlink ref="JOS21" location="Age_Categories!A1" display="Age_Categories!A1" xr:uid="{00000000-0004-0000-0100-0000081C0000}"/>
    <hyperlink ref="JOT21" location="Age_Categories!A1" display="Age_Categories!A1" xr:uid="{00000000-0004-0000-0100-0000091C0000}"/>
    <hyperlink ref="JOU21" location="Age_Categories!A1" display="Age_Categories!A1" xr:uid="{00000000-0004-0000-0100-00000A1C0000}"/>
    <hyperlink ref="JOV21" location="Age_Categories!A1" display="Age_Categories!A1" xr:uid="{00000000-0004-0000-0100-00000B1C0000}"/>
    <hyperlink ref="JOW21" location="Age_Categories!A1" display="Age_Categories!A1" xr:uid="{00000000-0004-0000-0100-00000C1C0000}"/>
    <hyperlink ref="JOX21" location="Age_Categories!A1" display="Age_Categories!A1" xr:uid="{00000000-0004-0000-0100-00000D1C0000}"/>
    <hyperlink ref="JOY21" location="Age_Categories!A1" display="Age_Categories!A1" xr:uid="{00000000-0004-0000-0100-00000E1C0000}"/>
    <hyperlink ref="JOZ21" location="Age_Categories!A1" display="Age_Categories!A1" xr:uid="{00000000-0004-0000-0100-00000F1C0000}"/>
    <hyperlink ref="JPA21" location="Age_Categories!A1" display="Age_Categories!A1" xr:uid="{00000000-0004-0000-0100-0000101C0000}"/>
    <hyperlink ref="JPB21" location="Age_Categories!A1" display="Age_Categories!A1" xr:uid="{00000000-0004-0000-0100-0000111C0000}"/>
    <hyperlink ref="JPC21" location="Age_Categories!A1" display="Age_Categories!A1" xr:uid="{00000000-0004-0000-0100-0000121C0000}"/>
    <hyperlink ref="JPD21" location="Age_Categories!A1" display="Age_Categories!A1" xr:uid="{00000000-0004-0000-0100-0000131C0000}"/>
    <hyperlink ref="JPE21" location="Age_Categories!A1" display="Age_Categories!A1" xr:uid="{00000000-0004-0000-0100-0000141C0000}"/>
    <hyperlink ref="JPF21" location="Age_Categories!A1" display="Age_Categories!A1" xr:uid="{00000000-0004-0000-0100-0000151C0000}"/>
    <hyperlink ref="JPG21" location="Age_Categories!A1" display="Age_Categories!A1" xr:uid="{00000000-0004-0000-0100-0000161C0000}"/>
    <hyperlink ref="JPH21" location="Age_Categories!A1" display="Age_Categories!A1" xr:uid="{00000000-0004-0000-0100-0000171C0000}"/>
    <hyperlink ref="JPI21" location="Age_Categories!A1" display="Age_Categories!A1" xr:uid="{00000000-0004-0000-0100-0000181C0000}"/>
    <hyperlink ref="JPJ21" location="Age_Categories!A1" display="Age_Categories!A1" xr:uid="{00000000-0004-0000-0100-0000191C0000}"/>
    <hyperlink ref="JPK21" location="Age_Categories!A1" display="Age_Categories!A1" xr:uid="{00000000-0004-0000-0100-00001A1C0000}"/>
    <hyperlink ref="JPL21" location="Age_Categories!A1" display="Age_Categories!A1" xr:uid="{00000000-0004-0000-0100-00001B1C0000}"/>
    <hyperlink ref="JPM21" location="Age_Categories!A1" display="Age_Categories!A1" xr:uid="{00000000-0004-0000-0100-00001C1C0000}"/>
    <hyperlink ref="JPN21" location="Age_Categories!A1" display="Age_Categories!A1" xr:uid="{00000000-0004-0000-0100-00001D1C0000}"/>
    <hyperlink ref="JPO21" location="Age_Categories!A1" display="Age_Categories!A1" xr:uid="{00000000-0004-0000-0100-00001E1C0000}"/>
    <hyperlink ref="JPP21" location="Age_Categories!A1" display="Age_Categories!A1" xr:uid="{00000000-0004-0000-0100-00001F1C0000}"/>
    <hyperlink ref="JPQ21" location="Age_Categories!A1" display="Age_Categories!A1" xr:uid="{00000000-0004-0000-0100-0000201C0000}"/>
    <hyperlink ref="JPR21" location="Age_Categories!A1" display="Age_Categories!A1" xr:uid="{00000000-0004-0000-0100-0000211C0000}"/>
    <hyperlink ref="JPS21" location="Age_Categories!A1" display="Age_Categories!A1" xr:uid="{00000000-0004-0000-0100-0000221C0000}"/>
    <hyperlink ref="JPT21" location="Age_Categories!A1" display="Age_Categories!A1" xr:uid="{00000000-0004-0000-0100-0000231C0000}"/>
    <hyperlink ref="JPU21" location="Age_Categories!A1" display="Age_Categories!A1" xr:uid="{00000000-0004-0000-0100-0000241C0000}"/>
    <hyperlink ref="JPV21" location="Age_Categories!A1" display="Age_Categories!A1" xr:uid="{00000000-0004-0000-0100-0000251C0000}"/>
    <hyperlink ref="JPW21" location="Age_Categories!A1" display="Age_Categories!A1" xr:uid="{00000000-0004-0000-0100-0000261C0000}"/>
    <hyperlink ref="JPX21" location="Age_Categories!A1" display="Age_Categories!A1" xr:uid="{00000000-0004-0000-0100-0000271C0000}"/>
    <hyperlink ref="JPY21" location="Age_Categories!A1" display="Age_Categories!A1" xr:uid="{00000000-0004-0000-0100-0000281C0000}"/>
    <hyperlink ref="JPZ21" location="Age_Categories!A1" display="Age_Categories!A1" xr:uid="{00000000-0004-0000-0100-0000291C0000}"/>
    <hyperlink ref="JQA21" location="Age_Categories!A1" display="Age_Categories!A1" xr:uid="{00000000-0004-0000-0100-00002A1C0000}"/>
    <hyperlink ref="JQB21" location="Age_Categories!A1" display="Age_Categories!A1" xr:uid="{00000000-0004-0000-0100-00002B1C0000}"/>
    <hyperlink ref="JQC21" location="Age_Categories!A1" display="Age_Categories!A1" xr:uid="{00000000-0004-0000-0100-00002C1C0000}"/>
    <hyperlink ref="JQD21" location="Age_Categories!A1" display="Age_Categories!A1" xr:uid="{00000000-0004-0000-0100-00002D1C0000}"/>
    <hyperlink ref="JQE21" location="Age_Categories!A1" display="Age_Categories!A1" xr:uid="{00000000-0004-0000-0100-00002E1C0000}"/>
    <hyperlink ref="JQF21" location="Age_Categories!A1" display="Age_Categories!A1" xr:uid="{00000000-0004-0000-0100-00002F1C0000}"/>
    <hyperlink ref="JQG21" location="Age_Categories!A1" display="Age_Categories!A1" xr:uid="{00000000-0004-0000-0100-0000301C0000}"/>
    <hyperlink ref="JQH21" location="Age_Categories!A1" display="Age_Categories!A1" xr:uid="{00000000-0004-0000-0100-0000311C0000}"/>
    <hyperlink ref="JQI21" location="Age_Categories!A1" display="Age_Categories!A1" xr:uid="{00000000-0004-0000-0100-0000321C0000}"/>
    <hyperlink ref="JQJ21" location="Age_Categories!A1" display="Age_Categories!A1" xr:uid="{00000000-0004-0000-0100-0000331C0000}"/>
    <hyperlink ref="JQK21" location="Age_Categories!A1" display="Age_Categories!A1" xr:uid="{00000000-0004-0000-0100-0000341C0000}"/>
    <hyperlink ref="JQL21" location="Age_Categories!A1" display="Age_Categories!A1" xr:uid="{00000000-0004-0000-0100-0000351C0000}"/>
    <hyperlink ref="JQM21" location="Age_Categories!A1" display="Age_Categories!A1" xr:uid="{00000000-0004-0000-0100-0000361C0000}"/>
    <hyperlink ref="JQN21" location="Age_Categories!A1" display="Age_Categories!A1" xr:uid="{00000000-0004-0000-0100-0000371C0000}"/>
    <hyperlink ref="JQO21" location="Age_Categories!A1" display="Age_Categories!A1" xr:uid="{00000000-0004-0000-0100-0000381C0000}"/>
    <hyperlink ref="JQP21" location="Age_Categories!A1" display="Age_Categories!A1" xr:uid="{00000000-0004-0000-0100-0000391C0000}"/>
    <hyperlink ref="JQQ21" location="Age_Categories!A1" display="Age_Categories!A1" xr:uid="{00000000-0004-0000-0100-00003A1C0000}"/>
    <hyperlink ref="JQR21" location="Age_Categories!A1" display="Age_Categories!A1" xr:uid="{00000000-0004-0000-0100-00003B1C0000}"/>
    <hyperlink ref="JQS21" location="Age_Categories!A1" display="Age_Categories!A1" xr:uid="{00000000-0004-0000-0100-00003C1C0000}"/>
    <hyperlink ref="JQT21" location="Age_Categories!A1" display="Age_Categories!A1" xr:uid="{00000000-0004-0000-0100-00003D1C0000}"/>
    <hyperlink ref="JQU21" location="Age_Categories!A1" display="Age_Categories!A1" xr:uid="{00000000-0004-0000-0100-00003E1C0000}"/>
    <hyperlink ref="JQV21" location="Age_Categories!A1" display="Age_Categories!A1" xr:uid="{00000000-0004-0000-0100-00003F1C0000}"/>
    <hyperlink ref="JQW21" location="Age_Categories!A1" display="Age_Categories!A1" xr:uid="{00000000-0004-0000-0100-0000401C0000}"/>
    <hyperlink ref="JQX21" location="Age_Categories!A1" display="Age_Categories!A1" xr:uid="{00000000-0004-0000-0100-0000411C0000}"/>
    <hyperlink ref="JQY21" location="Age_Categories!A1" display="Age_Categories!A1" xr:uid="{00000000-0004-0000-0100-0000421C0000}"/>
    <hyperlink ref="JQZ21" location="Age_Categories!A1" display="Age_Categories!A1" xr:uid="{00000000-0004-0000-0100-0000431C0000}"/>
    <hyperlink ref="JRA21" location="Age_Categories!A1" display="Age_Categories!A1" xr:uid="{00000000-0004-0000-0100-0000441C0000}"/>
    <hyperlink ref="JRB21" location="Age_Categories!A1" display="Age_Categories!A1" xr:uid="{00000000-0004-0000-0100-0000451C0000}"/>
    <hyperlink ref="JRC21" location="Age_Categories!A1" display="Age_Categories!A1" xr:uid="{00000000-0004-0000-0100-0000461C0000}"/>
    <hyperlink ref="JRD21" location="Age_Categories!A1" display="Age_Categories!A1" xr:uid="{00000000-0004-0000-0100-0000471C0000}"/>
    <hyperlink ref="JRE21" location="Age_Categories!A1" display="Age_Categories!A1" xr:uid="{00000000-0004-0000-0100-0000481C0000}"/>
    <hyperlink ref="JRF21" location="Age_Categories!A1" display="Age_Categories!A1" xr:uid="{00000000-0004-0000-0100-0000491C0000}"/>
    <hyperlink ref="JRG21" location="Age_Categories!A1" display="Age_Categories!A1" xr:uid="{00000000-0004-0000-0100-00004A1C0000}"/>
    <hyperlink ref="JRH21" location="Age_Categories!A1" display="Age_Categories!A1" xr:uid="{00000000-0004-0000-0100-00004B1C0000}"/>
    <hyperlink ref="JRI21" location="Age_Categories!A1" display="Age_Categories!A1" xr:uid="{00000000-0004-0000-0100-00004C1C0000}"/>
    <hyperlink ref="JRJ21" location="Age_Categories!A1" display="Age_Categories!A1" xr:uid="{00000000-0004-0000-0100-00004D1C0000}"/>
    <hyperlink ref="JRK21" location="Age_Categories!A1" display="Age_Categories!A1" xr:uid="{00000000-0004-0000-0100-00004E1C0000}"/>
    <hyperlink ref="JRL21" location="Age_Categories!A1" display="Age_Categories!A1" xr:uid="{00000000-0004-0000-0100-00004F1C0000}"/>
    <hyperlink ref="JRM21" location="Age_Categories!A1" display="Age_Categories!A1" xr:uid="{00000000-0004-0000-0100-0000501C0000}"/>
    <hyperlink ref="JRN21" location="Age_Categories!A1" display="Age_Categories!A1" xr:uid="{00000000-0004-0000-0100-0000511C0000}"/>
    <hyperlink ref="JRO21" location="Age_Categories!A1" display="Age_Categories!A1" xr:uid="{00000000-0004-0000-0100-0000521C0000}"/>
    <hyperlink ref="JRP21" location="Age_Categories!A1" display="Age_Categories!A1" xr:uid="{00000000-0004-0000-0100-0000531C0000}"/>
    <hyperlink ref="JRQ21" location="Age_Categories!A1" display="Age_Categories!A1" xr:uid="{00000000-0004-0000-0100-0000541C0000}"/>
    <hyperlink ref="JRR21" location="Age_Categories!A1" display="Age_Categories!A1" xr:uid="{00000000-0004-0000-0100-0000551C0000}"/>
    <hyperlink ref="JRS21" location="Age_Categories!A1" display="Age_Categories!A1" xr:uid="{00000000-0004-0000-0100-0000561C0000}"/>
    <hyperlink ref="JRT21" location="Age_Categories!A1" display="Age_Categories!A1" xr:uid="{00000000-0004-0000-0100-0000571C0000}"/>
    <hyperlink ref="JRU21" location="Age_Categories!A1" display="Age_Categories!A1" xr:uid="{00000000-0004-0000-0100-0000581C0000}"/>
    <hyperlink ref="JRV21" location="Age_Categories!A1" display="Age_Categories!A1" xr:uid="{00000000-0004-0000-0100-0000591C0000}"/>
    <hyperlink ref="JRW21" location="Age_Categories!A1" display="Age_Categories!A1" xr:uid="{00000000-0004-0000-0100-00005A1C0000}"/>
    <hyperlink ref="JRX21" location="Age_Categories!A1" display="Age_Categories!A1" xr:uid="{00000000-0004-0000-0100-00005B1C0000}"/>
    <hyperlink ref="JRY21" location="Age_Categories!A1" display="Age_Categories!A1" xr:uid="{00000000-0004-0000-0100-00005C1C0000}"/>
    <hyperlink ref="JRZ21" location="Age_Categories!A1" display="Age_Categories!A1" xr:uid="{00000000-0004-0000-0100-00005D1C0000}"/>
    <hyperlink ref="JSA21" location="Age_Categories!A1" display="Age_Categories!A1" xr:uid="{00000000-0004-0000-0100-00005E1C0000}"/>
    <hyperlink ref="JSB21" location="Age_Categories!A1" display="Age_Categories!A1" xr:uid="{00000000-0004-0000-0100-00005F1C0000}"/>
    <hyperlink ref="JSC21" location="Age_Categories!A1" display="Age_Categories!A1" xr:uid="{00000000-0004-0000-0100-0000601C0000}"/>
    <hyperlink ref="JSD21" location="Age_Categories!A1" display="Age_Categories!A1" xr:uid="{00000000-0004-0000-0100-0000611C0000}"/>
    <hyperlink ref="JSE21" location="Age_Categories!A1" display="Age_Categories!A1" xr:uid="{00000000-0004-0000-0100-0000621C0000}"/>
    <hyperlink ref="JSF21" location="Age_Categories!A1" display="Age_Categories!A1" xr:uid="{00000000-0004-0000-0100-0000631C0000}"/>
    <hyperlink ref="JSG21" location="Age_Categories!A1" display="Age_Categories!A1" xr:uid="{00000000-0004-0000-0100-0000641C0000}"/>
    <hyperlink ref="JSH21" location="Age_Categories!A1" display="Age_Categories!A1" xr:uid="{00000000-0004-0000-0100-0000651C0000}"/>
    <hyperlink ref="JSI21" location="Age_Categories!A1" display="Age_Categories!A1" xr:uid="{00000000-0004-0000-0100-0000661C0000}"/>
    <hyperlink ref="JSJ21" location="Age_Categories!A1" display="Age_Categories!A1" xr:uid="{00000000-0004-0000-0100-0000671C0000}"/>
    <hyperlink ref="JSK21" location="Age_Categories!A1" display="Age_Categories!A1" xr:uid="{00000000-0004-0000-0100-0000681C0000}"/>
    <hyperlink ref="JSL21" location="Age_Categories!A1" display="Age_Categories!A1" xr:uid="{00000000-0004-0000-0100-0000691C0000}"/>
    <hyperlink ref="JSM21" location="Age_Categories!A1" display="Age_Categories!A1" xr:uid="{00000000-0004-0000-0100-00006A1C0000}"/>
    <hyperlink ref="JSN21" location="Age_Categories!A1" display="Age_Categories!A1" xr:uid="{00000000-0004-0000-0100-00006B1C0000}"/>
    <hyperlink ref="JSO21" location="Age_Categories!A1" display="Age_Categories!A1" xr:uid="{00000000-0004-0000-0100-00006C1C0000}"/>
    <hyperlink ref="JSP21" location="Age_Categories!A1" display="Age_Categories!A1" xr:uid="{00000000-0004-0000-0100-00006D1C0000}"/>
    <hyperlink ref="JSQ21" location="Age_Categories!A1" display="Age_Categories!A1" xr:uid="{00000000-0004-0000-0100-00006E1C0000}"/>
    <hyperlink ref="JSR21" location="Age_Categories!A1" display="Age_Categories!A1" xr:uid="{00000000-0004-0000-0100-00006F1C0000}"/>
    <hyperlink ref="JSS21" location="Age_Categories!A1" display="Age_Categories!A1" xr:uid="{00000000-0004-0000-0100-0000701C0000}"/>
    <hyperlink ref="JST21" location="Age_Categories!A1" display="Age_Categories!A1" xr:uid="{00000000-0004-0000-0100-0000711C0000}"/>
    <hyperlink ref="JSU21" location="Age_Categories!A1" display="Age_Categories!A1" xr:uid="{00000000-0004-0000-0100-0000721C0000}"/>
    <hyperlink ref="JSV21" location="Age_Categories!A1" display="Age_Categories!A1" xr:uid="{00000000-0004-0000-0100-0000731C0000}"/>
    <hyperlink ref="JSW21" location="Age_Categories!A1" display="Age_Categories!A1" xr:uid="{00000000-0004-0000-0100-0000741C0000}"/>
    <hyperlink ref="JSX21" location="Age_Categories!A1" display="Age_Categories!A1" xr:uid="{00000000-0004-0000-0100-0000751C0000}"/>
    <hyperlink ref="JSY21" location="Age_Categories!A1" display="Age_Categories!A1" xr:uid="{00000000-0004-0000-0100-0000761C0000}"/>
    <hyperlink ref="JSZ21" location="Age_Categories!A1" display="Age_Categories!A1" xr:uid="{00000000-0004-0000-0100-0000771C0000}"/>
    <hyperlink ref="JTA21" location="Age_Categories!A1" display="Age_Categories!A1" xr:uid="{00000000-0004-0000-0100-0000781C0000}"/>
    <hyperlink ref="JTB21" location="Age_Categories!A1" display="Age_Categories!A1" xr:uid="{00000000-0004-0000-0100-0000791C0000}"/>
    <hyperlink ref="JTC21" location="Age_Categories!A1" display="Age_Categories!A1" xr:uid="{00000000-0004-0000-0100-00007A1C0000}"/>
    <hyperlink ref="JTD21" location="Age_Categories!A1" display="Age_Categories!A1" xr:uid="{00000000-0004-0000-0100-00007B1C0000}"/>
    <hyperlink ref="JTE21" location="Age_Categories!A1" display="Age_Categories!A1" xr:uid="{00000000-0004-0000-0100-00007C1C0000}"/>
    <hyperlink ref="JTF21" location="Age_Categories!A1" display="Age_Categories!A1" xr:uid="{00000000-0004-0000-0100-00007D1C0000}"/>
    <hyperlink ref="JTG21" location="Age_Categories!A1" display="Age_Categories!A1" xr:uid="{00000000-0004-0000-0100-00007E1C0000}"/>
    <hyperlink ref="JTH21" location="Age_Categories!A1" display="Age_Categories!A1" xr:uid="{00000000-0004-0000-0100-00007F1C0000}"/>
    <hyperlink ref="JTI21" location="Age_Categories!A1" display="Age_Categories!A1" xr:uid="{00000000-0004-0000-0100-0000801C0000}"/>
    <hyperlink ref="JTJ21" location="Age_Categories!A1" display="Age_Categories!A1" xr:uid="{00000000-0004-0000-0100-0000811C0000}"/>
    <hyperlink ref="JTK21" location="Age_Categories!A1" display="Age_Categories!A1" xr:uid="{00000000-0004-0000-0100-0000821C0000}"/>
    <hyperlink ref="JTL21" location="Age_Categories!A1" display="Age_Categories!A1" xr:uid="{00000000-0004-0000-0100-0000831C0000}"/>
    <hyperlink ref="JTM21" location="Age_Categories!A1" display="Age_Categories!A1" xr:uid="{00000000-0004-0000-0100-0000841C0000}"/>
    <hyperlink ref="JTN21" location="Age_Categories!A1" display="Age_Categories!A1" xr:uid="{00000000-0004-0000-0100-0000851C0000}"/>
    <hyperlink ref="JTO21" location="Age_Categories!A1" display="Age_Categories!A1" xr:uid="{00000000-0004-0000-0100-0000861C0000}"/>
    <hyperlink ref="JTP21" location="Age_Categories!A1" display="Age_Categories!A1" xr:uid="{00000000-0004-0000-0100-0000871C0000}"/>
    <hyperlink ref="JTQ21" location="Age_Categories!A1" display="Age_Categories!A1" xr:uid="{00000000-0004-0000-0100-0000881C0000}"/>
    <hyperlink ref="JTR21" location="Age_Categories!A1" display="Age_Categories!A1" xr:uid="{00000000-0004-0000-0100-0000891C0000}"/>
    <hyperlink ref="JTS21" location="Age_Categories!A1" display="Age_Categories!A1" xr:uid="{00000000-0004-0000-0100-00008A1C0000}"/>
    <hyperlink ref="JTT21" location="Age_Categories!A1" display="Age_Categories!A1" xr:uid="{00000000-0004-0000-0100-00008B1C0000}"/>
    <hyperlink ref="JTU21" location="Age_Categories!A1" display="Age_Categories!A1" xr:uid="{00000000-0004-0000-0100-00008C1C0000}"/>
    <hyperlink ref="JTV21" location="Age_Categories!A1" display="Age_Categories!A1" xr:uid="{00000000-0004-0000-0100-00008D1C0000}"/>
    <hyperlink ref="JTW21" location="Age_Categories!A1" display="Age_Categories!A1" xr:uid="{00000000-0004-0000-0100-00008E1C0000}"/>
    <hyperlink ref="JTX21" location="Age_Categories!A1" display="Age_Categories!A1" xr:uid="{00000000-0004-0000-0100-00008F1C0000}"/>
    <hyperlink ref="JTY21" location="Age_Categories!A1" display="Age_Categories!A1" xr:uid="{00000000-0004-0000-0100-0000901C0000}"/>
    <hyperlink ref="JTZ21" location="Age_Categories!A1" display="Age_Categories!A1" xr:uid="{00000000-0004-0000-0100-0000911C0000}"/>
    <hyperlink ref="JUA21" location="Age_Categories!A1" display="Age_Categories!A1" xr:uid="{00000000-0004-0000-0100-0000921C0000}"/>
    <hyperlink ref="JUB21" location="Age_Categories!A1" display="Age_Categories!A1" xr:uid="{00000000-0004-0000-0100-0000931C0000}"/>
    <hyperlink ref="JUC21" location="Age_Categories!A1" display="Age_Categories!A1" xr:uid="{00000000-0004-0000-0100-0000941C0000}"/>
    <hyperlink ref="JUD21" location="Age_Categories!A1" display="Age_Categories!A1" xr:uid="{00000000-0004-0000-0100-0000951C0000}"/>
    <hyperlink ref="JUE21" location="Age_Categories!A1" display="Age_Categories!A1" xr:uid="{00000000-0004-0000-0100-0000961C0000}"/>
    <hyperlink ref="JUF21" location="Age_Categories!A1" display="Age_Categories!A1" xr:uid="{00000000-0004-0000-0100-0000971C0000}"/>
    <hyperlink ref="JUG21" location="Age_Categories!A1" display="Age_Categories!A1" xr:uid="{00000000-0004-0000-0100-0000981C0000}"/>
    <hyperlink ref="JUH21" location="Age_Categories!A1" display="Age_Categories!A1" xr:uid="{00000000-0004-0000-0100-0000991C0000}"/>
    <hyperlink ref="JUI21" location="Age_Categories!A1" display="Age_Categories!A1" xr:uid="{00000000-0004-0000-0100-00009A1C0000}"/>
    <hyperlink ref="JUJ21" location="Age_Categories!A1" display="Age_Categories!A1" xr:uid="{00000000-0004-0000-0100-00009B1C0000}"/>
    <hyperlink ref="JUK21" location="Age_Categories!A1" display="Age_Categories!A1" xr:uid="{00000000-0004-0000-0100-00009C1C0000}"/>
    <hyperlink ref="JUL21" location="Age_Categories!A1" display="Age_Categories!A1" xr:uid="{00000000-0004-0000-0100-00009D1C0000}"/>
    <hyperlink ref="JUM21" location="Age_Categories!A1" display="Age_Categories!A1" xr:uid="{00000000-0004-0000-0100-00009E1C0000}"/>
    <hyperlink ref="JUN21" location="Age_Categories!A1" display="Age_Categories!A1" xr:uid="{00000000-0004-0000-0100-00009F1C0000}"/>
    <hyperlink ref="JUO21" location="Age_Categories!A1" display="Age_Categories!A1" xr:uid="{00000000-0004-0000-0100-0000A01C0000}"/>
    <hyperlink ref="JUP21" location="Age_Categories!A1" display="Age_Categories!A1" xr:uid="{00000000-0004-0000-0100-0000A11C0000}"/>
    <hyperlink ref="JUQ21" location="Age_Categories!A1" display="Age_Categories!A1" xr:uid="{00000000-0004-0000-0100-0000A21C0000}"/>
    <hyperlink ref="JUR21" location="Age_Categories!A1" display="Age_Categories!A1" xr:uid="{00000000-0004-0000-0100-0000A31C0000}"/>
    <hyperlink ref="JUS21" location="Age_Categories!A1" display="Age_Categories!A1" xr:uid="{00000000-0004-0000-0100-0000A41C0000}"/>
    <hyperlink ref="JUT21" location="Age_Categories!A1" display="Age_Categories!A1" xr:uid="{00000000-0004-0000-0100-0000A51C0000}"/>
    <hyperlink ref="JUU21" location="Age_Categories!A1" display="Age_Categories!A1" xr:uid="{00000000-0004-0000-0100-0000A61C0000}"/>
    <hyperlink ref="JUV21" location="Age_Categories!A1" display="Age_Categories!A1" xr:uid="{00000000-0004-0000-0100-0000A71C0000}"/>
    <hyperlink ref="JUW21" location="Age_Categories!A1" display="Age_Categories!A1" xr:uid="{00000000-0004-0000-0100-0000A81C0000}"/>
    <hyperlink ref="JUX21" location="Age_Categories!A1" display="Age_Categories!A1" xr:uid="{00000000-0004-0000-0100-0000A91C0000}"/>
    <hyperlink ref="JUY21" location="Age_Categories!A1" display="Age_Categories!A1" xr:uid="{00000000-0004-0000-0100-0000AA1C0000}"/>
    <hyperlink ref="JUZ21" location="Age_Categories!A1" display="Age_Categories!A1" xr:uid="{00000000-0004-0000-0100-0000AB1C0000}"/>
    <hyperlink ref="JVA21" location="Age_Categories!A1" display="Age_Categories!A1" xr:uid="{00000000-0004-0000-0100-0000AC1C0000}"/>
    <hyperlink ref="JVB21" location="Age_Categories!A1" display="Age_Categories!A1" xr:uid="{00000000-0004-0000-0100-0000AD1C0000}"/>
    <hyperlink ref="JVC21" location="Age_Categories!A1" display="Age_Categories!A1" xr:uid="{00000000-0004-0000-0100-0000AE1C0000}"/>
    <hyperlink ref="JVD21" location="Age_Categories!A1" display="Age_Categories!A1" xr:uid="{00000000-0004-0000-0100-0000AF1C0000}"/>
    <hyperlink ref="JVE21" location="Age_Categories!A1" display="Age_Categories!A1" xr:uid="{00000000-0004-0000-0100-0000B01C0000}"/>
    <hyperlink ref="JVF21" location="Age_Categories!A1" display="Age_Categories!A1" xr:uid="{00000000-0004-0000-0100-0000B11C0000}"/>
    <hyperlink ref="JVG21" location="Age_Categories!A1" display="Age_Categories!A1" xr:uid="{00000000-0004-0000-0100-0000B21C0000}"/>
    <hyperlink ref="JVH21" location="Age_Categories!A1" display="Age_Categories!A1" xr:uid="{00000000-0004-0000-0100-0000B31C0000}"/>
    <hyperlink ref="JVI21" location="Age_Categories!A1" display="Age_Categories!A1" xr:uid="{00000000-0004-0000-0100-0000B41C0000}"/>
    <hyperlink ref="JVJ21" location="Age_Categories!A1" display="Age_Categories!A1" xr:uid="{00000000-0004-0000-0100-0000B51C0000}"/>
    <hyperlink ref="JVK21" location="Age_Categories!A1" display="Age_Categories!A1" xr:uid="{00000000-0004-0000-0100-0000B61C0000}"/>
    <hyperlink ref="JVL21" location="Age_Categories!A1" display="Age_Categories!A1" xr:uid="{00000000-0004-0000-0100-0000B71C0000}"/>
    <hyperlink ref="JVM21" location="Age_Categories!A1" display="Age_Categories!A1" xr:uid="{00000000-0004-0000-0100-0000B81C0000}"/>
    <hyperlink ref="JVN21" location="Age_Categories!A1" display="Age_Categories!A1" xr:uid="{00000000-0004-0000-0100-0000B91C0000}"/>
    <hyperlink ref="JVO21" location="Age_Categories!A1" display="Age_Categories!A1" xr:uid="{00000000-0004-0000-0100-0000BA1C0000}"/>
    <hyperlink ref="JVP21" location="Age_Categories!A1" display="Age_Categories!A1" xr:uid="{00000000-0004-0000-0100-0000BB1C0000}"/>
    <hyperlink ref="JVQ21" location="Age_Categories!A1" display="Age_Categories!A1" xr:uid="{00000000-0004-0000-0100-0000BC1C0000}"/>
    <hyperlink ref="JVR21" location="Age_Categories!A1" display="Age_Categories!A1" xr:uid="{00000000-0004-0000-0100-0000BD1C0000}"/>
    <hyperlink ref="JVS21" location="Age_Categories!A1" display="Age_Categories!A1" xr:uid="{00000000-0004-0000-0100-0000BE1C0000}"/>
    <hyperlink ref="JVT21" location="Age_Categories!A1" display="Age_Categories!A1" xr:uid="{00000000-0004-0000-0100-0000BF1C0000}"/>
    <hyperlink ref="JVU21" location="Age_Categories!A1" display="Age_Categories!A1" xr:uid="{00000000-0004-0000-0100-0000C01C0000}"/>
    <hyperlink ref="JVV21" location="Age_Categories!A1" display="Age_Categories!A1" xr:uid="{00000000-0004-0000-0100-0000C11C0000}"/>
    <hyperlink ref="JVW21" location="Age_Categories!A1" display="Age_Categories!A1" xr:uid="{00000000-0004-0000-0100-0000C21C0000}"/>
    <hyperlink ref="JVX21" location="Age_Categories!A1" display="Age_Categories!A1" xr:uid="{00000000-0004-0000-0100-0000C31C0000}"/>
    <hyperlink ref="JVY21" location="Age_Categories!A1" display="Age_Categories!A1" xr:uid="{00000000-0004-0000-0100-0000C41C0000}"/>
    <hyperlink ref="JVZ21" location="Age_Categories!A1" display="Age_Categories!A1" xr:uid="{00000000-0004-0000-0100-0000C51C0000}"/>
    <hyperlink ref="JWA21" location="Age_Categories!A1" display="Age_Categories!A1" xr:uid="{00000000-0004-0000-0100-0000C61C0000}"/>
    <hyperlink ref="JWB21" location="Age_Categories!A1" display="Age_Categories!A1" xr:uid="{00000000-0004-0000-0100-0000C71C0000}"/>
    <hyperlink ref="JWC21" location="Age_Categories!A1" display="Age_Categories!A1" xr:uid="{00000000-0004-0000-0100-0000C81C0000}"/>
    <hyperlink ref="JWD21" location="Age_Categories!A1" display="Age_Categories!A1" xr:uid="{00000000-0004-0000-0100-0000C91C0000}"/>
    <hyperlink ref="JWE21" location="Age_Categories!A1" display="Age_Categories!A1" xr:uid="{00000000-0004-0000-0100-0000CA1C0000}"/>
    <hyperlink ref="JWF21" location="Age_Categories!A1" display="Age_Categories!A1" xr:uid="{00000000-0004-0000-0100-0000CB1C0000}"/>
    <hyperlink ref="JWG21" location="Age_Categories!A1" display="Age_Categories!A1" xr:uid="{00000000-0004-0000-0100-0000CC1C0000}"/>
    <hyperlink ref="JWH21" location="Age_Categories!A1" display="Age_Categories!A1" xr:uid="{00000000-0004-0000-0100-0000CD1C0000}"/>
    <hyperlink ref="JWI21" location="Age_Categories!A1" display="Age_Categories!A1" xr:uid="{00000000-0004-0000-0100-0000CE1C0000}"/>
    <hyperlink ref="JWJ21" location="Age_Categories!A1" display="Age_Categories!A1" xr:uid="{00000000-0004-0000-0100-0000CF1C0000}"/>
    <hyperlink ref="JWK21" location="Age_Categories!A1" display="Age_Categories!A1" xr:uid="{00000000-0004-0000-0100-0000D01C0000}"/>
    <hyperlink ref="JWL21" location="Age_Categories!A1" display="Age_Categories!A1" xr:uid="{00000000-0004-0000-0100-0000D11C0000}"/>
    <hyperlink ref="JWM21" location="Age_Categories!A1" display="Age_Categories!A1" xr:uid="{00000000-0004-0000-0100-0000D21C0000}"/>
    <hyperlink ref="JWN21" location="Age_Categories!A1" display="Age_Categories!A1" xr:uid="{00000000-0004-0000-0100-0000D31C0000}"/>
    <hyperlink ref="JWO21" location="Age_Categories!A1" display="Age_Categories!A1" xr:uid="{00000000-0004-0000-0100-0000D41C0000}"/>
    <hyperlink ref="JWP21" location="Age_Categories!A1" display="Age_Categories!A1" xr:uid="{00000000-0004-0000-0100-0000D51C0000}"/>
    <hyperlink ref="JWQ21" location="Age_Categories!A1" display="Age_Categories!A1" xr:uid="{00000000-0004-0000-0100-0000D61C0000}"/>
    <hyperlink ref="JWR21" location="Age_Categories!A1" display="Age_Categories!A1" xr:uid="{00000000-0004-0000-0100-0000D71C0000}"/>
    <hyperlink ref="JWS21" location="Age_Categories!A1" display="Age_Categories!A1" xr:uid="{00000000-0004-0000-0100-0000D81C0000}"/>
    <hyperlink ref="JWT21" location="Age_Categories!A1" display="Age_Categories!A1" xr:uid="{00000000-0004-0000-0100-0000D91C0000}"/>
    <hyperlink ref="JWU21" location="Age_Categories!A1" display="Age_Categories!A1" xr:uid="{00000000-0004-0000-0100-0000DA1C0000}"/>
    <hyperlink ref="JWV21" location="Age_Categories!A1" display="Age_Categories!A1" xr:uid="{00000000-0004-0000-0100-0000DB1C0000}"/>
    <hyperlink ref="JWW21" location="Age_Categories!A1" display="Age_Categories!A1" xr:uid="{00000000-0004-0000-0100-0000DC1C0000}"/>
    <hyperlink ref="JWX21" location="Age_Categories!A1" display="Age_Categories!A1" xr:uid="{00000000-0004-0000-0100-0000DD1C0000}"/>
    <hyperlink ref="JWY21" location="Age_Categories!A1" display="Age_Categories!A1" xr:uid="{00000000-0004-0000-0100-0000DE1C0000}"/>
    <hyperlink ref="JWZ21" location="Age_Categories!A1" display="Age_Categories!A1" xr:uid="{00000000-0004-0000-0100-0000DF1C0000}"/>
    <hyperlink ref="JXA21" location="Age_Categories!A1" display="Age_Categories!A1" xr:uid="{00000000-0004-0000-0100-0000E01C0000}"/>
    <hyperlink ref="JXB21" location="Age_Categories!A1" display="Age_Categories!A1" xr:uid="{00000000-0004-0000-0100-0000E11C0000}"/>
    <hyperlink ref="JXC21" location="Age_Categories!A1" display="Age_Categories!A1" xr:uid="{00000000-0004-0000-0100-0000E21C0000}"/>
    <hyperlink ref="JXD21" location="Age_Categories!A1" display="Age_Categories!A1" xr:uid="{00000000-0004-0000-0100-0000E31C0000}"/>
    <hyperlink ref="JXE21" location="Age_Categories!A1" display="Age_Categories!A1" xr:uid="{00000000-0004-0000-0100-0000E41C0000}"/>
    <hyperlink ref="JXF21" location="Age_Categories!A1" display="Age_Categories!A1" xr:uid="{00000000-0004-0000-0100-0000E51C0000}"/>
    <hyperlink ref="JXG21" location="Age_Categories!A1" display="Age_Categories!A1" xr:uid="{00000000-0004-0000-0100-0000E61C0000}"/>
    <hyperlink ref="JXH21" location="Age_Categories!A1" display="Age_Categories!A1" xr:uid="{00000000-0004-0000-0100-0000E71C0000}"/>
    <hyperlink ref="JXI21" location="Age_Categories!A1" display="Age_Categories!A1" xr:uid="{00000000-0004-0000-0100-0000E81C0000}"/>
    <hyperlink ref="JXJ21" location="Age_Categories!A1" display="Age_Categories!A1" xr:uid="{00000000-0004-0000-0100-0000E91C0000}"/>
    <hyperlink ref="JXK21" location="Age_Categories!A1" display="Age_Categories!A1" xr:uid="{00000000-0004-0000-0100-0000EA1C0000}"/>
    <hyperlink ref="JXL21" location="Age_Categories!A1" display="Age_Categories!A1" xr:uid="{00000000-0004-0000-0100-0000EB1C0000}"/>
    <hyperlink ref="JXM21" location="Age_Categories!A1" display="Age_Categories!A1" xr:uid="{00000000-0004-0000-0100-0000EC1C0000}"/>
    <hyperlink ref="JXN21" location="Age_Categories!A1" display="Age_Categories!A1" xr:uid="{00000000-0004-0000-0100-0000ED1C0000}"/>
    <hyperlink ref="JXO21" location="Age_Categories!A1" display="Age_Categories!A1" xr:uid="{00000000-0004-0000-0100-0000EE1C0000}"/>
    <hyperlink ref="JXP21" location="Age_Categories!A1" display="Age_Categories!A1" xr:uid="{00000000-0004-0000-0100-0000EF1C0000}"/>
    <hyperlink ref="JXQ21" location="Age_Categories!A1" display="Age_Categories!A1" xr:uid="{00000000-0004-0000-0100-0000F01C0000}"/>
    <hyperlink ref="JXR21" location="Age_Categories!A1" display="Age_Categories!A1" xr:uid="{00000000-0004-0000-0100-0000F11C0000}"/>
    <hyperlink ref="JXS21" location="Age_Categories!A1" display="Age_Categories!A1" xr:uid="{00000000-0004-0000-0100-0000F21C0000}"/>
    <hyperlink ref="JXT21" location="Age_Categories!A1" display="Age_Categories!A1" xr:uid="{00000000-0004-0000-0100-0000F31C0000}"/>
    <hyperlink ref="JXU21" location="Age_Categories!A1" display="Age_Categories!A1" xr:uid="{00000000-0004-0000-0100-0000F41C0000}"/>
    <hyperlink ref="JXV21" location="Age_Categories!A1" display="Age_Categories!A1" xr:uid="{00000000-0004-0000-0100-0000F51C0000}"/>
    <hyperlink ref="JXW21" location="Age_Categories!A1" display="Age_Categories!A1" xr:uid="{00000000-0004-0000-0100-0000F61C0000}"/>
    <hyperlink ref="JXX21" location="Age_Categories!A1" display="Age_Categories!A1" xr:uid="{00000000-0004-0000-0100-0000F71C0000}"/>
    <hyperlink ref="JXY21" location="Age_Categories!A1" display="Age_Categories!A1" xr:uid="{00000000-0004-0000-0100-0000F81C0000}"/>
    <hyperlink ref="JXZ21" location="Age_Categories!A1" display="Age_Categories!A1" xr:uid="{00000000-0004-0000-0100-0000F91C0000}"/>
    <hyperlink ref="JYA21" location="Age_Categories!A1" display="Age_Categories!A1" xr:uid="{00000000-0004-0000-0100-0000FA1C0000}"/>
    <hyperlink ref="JYB21" location="Age_Categories!A1" display="Age_Categories!A1" xr:uid="{00000000-0004-0000-0100-0000FB1C0000}"/>
    <hyperlink ref="JYC21" location="Age_Categories!A1" display="Age_Categories!A1" xr:uid="{00000000-0004-0000-0100-0000FC1C0000}"/>
    <hyperlink ref="JYD21" location="Age_Categories!A1" display="Age_Categories!A1" xr:uid="{00000000-0004-0000-0100-0000FD1C0000}"/>
    <hyperlink ref="JYE21" location="Age_Categories!A1" display="Age_Categories!A1" xr:uid="{00000000-0004-0000-0100-0000FE1C0000}"/>
    <hyperlink ref="JYF21" location="Age_Categories!A1" display="Age_Categories!A1" xr:uid="{00000000-0004-0000-0100-0000FF1C0000}"/>
    <hyperlink ref="JYG21" location="Age_Categories!A1" display="Age_Categories!A1" xr:uid="{00000000-0004-0000-0100-0000001D0000}"/>
    <hyperlink ref="JYH21" location="Age_Categories!A1" display="Age_Categories!A1" xr:uid="{00000000-0004-0000-0100-0000011D0000}"/>
    <hyperlink ref="JYI21" location="Age_Categories!A1" display="Age_Categories!A1" xr:uid="{00000000-0004-0000-0100-0000021D0000}"/>
    <hyperlink ref="JYJ21" location="Age_Categories!A1" display="Age_Categories!A1" xr:uid="{00000000-0004-0000-0100-0000031D0000}"/>
    <hyperlink ref="JYK21" location="Age_Categories!A1" display="Age_Categories!A1" xr:uid="{00000000-0004-0000-0100-0000041D0000}"/>
    <hyperlink ref="JYL21" location="Age_Categories!A1" display="Age_Categories!A1" xr:uid="{00000000-0004-0000-0100-0000051D0000}"/>
    <hyperlink ref="JYM21" location="Age_Categories!A1" display="Age_Categories!A1" xr:uid="{00000000-0004-0000-0100-0000061D0000}"/>
    <hyperlink ref="JYN21" location="Age_Categories!A1" display="Age_Categories!A1" xr:uid="{00000000-0004-0000-0100-0000071D0000}"/>
    <hyperlink ref="JYO21" location="Age_Categories!A1" display="Age_Categories!A1" xr:uid="{00000000-0004-0000-0100-0000081D0000}"/>
    <hyperlink ref="JYP21" location="Age_Categories!A1" display="Age_Categories!A1" xr:uid="{00000000-0004-0000-0100-0000091D0000}"/>
    <hyperlink ref="JYQ21" location="Age_Categories!A1" display="Age_Categories!A1" xr:uid="{00000000-0004-0000-0100-00000A1D0000}"/>
    <hyperlink ref="JYR21" location="Age_Categories!A1" display="Age_Categories!A1" xr:uid="{00000000-0004-0000-0100-00000B1D0000}"/>
    <hyperlink ref="JYS21" location="Age_Categories!A1" display="Age_Categories!A1" xr:uid="{00000000-0004-0000-0100-00000C1D0000}"/>
    <hyperlink ref="JYT21" location="Age_Categories!A1" display="Age_Categories!A1" xr:uid="{00000000-0004-0000-0100-00000D1D0000}"/>
    <hyperlink ref="JYU21" location="Age_Categories!A1" display="Age_Categories!A1" xr:uid="{00000000-0004-0000-0100-00000E1D0000}"/>
    <hyperlink ref="JYV21" location="Age_Categories!A1" display="Age_Categories!A1" xr:uid="{00000000-0004-0000-0100-00000F1D0000}"/>
    <hyperlink ref="JYW21" location="Age_Categories!A1" display="Age_Categories!A1" xr:uid="{00000000-0004-0000-0100-0000101D0000}"/>
    <hyperlink ref="JYX21" location="Age_Categories!A1" display="Age_Categories!A1" xr:uid="{00000000-0004-0000-0100-0000111D0000}"/>
    <hyperlink ref="JYY21" location="Age_Categories!A1" display="Age_Categories!A1" xr:uid="{00000000-0004-0000-0100-0000121D0000}"/>
    <hyperlink ref="JYZ21" location="Age_Categories!A1" display="Age_Categories!A1" xr:uid="{00000000-0004-0000-0100-0000131D0000}"/>
    <hyperlink ref="JZA21" location="Age_Categories!A1" display="Age_Categories!A1" xr:uid="{00000000-0004-0000-0100-0000141D0000}"/>
    <hyperlink ref="JZB21" location="Age_Categories!A1" display="Age_Categories!A1" xr:uid="{00000000-0004-0000-0100-0000151D0000}"/>
    <hyperlink ref="JZC21" location="Age_Categories!A1" display="Age_Categories!A1" xr:uid="{00000000-0004-0000-0100-0000161D0000}"/>
    <hyperlink ref="JZD21" location="Age_Categories!A1" display="Age_Categories!A1" xr:uid="{00000000-0004-0000-0100-0000171D0000}"/>
    <hyperlink ref="JZE21" location="Age_Categories!A1" display="Age_Categories!A1" xr:uid="{00000000-0004-0000-0100-0000181D0000}"/>
    <hyperlink ref="JZF21" location="Age_Categories!A1" display="Age_Categories!A1" xr:uid="{00000000-0004-0000-0100-0000191D0000}"/>
    <hyperlink ref="JZG21" location="Age_Categories!A1" display="Age_Categories!A1" xr:uid="{00000000-0004-0000-0100-00001A1D0000}"/>
    <hyperlink ref="JZH21" location="Age_Categories!A1" display="Age_Categories!A1" xr:uid="{00000000-0004-0000-0100-00001B1D0000}"/>
    <hyperlink ref="JZI21" location="Age_Categories!A1" display="Age_Categories!A1" xr:uid="{00000000-0004-0000-0100-00001C1D0000}"/>
    <hyperlink ref="JZJ21" location="Age_Categories!A1" display="Age_Categories!A1" xr:uid="{00000000-0004-0000-0100-00001D1D0000}"/>
    <hyperlink ref="JZK21" location="Age_Categories!A1" display="Age_Categories!A1" xr:uid="{00000000-0004-0000-0100-00001E1D0000}"/>
    <hyperlink ref="JZL21" location="Age_Categories!A1" display="Age_Categories!A1" xr:uid="{00000000-0004-0000-0100-00001F1D0000}"/>
    <hyperlink ref="JZM21" location="Age_Categories!A1" display="Age_Categories!A1" xr:uid="{00000000-0004-0000-0100-0000201D0000}"/>
    <hyperlink ref="JZN21" location="Age_Categories!A1" display="Age_Categories!A1" xr:uid="{00000000-0004-0000-0100-0000211D0000}"/>
    <hyperlink ref="JZO21" location="Age_Categories!A1" display="Age_Categories!A1" xr:uid="{00000000-0004-0000-0100-0000221D0000}"/>
    <hyperlink ref="JZP21" location="Age_Categories!A1" display="Age_Categories!A1" xr:uid="{00000000-0004-0000-0100-0000231D0000}"/>
    <hyperlink ref="JZQ21" location="Age_Categories!A1" display="Age_Categories!A1" xr:uid="{00000000-0004-0000-0100-0000241D0000}"/>
    <hyperlink ref="JZR21" location="Age_Categories!A1" display="Age_Categories!A1" xr:uid="{00000000-0004-0000-0100-0000251D0000}"/>
    <hyperlink ref="JZS21" location="Age_Categories!A1" display="Age_Categories!A1" xr:uid="{00000000-0004-0000-0100-0000261D0000}"/>
    <hyperlink ref="JZT21" location="Age_Categories!A1" display="Age_Categories!A1" xr:uid="{00000000-0004-0000-0100-0000271D0000}"/>
    <hyperlink ref="JZU21" location="Age_Categories!A1" display="Age_Categories!A1" xr:uid="{00000000-0004-0000-0100-0000281D0000}"/>
    <hyperlink ref="JZV21" location="Age_Categories!A1" display="Age_Categories!A1" xr:uid="{00000000-0004-0000-0100-0000291D0000}"/>
    <hyperlink ref="JZW21" location="Age_Categories!A1" display="Age_Categories!A1" xr:uid="{00000000-0004-0000-0100-00002A1D0000}"/>
    <hyperlink ref="JZX21" location="Age_Categories!A1" display="Age_Categories!A1" xr:uid="{00000000-0004-0000-0100-00002B1D0000}"/>
    <hyperlink ref="JZY21" location="Age_Categories!A1" display="Age_Categories!A1" xr:uid="{00000000-0004-0000-0100-00002C1D0000}"/>
    <hyperlink ref="JZZ21" location="Age_Categories!A1" display="Age_Categories!A1" xr:uid="{00000000-0004-0000-0100-00002D1D0000}"/>
    <hyperlink ref="KAA21" location="Age_Categories!A1" display="Age_Categories!A1" xr:uid="{00000000-0004-0000-0100-00002E1D0000}"/>
    <hyperlink ref="KAB21" location="Age_Categories!A1" display="Age_Categories!A1" xr:uid="{00000000-0004-0000-0100-00002F1D0000}"/>
    <hyperlink ref="KAC21" location="Age_Categories!A1" display="Age_Categories!A1" xr:uid="{00000000-0004-0000-0100-0000301D0000}"/>
    <hyperlink ref="KAD21" location="Age_Categories!A1" display="Age_Categories!A1" xr:uid="{00000000-0004-0000-0100-0000311D0000}"/>
    <hyperlink ref="KAE21" location="Age_Categories!A1" display="Age_Categories!A1" xr:uid="{00000000-0004-0000-0100-0000321D0000}"/>
    <hyperlink ref="KAF21" location="Age_Categories!A1" display="Age_Categories!A1" xr:uid="{00000000-0004-0000-0100-0000331D0000}"/>
    <hyperlink ref="KAG21" location="Age_Categories!A1" display="Age_Categories!A1" xr:uid="{00000000-0004-0000-0100-0000341D0000}"/>
    <hyperlink ref="KAH21" location="Age_Categories!A1" display="Age_Categories!A1" xr:uid="{00000000-0004-0000-0100-0000351D0000}"/>
    <hyperlink ref="KAI21" location="Age_Categories!A1" display="Age_Categories!A1" xr:uid="{00000000-0004-0000-0100-0000361D0000}"/>
    <hyperlink ref="KAJ21" location="Age_Categories!A1" display="Age_Categories!A1" xr:uid="{00000000-0004-0000-0100-0000371D0000}"/>
    <hyperlink ref="KAK21" location="Age_Categories!A1" display="Age_Categories!A1" xr:uid="{00000000-0004-0000-0100-0000381D0000}"/>
    <hyperlink ref="KAL21" location="Age_Categories!A1" display="Age_Categories!A1" xr:uid="{00000000-0004-0000-0100-0000391D0000}"/>
    <hyperlink ref="KAM21" location="Age_Categories!A1" display="Age_Categories!A1" xr:uid="{00000000-0004-0000-0100-00003A1D0000}"/>
    <hyperlink ref="KAN21" location="Age_Categories!A1" display="Age_Categories!A1" xr:uid="{00000000-0004-0000-0100-00003B1D0000}"/>
    <hyperlink ref="KAO21" location="Age_Categories!A1" display="Age_Categories!A1" xr:uid="{00000000-0004-0000-0100-00003C1D0000}"/>
    <hyperlink ref="KAP21" location="Age_Categories!A1" display="Age_Categories!A1" xr:uid="{00000000-0004-0000-0100-00003D1D0000}"/>
    <hyperlink ref="KAQ21" location="Age_Categories!A1" display="Age_Categories!A1" xr:uid="{00000000-0004-0000-0100-00003E1D0000}"/>
    <hyperlink ref="KAR21" location="Age_Categories!A1" display="Age_Categories!A1" xr:uid="{00000000-0004-0000-0100-00003F1D0000}"/>
    <hyperlink ref="KAS21" location="Age_Categories!A1" display="Age_Categories!A1" xr:uid="{00000000-0004-0000-0100-0000401D0000}"/>
    <hyperlink ref="KAT21" location="Age_Categories!A1" display="Age_Categories!A1" xr:uid="{00000000-0004-0000-0100-0000411D0000}"/>
    <hyperlink ref="KAU21" location="Age_Categories!A1" display="Age_Categories!A1" xr:uid="{00000000-0004-0000-0100-0000421D0000}"/>
    <hyperlink ref="KAV21" location="Age_Categories!A1" display="Age_Categories!A1" xr:uid="{00000000-0004-0000-0100-0000431D0000}"/>
    <hyperlink ref="KAW21" location="Age_Categories!A1" display="Age_Categories!A1" xr:uid="{00000000-0004-0000-0100-0000441D0000}"/>
    <hyperlink ref="KAX21" location="Age_Categories!A1" display="Age_Categories!A1" xr:uid="{00000000-0004-0000-0100-0000451D0000}"/>
    <hyperlink ref="KAY21" location="Age_Categories!A1" display="Age_Categories!A1" xr:uid="{00000000-0004-0000-0100-0000461D0000}"/>
    <hyperlink ref="KAZ21" location="Age_Categories!A1" display="Age_Categories!A1" xr:uid="{00000000-0004-0000-0100-0000471D0000}"/>
    <hyperlink ref="KBA21" location="Age_Categories!A1" display="Age_Categories!A1" xr:uid="{00000000-0004-0000-0100-0000481D0000}"/>
    <hyperlink ref="KBB21" location="Age_Categories!A1" display="Age_Categories!A1" xr:uid="{00000000-0004-0000-0100-0000491D0000}"/>
    <hyperlink ref="KBC21" location="Age_Categories!A1" display="Age_Categories!A1" xr:uid="{00000000-0004-0000-0100-00004A1D0000}"/>
    <hyperlink ref="KBD21" location="Age_Categories!A1" display="Age_Categories!A1" xr:uid="{00000000-0004-0000-0100-00004B1D0000}"/>
    <hyperlink ref="KBE21" location="Age_Categories!A1" display="Age_Categories!A1" xr:uid="{00000000-0004-0000-0100-00004C1D0000}"/>
    <hyperlink ref="KBF21" location="Age_Categories!A1" display="Age_Categories!A1" xr:uid="{00000000-0004-0000-0100-00004D1D0000}"/>
    <hyperlink ref="KBG21" location="Age_Categories!A1" display="Age_Categories!A1" xr:uid="{00000000-0004-0000-0100-00004E1D0000}"/>
    <hyperlink ref="KBH21" location="Age_Categories!A1" display="Age_Categories!A1" xr:uid="{00000000-0004-0000-0100-00004F1D0000}"/>
    <hyperlink ref="KBI21" location="Age_Categories!A1" display="Age_Categories!A1" xr:uid="{00000000-0004-0000-0100-0000501D0000}"/>
    <hyperlink ref="KBJ21" location="Age_Categories!A1" display="Age_Categories!A1" xr:uid="{00000000-0004-0000-0100-0000511D0000}"/>
    <hyperlink ref="KBK21" location="Age_Categories!A1" display="Age_Categories!A1" xr:uid="{00000000-0004-0000-0100-0000521D0000}"/>
    <hyperlink ref="KBL21" location="Age_Categories!A1" display="Age_Categories!A1" xr:uid="{00000000-0004-0000-0100-0000531D0000}"/>
    <hyperlink ref="KBM21" location="Age_Categories!A1" display="Age_Categories!A1" xr:uid="{00000000-0004-0000-0100-0000541D0000}"/>
    <hyperlink ref="KBN21" location="Age_Categories!A1" display="Age_Categories!A1" xr:uid="{00000000-0004-0000-0100-0000551D0000}"/>
    <hyperlink ref="KBO21" location="Age_Categories!A1" display="Age_Categories!A1" xr:uid="{00000000-0004-0000-0100-0000561D0000}"/>
    <hyperlink ref="KBP21" location="Age_Categories!A1" display="Age_Categories!A1" xr:uid="{00000000-0004-0000-0100-0000571D0000}"/>
    <hyperlink ref="KBQ21" location="Age_Categories!A1" display="Age_Categories!A1" xr:uid="{00000000-0004-0000-0100-0000581D0000}"/>
    <hyperlink ref="KBR21" location="Age_Categories!A1" display="Age_Categories!A1" xr:uid="{00000000-0004-0000-0100-0000591D0000}"/>
    <hyperlink ref="KBS21" location="Age_Categories!A1" display="Age_Categories!A1" xr:uid="{00000000-0004-0000-0100-00005A1D0000}"/>
    <hyperlink ref="KBT21" location="Age_Categories!A1" display="Age_Categories!A1" xr:uid="{00000000-0004-0000-0100-00005B1D0000}"/>
    <hyperlink ref="KBU21" location="Age_Categories!A1" display="Age_Categories!A1" xr:uid="{00000000-0004-0000-0100-00005C1D0000}"/>
    <hyperlink ref="KBV21" location="Age_Categories!A1" display="Age_Categories!A1" xr:uid="{00000000-0004-0000-0100-00005D1D0000}"/>
    <hyperlink ref="KBW21" location="Age_Categories!A1" display="Age_Categories!A1" xr:uid="{00000000-0004-0000-0100-00005E1D0000}"/>
    <hyperlink ref="KBX21" location="Age_Categories!A1" display="Age_Categories!A1" xr:uid="{00000000-0004-0000-0100-00005F1D0000}"/>
    <hyperlink ref="KBY21" location="Age_Categories!A1" display="Age_Categories!A1" xr:uid="{00000000-0004-0000-0100-0000601D0000}"/>
    <hyperlink ref="KBZ21" location="Age_Categories!A1" display="Age_Categories!A1" xr:uid="{00000000-0004-0000-0100-0000611D0000}"/>
    <hyperlink ref="KCA21" location="Age_Categories!A1" display="Age_Categories!A1" xr:uid="{00000000-0004-0000-0100-0000621D0000}"/>
    <hyperlink ref="KCB21" location="Age_Categories!A1" display="Age_Categories!A1" xr:uid="{00000000-0004-0000-0100-0000631D0000}"/>
    <hyperlink ref="KCC21" location="Age_Categories!A1" display="Age_Categories!A1" xr:uid="{00000000-0004-0000-0100-0000641D0000}"/>
    <hyperlink ref="KCD21" location="Age_Categories!A1" display="Age_Categories!A1" xr:uid="{00000000-0004-0000-0100-0000651D0000}"/>
    <hyperlink ref="KCE21" location="Age_Categories!A1" display="Age_Categories!A1" xr:uid="{00000000-0004-0000-0100-0000661D0000}"/>
    <hyperlink ref="KCF21" location="Age_Categories!A1" display="Age_Categories!A1" xr:uid="{00000000-0004-0000-0100-0000671D0000}"/>
    <hyperlink ref="KCG21" location="Age_Categories!A1" display="Age_Categories!A1" xr:uid="{00000000-0004-0000-0100-0000681D0000}"/>
    <hyperlink ref="KCH21" location="Age_Categories!A1" display="Age_Categories!A1" xr:uid="{00000000-0004-0000-0100-0000691D0000}"/>
    <hyperlink ref="KCI21" location="Age_Categories!A1" display="Age_Categories!A1" xr:uid="{00000000-0004-0000-0100-00006A1D0000}"/>
    <hyperlink ref="KCJ21" location="Age_Categories!A1" display="Age_Categories!A1" xr:uid="{00000000-0004-0000-0100-00006B1D0000}"/>
    <hyperlink ref="KCK21" location="Age_Categories!A1" display="Age_Categories!A1" xr:uid="{00000000-0004-0000-0100-00006C1D0000}"/>
    <hyperlink ref="KCL21" location="Age_Categories!A1" display="Age_Categories!A1" xr:uid="{00000000-0004-0000-0100-00006D1D0000}"/>
    <hyperlink ref="KCM21" location="Age_Categories!A1" display="Age_Categories!A1" xr:uid="{00000000-0004-0000-0100-00006E1D0000}"/>
    <hyperlink ref="KCN21" location="Age_Categories!A1" display="Age_Categories!A1" xr:uid="{00000000-0004-0000-0100-00006F1D0000}"/>
    <hyperlink ref="KCO21" location="Age_Categories!A1" display="Age_Categories!A1" xr:uid="{00000000-0004-0000-0100-0000701D0000}"/>
    <hyperlink ref="KCP21" location="Age_Categories!A1" display="Age_Categories!A1" xr:uid="{00000000-0004-0000-0100-0000711D0000}"/>
    <hyperlink ref="KCQ21" location="Age_Categories!A1" display="Age_Categories!A1" xr:uid="{00000000-0004-0000-0100-0000721D0000}"/>
    <hyperlink ref="KCR21" location="Age_Categories!A1" display="Age_Categories!A1" xr:uid="{00000000-0004-0000-0100-0000731D0000}"/>
    <hyperlink ref="KCS21" location="Age_Categories!A1" display="Age_Categories!A1" xr:uid="{00000000-0004-0000-0100-0000741D0000}"/>
    <hyperlink ref="KCT21" location="Age_Categories!A1" display="Age_Categories!A1" xr:uid="{00000000-0004-0000-0100-0000751D0000}"/>
    <hyperlink ref="KCU21" location="Age_Categories!A1" display="Age_Categories!A1" xr:uid="{00000000-0004-0000-0100-0000761D0000}"/>
    <hyperlink ref="KCV21" location="Age_Categories!A1" display="Age_Categories!A1" xr:uid="{00000000-0004-0000-0100-0000771D0000}"/>
    <hyperlink ref="KCW21" location="Age_Categories!A1" display="Age_Categories!A1" xr:uid="{00000000-0004-0000-0100-0000781D0000}"/>
    <hyperlink ref="KCX21" location="Age_Categories!A1" display="Age_Categories!A1" xr:uid="{00000000-0004-0000-0100-0000791D0000}"/>
    <hyperlink ref="KCY21" location="Age_Categories!A1" display="Age_Categories!A1" xr:uid="{00000000-0004-0000-0100-00007A1D0000}"/>
    <hyperlink ref="KCZ21" location="Age_Categories!A1" display="Age_Categories!A1" xr:uid="{00000000-0004-0000-0100-00007B1D0000}"/>
    <hyperlink ref="KDA21" location="Age_Categories!A1" display="Age_Categories!A1" xr:uid="{00000000-0004-0000-0100-00007C1D0000}"/>
    <hyperlink ref="KDB21" location="Age_Categories!A1" display="Age_Categories!A1" xr:uid="{00000000-0004-0000-0100-00007D1D0000}"/>
    <hyperlink ref="KDC21" location="Age_Categories!A1" display="Age_Categories!A1" xr:uid="{00000000-0004-0000-0100-00007E1D0000}"/>
    <hyperlink ref="KDD21" location="Age_Categories!A1" display="Age_Categories!A1" xr:uid="{00000000-0004-0000-0100-00007F1D0000}"/>
    <hyperlink ref="KDE21" location="Age_Categories!A1" display="Age_Categories!A1" xr:uid="{00000000-0004-0000-0100-0000801D0000}"/>
    <hyperlink ref="KDF21" location="Age_Categories!A1" display="Age_Categories!A1" xr:uid="{00000000-0004-0000-0100-0000811D0000}"/>
    <hyperlink ref="KDG21" location="Age_Categories!A1" display="Age_Categories!A1" xr:uid="{00000000-0004-0000-0100-0000821D0000}"/>
    <hyperlink ref="KDH21" location="Age_Categories!A1" display="Age_Categories!A1" xr:uid="{00000000-0004-0000-0100-0000831D0000}"/>
    <hyperlink ref="KDI21" location="Age_Categories!A1" display="Age_Categories!A1" xr:uid="{00000000-0004-0000-0100-0000841D0000}"/>
    <hyperlink ref="KDJ21" location="Age_Categories!A1" display="Age_Categories!A1" xr:uid="{00000000-0004-0000-0100-0000851D0000}"/>
    <hyperlink ref="KDK21" location="Age_Categories!A1" display="Age_Categories!A1" xr:uid="{00000000-0004-0000-0100-0000861D0000}"/>
    <hyperlink ref="KDL21" location="Age_Categories!A1" display="Age_Categories!A1" xr:uid="{00000000-0004-0000-0100-0000871D0000}"/>
    <hyperlink ref="KDM21" location="Age_Categories!A1" display="Age_Categories!A1" xr:uid="{00000000-0004-0000-0100-0000881D0000}"/>
    <hyperlink ref="KDN21" location="Age_Categories!A1" display="Age_Categories!A1" xr:uid="{00000000-0004-0000-0100-0000891D0000}"/>
    <hyperlink ref="KDO21" location="Age_Categories!A1" display="Age_Categories!A1" xr:uid="{00000000-0004-0000-0100-00008A1D0000}"/>
    <hyperlink ref="KDP21" location="Age_Categories!A1" display="Age_Categories!A1" xr:uid="{00000000-0004-0000-0100-00008B1D0000}"/>
    <hyperlink ref="KDQ21" location="Age_Categories!A1" display="Age_Categories!A1" xr:uid="{00000000-0004-0000-0100-00008C1D0000}"/>
    <hyperlink ref="KDR21" location="Age_Categories!A1" display="Age_Categories!A1" xr:uid="{00000000-0004-0000-0100-00008D1D0000}"/>
    <hyperlink ref="KDS21" location="Age_Categories!A1" display="Age_Categories!A1" xr:uid="{00000000-0004-0000-0100-00008E1D0000}"/>
    <hyperlink ref="KDT21" location="Age_Categories!A1" display="Age_Categories!A1" xr:uid="{00000000-0004-0000-0100-00008F1D0000}"/>
    <hyperlink ref="KDU21" location="Age_Categories!A1" display="Age_Categories!A1" xr:uid="{00000000-0004-0000-0100-0000901D0000}"/>
    <hyperlink ref="KDV21" location="Age_Categories!A1" display="Age_Categories!A1" xr:uid="{00000000-0004-0000-0100-0000911D0000}"/>
    <hyperlink ref="KDW21" location="Age_Categories!A1" display="Age_Categories!A1" xr:uid="{00000000-0004-0000-0100-0000921D0000}"/>
    <hyperlink ref="KDX21" location="Age_Categories!A1" display="Age_Categories!A1" xr:uid="{00000000-0004-0000-0100-0000931D0000}"/>
    <hyperlink ref="KDY21" location="Age_Categories!A1" display="Age_Categories!A1" xr:uid="{00000000-0004-0000-0100-0000941D0000}"/>
    <hyperlink ref="KDZ21" location="Age_Categories!A1" display="Age_Categories!A1" xr:uid="{00000000-0004-0000-0100-0000951D0000}"/>
    <hyperlink ref="KEA21" location="Age_Categories!A1" display="Age_Categories!A1" xr:uid="{00000000-0004-0000-0100-0000961D0000}"/>
    <hyperlink ref="KEB21" location="Age_Categories!A1" display="Age_Categories!A1" xr:uid="{00000000-0004-0000-0100-0000971D0000}"/>
    <hyperlink ref="KEC21" location="Age_Categories!A1" display="Age_Categories!A1" xr:uid="{00000000-0004-0000-0100-0000981D0000}"/>
    <hyperlink ref="KED21" location="Age_Categories!A1" display="Age_Categories!A1" xr:uid="{00000000-0004-0000-0100-0000991D0000}"/>
    <hyperlink ref="KEE21" location="Age_Categories!A1" display="Age_Categories!A1" xr:uid="{00000000-0004-0000-0100-00009A1D0000}"/>
    <hyperlink ref="KEF21" location="Age_Categories!A1" display="Age_Categories!A1" xr:uid="{00000000-0004-0000-0100-00009B1D0000}"/>
    <hyperlink ref="KEG21" location="Age_Categories!A1" display="Age_Categories!A1" xr:uid="{00000000-0004-0000-0100-00009C1D0000}"/>
    <hyperlink ref="KEH21" location="Age_Categories!A1" display="Age_Categories!A1" xr:uid="{00000000-0004-0000-0100-00009D1D0000}"/>
    <hyperlink ref="KEI21" location="Age_Categories!A1" display="Age_Categories!A1" xr:uid="{00000000-0004-0000-0100-00009E1D0000}"/>
    <hyperlink ref="KEJ21" location="Age_Categories!A1" display="Age_Categories!A1" xr:uid="{00000000-0004-0000-0100-00009F1D0000}"/>
    <hyperlink ref="KEK21" location="Age_Categories!A1" display="Age_Categories!A1" xr:uid="{00000000-0004-0000-0100-0000A01D0000}"/>
    <hyperlink ref="KEL21" location="Age_Categories!A1" display="Age_Categories!A1" xr:uid="{00000000-0004-0000-0100-0000A11D0000}"/>
    <hyperlink ref="KEM21" location="Age_Categories!A1" display="Age_Categories!A1" xr:uid="{00000000-0004-0000-0100-0000A21D0000}"/>
    <hyperlink ref="KEN21" location="Age_Categories!A1" display="Age_Categories!A1" xr:uid="{00000000-0004-0000-0100-0000A31D0000}"/>
    <hyperlink ref="KEO21" location="Age_Categories!A1" display="Age_Categories!A1" xr:uid="{00000000-0004-0000-0100-0000A41D0000}"/>
    <hyperlink ref="KEP21" location="Age_Categories!A1" display="Age_Categories!A1" xr:uid="{00000000-0004-0000-0100-0000A51D0000}"/>
    <hyperlink ref="KEQ21" location="Age_Categories!A1" display="Age_Categories!A1" xr:uid="{00000000-0004-0000-0100-0000A61D0000}"/>
    <hyperlink ref="KER21" location="Age_Categories!A1" display="Age_Categories!A1" xr:uid="{00000000-0004-0000-0100-0000A71D0000}"/>
    <hyperlink ref="KES21" location="Age_Categories!A1" display="Age_Categories!A1" xr:uid="{00000000-0004-0000-0100-0000A81D0000}"/>
    <hyperlink ref="KET21" location="Age_Categories!A1" display="Age_Categories!A1" xr:uid="{00000000-0004-0000-0100-0000A91D0000}"/>
    <hyperlink ref="KEU21" location="Age_Categories!A1" display="Age_Categories!A1" xr:uid="{00000000-0004-0000-0100-0000AA1D0000}"/>
    <hyperlink ref="KEV21" location="Age_Categories!A1" display="Age_Categories!A1" xr:uid="{00000000-0004-0000-0100-0000AB1D0000}"/>
    <hyperlink ref="KEW21" location="Age_Categories!A1" display="Age_Categories!A1" xr:uid="{00000000-0004-0000-0100-0000AC1D0000}"/>
    <hyperlink ref="KEX21" location="Age_Categories!A1" display="Age_Categories!A1" xr:uid="{00000000-0004-0000-0100-0000AD1D0000}"/>
    <hyperlink ref="KEY21" location="Age_Categories!A1" display="Age_Categories!A1" xr:uid="{00000000-0004-0000-0100-0000AE1D0000}"/>
    <hyperlink ref="KEZ21" location="Age_Categories!A1" display="Age_Categories!A1" xr:uid="{00000000-0004-0000-0100-0000AF1D0000}"/>
    <hyperlink ref="KFA21" location="Age_Categories!A1" display="Age_Categories!A1" xr:uid="{00000000-0004-0000-0100-0000B01D0000}"/>
    <hyperlink ref="KFB21" location="Age_Categories!A1" display="Age_Categories!A1" xr:uid="{00000000-0004-0000-0100-0000B11D0000}"/>
    <hyperlink ref="KFC21" location="Age_Categories!A1" display="Age_Categories!A1" xr:uid="{00000000-0004-0000-0100-0000B21D0000}"/>
    <hyperlink ref="KFD21" location="Age_Categories!A1" display="Age_Categories!A1" xr:uid="{00000000-0004-0000-0100-0000B31D0000}"/>
    <hyperlink ref="KFE21" location="Age_Categories!A1" display="Age_Categories!A1" xr:uid="{00000000-0004-0000-0100-0000B41D0000}"/>
    <hyperlink ref="KFF21" location="Age_Categories!A1" display="Age_Categories!A1" xr:uid="{00000000-0004-0000-0100-0000B51D0000}"/>
    <hyperlink ref="KFG21" location="Age_Categories!A1" display="Age_Categories!A1" xr:uid="{00000000-0004-0000-0100-0000B61D0000}"/>
    <hyperlink ref="KFH21" location="Age_Categories!A1" display="Age_Categories!A1" xr:uid="{00000000-0004-0000-0100-0000B71D0000}"/>
    <hyperlink ref="KFI21" location="Age_Categories!A1" display="Age_Categories!A1" xr:uid="{00000000-0004-0000-0100-0000B81D0000}"/>
    <hyperlink ref="KFJ21" location="Age_Categories!A1" display="Age_Categories!A1" xr:uid="{00000000-0004-0000-0100-0000B91D0000}"/>
    <hyperlink ref="KFK21" location="Age_Categories!A1" display="Age_Categories!A1" xr:uid="{00000000-0004-0000-0100-0000BA1D0000}"/>
    <hyperlink ref="KFL21" location="Age_Categories!A1" display="Age_Categories!A1" xr:uid="{00000000-0004-0000-0100-0000BB1D0000}"/>
    <hyperlink ref="KFM21" location="Age_Categories!A1" display="Age_Categories!A1" xr:uid="{00000000-0004-0000-0100-0000BC1D0000}"/>
    <hyperlink ref="KFN21" location="Age_Categories!A1" display="Age_Categories!A1" xr:uid="{00000000-0004-0000-0100-0000BD1D0000}"/>
    <hyperlink ref="KFO21" location="Age_Categories!A1" display="Age_Categories!A1" xr:uid="{00000000-0004-0000-0100-0000BE1D0000}"/>
    <hyperlink ref="KFP21" location="Age_Categories!A1" display="Age_Categories!A1" xr:uid="{00000000-0004-0000-0100-0000BF1D0000}"/>
    <hyperlink ref="KFQ21" location="Age_Categories!A1" display="Age_Categories!A1" xr:uid="{00000000-0004-0000-0100-0000C01D0000}"/>
    <hyperlink ref="KFR21" location="Age_Categories!A1" display="Age_Categories!A1" xr:uid="{00000000-0004-0000-0100-0000C11D0000}"/>
    <hyperlink ref="KFS21" location="Age_Categories!A1" display="Age_Categories!A1" xr:uid="{00000000-0004-0000-0100-0000C21D0000}"/>
    <hyperlink ref="KFT21" location="Age_Categories!A1" display="Age_Categories!A1" xr:uid="{00000000-0004-0000-0100-0000C31D0000}"/>
    <hyperlink ref="KFU21" location="Age_Categories!A1" display="Age_Categories!A1" xr:uid="{00000000-0004-0000-0100-0000C41D0000}"/>
    <hyperlink ref="KFV21" location="Age_Categories!A1" display="Age_Categories!A1" xr:uid="{00000000-0004-0000-0100-0000C51D0000}"/>
    <hyperlink ref="KFW21" location="Age_Categories!A1" display="Age_Categories!A1" xr:uid="{00000000-0004-0000-0100-0000C61D0000}"/>
    <hyperlink ref="KFX21" location="Age_Categories!A1" display="Age_Categories!A1" xr:uid="{00000000-0004-0000-0100-0000C71D0000}"/>
    <hyperlink ref="KFY21" location="Age_Categories!A1" display="Age_Categories!A1" xr:uid="{00000000-0004-0000-0100-0000C81D0000}"/>
    <hyperlink ref="KFZ21" location="Age_Categories!A1" display="Age_Categories!A1" xr:uid="{00000000-0004-0000-0100-0000C91D0000}"/>
    <hyperlink ref="KGA21" location="Age_Categories!A1" display="Age_Categories!A1" xr:uid="{00000000-0004-0000-0100-0000CA1D0000}"/>
    <hyperlink ref="KGB21" location="Age_Categories!A1" display="Age_Categories!A1" xr:uid="{00000000-0004-0000-0100-0000CB1D0000}"/>
    <hyperlink ref="KGC21" location="Age_Categories!A1" display="Age_Categories!A1" xr:uid="{00000000-0004-0000-0100-0000CC1D0000}"/>
    <hyperlink ref="KGD21" location="Age_Categories!A1" display="Age_Categories!A1" xr:uid="{00000000-0004-0000-0100-0000CD1D0000}"/>
    <hyperlink ref="KGE21" location="Age_Categories!A1" display="Age_Categories!A1" xr:uid="{00000000-0004-0000-0100-0000CE1D0000}"/>
    <hyperlink ref="KGF21" location="Age_Categories!A1" display="Age_Categories!A1" xr:uid="{00000000-0004-0000-0100-0000CF1D0000}"/>
    <hyperlink ref="KGG21" location="Age_Categories!A1" display="Age_Categories!A1" xr:uid="{00000000-0004-0000-0100-0000D01D0000}"/>
    <hyperlink ref="KGH21" location="Age_Categories!A1" display="Age_Categories!A1" xr:uid="{00000000-0004-0000-0100-0000D11D0000}"/>
    <hyperlink ref="KGI21" location="Age_Categories!A1" display="Age_Categories!A1" xr:uid="{00000000-0004-0000-0100-0000D21D0000}"/>
    <hyperlink ref="KGJ21" location="Age_Categories!A1" display="Age_Categories!A1" xr:uid="{00000000-0004-0000-0100-0000D31D0000}"/>
    <hyperlink ref="KGK21" location="Age_Categories!A1" display="Age_Categories!A1" xr:uid="{00000000-0004-0000-0100-0000D41D0000}"/>
    <hyperlink ref="KGL21" location="Age_Categories!A1" display="Age_Categories!A1" xr:uid="{00000000-0004-0000-0100-0000D51D0000}"/>
    <hyperlink ref="KGM21" location="Age_Categories!A1" display="Age_Categories!A1" xr:uid="{00000000-0004-0000-0100-0000D61D0000}"/>
    <hyperlink ref="KGN21" location="Age_Categories!A1" display="Age_Categories!A1" xr:uid="{00000000-0004-0000-0100-0000D71D0000}"/>
    <hyperlink ref="KGO21" location="Age_Categories!A1" display="Age_Categories!A1" xr:uid="{00000000-0004-0000-0100-0000D81D0000}"/>
    <hyperlink ref="KGP21" location="Age_Categories!A1" display="Age_Categories!A1" xr:uid="{00000000-0004-0000-0100-0000D91D0000}"/>
    <hyperlink ref="KGQ21" location="Age_Categories!A1" display="Age_Categories!A1" xr:uid="{00000000-0004-0000-0100-0000DA1D0000}"/>
    <hyperlink ref="KGR21" location="Age_Categories!A1" display="Age_Categories!A1" xr:uid="{00000000-0004-0000-0100-0000DB1D0000}"/>
    <hyperlink ref="KGS21" location="Age_Categories!A1" display="Age_Categories!A1" xr:uid="{00000000-0004-0000-0100-0000DC1D0000}"/>
    <hyperlink ref="KGT21" location="Age_Categories!A1" display="Age_Categories!A1" xr:uid="{00000000-0004-0000-0100-0000DD1D0000}"/>
    <hyperlink ref="KGU21" location="Age_Categories!A1" display="Age_Categories!A1" xr:uid="{00000000-0004-0000-0100-0000DE1D0000}"/>
    <hyperlink ref="KGV21" location="Age_Categories!A1" display="Age_Categories!A1" xr:uid="{00000000-0004-0000-0100-0000DF1D0000}"/>
    <hyperlink ref="KGW21" location="Age_Categories!A1" display="Age_Categories!A1" xr:uid="{00000000-0004-0000-0100-0000E01D0000}"/>
    <hyperlink ref="KGX21" location="Age_Categories!A1" display="Age_Categories!A1" xr:uid="{00000000-0004-0000-0100-0000E11D0000}"/>
    <hyperlink ref="KGY21" location="Age_Categories!A1" display="Age_Categories!A1" xr:uid="{00000000-0004-0000-0100-0000E21D0000}"/>
    <hyperlink ref="KGZ21" location="Age_Categories!A1" display="Age_Categories!A1" xr:uid="{00000000-0004-0000-0100-0000E31D0000}"/>
    <hyperlink ref="KHA21" location="Age_Categories!A1" display="Age_Categories!A1" xr:uid="{00000000-0004-0000-0100-0000E41D0000}"/>
    <hyperlink ref="KHB21" location="Age_Categories!A1" display="Age_Categories!A1" xr:uid="{00000000-0004-0000-0100-0000E51D0000}"/>
    <hyperlink ref="KHC21" location="Age_Categories!A1" display="Age_Categories!A1" xr:uid="{00000000-0004-0000-0100-0000E61D0000}"/>
    <hyperlink ref="KHD21" location="Age_Categories!A1" display="Age_Categories!A1" xr:uid="{00000000-0004-0000-0100-0000E71D0000}"/>
    <hyperlink ref="KHE21" location="Age_Categories!A1" display="Age_Categories!A1" xr:uid="{00000000-0004-0000-0100-0000E81D0000}"/>
    <hyperlink ref="KHF21" location="Age_Categories!A1" display="Age_Categories!A1" xr:uid="{00000000-0004-0000-0100-0000E91D0000}"/>
    <hyperlink ref="KHG21" location="Age_Categories!A1" display="Age_Categories!A1" xr:uid="{00000000-0004-0000-0100-0000EA1D0000}"/>
    <hyperlink ref="KHH21" location="Age_Categories!A1" display="Age_Categories!A1" xr:uid="{00000000-0004-0000-0100-0000EB1D0000}"/>
    <hyperlink ref="KHI21" location="Age_Categories!A1" display="Age_Categories!A1" xr:uid="{00000000-0004-0000-0100-0000EC1D0000}"/>
    <hyperlink ref="KHJ21" location="Age_Categories!A1" display="Age_Categories!A1" xr:uid="{00000000-0004-0000-0100-0000ED1D0000}"/>
    <hyperlink ref="KHK21" location="Age_Categories!A1" display="Age_Categories!A1" xr:uid="{00000000-0004-0000-0100-0000EE1D0000}"/>
    <hyperlink ref="KHL21" location="Age_Categories!A1" display="Age_Categories!A1" xr:uid="{00000000-0004-0000-0100-0000EF1D0000}"/>
    <hyperlink ref="KHM21" location="Age_Categories!A1" display="Age_Categories!A1" xr:uid="{00000000-0004-0000-0100-0000F01D0000}"/>
    <hyperlink ref="KHN21" location="Age_Categories!A1" display="Age_Categories!A1" xr:uid="{00000000-0004-0000-0100-0000F11D0000}"/>
    <hyperlink ref="KHO21" location="Age_Categories!A1" display="Age_Categories!A1" xr:uid="{00000000-0004-0000-0100-0000F21D0000}"/>
    <hyperlink ref="KHP21" location="Age_Categories!A1" display="Age_Categories!A1" xr:uid="{00000000-0004-0000-0100-0000F31D0000}"/>
    <hyperlink ref="KHQ21" location="Age_Categories!A1" display="Age_Categories!A1" xr:uid="{00000000-0004-0000-0100-0000F41D0000}"/>
    <hyperlink ref="KHR21" location="Age_Categories!A1" display="Age_Categories!A1" xr:uid="{00000000-0004-0000-0100-0000F51D0000}"/>
    <hyperlink ref="KHS21" location="Age_Categories!A1" display="Age_Categories!A1" xr:uid="{00000000-0004-0000-0100-0000F61D0000}"/>
    <hyperlink ref="KHT21" location="Age_Categories!A1" display="Age_Categories!A1" xr:uid="{00000000-0004-0000-0100-0000F71D0000}"/>
    <hyperlink ref="KHU21" location="Age_Categories!A1" display="Age_Categories!A1" xr:uid="{00000000-0004-0000-0100-0000F81D0000}"/>
    <hyperlink ref="KHV21" location="Age_Categories!A1" display="Age_Categories!A1" xr:uid="{00000000-0004-0000-0100-0000F91D0000}"/>
    <hyperlink ref="KHW21" location="Age_Categories!A1" display="Age_Categories!A1" xr:uid="{00000000-0004-0000-0100-0000FA1D0000}"/>
    <hyperlink ref="KHX21" location="Age_Categories!A1" display="Age_Categories!A1" xr:uid="{00000000-0004-0000-0100-0000FB1D0000}"/>
    <hyperlink ref="KHY21" location="Age_Categories!A1" display="Age_Categories!A1" xr:uid="{00000000-0004-0000-0100-0000FC1D0000}"/>
    <hyperlink ref="KHZ21" location="Age_Categories!A1" display="Age_Categories!A1" xr:uid="{00000000-0004-0000-0100-0000FD1D0000}"/>
    <hyperlink ref="KIA21" location="Age_Categories!A1" display="Age_Categories!A1" xr:uid="{00000000-0004-0000-0100-0000FE1D0000}"/>
    <hyperlink ref="KIB21" location="Age_Categories!A1" display="Age_Categories!A1" xr:uid="{00000000-0004-0000-0100-0000FF1D0000}"/>
    <hyperlink ref="KIC21" location="Age_Categories!A1" display="Age_Categories!A1" xr:uid="{00000000-0004-0000-0100-0000001E0000}"/>
    <hyperlink ref="KID21" location="Age_Categories!A1" display="Age_Categories!A1" xr:uid="{00000000-0004-0000-0100-0000011E0000}"/>
    <hyperlink ref="KIE21" location="Age_Categories!A1" display="Age_Categories!A1" xr:uid="{00000000-0004-0000-0100-0000021E0000}"/>
    <hyperlink ref="KIF21" location="Age_Categories!A1" display="Age_Categories!A1" xr:uid="{00000000-0004-0000-0100-0000031E0000}"/>
    <hyperlink ref="KIG21" location="Age_Categories!A1" display="Age_Categories!A1" xr:uid="{00000000-0004-0000-0100-0000041E0000}"/>
    <hyperlink ref="KIH21" location="Age_Categories!A1" display="Age_Categories!A1" xr:uid="{00000000-0004-0000-0100-0000051E0000}"/>
    <hyperlink ref="KII21" location="Age_Categories!A1" display="Age_Categories!A1" xr:uid="{00000000-0004-0000-0100-0000061E0000}"/>
    <hyperlink ref="KIJ21" location="Age_Categories!A1" display="Age_Categories!A1" xr:uid="{00000000-0004-0000-0100-0000071E0000}"/>
    <hyperlink ref="KIK21" location="Age_Categories!A1" display="Age_Categories!A1" xr:uid="{00000000-0004-0000-0100-0000081E0000}"/>
    <hyperlink ref="KIL21" location="Age_Categories!A1" display="Age_Categories!A1" xr:uid="{00000000-0004-0000-0100-0000091E0000}"/>
    <hyperlink ref="KIM21" location="Age_Categories!A1" display="Age_Categories!A1" xr:uid="{00000000-0004-0000-0100-00000A1E0000}"/>
    <hyperlink ref="KIN21" location="Age_Categories!A1" display="Age_Categories!A1" xr:uid="{00000000-0004-0000-0100-00000B1E0000}"/>
    <hyperlink ref="KIO21" location="Age_Categories!A1" display="Age_Categories!A1" xr:uid="{00000000-0004-0000-0100-00000C1E0000}"/>
    <hyperlink ref="KIP21" location="Age_Categories!A1" display="Age_Categories!A1" xr:uid="{00000000-0004-0000-0100-00000D1E0000}"/>
    <hyperlink ref="KIQ21" location="Age_Categories!A1" display="Age_Categories!A1" xr:uid="{00000000-0004-0000-0100-00000E1E0000}"/>
    <hyperlink ref="KIR21" location="Age_Categories!A1" display="Age_Categories!A1" xr:uid="{00000000-0004-0000-0100-00000F1E0000}"/>
    <hyperlink ref="KIS21" location="Age_Categories!A1" display="Age_Categories!A1" xr:uid="{00000000-0004-0000-0100-0000101E0000}"/>
    <hyperlink ref="KIT21" location="Age_Categories!A1" display="Age_Categories!A1" xr:uid="{00000000-0004-0000-0100-0000111E0000}"/>
    <hyperlink ref="KIU21" location="Age_Categories!A1" display="Age_Categories!A1" xr:uid="{00000000-0004-0000-0100-0000121E0000}"/>
    <hyperlink ref="KIV21" location="Age_Categories!A1" display="Age_Categories!A1" xr:uid="{00000000-0004-0000-0100-0000131E0000}"/>
    <hyperlink ref="KIW21" location="Age_Categories!A1" display="Age_Categories!A1" xr:uid="{00000000-0004-0000-0100-0000141E0000}"/>
    <hyperlink ref="KIX21" location="Age_Categories!A1" display="Age_Categories!A1" xr:uid="{00000000-0004-0000-0100-0000151E0000}"/>
    <hyperlink ref="KIY21" location="Age_Categories!A1" display="Age_Categories!A1" xr:uid="{00000000-0004-0000-0100-0000161E0000}"/>
    <hyperlink ref="KIZ21" location="Age_Categories!A1" display="Age_Categories!A1" xr:uid="{00000000-0004-0000-0100-0000171E0000}"/>
    <hyperlink ref="KJA21" location="Age_Categories!A1" display="Age_Categories!A1" xr:uid="{00000000-0004-0000-0100-0000181E0000}"/>
    <hyperlink ref="KJB21" location="Age_Categories!A1" display="Age_Categories!A1" xr:uid="{00000000-0004-0000-0100-0000191E0000}"/>
    <hyperlink ref="KJC21" location="Age_Categories!A1" display="Age_Categories!A1" xr:uid="{00000000-0004-0000-0100-00001A1E0000}"/>
    <hyperlink ref="KJD21" location="Age_Categories!A1" display="Age_Categories!A1" xr:uid="{00000000-0004-0000-0100-00001B1E0000}"/>
    <hyperlink ref="KJE21" location="Age_Categories!A1" display="Age_Categories!A1" xr:uid="{00000000-0004-0000-0100-00001C1E0000}"/>
    <hyperlink ref="KJF21" location="Age_Categories!A1" display="Age_Categories!A1" xr:uid="{00000000-0004-0000-0100-00001D1E0000}"/>
    <hyperlink ref="KJG21" location="Age_Categories!A1" display="Age_Categories!A1" xr:uid="{00000000-0004-0000-0100-00001E1E0000}"/>
    <hyperlink ref="KJH21" location="Age_Categories!A1" display="Age_Categories!A1" xr:uid="{00000000-0004-0000-0100-00001F1E0000}"/>
    <hyperlink ref="KJI21" location="Age_Categories!A1" display="Age_Categories!A1" xr:uid="{00000000-0004-0000-0100-0000201E0000}"/>
    <hyperlink ref="KJJ21" location="Age_Categories!A1" display="Age_Categories!A1" xr:uid="{00000000-0004-0000-0100-0000211E0000}"/>
    <hyperlink ref="KJK21" location="Age_Categories!A1" display="Age_Categories!A1" xr:uid="{00000000-0004-0000-0100-0000221E0000}"/>
    <hyperlink ref="KJL21" location="Age_Categories!A1" display="Age_Categories!A1" xr:uid="{00000000-0004-0000-0100-0000231E0000}"/>
    <hyperlink ref="KJM21" location="Age_Categories!A1" display="Age_Categories!A1" xr:uid="{00000000-0004-0000-0100-0000241E0000}"/>
    <hyperlink ref="KJN21" location="Age_Categories!A1" display="Age_Categories!A1" xr:uid="{00000000-0004-0000-0100-0000251E0000}"/>
    <hyperlink ref="KJO21" location="Age_Categories!A1" display="Age_Categories!A1" xr:uid="{00000000-0004-0000-0100-0000261E0000}"/>
    <hyperlink ref="KJP21" location="Age_Categories!A1" display="Age_Categories!A1" xr:uid="{00000000-0004-0000-0100-0000271E0000}"/>
    <hyperlink ref="KJQ21" location="Age_Categories!A1" display="Age_Categories!A1" xr:uid="{00000000-0004-0000-0100-0000281E0000}"/>
    <hyperlink ref="KJR21" location="Age_Categories!A1" display="Age_Categories!A1" xr:uid="{00000000-0004-0000-0100-0000291E0000}"/>
    <hyperlink ref="KJS21" location="Age_Categories!A1" display="Age_Categories!A1" xr:uid="{00000000-0004-0000-0100-00002A1E0000}"/>
    <hyperlink ref="KJT21" location="Age_Categories!A1" display="Age_Categories!A1" xr:uid="{00000000-0004-0000-0100-00002B1E0000}"/>
    <hyperlink ref="KJU21" location="Age_Categories!A1" display="Age_Categories!A1" xr:uid="{00000000-0004-0000-0100-00002C1E0000}"/>
    <hyperlink ref="KJV21" location="Age_Categories!A1" display="Age_Categories!A1" xr:uid="{00000000-0004-0000-0100-00002D1E0000}"/>
    <hyperlink ref="KJW21" location="Age_Categories!A1" display="Age_Categories!A1" xr:uid="{00000000-0004-0000-0100-00002E1E0000}"/>
    <hyperlink ref="KJX21" location="Age_Categories!A1" display="Age_Categories!A1" xr:uid="{00000000-0004-0000-0100-00002F1E0000}"/>
    <hyperlink ref="KJY21" location="Age_Categories!A1" display="Age_Categories!A1" xr:uid="{00000000-0004-0000-0100-0000301E0000}"/>
    <hyperlink ref="KJZ21" location="Age_Categories!A1" display="Age_Categories!A1" xr:uid="{00000000-0004-0000-0100-0000311E0000}"/>
    <hyperlink ref="KKA21" location="Age_Categories!A1" display="Age_Categories!A1" xr:uid="{00000000-0004-0000-0100-0000321E0000}"/>
    <hyperlink ref="KKB21" location="Age_Categories!A1" display="Age_Categories!A1" xr:uid="{00000000-0004-0000-0100-0000331E0000}"/>
    <hyperlink ref="KKC21" location="Age_Categories!A1" display="Age_Categories!A1" xr:uid="{00000000-0004-0000-0100-0000341E0000}"/>
    <hyperlink ref="KKD21" location="Age_Categories!A1" display="Age_Categories!A1" xr:uid="{00000000-0004-0000-0100-0000351E0000}"/>
    <hyperlink ref="KKE21" location="Age_Categories!A1" display="Age_Categories!A1" xr:uid="{00000000-0004-0000-0100-0000361E0000}"/>
    <hyperlink ref="KKF21" location="Age_Categories!A1" display="Age_Categories!A1" xr:uid="{00000000-0004-0000-0100-0000371E0000}"/>
    <hyperlink ref="KKG21" location="Age_Categories!A1" display="Age_Categories!A1" xr:uid="{00000000-0004-0000-0100-0000381E0000}"/>
    <hyperlink ref="KKH21" location="Age_Categories!A1" display="Age_Categories!A1" xr:uid="{00000000-0004-0000-0100-0000391E0000}"/>
    <hyperlink ref="KKI21" location="Age_Categories!A1" display="Age_Categories!A1" xr:uid="{00000000-0004-0000-0100-00003A1E0000}"/>
    <hyperlink ref="KKJ21" location="Age_Categories!A1" display="Age_Categories!A1" xr:uid="{00000000-0004-0000-0100-00003B1E0000}"/>
    <hyperlink ref="KKK21" location="Age_Categories!A1" display="Age_Categories!A1" xr:uid="{00000000-0004-0000-0100-00003C1E0000}"/>
    <hyperlink ref="KKL21" location="Age_Categories!A1" display="Age_Categories!A1" xr:uid="{00000000-0004-0000-0100-00003D1E0000}"/>
    <hyperlink ref="KKM21" location="Age_Categories!A1" display="Age_Categories!A1" xr:uid="{00000000-0004-0000-0100-00003E1E0000}"/>
    <hyperlink ref="KKN21" location="Age_Categories!A1" display="Age_Categories!A1" xr:uid="{00000000-0004-0000-0100-00003F1E0000}"/>
    <hyperlink ref="KKO21" location="Age_Categories!A1" display="Age_Categories!A1" xr:uid="{00000000-0004-0000-0100-0000401E0000}"/>
    <hyperlink ref="KKP21" location="Age_Categories!A1" display="Age_Categories!A1" xr:uid="{00000000-0004-0000-0100-0000411E0000}"/>
    <hyperlink ref="KKQ21" location="Age_Categories!A1" display="Age_Categories!A1" xr:uid="{00000000-0004-0000-0100-0000421E0000}"/>
    <hyperlink ref="KKR21" location="Age_Categories!A1" display="Age_Categories!A1" xr:uid="{00000000-0004-0000-0100-0000431E0000}"/>
    <hyperlink ref="KKS21" location="Age_Categories!A1" display="Age_Categories!A1" xr:uid="{00000000-0004-0000-0100-0000441E0000}"/>
    <hyperlink ref="KKT21" location="Age_Categories!A1" display="Age_Categories!A1" xr:uid="{00000000-0004-0000-0100-0000451E0000}"/>
    <hyperlink ref="KKU21" location="Age_Categories!A1" display="Age_Categories!A1" xr:uid="{00000000-0004-0000-0100-0000461E0000}"/>
    <hyperlink ref="KKV21" location="Age_Categories!A1" display="Age_Categories!A1" xr:uid="{00000000-0004-0000-0100-0000471E0000}"/>
    <hyperlink ref="KKW21" location="Age_Categories!A1" display="Age_Categories!A1" xr:uid="{00000000-0004-0000-0100-0000481E0000}"/>
    <hyperlink ref="KKX21" location="Age_Categories!A1" display="Age_Categories!A1" xr:uid="{00000000-0004-0000-0100-0000491E0000}"/>
    <hyperlink ref="KKY21" location="Age_Categories!A1" display="Age_Categories!A1" xr:uid="{00000000-0004-0000-0100-00004A1E0000}"/>
    <hyperlink ref="KKZ21" location="Age_Categories!A1" display="Age_Categories!A1" xr:uid="{00000000-0004-0000-0100-00004B1E0000}"/>
    <hyperlink ref="KLA21" location="Age_Categories!A1" display="Age_Categories!A1" xr:uid="{00000000-0004-0000-0100-00004C1E0000}"/>
    <hyperlink ref="KLB21" location="Age_Categories!A1" display="Age_Categories!A1" xr:uid="{00000000-0004-0000-0100-00004D1E0000}"/>
    <hyperlink ref="KLC21" location="Age_Categories!A1" display="Age_Categories!A1" xr:uid="{00000000-0004-0000-0100-00004E1E0000}"/>
    <hyperlink ref="KLD21" location="Age_Categories!A1" display="Age_Categories!A1" xr:uid="{00000000-0004-0000-0100-00004F1E0000}"/>
    <hyperlink ref="KLE21" location="Age_Categories!A1" display="Age_Categories!A1" xr:uid="{00000000-0004-0000-0100-0000501E0000}"/>
    <hyperlink ref="KLF21" location="Age_Categories!A1" display="Age_Categories!A1" xr:uid="{00000000-0004-0000-0100-0000511E0000}"/>
    <hyperlink ref="KLG21" location="Age_Categories!A1" display="Age_Categories!A1" xr:uid="{00000000-0004-0000-0100-0000521E0000}"/>
    <hyperlink ref="KLH21" location="Age_Categories!A1" display="Age_Categories!A1" xr:uid="{00000000-0004-0000-0100-0000531E0000}"/>
    <hyperlink ref="KLI21" location="Age_Categories!A1" display="Age_Categories!A1" xr:uid="{00000000-0004-0000-0100-0000541E0000}"/>
    <hyperlink ref="KLJ21" location="Age_Categories!A1" display="Age_Categories!A1" xr:uid="{00000000-0004-0000-0100-0000551E0000}"/>
    <hyperlink ref="KLK21" location="Age_Categories!A1" display="Age_Categories!A1" xr:uid="{00000000-0004-0000-0100-0000561E0000}"/>
    <hyperlink ref="KLL21" location="Age_Categories!A1" display="Age_Categories!A1" xr:uid="{00000000-0004-0000-0100-0000571E0000}"/>
    <hyperlink ref="KLM21" location="Age_Categories!A1" display="Age_Categories!A1" xr:uid="{00000000-0004-0000-0100-0000581E0000}"/>
    <hyperlink ref="KLN21" location="Age_Categories!A1" display="Age_Categories!A1" xr:uid="{00000000-0004-0000-0100-0000591E0000}"/>
    <hyperlink ref="KLO21" location="Age_Categories!A1" display="Age_Categories!A1" xr:uid="{00000000-0004-0000-0100-00005A1E0000}"/>
    <hyperlink ref="KLP21" location="Age_Categories!A1" display="Age_Categories!A1" xr:uid="{00000000-0004-0000-0100-00005B1E0000}"/>
    <hyperlink ref="KLQ21" location="Age_Categories!A1" display="Age_Categories!A1" xr:uid="{00000000-0004-0000-0100-00005C1E0000}"/>
    <hyperlink ref="KLR21" location="Age_Categories!A1" display="Age_Categories!A1" xr:uid="{00000000-0004-0000-0100-00005D1E0000}"/>
    <hyperlink ref="KLS21" location="Age_Categories!A1" display="Age_Categories!A1" xr:uid="{00000000-0004-0000-0100-00005E1E0000}"/>
    <hyperlink ref="KLT21" location="Age_Categories!A1" display="Age_Categories!A1" xr:uid="{00000000-0004-0000-0100-00005F1E0000}"/>
    <hyperlink ref="KLU21" location="Age_Categories!A1" display="Age_Categories!A1" xr:uid="{00000000-0004-0000-0100-0000601E0000}"/>
    <hyperlink ref="KLV21" location="Age_Categories!A1" display="Age_Categories!A1" xr:uid="{00000000-0004-0000-0100-0000611E0000}"/>
    <hyperlink ref="KLW21" location="Age_Categories!A1" display="Age_Categories!A1" xr:uid="{00000000-0004-0000-0100-0000621E0000}"/>
    <hyperlink ref="KLX21" location="Age_Categories!A1" display="Age_Categories!A1" xr:uid="{00000000-0004-0000-0100-0000631E0000}"/>
    <hyperlink ref="KLY21" location="Age_Categories!A1" display="Age_Categories!A1" xr:uid="{00000000-0004-0000-0100-0000641E0000}"/>
    <hyperlink ref="KLZ21" location="Age_Categories!A1" display="Age_Categories!A1" xr:uid="{00000000-0004-0000-0100-0000651E0000}"/>
    <hyperlink ref="KMA21" location="Age_Categories!A1" display="Age_Categories!A1" xr:uid="{00000000-0004-0000-0100-0000661E0000}"/>
    <hyperlink ref="KMB21" location="Age_Categories!A1" display="Age_Categories!A1" xr:uid="{00000000-0004-0000-0100-0000671E0000}"/>
    <hyperlink ref="KMC21" location="Age_Categories!A1" display="Age_Categories!A1" xr:uid="{00000000-0004-0000-0100-0000681E0000}"/>
    <hyperlink ref="KMD21" location="Age_Categories!A1" display="Age_Categories!A1" xr:uid="{00000000-0004-0000-0100-0000691E0000}"/>
    <hyperlink ref="KME21" location="Age_Categories!A1" display="Age_Categories!A1" xr:uid="{00000000-0004-0000-0100-00006A1E0000}"/>
    <hyperlink ref="KMF21" location="Age_Categories!A1" display="Age_Categories!A1" xr:uid="{00000000-0004-0000-0100-00006B1E0000}"/>
    <hyperlink ref="KMG21" location="Age_Categories!A1" display="Age_Categories!A1" xr:uid="{00000000-0004-0000-0100-00006C1E0000}"/>
    <hyperlink ref="KMH21" location="Age_Categories!A1" display="Age_Categories!A1" xr:uid="{00000000-0004-0000-0100-00006D1E0000}"/>
    <hyperlink ref="KMI21" location="Age_Categories!A1" display="Age_Categories!A1" xr:uid="{00000000-0004-0000-0100-00006E1E0000}"/>
    <hyperlink ref="KMJ21" location="Age_Categories!A1" display="Age_Categories!A1" xr:uid="{00000000-0004-0000-0100-00006F1E0000}"/>
    <hyperlink ref="KMK21" location="Age_Categories!A1" display="Age_Categories!A1" xr:uid="{00000000-0004-0000-0100-0000701E0000}"/>
    <hyperlink ref="KML21" location="Age_Categories!A1" display="Age_Categories!A1" xr:uid="{00000000-0004-0000-0100-0000711E0000}"/>
    <hyperlink ref="KMM21" location="Age_Categories!A1" display="Age_Categories!A1" xr:uid="{00000000-0004-0000-0100-0000721E0000}"/>
    <hyperlink ref="KMN21" location="Age_Categories!A1" display="Age_Categories!A1" xr:uid="{00000000-0004-0000-0100-0000731E0000}"/>
    <hyperlink ref="KMO21" location="Age_Categories!A1" display="Age_Categories!A1" xr:uid="{00000000-0004-0000-0100-0000741E0000}"/>
    <hyperlink ref="KMP21" location="Age_Categories!A1" display="Age_Categories!A1" xr:uid="{00000000-0004-0000-0100-0000751E0000}"/>
    <hyperlink ref="KMQ21" location="Age_Categories!A1" display="Age_Categories!A1" xr:uid="{00000000-0004-0000-0100-0000761E0000}"/>
    <hyperlink ref="KMR21" location="Age_Categories!A1" display="Age_Categories!A1" xr:uid="{00000000-0004-0000-0100-0000771E0000}"/>
    <hyperlink ref="KMS21" location="Age_Categories!A1" display="Age_Categories!A1" xr:uid="{00000000-0004-0000-0100-0000781E0000}"/>
    <hyperlink ref="KMT21" location="Age_Categories!A1" display="Age_Categories!A1" xr:uid="{00000000-0004-0000-0100-0000791E0000}"/>
    <hyperlink ref="KMU21" location="Age_Categories!A1" display="Age_Categories!A1" xr:uid="{00000000-0004-0000-0100-00007A1E0000}"/>
    <hyperlink ref="KMV21" location="Age_Categories!A1" display="Age_Categories!A1" xr:uid="{00000000-0004-0000-0100-00007B1E0000}"/>
    <hyperlink ref="KMW21" location="Age_Categories!A1" display="Age_Categories!A1" xr:uid="{00000000-0004-0000-0100-00007C1E0000}"/>
    <hyperlink ref="KMX21" location="Age_Categories!A1" display="Age_Categories!A1" xr:uid="{00000000-0004-0000-0100-00007D1E0000}"/>
    <hyperlink ref="KMY21" location="Age_Categories!A1" display="Age_Categories!A1" xr:uid="{00000000-0004-0000-0100-00007E1E0000}"/>
    <hyperlink ref="KMZ21" location="Age_Categories!A1" display="Age_Categories!A1" xr:uid="{00000000-0004-0000-0100-00007F1E0000}"/>
    <hyperlink ref="KNA21" location="Age_Categories!A1" display="Age_Categories!A1" xr:uid="{00000000-0004-0000-0100-0000801E0000}"/>
    <hyperlink ref="KNB21" location="Age_Categories!A1" display="Age_Categories!A1" xr:uid="{00000000-0004-0000-0100-0000811E0000}"/>
    <hyperlink ref="KNC21" location="Age_Categories!A1" display="Age_Categories!A1" xr:uid="{00000000-0004-0000-0100-0000821E0000}"/>
    <hyperlink ref="KND21" location="Age_Categories!A1" display="Age_Categories!A1" xr:uid="{00000000-0004-0000-0100-0000831E0000}"/>
    <hyperlink ref="KNE21" location="Age_Categories!A1" display="Age_Categories!A1" xr:uid="{00000000-0004-0000-0100-0000841E0000}"/>
    <hyperlink ref="KNF21" location="Age_Categories!A1" display="Age_Categories!A1" xr:uid="{00000000-0004-0000-0100-0000851E0000}"/>
    <hyperlink ref="KNG21" location="Age_Categories!A1" display="Age_Categories!A1" xr:uid="{00000000-0004-0000-0100-0000861E0000}"/>
    <hyperlink ref="KNH21" location="Age_Categories!A1" display="Age_Categories!A1" xr:uid="{00000000-0004-0000-0100-0000871E0000}"/>
    <hyperlink ref="KNI21" location="Age_Categories!A1" display="Age_Categories!A1" xr:uid="{00000000-0004-0000-0100-0000881E0000}"/>
    <hyperlink ref="KNJ21" location="Age_Categories!A1" display="Age_Categories!A1" xr:uid="{00000000-0004-0000-0100-0000891E0000}"/>
    <hyperlink ref="KNK21" location="Age_Categories!A1" display="Age_Categories!A1" xr:uid="{00000000-0004-0000-0100-00008A1E0000}"/>
    <hyperlink ref="KNL21" location="Age_Categories!A1" display="Age_Categories!A1" xr:uid="{00000000-0004-0000-0100-00008B1E0000}"/>
    <hyperlink ref="KNM21" location="Age_Categories!A1" display="Age_Categories!A1" xr:uid="{00000000-0004-0000-0100-00008C1E0000}"/>
    <hyperlink ref="KNN21" location="Age_Categories!A1" display="Age_Categories!A1" xr:uid="{00000000-0004-0000-0100-00008D1E0000}"/>
    <hyperlink ref="KNO21" location="Age_Categories!A1" display="Age_Categories!A1" xr:uid="{00000000-0004-0000-0100-00008E1E0000}"/>
    <hyperlink ref="KNP21" location="Age_Categories!A1" display="Age_Categories!A1" xr:uid="{00000000-0004-0000-0100-00008F1E0000}"/>
    <hyperlink ref="KNQ21" location="Age_Categories!A1" display="Age_Categories!A1" xr:uid="{00000000-0004-0000-0100-0000901E0000}"/>
    <hyperlink ref="KNR21" location="Age_Categories!A1" display="Age_Categories!A1" xr:uid="{00000000-0004-0000-0100-0000911E0000}"/>
    <hyperlink ref="KNS21" location="Age_Categories!A1" display="Age_Categories!A1" xr:uid="{00000000-0004-0000-0100-0000921E0000}"/>
    <hyperlink ref="KNT21" location="Age_Categories!A1" display="Age_Categories!A1" xr:uid="{00000000-0004-0000-0100-0000931E0000}"/>
    <hyperlink ref="KNU21" location="Age_Categories!A1" display="Age_Categories!A1" xr:uid="{00000000-0004-0000-0100-0000941E0000}"/>
    <hyperlink ref="KNV21" location="Age_Categories!A1" display="Age_Categories!A1" xr:uid="{00000000-0004-0000-0100-0000951E0000}"/>
    <hyperlink ref="KNW21" location="Age_Categories!A1" display="Age_Categories!A1" xr:uid="{00000000-0004-0000-0100-0000961E0000}"/>
    <hyperlink ref="KNX21" location="Age_Categories!A1" display="Age_Categories!A1" xr:uid="{00000000-0004-0000-0100-0000971E0000}"/>
    <hyperlink ref="KNY21" location="Age_Categories!A1" display="Age_Categories!A1" xr:uid="{00000000-0004-0000-0100-0000981E0000}"/>
    <hyperlink ref="KNZ21" location="Age_Categories!A1" display="Age_Categories!A1" xr:uid="{00000000-0004-0000-0100-0000991E0000}"/>
    <hyperlink ref="KOA21" location="Age_Categories!A1" display="Age_Categories!A1" xr:uid="{00000000-0004-0000-0100-00009A1E0000}"/>
    <hyperlink ref="KOB21" location="Age_Categories!A1" display="Age_Categories!A1" xr:uid="{00000000-0004-0000-0100-00009B1E0000}"/>
    <hyperlink ref="KOC21" location="Age_Categories!A1" display="Age_Categories!A1" xr:uid="{00000000-0004-0000-0100-00009C1E0000}"/>
    <hyperlink ref="KOD21" location="Age_Categories!A1" display="Age_Categories!A1" xr:uid="{00000000-0004-0000-0100-00009D1E0000}"/>
    <hyperlink ref="KOE21" location="Age_Categories!A1" display="Age_Categories!A1" xr:uid="{00000000-0004-0000-0100-00009E1E0000}"/>
    <hyperlink ref="KOF21" location="Age_Categories!A1" display="Age_Categories!A1" xr:uid="{00000000-0004-0000-0100-00009F1E0000}"/>
    <hyperlink ref="KOG21" location="Age_Categories!A1" display="Age_Categories!A1" xr:uid="{00000000-0004-0000-0100-0000A01E0000}"/>
    <hyperlink ref="KOH21" location="Age_Categories!A1" display="Age_Categories!A1" xr:uid="{00000000-0004-0000-0100-0000A11E0000}"/>
    <hyperlink ref="KOI21" location="Age_Categories!A1" display="Age_Categories!A1" xr:uid="{00000000-0004-0000-0100-0000A21E0000}"/>
    <hyperlink ref="KOJ21" location="Age_Categories!A1" display="Age_Categories!A1" xr:uid="{00000000-0004-0000-0100-0000A31E0000}"/>
    <hyperlink ref="KOK21" location="Age_Categories!A1" display="Age_Categories!A1" xr:uid="{00000000-0004-0000-0100-0000A41E0000}"/>
    <hyperlink ref="KOL21" location="Age_Categories!A1" display="Age_Categories!A1" xr:uid="{00000000-0004-0000-0100-0000A51E0000}"/>
    <hyperlink ref="KOM21" location="Age_Categories!A1" display="Age_Categories!A1" xr:uid="{00000000-0004-0000-0100-0000A61E0000}"/>
    <hyperlink ref="KON21" location="Age_Categories!A1" display="Age_Categories!A1" xr:uid="{00000000-0004-0000-0100-0000A71E0000}"/>
    <hyperlink ref="KOO21" location="Age_Categories!A1" display="Age_Categories!A1" xr:uid="{00000000-0004-0000-0100-0000A81E0000}"/>
    <hyperlink ref="KOP21" location="Age_Categories!A1" display="Age_Categories!A1" xr:uid="{00000000-0004-0000-0100-0000A91E0000}"/>
    <hyperlink ref="KOQ21" location="Age_Categories!A1" display="Age_Categories!A1" xr:uid="{00000000-0004-0000-0100-0000AA1E0000}"/>
    <hyperlink ref="KOR21" location="Age_Categories!A1" display="Age_Categories!A1" xr:uid="{00000000-0004-0000-0100-0000AB1E0000}"/>
    <hyperlink ref="KOS21" location="Age_Categories!A1" display="Age_Categories!A1" xr:uid="{00000000-0004-0000-0100-0000AC1E0000}"/>
    <hyperlink ref="KOT21" location="Age_Categories!A1" display="Age_Categories!A1" xr:uid="{00000000-0004-0000-0100-0000AD1E0000}"/>
    <hyperlink ref="KOU21" location="Age_Categories!A1" display="Age_Categories!A1" xr:uid="{00000000-0004-0000-0100-0000AE1E0000}"/>
    <hyperlink ref="KOV21" location="Age_Categories!A1" display="Age_Categories!A1" xr:uid="{00000000-0004-0000-0100-0000AF1E0000}"/>
    <hyperlink ref="KOW21" location="Age_Categories!A1" display="Age_Categories!A1" xr:uid="{00000000-0004-0000-0100-0000B01E0000}"/>
    <hyperlink ref="KOX21" location="Age_Categories!A1" display="Age_Categories!A1" xr:uid="{00000000-0004-0000-0100-0000B11E0000}"/>
    <hyperlink ref="KOY21" location="Age_Categories!A1" display="Age_Categories!A1" xr:uid="{00000000-0004-0000-0100-0000B21E0000}"/>
    <hyperlink ref="KOZ21" location="Age_Categories!A1" display="Age_Categories!A1" xr:uid="{00000000-0004-0000-0100-0000B31E0000}"/>
    <hyperlink ref="KPA21" location="Age_Categories!A1" display="Age_Categories!A1" xr:uid="{00000000-0004-0000-0100-0000B41E0000}"/>
    <hyperlink ref="KPB21" location="Age_Categories!A1" display="Age_Categories!A1" xr:uid="{00000000-0004-0000-0100-0000B51E0000}"/>
    <hyperlink ref="KPC21" location="Age_Categories!A1" display="Age_Categories!A1" xr:uid="{00000000-0004-0000-0100-0000B61E0000}"/>
    <hyperlink ref="KPD21" location="Age_Categories!A1" display="Age_Categories!A1" xr:uid="{00000000-0004-0000-0100-0000B71E0000}"/>
    <hyperlink ref="KPE21" location="Age_Categories!A1" display="Age_Categories!A1" xr:uid="{00000000-0004-0000-0100-0000B81E0000}"/>
    <hyperlink ref="KPF21" location="Age_Categories!A1" display="Age_Categories!A1" xr:uid="{00000000-0004-0000-0100-0000B91E0000}"/>
    <hyperlink ref="KPG21" location="Age_Categories!A1" display="Age_Categories!A1" xr:uid="{00000000-0004-0000-0100-0000BA1E0000}"/>
    <hyperlink ref="KPH21" location="Age_Categories!A1" display="Age_Categories!A1" xr:uid="{00000000-0004-0000-0100-0000BB1E0000}"/>
    <hyperlink ref="KPI21" location="Age_Categories!A1" display="Age_Categories!A1" xr:uid="{00000000-0004-0000-0100-0000BC1E0000}"/>
    <hyperlink ref="KPJ21" location="Age_Categories!A1" display="Age_Categories!A1" xr:uid="{00000000-0004-0000-0100-0000BD1E0000}"/>
    <hyperlink ref="KPK21" location="Age_Categories!A1" display="Age_Categories!A1" xr:uid="{00000000-0004-0000-0100-0000BE1E0000}"/>
    <hyperlink ref="KPL21" location="Age_Categories!A1" display="Age_Categories!A1" xr:uid="{00000000-0004-0000-0100-0000BF1E0000}"/>
    <hyperlink ref="KPM21" location="Age_Categories!A1" display="Age_Categories!A1" xr:uid="{00000000-0004-0000-0100-0000C01E0000}"/>
    <hyperlink ref="KPN21" location="Age_Categories!A1" display="Age_Categories!A1" xr:uid="{00000000-0004-0000-0100-0000C11E0000}"/>
    <hyperlink ref="KPO21" location="Age_Categories!A1" display="Age_Categories!A1" xr:uid="{00000000-0004-0000-0100-0000C21E0000}"/>
    <hyperlink ref="KPP21" location="Age_Categories!A1" display="Age_Categories!A1" xr:uid="{00000000-0004-0000-0100-0000C31E0000}"/>
    <hyperlink ref="KPQ21" location="Age_Categories!A1" display="Age_Categories!A1" xr:uid="{00000000-0004-0000-0100-0000C41E0000}"/>
    <hyperlink ref="KPR21" location="Age_Categories!A1" display="Age_Categories!A1" xr:uid="{00000000-0004-0000-0100-0000C51E0000}"/>
    <hyperlink ref="KPS21" location="Age_Categories!A1" display="Age_Categories!A1" xr:uid="{00000000-0004-0000-0100-0000C61E0000}"/>
    <hyperlink ref="KPT21" location="Age_Categories!A1" display="Age_Categories!A1" xr:uid="{00000000-0004-0000-0100-0000C71E0000}"/>
    <hyperlink ref="KPU21" location="Age_Categories!A1" display="Age_Categories!A1" xr:uid="{00000000-0004-0000-0100-0000C81E0000}"/>
    <hyperlink ref="KPV21" location="Age_Categories!A1" display="Age_Categories!A1" xr:uid="{00000000-0004-0000-0100-0000C91E0000}"/>
    <hyperlink ref="KPW21" location="Age_Categories!A1" display="Age_Categories!A1" xr:uid="{00000000-0004-0000-0100-0000CA1E0000}"/>
    <hyperlink ref="KPX21" location="Age_Categories!A1" display="Age_Categories!A1" xr:uid="{00000000-0004-0000-0100-0000CB1E0000}"/>
    <hyperlink ref="KPY21" location="Age_Categories!A1" display="Age_Categories!A1" xr:uid="{00000000-0004-0000-0100-0000CC1E0000}"/>
    <hyperlink ref="KPZ21" location="Age_Categories!A1" display="Age_Categories!A1" xr:uid="{00000000-0004-0000-0100-0000CD1E0000}"/>
    <hyperlink ref="KQA21" location="Age_Categories!A1" display="Age_Categories!A1" xr:uid="{00000000-0004-0000-0100-0000CE1E0000}"/>
    <hyperlink ref="KQB21" location="Age_Categories!A1" display="Age_Categories!A1" xr:uid="{00000000-0004-0000-0100-0000CF1E0000}"/>
    <hyperlink ref="KQC21" location="Age_Categories!A1" display="Age_Categories!A1" xr:uid="{00000000-0004-0000-0100-0000D01E0000}"/>
    <hyperlink ref="KQD21" location="Age_Categories!A1" display="Age_Categories!A1" xr:uid="{00000000-0004-0000-0100-0000D11E0000}"/>
    <hyperlink ref="KQE21" location="Age_Categories!A1" display="Age_Categories!A1" xr:uid="{00000000-0004-0000-0100-0000D21E0000}"/>
    <hyperlink ref="KQF21" location="Age_Categories!A1" display="Age_Categories!A1" xr:uid="{00000000-0004-0000-0100-0000D31E0000}"/>
    <hyperlink ref="KQG21" location="Age_Categories!A1" display="Age_Categories!A1" xr:uid="{00000000-0004-0000-0100-0000D41E0000}"/>
    <hyperlink ref="KQH21" location="Age_Categories!A1" display="Age_Categories!A1" xr:uid="{00000000-0004-0000-0100-0000D51E0000}"/>
    <hyperlink ref="KQI21" location="Age_Categories!A1" display="Age_Categories!A1" xr:uid="{00000000-0004-0000-0100-0000D61E0000}"/>
    <hyperlink ref="KQJ21" location="Age_Categories!A1" display="Age_Categories!A1" xr:uid="{00000000-0004-0000-0100-0000D71E0000}"/>
    <hyperlink ref="KQK21" location="Age_Categories!A1" display="Age_Categories!A1" xr:uid="{00000000-0004-0000-0100-0000D81E0000}"/>
    <hyperlink ref="KQL21" location="Age_Categories!A1" display="Age_Categories!A1" xr:uid="{00000000-0004-0000-0100-0000D91E0000}"/>
    <hyperlink ref="KQM21" location="Age_Categories!A1" display="Age_Categories!A1" xr:uid="{00000000-0004-0000-0100-0000DA1E0000}"/>
    <hyperlink ref="KQN21" location="Age_Categories!A1" display="Age_Categories!A1" xr:uid="{00000000-0004-0000-0100-0000DB1E0000}"/>
    <hyperlink ref="KQO21" location="Age_Categories!A1" display="Age_Categories!A1" xr:uid="{00000000-0004-0000-0100-0000DC1E0000}"/>
    <hyperlink ref="KQP21" location="Age_Categories!A1" display="Age_Categories!A1" xr:uid="{00000000-0004-0000-0100-0000DD1E0000}"/>
    <hyperlink ref="KQQ21" location="Age_Categories!A1" display="Age_Categories!A1" xr:uid="{00000000-0004-0000-0100-0000DE1E0000}"/>
    <hyperlink ref="KQR21" location="Age_Categories!A1" display="Age_Categories!A1" xr:uid="{00000000-0004-0000-0100-0000DF1E0000}"/>
    <hyperlink ref="KQS21" location="Age_Categories!A1" display="Age_Categories!A1" xr:uid="{00000000-0004-0000-0100-0000E01E0000}"/>
    <hyperlink ref="KQT21" location="Age_Categories!A1" display="Age_Categories!A1" xr:uid="{00000000-0004-0000-0100-0000E11E0000}"/>
    <hyperlink ref="KQU21" location="Age_Categories!A1" display="Age_Categories!A1" xr:uid="{00000000-0004-0000-0100-0000E21E0000}"/>
    <hyperlink ref="KQV21" location="Age_Categories!A1" display="Age_Categories!A1" xr:uid="{00000000-0004-0000-0100-0000E31E0000}"/>
    <hyperlink ref="KQW21" location="Age_Categories!A1" display="Age_Categories!A1" xr:uid="{00000000-0004-0000-0100-0000E41E0000}"/>
    <hyperlink ref="KQX21" location="Age_Categories!A1" display="Age_Categories!A1" xr:uid="{00000000-0004-0000-0100-0000E51E0000}"/>
    <hyperlink ref="KQY21" location="Age_Categories!A1" display="Age_Categories!A1" xr:uid="{00000000-0004-0000-0100-0000E61E0000}"/>
    <hyperlink ref="KQZ21" location="Age_Categories!A1" display="Age_Categories!A1" xr:uid="{00000000-0004-0000-0100-0000E71E0000}"/>
    <hyperlink ref="KRA21" location="Age_Categories!A1" display="Age_Categories!A1" xr:uid="{00000000-0004-0000-0100-0000E81E0000}"/>
    <hyperlink ref="KRB21" location="Age_Categories!A1" display="Age_Categories!A1" xr:uid="{00000000-0004-0000-0100-0000E91E0000}"/>
    <hyperlink ref="KRC21" location="Age_Categories!A1" display="Age_Categories!A1" xr:uid="{00000000-0004-0000-0100-0000EA1E0000}"/>
    <hyperlink ref="KRD21" location="Age_Categories!A1" display="Age_Categories!A1" xr:uid="{00000000-0004-0000-0100-0000EB1E0000}"/>
    <hyperlink ref="KRE21" location="Age_Categories!A1" display="Age_Categories!A1" xr:uid="{00000000-0004-0000-0100-0000EC1E0000}"/>
    <hyperlink ref="KRF21" location="Age_Categories!A1" display="Age_Categories!A1" xr:uid="{00000000-0004-0000-0100-0000ED1E0000}"/>
    <hyperlink ref="KRG21" location="Age_Categories!A1" display="Age_Categories!A1" xr:uid="{00000000-0004-0000-0100-0000EE1E0000}"/>
    <hyperlink ref="KRH21" location="Age_Categories!A1" display="Age_Categories!A1" xr:uid="{00000000-0004-0000-0100-0000EF1E0000}"/>
    <hyperlink ref="KRI21" location="Age_Categories!A1" display="Age_Categories!A1" xr:uid="{00000000-0004-0000-0100-0000F01E0000}"/>
    <hyperlink ref="KRJ21" location="Age_Categories!A1" display="Age_Categories!A1" xr:uid="{00000000-0004-0000-0100-0000F11E0000}"/>
    <hyperlink ref="KRK21" location="Age_Categories!A1" display="Age_Categories!A1" xr:uid="{00000000-0004-0000-0100-0000F21E0000}"/>
    <hyperlink ref="KRL21" location="Age_Categories!A1" display="Age_Categories!A1" xr:uid="{00000000-0004-0000-0100-0000F31E0000}"/>
    <hyperlink ref="KRM21" location="Age_Categories!A1" display="Age_Categories!A1" xr:uid="{00000000-0004-0000-0100-0000F41E0000}"/>
    <hyperlink ref="KRN21" location="Age_Categories!A1" display="Age_Categories!A1" xr:uid="{00000000-0004-0000-0100-0000F51E0000}"/>
    <hyperlink ref="KRO21" location="Age_Categories!A1" display="Age_Categories!A1" xr:uid="{00000000-0004-0000-0100-0000F61E0000}"/>
    <hyperlink ref="KRP21" location="Age_Categories!A1" display="Age_Categories!A1" xr:uid="{00000000-0004-0000-0100-0000F71E0000}"/>
    <hyperlink ref="KRQ21" location="Age_Categories!A1" display="Age_Categories!A1" xr:uid="{00000000-0004-0000-0100-0000F81E0000}"/>
    <hyperlink ref="KRR21" location="Age_Categories!A1" display="Age_Categories!A1" xr:uid="{00000000-0004-0000-0100-0000F91E0000}"/>
    <hyperlink ref="KRS21" location="Age_Categories!A1" display="Age_Categories!A1" xr:uid="{00000000-0004-0000-0100-0000FA1E0000}"/>
    <hyperlink ref="KRT21" location="Age_Categories!A1" display="Age_Categories!A1" xr:uid="{00000000-0004-0000-0100-0000FB1E0000}"/>
    <hyperlink ref="KRU21" location="Age_Categories!A1" display="Age_Categories!A1" xr:uid="{00000000-0004-0000-0100-0000FC1E0000}"/>
    <hyperlink ref="KRV21" location="Age_Categories!A1" display="Age_Categories!A1" xr:uid="{00000000-0004-0000-0100-0000FD1E0000}"/>
    <hyperlink ref="KRW21" location="Age_Categories!A1" display="Age_Categories!A1" xr:uid="{00000000-0004-0000-0100-0000FE1E0000}"/>
    <hyperlink ref="KRX21" location="Age_Categories!A1" display="Age_Categories!A1" xr:uid="{00000000-0004-0000-0100-0000FF1E0000}"/>
    <hyperlink ref="KRY21" location="Age_Categories!A1" display="Age_Categories!A1" xr:uid="{00000000-0004-0000-0100-0000001F0000}"/>
    <hyperlink ref="KRZ21" location="Age_Categories!A1" display="Age_Categories!A1" xr:uid="{00000000-0004-0000-0100-0000011F0000}"/>
    <hyperlink ref="KSA21" location="Age_Categories!A1" display="Age_Categories!A1" xr:uid="{00000000-0004-0000-0100-0000021F0000}"/>
    <hyperlink ref="KSB21" location="Age_Categories!A1" display="Age_Categories!A1" xr:uid="{00000000-0004-0000-0100-0000031F0000}"/>
    <hyperlink ref="KSC21" location="Age_Categories!A1" display="Age_Categories!A1" xr:uid="{00000000-0004-0000-0100-0000041F0000}"/>
    <hyperlink ref="KSD21" location="Age_Categories!A1" display="Age_Categories!A1" xr:uid="{00000000-0004-0000-0100-0000051F0000}"/>
    <hyperlink ref="KSE21" location="Age_Categories!A1" display="Age_Categories!A1" xr:uid="{00000000-0004-0000-0100-0000061F0000}"/>
    <hyperlink ref="KSF21" location="Age_Categories!A1" display="Age_Categories!A1" xr:uid="{00000000-0004-0000-0100-0000071F0000}"/>
    <hyperlink ref="KSG21" location="Age_Categories!A1" display="Age_Categories!A1" xr:uid="{00000000-0004-0000-0100-0000081F0000}"/>
    <hyperlink ref="KSH21" location="Age_Categories!A1" display="Age_Categories!A1" xr:uid="{00000000-0004-0000-0100-0000091F0000}"/>
    <hyperlink ref="KSI21" location="Age_Categories!A1" display="Age_Categories!A1" xr:uid="{00000000-0004-0000-0100-00000A1F0000}"/>
    <hyperlink ref="KSJ21" location="Age_Categories!A1" display="Age_Categories!A1" xr:uid="{00000000-0004-0000-0100-00000B1F0000}"/>
    <hyperlink ref="KSK21" location="Age_Categories!A1" display="Age_Categories!A1" xr:uid="{00000000-0004-0000-0100-00000C1F0000}"/>
    <hyperlink ref="KSL21" location="Age_Categories!A1" display="Age_Categories!A1" xr:uid="{00000000-0004-0000-0100-00000D1F0000}"/>
    <hyperlink ref="KSM21" location="Age_Categories!A1" display="Age_Categories!A1" xr:uid="{00000000-0004-0000-0100-00000E1F0000}"/>
    <hyperlink ref="KSN21" location="Age_Categories!A1" display="Age_Categories!A1" xr:uid="{00000000-0004-0000-0100-00000F1F0000}"/>
    <hyperlink ref="KSO21" location="Age_Categories!A1" display="Age_Categories!A1" xr:uid="{00000000-0004-0000-0100-0000101F0000}"/>
    <hyperlink ref="KSP21" location="Age_Categories!A1" display="Age_Categories!A1" xr:uid="{00000000-0004-0000-0100-0000111F0000}"/>
    <hyperlink ref="KSQ21" location="Age_Categories!A1" display="Age_Categories!A1" xr:uid="{00000000-0004-0000-0100-0000121F0000}"/>
    <hyperlink ref="KSR21" location="Age_Categories!A1" display="Age_Categories!A1" xr:uid="{00000000-0004-0000-0100-0000131F0000}"/>
    <hyperlink ref="KSS21" location="Age_Categories!A1" display="Age_Categories!A1" xr:uid="{00000000-0004-0000-0100-0000141F0000}"/>
    <hyperlink ref="KST21" location="Age_Categories!A1" display="Age_Categories!A1" xr:uid="{00000000-0004-0000-0100-0000151F0000}"/>
    <hyperlink ref="KSU21" location="Age_Categories!A1" display="Age_Categories!A1" xr:uid="{00000000-0004-0000-0100-0000161F0000}"/>
    <hyperlink ref="KSV21" location="Age_Categories!A1" display="Age_Categories!A1" xr:uid="{00000000-0004-0000-0100-0000171F0000}"/>
    <hyperlink ref="KSW21" location="Age_Categories!A1" display="Age_Categories!A1" xr:uid="{00000000-0004-0000-0100-0000181F0000}"/>
    <hyperlink ref="KSX21" location="Age_Categories!A1" display="Age_Categories!A1" xr:uid="{00000000-0004-0000-0100-0000191F0000}"/>
    <hyperlink ref="KSY21" location="Age_Categories!A1" display="Age_Categories!A1" xr:uid="{00000000-0004-0000-0100-00001A1F0000}"/>
    <hyperlink ref="KSZ21" location="Age_Categories!A1" display="Age_Categories!A1" xr:uid="{00000000-0004-0000-0100-00001B1F0000}"/>
    <hyperlink ref="KTA21" location="Age_Categories!A1" display="Age_Categories!A1" xr:uid="{00000000-0004-0000-0100-00001C1F0000}"/>
    <hyperlink ref="KTB21" location="Age_Categories!A1" display="Age_Categories!A1" xr:uid="{00000000-0004-0000-0100-00001D1F0000}"/>
    <hyperlink ref="KTC21" location="Age_Categories!A1" display="Age_Categories!A1" xr:uid="{00000000-0004-0000-0100-00001E1F0000}"/>
    <hyperlink ref="KTD21" location="Age_Categories!A1" display="Age_Categories!A1" xr:uid="{00000000-0004-0000-0100-00001F1F0000}"/>
    <hyperlink ref="KTE21" location="Age_Categories!A1" display="Age_Categories!A1" xr:uid="{00000000-0004-0000-0100-0000201F0000}"/>
    <hyperlink ref="KTF21" location="Age_Categories!A1" display="Age_Categories!A1" xr:uid="{00000000-0004-0000-0100-0000211F0000}"/>
    <hyperlink ref="KTG21" location="Age_Categories!A1" display="Age_Categories!A1" xr:uid="{00000000-0004-0000-0100-0000221F0000}"/>
    <hyperlink ref="KTH21" location="Age_Categories!A1" display="Age_Categories!A1" xr:uid="{00000000-0004-0000-0100-0000231F0000}"/>
    <hyperlink ref="KTI21" location="Age_Categories!A1" display="Age_Categories!A1" xr:uid="{00000000-0004-0000-0100-0000241F0000}"/>
    <hyperlink ref="KTJ21" location="Age_Categories!A1" display="Age_Categories!A1" xr:uid="{00000000-0004-0000-0100-0000251F0000}"/>
    <hyperlink ref="KTK21" location="Age_Categories!A1" display="Age_Categories!A1" xr:uid="{00000000-0004-0000-0100-0000261F0000}"/>
    <hyperlink ref="KTL21" location="Age_Categories!A1" display="Age_Categories!A1" xr:uid="{00000000-0004-0000-0100-0000271F0000}"/>
    <hyperlink ref="KTM21" location="Age_Categories!A1" display="Age_Categories!A1" xr:uid="{00000000-0004-0000-0100-0000281F0000}"/>
    <hyperlink ref="KTN21" location="Age_Categories!A1" display="Age_Categories!A1" xr:uid="{00000000-0004-0000-0100-0000291F0000}"/>
    <hyperlink ref="KTO21" location="Age_Categories!A1" display="Age_Categories!A1" xr:uid="{00000000-0004-0000-0100-00002A1F0000}"/>
    <hyperlink ref="KTP21" location="Age_Categories!A1" display="Age_Categories!A1" xr:uid="{00000000-0004-0000-0100-00002B1F0000}"/>
    <hyperlink ref="KTQ21" location="Age_Categories!A1" display="Age_Categories!A1" xr:uid="{00000000-0004-0000-0100-00002C1F0000}"/>
    <hyperlink ref="KTR21" location="Age_Categories!A1" display="Age_Categories!A1" xr:uid="{00000000-0004-0000-0100-00002D1F0000}"/>
    <hyperlink ref="KTS21" location="Age_Categories!A1" display="Age_Categories!A1" xr:uid="{00000000-0004-0000-0100-00002E1F0000}"/>
    <hyperlink ref="KTT21" location="Age_Categories!A1" display="Age_Categories!A1" xr:uid="{00000000-0004-0000-0100-00002F1F0000}"/>
    <hyperlink ref="KTU21" location="Age_Categories!A1" display="Age_Categories!A1" xr:uid="{00000000-0004-0000-0100-0000301F0000}"/>
    <hyperlink ref="KTV21" location="Age_Categories!A1" display="Age_Categories!A1" xr:uid="{00000000-0004-0000-0100-0000311F0000}"/>
    <hyperlink ref="KTW21" location="Age_Categories!A1" display="Age_Categories!A1" xr:uid="{00000000-0004-0000-0100-0000321F0000}"/>
    <hyperlink ref="KTX21" location="Age_Categories!A1" display="Age_Categories!A1" xr:uid="{00000000-0004-0000-0100-0000331F0000}"/>
    <hyperlink ref="KTY21" location="Age_Categories!A1" display="Age_Categories!A1" xr:uid="{00000000-0004-0000-0100-0000341F0000}"/>
    <hyperlink ref="KTZ21" location="Age_Categories!A1" display="Age_Categories!A1" xr:uid="{00000000-0004-0000-0100-0000351F0000}"/>
    <hyperlink ref="KUA21" location="Age_Categories!A1" display="Age_Categories!A1" xr:uid="{00000000-0004-0000-0100-0000361F0000}"/>
    <hyperlink ref="KUB21" location="Age_Categories!A1" display="Age_Categories!A1" xr:uid="{00000000-0004-0000-0100-0000371F0000}"/>
    <hyperlink ref="KUC21" location="Age_Categories!A1" display="Age_Categories!A1" xr:uid="{00000000-0004-0000-0100-0000381F0000}"/>
    <hyperlink ref="KUD21" location="Age_Categories!A1" display="Age_Categories!A1" xr:uid="{00000000-0004-0000-0100-0000391F0000}"/>
    <hyperlink ref="KUE21" location="Age_Categories!A1" display="Age_Categories!A1" xr:uid="{00000000-0004-0000-0100-00003A1F0000}"/>
    <hyperlink ref="KUF21" location="Age_Categories!A1" display="Age_Categories!A1" xr:uid="{00000000-0004-0000-0100-00003B1F0000}"/>
    <hyperlink ref="KUG21" location="Age_Categories!A1" display="Age_Categories!A1" xr:uid="{00000000-0004-0000-0100-00003C1F0000}"/>
    <hyperlink ref="KUH21" location="Age_Categories!A1" display="Age_Categories!A1" xr:uid="{00000000-0004-0000-0100-00003D1F0000}"/>
    <hyperlink ref="KUI21" location="Age_Categories!A1" display="Age_Categories!A1" xr:uid="{00000000-0004-0000-0100-00003E1F0000}"/>
    <hyperlink ref="KUJ21" location="Age_Categories!A1" display="Age_Categories!A1" xr:uid="{00000000-0004-0000-0100-00003F1F0000}"/>
    <hyperlink ref="KUK21" location="Age_Categories!A1" display="Age_Categories!A1" xr:uid="{00000000-0004-0000-0100-0000401F0000}"/>
    <hyperlink ref="KUL21" location="Age_Categories!A1" display="Age_Categories!A1" xr:uid="{00000000-0004-0000-0100-0000411F0000}"/>
    <hyperlink ref="KUM21" location="Age_Categories!A1" display="Age_Categories!A1" xr:uid="{00000000-0004-0000-0100-0000421F0000}"/>
    <hyperlink ref="KUN21" location="Age_Categories!A1" display="Age_Categories!A1" xr:uid="{00000000-0004-0000-0100-0000431F0000}"/>
    <hyperlink ref="KUO21" location="Age_Categories!A1" display="Age_Categories!A1" xr:uid="{00000000-0004-0000-0100-0000441F0000}"/>
    <hyperlink ref="KUP21" location="Age_Categories!A1" display="Age_Categories!A1" xr:uid="{00000000-0004-0000-0100-0000451F0000}"/>
    <hyperlink ref="KUQ21" location="Age_Categories!A1" display="Age_Categories!A1" xr:uid="{00000000-0004-0000-0100-0000461F0000}"/>
    <hyperlink ref="KUR21" location="Age_Categories!A1" display="Age_Categories!A1" xr:uid="{00000000-0004-0000-0100-0000471F0000}"/>
    <hyperlink ref="KUS21" location="Age_Categories!A1" display="Age_Categories!A1" xr:uid="{00000000-0004-0000-0100-0000481F0000}"/>
    <hyperlink ref="KUT21" location="Age_Categories!A1" display="Age_Categories!A1" xr:uid="{00000000-0004-0000-0100-0000491F0000}"/>
    <hyperlink ref="KUU21" location="Age_Categories!A1" display="Age_Categories!A1" xr:uid="{00000000-0004-0000-0100-00004A1F0000}"/>
    <hyperlink ref="KUV21" location="Age_Categories!A1" display="Age_Categories!A1" xr:uid="{00000000-0004-0000-0100-00004B1F0000}"/>
    <hyperlink ref="KUW21" location="Age_Categories!A1" display="Age_Categories!A1" xr:uid="{00000000-0004-0000-0100-00004C1F0000}"/>
    <hyperlink ref="KUX21" location="Age_Categories!A1" display="Age_Categories!A1" xr:uid="{00000000-0004-0000-0100-00004D1F0000}"/>
    <hyperlink ref="KUY21" location="Age_Categories!A1" display="Age_Categories!A1" xr:uid="{00000000-0004-0000-0100-00004E1F0000}"/>
    <hyperlink ref="KUZ21" location="Age_Categories!A1" display="Age_Categories!A1" xr:uid="{00000000-0004-0000-0100-00004F1F0000}"/>
    <hyperlink ref="KVA21" location="Age_Categories!A1" display="Age_Categories!A1" xr:uid="{00000000-0004-0000-0100-0000501F0000}"/>
    <hyperlink ref="KVB21" location="Age_Categories!A1" display="Age_Categories!A1" xr:uid="{00000000-0004-0000-0100-0000511F0000}"/>
    <hyperlink ref="KVC21" location="Age_Categories!A1" display="Age_Categories!A1" xr:uid="{00000000-0004-0000-0100-0000521F0000}"/>
    <hyperlink ref="KVD21" location="Age_Categories!A1" display="Age_Categories!A1" xr:uid="{00000000-0004-0000-0100-0000531F0000}"/>
    <hyperlink ref="KVE21" location="Age_Categories!A1" display="Age_Categories!A1" xr:uid="{00000000-0004-0000-0100-0000541F0000}"/>
    <hyperlink ref="KVF21" location="Age_Categories!A1" display="Age_Categories!A1" xr:uid="{00000000-0004-0000-0100-0000551F0000}"/>
    <hyperlink ref="KVG21" location="Age_Categories!A1" display="Age_Categories!A1" xr:uid="{00000000-0004-0000-0100-0000561F0000}"/>
    <hyperlink ref="KVH21" location="Age_Categories!A1" display="Age_Categories!A1" xr:uid="{00000000-0004-0000-0100-0000571F0000}"/>
    <hyperlink ref="KVI21" location="Age_Categories!A1" display="Age_Categories!A1" xr:uid="{00000000-0004-0000-0100-0000581F0000}"/>
    <hyperlink ref="KVJ21" location="Age_Categories!A1" display="Age_Categories!A1" xr:uid="{00000000-0004-0000-0100-0000591F0000}"/>
    <hyperlink ref="KVK21" location="Age_Categories!A1" display="Age_Categories!A1" xr:uid="{00000000-0004-0000-0100-00005A1F0000}"/>
    <hyperlink ref="KVL21" location="Age_Categories!A1" display="Age_Categories!A1" xr:uid="{00000000-0004-0000-0100-00005B1F0000}"/>
    <hyperlink ref="KVM21" location="Age_Categories!A1" display="Age_Categories!A1" xr:uid="{00000000-0004-0000-0100-00005C1F0000}"/>
    <hyperlink ref="KVN21" location="Age_Categories!A1" display="Age_Categories!A1" xr:uid="{00000000-0004-0000-0100-00005D1F0000}"/>
    <hyperlink ref="KVO21" location="Age_Categories!A1" display="Age_Categories!A1" xr:uid="{00000000-0004-0000-0100-00005E1F0000}"/>
    <hyperlink ref="KVP21" location="Age_Categories!A1" display="Age_Categories!A1" xr:uid="{00000000-0004-0000-0100-00005F1F0000}"/>
    <hyperlink ref="KVQ21" location="Age_Categories!A1" display="Age_Categories!A1" xr:uid="{00000000-0004-0000-0100-0000601F0000}"/>
    <hyperlink ref="KVR21" location="Age_Categories!A1" display="Age_Categories!A1" xr:uid="{00000000-0004-0000-0100-0000611F0000}"/>
    <hyperlink ref="KVS21" location="Age_Categories!A1" display="Age_Categories!A1" xr:uid="{00000000-0004-0000-0100-0000621F0000}"/>
    <hyperlink ref="KVT21" location="Age_Categories!A1" display="Age_Categories!A1" xr:uid="{00000000-0004-0000-0100-0000631F0000}"/>
    <hyperlink ref="KVU21" location="Age_Categories!A1" display="Age_Categories!A1" xr:uid="{00000000-0004-0000-0100-0000641F0000}"/>
    <hyperlink ref="KVV21" location="Age_Categories!A1" display="Age_Categories!A1" xr:uid="{00000000-0004-0000-0100-0000651F0000}"/>
    <hyperlink ref="KVW21" location="Age_Categories!A1" display="Age_Categories!A1" xr:uid="{00000000-0004-0000-0100-0000661F0000}"/>
    <hyperlink ref="KVX21" location="Age_Categories!A1" display="Age_Categories!A1" xr:uid="{00000000-0004-0000-0100-0000671F0000}"/>
    <hyperlink ref="KVY21" location="Age_Categories!A1" display="Age_Categories!A1" xr:uid="{00000000-0004-0000-0100-0000681F0000}"/>
    <hyperlink ref="KVZ21" location="Age_Categories!A1" display="Age_Categories!A1" xr:uid="{00000000-0004-0000-0100-0000691F0000}"/>
    <hyperlink ref="KWA21" location="Age_Categories!A1" display="Age_Categories!A1" xr:uid="{00000000-0004-0000-0100-00006A1F0000}"/>
    <hyperlink ref="KWB21" location="Age_Categories!A1" display="Age_Categories!A1" xr:uid="{00000000-0004-0000-0100-00006B1F0000}"/>
    <hyperlink ref="KWC21" location="Age_Categories!A1" display="Age_Categories!A1" xr:uid="{00000000-0004-0000-0100-00006C1F0000}"/>
    <hyperlink ref="KWD21" location="Age_Categories!A1" display="Age_Categories!A1" xr:uid="{00000000-0004-0000-0100-00006D1F0000}"/>
    <hyperlink ref="KWE21" location="Age_Categories!A1" display="Age_Categories!A1" xr:uid="{00000000-0004-0000-0100-00006E1F0000}"/>
    <hyperlink ref="KWF21" location="Age_Categories!A1" display="Age_Categories!A1" xr:uid="{00000000-0004-0000-0100-00006F1F0000}"/>
    <hyperlink ref="KWG21" location="Age_Categories!A1" display="Age_Categories!A1" xr:uid="{00000000-0004-0000-0100-0000701F0000}"/>
    <hyperlink ref="KWH21" location="Age_Categories!A1" display="Age_Categories!A1" xr:uid="{00000000-0004-0000-0100-0000711F0000}"/>
    <hyperlink ref="KWI21" location="Age_Categories!A1" display="Age_Categories!A1" xr:uid="{00000000-0004-0000-0100-0000721F0000}"/>
    <hyperlink ref="KWJ21" location="Age_Categories!A1" display="Age_Categories!A1" xr:uid="{00000000-0004-0000-0100-0000731F0000}"/>
    <hyperlink ref="KWK21" location="Age_Categories!A1" display="Age_Categories!A1" xr:uid="{00000000-0004-0000-0100-0000741F0000}"/>
    <hyperlink ref="KWL21" location="Age_Categories!A1" display="Age_Categories!A1" xr:uid="{00000000-0004-0000-0100-0000751F0000}"/>
    <hyperlink ref="KWM21" location="Age_Categories!A1" display="Age_Categories!A1" xr:uid="{00000000-0004-0000-0100-0000761F0000}"/>
    <hyperlink ref="KWN21" location="Age_Categories!A1" display="Age_Categories!A1" xr:uid="{00000000-0004-0000-0100-0000771F0000}"/>
    <hyperlink ref="KWO21" location="Age_Categories!A1" display="Age_Categories!A1" xr:uid="{00000000-0004-0000-0100-0000781F0000}"/>
    <hyperlink ref="KWP21" location="Age_Categories!A1" display="Age_Categories!A1" xr:uid="{00000000-0004-0000-0100-0000791F0000}"/>
    <hyperlink ref="KWQ21" location="Age_Categories!A1" display="Age_Categories!A1" xr:uid="{00000000-0004-0000-0100-00007A1F0000}"/>
    <hyperlink ref="KWR21" location="Age_Categories!A1" display="Age_Categories!A1" xr:uid="{00000000-0004-0000-0100-00007B1F0000}"/>
    <hyperlink ref="KWS21" location="Age_Categories!A1" display="Age_Categories!A1" xr:uid="{00000000-0004-0000-0100-00007C1F0000}"/>
    <hyperlink ref="KWT21" location="Age_Categories!A1" display="Age_Categories!A1" xr:uid="{00000000-0004-0000-0100-00007D1F0000}"/>
    <hyperlink ref="KWU21" location="Age_Categories!A1" display="Age_Categories!A1" xr:uid="{00000000-0004-0000-0100-00007E1F0000}"/>
    <hyperlink ref="KWV21" location="Age_Categories!A1" display="Age_Categories!A1" xr:uid="{00000000-0004-0000-0100-00007F1F0000}"/>
    <hyperlink ref="KWW21" location="Age_Categories!A1" display="Age_Categories!A1" xr:uid="{00000000-0004-0000-0100-0000801F0000}"/>
    <hyperlink ref="KWX21" location="Age_Categories!A1" display="Age_Categories!A1" xr:uid="{00000000-0004-0000-0100-0000811F0000}"/>
    <hyperlink ref="KWY21" location="Age_Categories!A1" display="Age_Categories!A1" xr:uid="{00000000-0004-0000-0100-0000821F0000}"/>
    <hyperlink ref="KWZ21" location="Age_Categories!A1" display="Age_Categories!A1" xr:uid="{00000000-0004-0000-0100-0000831F0000}"/>
    <hyperlink ref="KXA21" location="Age_Categories!A1" display="Age_Categories!A1" xr:uid="{00000000-0004-0000-0100-0000841F0000}"/>
    <hyperlink ref="KXB21" location="Age_Categories!A1" display="Age_Categories!A1" xr:uid="{00000000-0004-0000-0100-0000851F0000}"/>
    <hyperlink ref="KXC21" location="Age_Categories!A1" display="Age_Categories!A1" xr:uid="{00000000-0004-0000-0100-0000861F0000}"/>
    <hyperlink ref="KXD21" location="Age_Categories!A1" display="Age_Categories!A1" xr:uid="{00000000-0004-0000-0100-0000871F0000}"/>
    <hyperlink ref="KXE21" location="Age_Categories!A1" display="Age_Categories!A1" xr:uid="{00000000-0004-0000-0100-0000881F0000}"/>
    <hyperlink ref="KXF21" location="Age_Categories!A1" display="Age_Categories!A1" xr:uid="{00000000-0004-0000-0100-0000891F0000}"/>
    <hyperlink ref="KXG21" location="Age_Categories!A1" display="Age_Categories!A1" xr:uid="{00000000-0004-0000-0100-00008A1F0000}"/>
    <hyperlink ref="KXH21" location="Age_Categories!A1" display="Age_Categories!A1" xr:uid="{00000000-0004-0000-0100-00008B1F0000}"/>
    <hyperlink ref="KXI21" location="Age_Categories!A1" display="Age_Categories!A1" xr:uid="{00000000-0004-0000-0100-00008C1F0000}"/>
    <hyperlink ref="KXJ21" location="Age_Categories!A1" display="Age_Categories!A1" xr:uid="{00000000-0004-0000-0100-00008D1F0000}"/>
    <hyperlink ref="KXK21" location="Age_Categories!A1" display="Age_Categories!A1" xr:uid="{00000000-0004-0000-0100-00008E1F0000}"/>
    <hyperlink ref="KXL21" location="Age_Categories!A1" display="Age_Categories!A1" xr:uid="{00000000-0004-0000-0100-00008F1F0000}"/>
    <hyperlink ref="KXM21" location="Age_Categories!A1" display="Age_Categories!A1" xr:uid="{00000000-0004-0000-0100-0000901F0000}"/>
    <hyperlink ref="KXN21" location="Age_Categories!A1" display="Age_Categories!A1" xr:uid="{00000000-0004-0000-0100-0000911F0000}"/>
    <hyperlink ref="KXO21" location="Age_Categories!A1" display="Age_Categories!A1" xr:uid="{00000000-0004-0000-0100-0000921F0000}"/>
    <hyperlink ref="KXP21" location="Age_Categories!A1" display="Age_Categories!A1" xr:uid="{00000000-0004-0000-0100-0000931F0000}"/>
    <hyperlink ref="KXQ21" location="Age_Categories!A1" display="Age_Categories!A1" xr:uid="{00000000-0004-0000-0100-0000941F0000}"/>
    <hyperlink ref="KXR21" location="Age_Categories!A1" display="Age_Categories!A1" xr:uid="{00000000-0004-0000-0100-0000951F0000}"/>
    <hyperlink ref="KXS21" location="Age_Categories!A1" display="Age_Categories!A1" xr:uid="{00000000-0004-0000-0100-0000961F0000}"/>
    <hyperlink ref="KXT21" location="Age_Categories!A1" display="Age_Categories!A1" xr:uid="{00000000-0004-0000-0100-0000971F0000}"/>
    <hyperlink ref="KXU21" location="Age_Categories!A1" display="Age_Categories!A1" xr:uid="{00000000-0004-0000-0100-0000981F0000}"/>
    <hyperlink ref="KXV21" location="Age_Categories!A1" display="Age_Categories!A1" xr:uid="{00000000-0004-0000-0100-0000991F0000}"/>
    <hyperlink ref="KXW21" location="Age_Categories!A1" display="Age_Categories!A1" xr:uid="{00000000-0004-0000-0100-00009A1F0000}"/>
    <hyperlink ref="KXX21" location="Age_Categories!A1" display="Age_Categories!A1" xr:uid="{00000000-0004-0000-0100-00009B1F0000}"/>
    <hyperlink ref="KXY21" location="Age_Categories!A1" display="Age_Categories!A1" xr:uid="{00000000-0004-0000-0100-00009C1F0000}"/>
    <hyperlink ref="KXZ21" location="Age_Categories!A1" display="Age_Categories!A1" xr:uid="{00000000-0004-0000-0100-00009D1F0000}"/>
    <hyperlink ref="KYA21" location="Age_Categories!A1" display="Age_Categories!A1" xr:uid="{00000000-0004-0000-0100-00009E1F0000}"/>
    <hyperlink ref="KYB21" location="Age_Categories!A1" display="Age_Categories!A1" xr:uid="{00000000-0004-0000-0100-00009F1F0000}"/>
    <hyperlink ref="KYC21" location="Age_Categories!A1" display="Age_Categories!A1" xr:uid="{00000000-0004-0000-0100-0000A01F0000}"/>
    <hyperlink ref="KYD21" location="Age_Categories!A1" display="Age_Categories!A1" xr:uid="{00000000-0004-0000-0100-0000A11F0000}"/>
    <hyperlink ref="KYE21" location="Age_Categories!A1" display="Age_Categories!A1" xr:uid="{00000000-0004-0000-0100-0000A21F0000}"/>
    <hyperlink ref="KYF21" location="Age_Categories!A1" display="Age_Categories!A1" xr:uid="{00000000-0004-0000-0100-0000A31F0000}"/>
    <hyperlink ref="KYG21" location="Age_Categories!A1" display="Age_Categories!A1" xr:uid="{00000000-0004-0000-0100-0000A41F0000}"/>
    <hyperlink ref="KYH21" location="Age_Categories!A1" display="Age_Categories!A1" xr:uid="{00000000-0004-0000-0100-0000A51F0000}"/>
    <hyperlink ref="KYI21" location="Age_Categories!A1" display="Age_Categories!A1" xr:uid="{00000000-0004-0000-0100-0000A61F0000}"/>
    <hyperlink ref="KYJ21" location="Age_Categories!A1" display="Age_Categories!A1" xr:uid="{00000000-0004-0000-0100-0000A71F0000}"/>
    <hyperlink ref="KYK21" location="Age_Categories!A1" display="Age_Categories!A1" xr:uid="{00000000-0004-0000-0100-0000A81F0000}"/>
    <hyperlink ref="KYL21" location="Age_Categories!A1" display="Age_Categories!A1" xr:uid="{00000000-0004-0000-0100-0000A91F0000}"/>
    <hyperlink ref="KYM21" location="Age_Categories!A1" display="Age_Categories!A1" xr:uid="{00000000-0004-0000-0100-0000AA1F0000}"/>
    <hyperlink ref="KYN21" location="Age_Categories!A1" display="Age_Categories!A1" xr:uid="{00000000-0004-0000-0100-0000AB1F0000}"/>
    <hyperlink ref="KYO21" location="Age_Categories!A1" display="Age_Categories!A1" xr:uid="{00000000-0004-0000-0100-0000AC1F0000}"/>
    <hyperlink ref="KYP21" location="Age_Categories!A1" display="Age_Categories!A1" xr:uid="{00000000-0004-0000-0100-0000AD1F0000}"/>
    <hyperlink ref="KYQ21" location="Age_Categories!A1" display="Age_Categories!A1" xr:uid="{00000000-0004-0000-0100-0000AE1F0000}"/>
    <hyperlink ref="KYR21" location="Age_Categories!A1" display="Age_Categories!A1" xr:uid="{00000000-0004-0000-0100-0000AF1F0000}"/>
    <hyperlink ref="KYS21" location="Age_Categories!A1" display="Age_Categories!A1" xr:uid="{00000000-0004-0000-0100-0000B01F0000}"/>
    <hyperlink ref="KYT21" location="Age_Categories!A1" display="Age_Categories!A1" xr:uid="{00000000-0004-0000-0100-0000B11F0000}"/>
    <hyperlink ref="KYU21" location="Age_Categories!A1" display="Age_Categories!A1" xr:uid="{00000000-0004-0000-0100-0000B21F0000}"/>
    <hyperlink ref="KYV21" location="Age_Categories!A1" display="Age_Categories!A1" xr:uid="{00000000-0004-0000-0100-0000B31F0000}"/>
    <hyperlink ref="KYW21" location="Age_Categories!A1" display="Age_Categories!A1" xr:uid="{00000000-0004-0000-0100-0000B41F0000}"/>
    <hyperlink ref="KYX21" location="Age_Categories!A1" display="Age_Categories!A1" xr:uid="{00000000-0004-0000-0100-0000B51F0000}"/>
    <hyperlink ref="KYY21" location="Age_Categories!A1" display="Age_Categories!A1" xr:uid="{00000000-0004-0000-0100-0000B61F0000}"/>
    <hyperlink ref="KYZ21" location="Age_Categories!A1" display="Age_Categories!A1" xr:uid="{00000000-0004-0000-0100-0000B71F0000}"/>
    <hyperlink ref="KZA21" location="Age_Categories!A1" display="Age_Categories!A1" xr:uid="{00000000-0004-0000-0100-0000B81F0000}"/>
    <hyperlink ref="KZB21" location="Age_Categories!A1" display="Age_Categories!A1" xr:uid="{00000000-0004-0000-0100-0000B91F0000}"/>
    <hyperlink ref="KZC21" location="Age_Categories!A1" display="Age_Categories!A1" xr:uid="{00000000-0004-0000-0100-0000BA1F0000}"/>
    <hyperlink ref="KZD21" location="Age_Categories!A1" display="Age_Categories!A1" xr:uid="{00000000-0004-0000-0100-0000BB1F0000}"/>
    <hyperlink ref="KZE21" location="Age_Categories!A1" display="Age_Categories!A1" xr:uid="{00000000-0004-0000-0100-0000BC1F0000}"/>
    <hyperlink ref="KZF21" location="Age_Categories!A1" display="Age_Categories!A1" xr:uid="{00000000-0004-0000-0100-0000BD1F0000}"/>
    <hyperlink ref="KZG21" location="Age_Categories!A1" display="Age_Categories!A1" xr:uid="{00000000-0004-0000-0100-0000BE1F0000}"/>
    <hyperlink ref="KZH21" location="Age_Categories!A1" display="Age_Categories!A1" xr:uid="{00000000-0004-0000-0100-0000BF1F0000}"/>
    <hyperlink ref="KZI21" location="Age_Categories!A1" display="Age_Categories!A1" xr:uid="{00000000-0004-0000-0100-0000C01F0000}"/>
    <hyperlink ref="KZJ21" location="Age_Categories!A1" display="Age_Categories!A1" xr:uid="{00000000-0004-0000-0100-0000C11F0000}"/>
    <hyperlink ref="KZK21" location="Age_Categories!A1" display="Age_Categories!A1" xr:uid="{00000000-0004-0000-0100-0000C21F0000}"/>
    <hyperlink ref="KZL21" location="Age_Categories!A1" display="Age_Categories!A1" xr:uid="{00000000-0004-0000-0100-0000C31F0000}"/>
    <hyperlink ref="KZM21" location="Age_Categories!A1" display="Age_Categories!A1" xr:uid="{00000000-0004-0000-0100-0000C41F0000}"/>
    <hyperlink ref="KZN21" location="Age_Categories!A1" display="Age_Categories!A1" xr:uid="{00000000-0004-0000-0100-0000C51F0000}"/>
    <hyperlink ref="KZO21" location="Age_Categories!A1" display="Age_Categories!A1" xr:uid="{00000000-0004-0000-0100-0000C61F0000}"/>
    <hyperlink ref="KZP21" location="Age_Categories!A1" display="Age_Categories!A1" xr:uid="{00000000-0004-0000-0100-0000C71F0000}"/>
    <hyperlink ref="KZQ21" location="Age_Categories!A1" display="Age_Categories!A1" xr:uid="{00000000-0004-0000-0100-0000C81F0000}"/>
    <hyperlink ref="KZR21" location="Age_Categories!A1" display="Age_Categories!A1" xr:uid="{00000000-0004-0000-0100-0000C91F0000}"/>
    <hyperlink ref="KZS21" location="Age_Categories!A1" display="Age_Categories!A1" xr:uid="{00000000-0004-0000-0100-0000CA1F0000}"/>
    <hyperlink ref="KZT21" location="Age_Categories!A1" display="Age_Categories!A1" xr:uid="{00000000-0004-0000-0100-0000CB1F0000}"/>
    <hyperlink ref="KZU21" location="Age_Categories!A1" display="Age_Categories!A1" xr:uid="{00000000-0004-0000-0100-0000CC1F0000}"/>
    <hyperlink ref="KZV21" location="Age_Categories!A1" display="Age_Categories!A1" xr:uid="{00000000-0004-0000-0100-0000CD1F0000}"/>
    <hyperlink ref="KZW21" location="Age_Categories!A1" display="Age_Categories!A1" xr:uid="{00000000-0004-0000-0100-0000CE1F0000}"/>
    <hyperlink ref="KZX21" location="Age_Categories!A1" display="Age_Categories!A1" xr:uid="{00000000-0004-0000-0100-0000CF1F0000}"/>
    <hyperlink ref="KZY21" location="Age_Categories!A1" display="Age_Categories!A1" xr:uid="{00000000-0004-0000-0100-0000D01F0000}"/>
    <hyperlink ref="KZZ21" location="Age_Categories!A1" display="Age_Categories!A1" xr:uid="{00000000-0004-0000-0100-0000D11F0000}"/>
    <hyperlink ref="LAA21" location="Age_Categories!A1" display="Age_Categories!A1" xr:uid="{00000000-0004-0000-0100-0000D21F0000}"/>
    <hyperlink ref="LAB21" location="Age_Categories!A1" display="Age_Categories!A1" xr:uid="{00000000-0004-0000-0100-0000D31F0000}"/>
    <hyperlink ref="LAC21" location="Age_Categories!A1" display="Age_Categories!A1" xr:uid="{00000000-0004-0000-0100-0000D41F0000}"/>
    <hyperlink ref="LAD21" location="Age_Categories!A1" display="Age_Categories!A1" xr:uid="{00000000-0004-0000-0100-0000D51F0000}"/>
    <hyperlink ref="LAE21" location="Age_Categories!A1" display="Age_Categories!A1" xr:uid="{00000000-0004-0000-0100-0000D61F0000}"/>
    <hyperlink ref="LAF21" location="Age_Categories!A1" display="Age_Categories!A1" xr:uid="{00000000-0004-0000-0100-0000D71F0000}"/>
    <hyperlink ref="LAG21" location="Age_Categories!A1" display="Age_Categories!A1" xr:uid="{00000000-0004-0000-0100-0000D81F0000}"/>
    <hyperlink ref="LAH21" location="Age_Categories!A1" display="Age_Categories!A1" xr:uid="{00000000-0004-0000-0100-0000D91F0000}"/>
    <hyperlink ref="LAI21" location="Age_Categories!A1" display="Age_Categories!A1" xr:uid="{00000000-0004-0000-0100-0000DA1F0000}"/>
    <hyperlink ref="LAJ21" location="Age_Categories!A1" display="Age_Categories!A1" xr:uid="{00000000-0004-0000-0100-0000DB1F0000}"/>
    <hyperlink ref="LAK21" location="Age_Categories!A1" display="Age_Categories!A1" xr:uid="{00000000-0004-0000-0100-0000DC1F0000}"/>
    <hyperlink ref="LAL21" location="Age_Categories!A1" display="Age_Categories!A1" xr:uid="{00000000-0004-0000-0100-0000DD1F0000}"/>
    <hyperlink ref="LAM21" location="Age_Categories!A1" display="Age_Categories!A1" xr:uid="{00000000-0004-0000-0100-0000DE1F0000}"/>
    <hyperlink ref="LAN21" location="Age_Categories!A1" display="Age_Categories!A1" xr:uid="{00000000-0004-0000-0100-0000DF1F0000}"/>
    <hyperlink ref="LAO21" location="Age_Categories!A1" display="Age_Categories!A1" xr:uid="{00000000-0004-0000-0100-0000E01F0000}"/>
    <hyperlink ref="LAP21" location="Age_Categories!A1" display="Age_Categories!A1" xr:uid="{00000000-0004-0000-0100-0000E11F0000}"/>
    <hyperlink ref="LAQ21" location="Age_Categories!A1" display="Age_Categories!A1" xr:uid="{00000000-0004-0000-0100-0000E21F0000}"/>
    <hyperlink ref="LAR21" location="Age_Categories!A1" display="Age_Categories!A1" xr:uid="{00000000-0004-0000-0100-0000E31F0000}"/>
    <hyperlink ref="LAS21" location="Age_Categories!A1" display="Age_Categories!A1" xr:uid="{00000000-0004-0000-0100-0000E41F0000}"/>
    <hyperlink ref="LAT21" location="Age_Categories!A1" display="Age_Categories!A1" xr:uid="{00000000-0004-0000-0100-0000E51F0000}"/>
    <hyperlink ref="LAU21" location="Age_Categories!A1" display="Age_Categories!A1" xr:uid="{00000000-0004-0000-0100-0000E61F0000}"/>
    <hyperlink ref="LAV21" location="Age_Categories!A1" display="Age_Categories!A1" xr:uid="{00000000-0004-0000-0100-0000E71F0000}"/>
    <hyperlink ref="LAW21" location="Age_Categories!A1" display="Age_Categories!A1" xr:uid="{00000000-0004-0000-0100-0000E81F0000}"/>
    <hyperlink ref="LAX21" location="Age_Categories!A1" display="Age_Categories!A1" xr:uid="{00000000-0004-0000-0100-0000E91F0000}"/>
    <hyperlink ref="LAY21" location="Age_Categories!A1" display="Age_Categories!A1" xr:uid="{00000000-0004-0000-0100-0000EA1F0000}"/>
    <hyperlink ref="LAZ21" location="Age_Categories!A1" display="Age_Categories!A1" xr:uid="{00000000-0004-0000-0100-0000EB1F0000}"/>
    <hyperlink ref="LBA21" location="Age_Categories!A1" display="Age_Categories!A1" xr:uid="{00000000-0004-0000-0100-0000EC1F0000}"/>
    <hyperlink ref="LBB21" location="Age_Categories!A1" display="Age_Categories!A1" xr:uid="{00000000-0004-0000-0100-0000ED1F0000}"/>
    <hyperlink ref="LBC21" location="Age_Categories!A1" display="Age_Categories!A1" xr:uid="{00000000-0004-0000-0100-0000EE1F0000}"/>
    <hyperlink ref="LBD21" location="Age_Categories!A1" display="Age_Categories!A1" xr:uid="{00000000-0004-0000-0100-0000EF1F0000}"/>
    <hyperlink ref="LBE21" location="Age_Categories!A1" display="Age_Categories!A1" xr:uid="{00000000-0004-0000-0100-0000F01F0000}"/>
    <hyperlink ref="LBF21" location="Age_Categories!A1" display="Age_Categories!A1" xr:uid="{00000000-0004-0000-0100-0000F11F0000}"/>
    <hyperlink ref="LBG21" location="Age_Categories!A1" display="Age_Categories!A1" xr:uid="{00000000-0004-0000-0100-0000F21F0000}"/>
    <hyperlink ref="LBH21" location="Age_Categories!A1" display="Age_Categories!A1" xr:uid="{00000000-0004-0000-0100-0000F31F0000}"/>
    <hyperlink ref="LBI21" location="Age_Categories!A1" display="Age_Categories!A1" xr:uid="{00000000-0004-0000-0100-0000F41F0000}"/>
    <hyperlink ref="LBJ21" location="Age_Categories!A1" display="Age_Categories!A1" xr:uid="{00000000-0004-0000-0100-0000F51F0000}"/>
    <hyperlink ref="LBK21" location="Age_Categories!A1" display="Age_Categories!A1" xr:uid="{00000000-0004-0000-0100-0000F61F0000}"/>
    <hyperlink ref="LBL21" location="Age_Categories!A1" display="Age_Categories!A1" xr:uid="{00000000-0004-0000-0100-0000F71F0000}"/>
    <hyperlink ref="LBM21" location="Age_Categories!A1" display="Age_Categories!A1" xr:uid="{00000000-0004-0000-0100-0000F81F0000}"/>
    <hyperlink ref="LBN21" location="Age_Categories!A1" display="Age_Categories!A1" xr:uid="{00000000-0004-0000-0100-0000F91F0000}"/>
    <hyperlink ref="LBO21" location="Age_Categories!A1" display="Age_Categories!A1" xr:uid="{00000000-0004-0000-0100-0000FA1F0000}"/>
    <hyperlink ref="LBP21" location="Age_Categories!A1" display="Age_Categories!A1" xr:uid="{00000000-0004-0000-0100-0000FB1F0000}"/>
    <hyperlink ref="LBQ21" location="Age_Categories!A1" display="Age_Categories!A1" xr:uid="{00000000-0004-0000-0100-0000FC1F0000}"/>
    <hyperlink ref="LBR21" location="Age_Categories!A1" display="Age_Categories!A1" xr:uid="{00000000-0004-0000-0100-0000FD1F0000}"/>
    <hyperlink ref="LBS21" location="Age_Categories!A1" display="Age_Categories!A1" xr:uid="{00000000-0004-0000-0100-0000FE1F0000}"/>
    <hyperlink ref="LBT21" location="Age_Categories!A1" display="Age_Categories!A1" xr:uid="{00000000-0004-0000-0100-0000FF1F0000}"/>
    <hyperlink ref="LBU21" location="Age_Categories!A1" display="Age_Categories!A1" xr:uid="{00000000-0004-0000-0100-000000200000}"/>
    <hyperlink ref="LBV21" location="Age_Categories!A1" display="Age_Categories!A1" xr:uid="{00000000-0004-0000-0100-000001200000}"/>
    <hyperlink ref="LBW21" location="Age_Categories!A1" display="Age_Categories!A1" xr:uid="{00000000-0004-0000-0100-000002200000}"/>
    <hyperlink ref="LBX21" location="Age_Categories!A1" display="Age_Categories!A1" xr:uid="{00000000-0004-0000-0100-000003200000}"/>
    <hyperlink ref="LBY21" location="Age_Categories!A1" display="Age_Categories!A1" xr:uid="{00000000-0004-0000-0100-000004200000}"/>
    <hyperlink ref="LBZ21" location="Age_Categories!A1" display="Age_Categories!A1" xr:uid="{00000000-0004-0000-0100-000005200000}"/>
    <hyperlink ref="LCA21" location="Age_Categories!A1" display="Age_Categories!A1" xr:uid="{00000000-0004-0000-0100-000006200000}"/>
    <hyperlink ref="LCB21" location="Age_Categories!A1" display="Age_Categories!A1" xr:uid="{00000000-0004-0000-0100-000007200000}"/>
    <hyperlink ref="LCC21" location="Age_Categories!A1" display="Age_Categories!A1" xr:uid="{00000000-0004-0000-0100-000008200000}"/>
    <hyperlink ref="LCD21" location="Age_Categories!A1" display="Age_Categories!A1" xr:uid="{00000000-0004-0000-0100-000009200000}"/>
    <hyperlink ref="LCE21" location="Age_Categories!A1" display="Age_Categories!A1" xr:uid="{00000000-0004-0000-0100-00000A200000}"/>
    <hyperlink ref="LCF21" location="Age_Categories!A1" display="Age_Categories!A1" xr:uid="{00000000-0004-0000-0100-00000B200000}"/>
    <hyperlink ref="LCG21" location="Age_Categories!A1" display="Age_Categories!A1" xr:uid="{00000000-0004-0000-0100-00000C200000}"/>
    <hyperlink ref="LCH21" location="Age_Categories!A1" display="Age_Categories!A1" xr:uid="{00000000-0004-0000-0100-00000D200000}"/>
    <hyperlink ref="LCI21" location="Age_Categories!A1" display="Age_Categories!A1" xr:uid="{00000000-0004-0000-0100-00000E200000}"/>
    <hyperlink ref="LCJ21" location="Age_Categories!A1" display="Age_Categories!A1" xr:uid="{00000000-0004-0000-0100-00000F200000}"/>
    <hyperlink ref="LCK21" location="Age_Categories!A1" display="Age_Categories!A1" xr:uid="{00000000-0004-0000-0100-000010200000}"/>
    <hyperlink ref="LCL21" location="Age_Categories!A1" display="Age_Categories!A1" xr:uid="{00000000-0004-0000-0100-000011200000}"/>
    <hyperlink ref="LCM21" location="Age_Categories!A1" display="Age_Categories!A1" xr:uid="{00000000-0004-0000-0100-000012200000}"/>
    <hyperlink ref="LCN21" location="Age_Categories!A1" display="Age_Categories!A1" xr:uid="{00000000-0004-0000-0100-000013200000}"/>
    <hyperlink ref="LCO21" location="Age_Categories!A1" display="Age_Categories!A1" xr:uid="{00000000-0004-0000-0100-000014200000}"/>
    <hyperlink ref="LCP21" location="Age_Categories!A1" display="Age_Categories!A1" xr:uid="{00000000-0004-0000-0100-000015200000}"/>
    <hyperlink ref="LCQ21" location="Age_Categories!A1" display="Age_Categories!A1" xr:uid="{00000000-0004-0000-0100-000016200000}"/>
    <hyperlink ref="LCR21" location="Age_Categories!A1" display="Age_Categories!A1" xr:uid="{00000000-0004-0000-0100-000017200000}"/>
    <hyperlink ref="LCS21" location="Age_Categories!A1" display="Age_Categories!A1" xr:uid="{00000000-0004-0000-0100-000018200000}"/>
    <hyperlink ref="LCT21" location="Age_Categories!A1" display="Age_Categories!A1" xr:uid="{00000000-0004-0000-0100-000019200000}"/>
    <hyperlink ref="LCU21" location="Age_Categories!A1" display="Age_Categories!A1" xr:uid="{00000000-0004-0000-0100-00001A200000}"/>
    <hyperlink ref="LCV21" location="Age_Categories!A1" display="Age_Categories!A1" xr:uid="{00000000-0004-0000-0100-00001B200000}"/>
    <hyperlink ref="LCW21" location="Age_Categories!A1" display="Age_Categories!A1" xr:uid="{00000000-0004-0000-0100-00001C200000}"/>
    <hyperlink ref="LCX21" location="Age_Categories!A1" display="Age_Categories!A1" xr:uid="{00000000-0004-0000-0100-00001D200000}"/>
    <hyperlink ref="LCY21" location="Age_Categories!A1" display="Age_Categories!A1" xr:uid="{00000000-0004-0000-0100-00001E200000}"/>
    <hyperlink ref="LCZ21" location="Age_Categories!A1" display="Age_Categories!A1" xr:uid="{00000000-0004-0000-0100-00001F200000}"/>
    <hyperlink ref="LDA21" location="Age_Categories!A1" display="Age_Categories!A1" xr:uid="{00000000-0004-0000-0100-000020200000}"/>
    <hyperlink ref="LDB21" location="Age_Categories!A1" display="Age_Categories!A1" xr:uid="{00000000-0004-0000-0100-000021200000}"/>
    <hyperlink ref="LDC21" location="Age_Categories!A1" display="Age_Categories!A1" xr:uid="{00000000-0004-0000-0100-000022200000}"/>
    <hyperlink ref="LDD21" location="Age_Categories!A1" display="Age_Categories!A1" xr:uid="{00000000-0004-0000-0100-000023200000}"/>
    <hyperlink ref="LDE21" location="Age_Categories!A1" display="Age_Categories!A1" xr:uid="{00000000-0004-0000-0100-000024200000}"/>
    <hyperlink ref="LDF21" location="Age_Categories!A1" display="Age_Categories!A1" xr:uid="{00000000-0004-0000-0100-000025200000}"/>
    <hyperlink ref="LDG21" location="Age_Categories!A1" display="Age_Categories!A1" xr:uid="{00000000-0004-0000-0100-000026200000}"/>
    <hyperlink ref="LDH21" location="Age_Categories!A1" display="Age_Categories!A1" xr:uid="{00000000-0004-0000-0100-000027200000}"/>
    <hyperlink ref="LDI21" location="Age_Categories!A1" display="Age_Categories!A1" xr:uid="{00000000-0004-0000-0100-000028200000}"/>
    <hyperlink ref="LDJ21" location="Age_Categories!A1" display="Age_Categories!A1" xr:uid="{00000000-0004-0000-0100-000029200000}"/>
    <hyperlink ref="LDK21" location="Age_Categories!A1" display="Age_Categories!A1" xr:uid="{00000000-0004-0000-0100-00002A200000}"/>
    <hyperlink ref="LDL21" location="Age_Categories!A1" display="Age_Categories!A1" xr:uid="{00000000-0004-0000-0100-00002B200000}"/>
    <hyperlink ref="LDM21" location="Age_Categories!A1" display="Age_Categories!A1" xr:uid="{00000000-0004-0000-0100-00002C200000}"/>
    <hyperlink ref="LDN21" location="Age_Categories!A1" display="Age_Categories!A1" xr:uid="{00000000-0004-0000-0100-00002D200000}"/>
    <hyperlink ref="LDO21" location="Age_Categories!A1" display="Age_Categories!A1" xr:uid="{00000000-0004-0000-0100-00002E200000}"/>
    <hyperlink ref="LDP21" location="Age_Categories!A1" display="Age_Categories!A1" xr:uid="{00000000-0004-0000-0100-00002F200000}"/>
    <hyperlink ref="LDQ21" location="Age_Categories!A1" display="Age_Categories!A1" xr:uid="{00000000-0004-0000-0100-000030200000}"/>
    <hyperlink ref="LDR21" location="Age_Categories!A1" display="Age_Categories!A1" xr:uid="{00000000-0004-0000-0100-000031200000}"/>
    <hyperlink ref="LDS21" location="Age_Categories!A1" display="Age_Categories!A1" xr:uid="{00000000-0004-0000-0100-000032200000}"/>
    <hyperlink ref="LDT21" location="Age_Categories!A1" display="Age_Categories!A1" xr:uid="{00000000-0004-0000-0100-000033200000}"/>
    <hyperlink ref="LDU21" location="Age_Categories!A1" display="Age_Categories!A1" xr:uid="{00000000-0004-0000-0100-000034200000}"/>
    <hyperlink ref="LDV21" location="Age_Categories!A1" display="Age_Categories!A1" xr:uid="{00000000-0004-0000-0100-000035200000}"/>
    <hyperlink ref="LDW21" location="Age_Categories!A1" display="Age_Categories!A1" xr:uid="{00000000-0004-0000-0100-000036200000}"/>
    <hyperlink ref="LDX21" location="Age_Categories!A1" display="Age_Categories!A1" xr:uid="{00000000-0004-0000-0100-000037200000}"/>
    <hyperlink ref="LDY21" location="Age_Categories!A1" display="Age_Categories!A1" xr:uid="{00000000-0004-0000-0100-000038200000}"/>
    <hyperlink ref="LDZ21" location="Age_Categories!A1" display="Age_Categories!A1" xr:uid="{00000000-0004-0000-0100-000039200000}"/>
    <hyperlink ref="LEA21" location="Age_Categories!A1" display="Age_Categories!A1" xr:uid="{00000000-0004-0000-0100-00003A200000}"/>
    <hyperlink ref="LEB21" location="Age_Categories!A1" display="Age_Categories!A1" xr:uid="{00000000-0004-0000-0100-00003B200000}"/>
    <hyperlink ref="LEC21" location="Age_Categories!A1" display="Age_Categories!A1" xr:uid="{00000000-0004-0000-0100-00003C200000}"/>
    <hyperlink ref="LED21" location="Age_Categories!A1" display="Age_Categories!A1" xr:uid="{00000000-0004-0000-0100-00003D200000}"/>
    <hyperlink ref="LEE21" location="Age_Categories!A1" display="Age_Categories!A1" xr:uid="{00000000-0004-0000-0100-00003E200000}"/>
    <hyperlink ref="LEF21" location="Age_Categories!A1" display="Age_Categories!A1" xr:uid="{00000000-0004-0000-0100-00003F200000}"/>
    <hyperlink ref="LEG21" location="Age_Categories!A1" display="Age_Categories!A1" xr:uid="{00000000-0004-0000-0100-000040200000}"/>
    <hyperlink ref="LEH21" location="Age_Categories!A1" display="Age_Categories!A1" xr:uid="{00000000-0004-0000-0100-000041200000}"/>
    <hyperlink ref="LEI21" location="Age_Categories!A1" display="Age_Categories!A1" xr:uid="{00000000-0004-0000-0100-000042200000}"/>
    <hyperlink ref="LEJ21" location="Age_Categories!A1" display="Age_Categories!A1" xr:uid="{00000000-0004-0000-0100-000043200000}"/>
    <hyperlink ref="LEK21" location="Age_Categories!A1" display="Age_Categories!A1" xr:uid="{00000000-0004-0000-0100-000044200000}"/>
    <hyperlink ref="LEL21" location="Age_Categories!A1" display="Age_Categories!A1" xr:uid="{00000000-0004-0000-0100-000045200000}"/>
    <hyperlink ref="LEM21" location="Age_Categories!A1" display="Age_Categories!A1" xr:uid="{00000000-0004-0000-0100-000046200000}"/>
    <hyperlink ref="LEN21" location="Age_Categories!A1" display="Age_Categories!A1" xr:uid="{00000000-0004-0000-0100-000047200000}"/>
    <hyperlink ref="LEO21" location="Age_Categories!A1" display="Age_Categories!A1" xr:uid="{00000000-0004-0000-0100-000048200000}"/>
    <hyperlink ref="LEP21" location="Age_Categories!A1" display="Age_Categories!A1" xr:uid="{00000000-0004-0000-0100-000049200000}"/>
    <hyperlink ref="LEQ21" location="Age_Categories!A1" display="Age_Categories!A1" xr:uid="{00000000-0004-0000-0100-00004A200000}"/>
    <hyperlink ref="LER21" location="Age_Categories!A1" display="Age_Categories!A1" xr:uid="{00000000-0004-0000-0100-00004B200000}"/>
    <hyperlink ref="LES21" location="Age_Categories!A1" display="Age_Categories!A1" xr:uid="{00000000-0004-0000-0100-00004C200000}"/>
    <hyperlink ref="LET21" location="Age_Categories!A1" display="Age_Categories!A1" xr:uid="{00000000-0004-0000-0100-00004D200000}"/>
    <hyperlink ref="LEU21" location="Age_Categories!A1" display="Age_Categories!A1" xr:uid="{00000000-0004-0000-0100-00004E200000}"/>
    <hyperlink ref="LEV21" location="Age_Categories!A1" display="Age_Categories!A1" xr:uid="{00000000-0004-0000-0100-00004F200000}"/>
    <hyperlink ref="LEW21" location="Age_Categories!A1" display="Age_Categories!A1" xr:uid="{00000000-0004-0000-0100-000050200000}"/>
    <hyperlink ref="LEX21" location="Age_Categories!A1" display="Age_Categories!A1" xr:uid="{00000000-0004-0000-0100-000051200000}"/>
    <hyperlink ref="LEY21" location="Age_Categories!A1" display="Age_Categories!A1" xr:uid="{00000000-0004-0000-0100-000052200000}"/>
    <hyperlink ref="LEZ21" location="Age_Categories!A1" display="Age_Categories!A1" xr:uid="{00000000-0004-0000-0100-000053200000}"/>
    <hyperlink ref="LFA21" location="Age_Categories!A1" display="Age_Categories!A1" xr:uid="{00000000-0004-0000-0100-000054200000}"/>
    <hyperlink ref="LFB21" location="Age_Categories!A1" display="Age_Categories!A1" xr:uid="{00000000-0004-0000-0100-000055200000}"/>
    <hyperlink ref="LFC21" location="Age_Categories!A1" display="Age_Categories!A1" xr:uid="{00000000-0004-0000-0100-000056200000}"/>
    <hyperlink ref="LFD21" location="Age_Categories!A1" display="Age_Categories!A1" xr:uid="{00000000-0004-0000-0100-000057200000}"/>
    <hyperlink ref="LFE21" location="Age_Categories!A1" display="Age_Categories!A1" xr:uid="{00000000-0004-0000-0100-000058200000}"/>
    <hyperlink ref="LFF21" location="Age_Categories!A1" display="Age_Categories!A1" xr:uid="{00000000-0004-0000-0100-000059200000}"/>
    <hyperlink ref="LFG21" location="Age_Categories!A1" display="Age_Categories!A1" xr:uid="{00000000-0004-0000-0100-00005A200000}"/>
    <hyperlink ref="LFH21" location="Age_Categories!A1" display="Age_Categories!A1" xr:uid="{00000000-0004-0000-0100-00005B200000}"/>
    <hyperlink ref="LFI21" location="Age_Categories!A1" display="Age_Categories!A1" xr:uid="{00000000-0004-0000-0100-00005C200000}"/>
    <hyperlink ref="LFJ21" location="Age_Categories!A1" display="Age_Categories!A1" xr:uid="{00000000-0004-0000-0100-00005D200000}"/>
    <hyperlink ref="LFK21" location="Age_Categories!A1" display="Age_Categories!A1" xr:uid="{00000000-0004-0000-0100-00005E200000}"/>
    <hyperlink ref="LFL21" location="Age_Categories!A1" display="Age_Categories!A1" xr:uid="{00000000-0004-0000-0100-00005F200000}"/>
    <hyperlink ref="LFM21" location="Age_Categories!A1" display="Age_Categories!A1" xr:uid="{00000000-0004-0000-0100-000060200000}"/>
    <hyperlink ref="LFN21" location="Age_Categories!A1" display="Age_Categories!A1" xr:uid="{00000000-0004-0000-0100-000061200000}"/>
    <hyperlink ref="LFO21" location="Age_Categories!A1" display="Age_Categories!A1" xr:uid="{00000000-0004-0000-0100-000062200000}"/>
    <hyperlink ref="LFP21" location="Age_Categories!A1" display="Age_Categories!A1" xr:uid="{00000000-0004-0000-0100-000063200000}"/>
    <hyperlink ref="LFQ21" location="Age_Categories!A1" display="Age_Categories!A1" xr:uid="{00000000-0004-0000-0100-000064200000}"/>
    <hyperlink ref="LFR21" location="Age_Categories!A1" display="Age_Categories!A1" xr:uid="{00000000-0004-0000-0100-000065200000}"/>
    <hyperlink ref="LFS21" location="Age_Categories!A1" display="Age_Categories!A1" xr:uid="{00000000-0004-0000-0100-000066200000}"/>
    <hyperlink ref="LFT21" location="Age_Categories!A1" display="Age_Categories!A1" xr:uid="{00000000-0004-0000-0100-000067200000}"/>
    <hyperlink ref="LFU21" location="Age_Categories!A1" display="Age_Categories!A1" xr:uid="{00000000-0004-0000-0100-000068200000}"/>
    <hyperlink ref="LFV21" location="Age_Categories!A1" display="Age_Categories!A1" xr:uid="{00000000-0004-0000-0100-000069200000}"/>
    <hyperlink ref="LFW21" location="Age_Categories!A1" display="Age_Categories!A1" xr:uid="{00000000-0004-0000-0100-00006A200000}"/>
    <hyperlink ref="LFX21" location="Age_Categories!A1" display="Age_Categories!A1" xr:uid="{00000000-0004-0000-0100-00006B200000}"/>
    <hyperlink ref="LFY21" location="Age_Categories!A1" display="Age_Categories!A1" xr:uid="{00000000-0004-0000-0100-00006C200000}"/>
    <hyperlink ref="LFZ21" location="Age_Categories!A1" display="Age_Categories!A1" xr:uid="{00000000-0004-0000-0100-00006D200000}"/>
    <hyperlink ref="LGA21" location="Age_Categories!A1" display="Age_Categories!A1" xr:uid="{00000000-0004-0000-0100-00006E200000}"/>
    <hyperlink ref="LGB21" location="Age_Categories!A1" display="Age_Categories!A1" xr:uid="{00000000-0004-0000-0100-00006F200000}"/>
    <hyperlink ref="LGC21" location="Age_Categories!A1" display="Age_Categories!A1" xr:uid="{00000000-0004-0000-0100-000070200000}"/>
    <hyperlink ref="LGD21" location="Age_Categories!A1" display="Age_Categories!A1" xr:uid="{00000000-0004-0000-0100-000071200000}"/>
    <hyperlink ref="LGE21" location="Age_Categories!A1" display="Age_Categories!A1" xr:uid="{00000000-0004-0000-0100-000072200000}"/>
    <hyperlink ref="LGF21" location="Age_Categories!A1" display="Age_Categories!A1" xr:uid="{00000000-0004-0000-0100-000073200000}"/>
    <hyperlink ref="LGG21" location="Age_Categories!A1" display="Age_Categories!A1" xr:uid="{00000000-0004-0000-0100-000074200000}"/>
    <hyperlink ref="LGH21" location="Age_Categories!A1" display="Age_Categories!A1" xr:uid="{00000000-0004-0000-0100-000075200000}"/>
    <hyperlink ref="LGI21" location="Age_Categories!A1" display="Age_Categories!A1" xr:uid="{00000000-0004-0000-0100-000076200000}"/>
    <hyperlink ref="LGJ21" location="Age_Categories!A1" display="Age_Categories!A1" xr:uid="{00000000-0004-0000-0100-000077200000}"/>
    <hyperlink ref="LGK21" location="Age_Categories!A1" display="Age_Categories!A1" xr:uid="{00000000-0004-0000-0100-000078200000}"/>
    <hyperlink ref="LGL21" location="Age_Categories!A1" display="Age_Categories!A1" xr:uid="{00000000-0004-0000-0100-000079200000}"/>
    <hyperlink ref="LGM21" location="Age_Categories!A1" display="Age_Categories!A1" xr:uid="{00000000-0004-0000-0100-00007A200000}"/>
    <hyperlink ref="LGN21" location="Age_Categories!A1" display="Age_Categories!A1" xr:uid="{00000000-0004-0000-0100-00007B200000}"/>
    <hyperlink ref="LGO21" location="Age_Categories!A1" display="Age_Categories!A1" xr:uid="{00000000-0004-0000-0100-00007C200000}"/>
    <hyperlink ref="LGP21" location="Age_Categories!A1" display="Age_Categories!A1" xr:uid="{00000000-0004-0000-0100-00007D200000}"/>
    <hyperlink ref="LGQ21" location="Age_Categories!A1" display="Age_Categories!A1" xr:uid="{00000000-0004-0000-0100-00007E200000}"/>
    <hyperlink ref="LGR21" location="Age_Categories!A1" display="Age_Categories!A1" xr:uid="{00000000-0004-0000-0100-00007F200000}"/>
    <hyperlink ref="LGS21" location="Age_Categories!A1" display="Age_Categories!A1" xr:uid="{00000000-0004-0000-0100-000080200000}"/>
    <hyperlink ref="LGT21" location="Age_Categories!A1" display="Age_Categories!A1" xr:uid="{00000000-0004-0000-0100-000081200000}"/>
    <hyperlink ref="LGU21" location="Age_Categories!A1" display="Age_Categories!A1" xr:uid="{00000000-0004-0000-0100-000082200000}"/>
    <hyperlink ref="LGV21" location="Age_Categories!A1" display="Age_Categories!A1" xr:uid="{00000000-0004-0000-0100-000083200000}"/>
    <hyperlink ref="LGW21" location="Age_Categories!A1" display="Age_Categories!A1" xr:uid="{00000000-0004-0000-0100-000084200000}"/>
    <hyperlink ref="LGX21" location="Age_Categories!A1" display="Age_Categories!A1" xr:uid="{00000000-0004-0000-0100-000085200000}"/>
    <hyperlink ref="LGY21" location="Age_Categories!A1" display="Age_Categories!A1" xr:uid="{00000000-0004-0000-0100-000086200000}"/>
    <hyperlink ref="LGZ21" location="Age_Categories!A1" display="Age_Categories!A1" xr:uid="{00000000-0004-0000-0100-000087200000}"/>
    <hyperlink ref="LHA21" location="Age_Categories!A1" display="Age_Categories!A1" xr:uid="{00000000-0004-0000-0100-000088200000}"/>
    <hyperlink ref="LHB21" location="Age_Categories!A1" display="Age_Categories!A1" xr:uid="{00000000-0004-0000-0100-000089200000}"/>
    <hyperlink ref="LHC21" location="Age_Categories!A1" display="Age_Categories!A1" xr:uid="{00000000-0004-0000-0100-00008A200000}"/>
    <hyperlink ref="LHD21" location="Age_Categories!A1" display="Age_Categories!A1" xr:uid="{00000000-0004-0000-0100-00008B200000}"/>
    <hyperlink ref="LHE21" location="Age_Categories!A1" display="Age_Categories!A1" xr:uid="{00000000-0004-0000-0100-00008C200000}"/>
    <hyperlink ref="LHF21" location="Age_Categories!A1" display="Age_Categories!A1" xr:uid="{00000000-0004-0000-0100-00008D200000}"/>
    <hyperlink ref="LHG21" location="Age_Categories!A1" display="Age_Categories!A1" xr:uid="{00000000-0004-0000-0100-00008E200000}"/>
    <hyperlink ref="LHH21" location="Age_Categories!A1" display="Age_Categories!A1" xr:uid="{00000000-0004-0000-0100-00008F200000}"/>
    <hyperlink ref="LHI21" location="Age_Categories!A1" display="Age_Categories!A1" xr:uid="{00000000-0004-0000-0100-000090200000}"/>
    <hyperlink ref="LHJ21" location="Age_Categories!A1" display="Age_Categories!A1" xr:uid="{00000000-0004-0000-0100-000091200000}"/>
    <hyperlink ref="LHK21" location="Age_Categories!A1" display="Age_Categories!A1" xr:uid="{00000000-0004-0000-0100-000092200000}"/>
    <hyperlink ref="LHL21" location="Age_Categories!A1" display="Age_Categories!A1" xr:uid="{00000000-0004-0000-0100-000093200000}"/>
    <hyperlink ref="LHM21" location="Age_Categories!A1" display="Age_Categories!A1" xr:uid="{00000000-0004-0000-0100-000094200000}"/>
    <hyperlink ref="LHN21" location="Age_Categories!A1" display="Age_Categories!A1" xr:uid="{00000000-0004-0000-0100-000095200000}"/>
    <hyperlink ref="LHO21" location="Age_Categories!A1" display="Age_Categories!A1" xr:uid="{00000000-0004-0000-0100-000096200000}"/>
    <hyperlink ref="LHP21" location="Age_Categories!A1" display="Age_Categories!A1" xr:uid="{00000000-0004-0000-0100-000097200000}"/>
    <hyperlink ref="LHQ21" location="Age_Categories!A1" display="Age_Categories!A1" xr:uid="{00000000-0004-0000-0100-000098200000}"/>
    <hyperlink ref="LHR21" location="Age_Categories!A1" display="Age_Categories!A1" xr:uid="{00000000-0004-0000-0100-000099200000}"/>
    <hyperlink ref="LHS21" location="Age_Categories!A1" display="Age_Categories!A1" xr:uid="{00000000-0004-0000-0100-00009A200000}"/>
    <hyperlink ref="LHT21" location="Age_Categories!A1" display="Age_Categories!A1" xr:uid="{00000000-0004-0000-0100-00009B200000}"/>
    <hyperlink ref="LHU21" location="Age_Categories!A1" display="Age_Categories!A1" xr:uid="{00000000-0004-0000-0100-00009C200000}"/>
    <hyperlink ref="LHV21" location="Age_Categories!A1" display="Age_Categories!A1" xr:uid="{00000000-0004-0000-0100-00009D200000}"/>
    <hyperlink ref="LHW21" location="Age_Categories!A1" display="Age_Categories!A1" xr:uid="{00000000-0004-0000-0100-00009E200000}"/>
    <hyperlink ref="LHX21" location="Age_Categories!A1" display="Age_Categories!A1" xr:uid="{00000000-0004-0000-0100-00009F200000}"/>
    <hyperlink ref="LHY21" location="Age_Categories!A1" display="Age_Categories!A1" xr:uid="{00000000-0004-0000-0100-0000A0200000}"/>
    <hyperlink ref="LHZ21" location="Age_Categories!A1" display="Age_Categories!A1" xr:uid="{00000000-0004-0000-0100-0000A1200000}"/>
    <hyperlink ref="LIA21" location="Age_Categories!A1" display="Age_Categories!A1" xr:uid="{00000000-0004-0000-0100-0000A2200000}"/>
    <hyperlink ref="LIB21" location="Age_Categories!A1" display="Age_Categories!A1" xr:uid="{00000000-0004-0000-0100-0000A3200000}"/>
    <hyperlink ref="LIC21" location="Age_Categories!A1" display="Age_Categories!A1" xr:uid="{00000000-0004-0000-0100-0000A4200000}"/>
    <hyperlink ref="LID21" location="Age_Categories!A1" display="Age_Categories!A1" xr:uid="{00000000-0004-0000-0100-0000A5200000}"/>
    <hyperlink ref="LIE21" location="Age_Categories!A1" display="Age_Categories!A1" xr:uid="{00000000-0004-0000-0100-0000A6200000}"/>
    <hyperlink ref="LIF21" location="Age_Categories!A1" display="Age_Categories!A1" xr:uid="{00000000-0004-0000-0100-0000A7200000}"/>
    <hyperlink ref="LIG21" location="Age_Categories!A1" display="Age_Categories!A1" xr:uid="{00000000-0004-0000-0100-0000A8200000}"/>
    <hyperlink ref="LIH21" location="Age_Categories!A1" display="Age_Categories!A1" xr:uid="{00000000-0004-0000-0100-0000A9200000}"/>
    <hyperlink ref="LII21" location="Age_Categories!A1" display="Age_Categories!A1" xr:uid="{00000000-0004-0000-0100-0000AA200000}"/>
    <hyperlink ref="LIJ21" location="Age_Categories!A1" display="Age_Categories!A1" xr:uid="{00000000-0004-0000-0100-0000AB200000}"/>
    <hyperlink ref="LIK21" location="Age_Categories!A1" display="Age_Categories!A1" xr:uid="{00000000-0004-0000-0100-0000AC200000}"/>
    <hyperlink ref="LIL21" location="Age_Categories!A1" display="Age_Categories!A1" xr:uid="{00000000-0004-0000-0100-0000AD200000}"/>
    <hyperlink ref="LIM21" location="Age_Categories!A1" display="Age_Categories!A1" xr:uid="{00000000-0004-0000-0100-0000AE200000}"/>
    <hyperlink ref="LIN21" location="Age_Categories!A1" display="Age_Categories!A1" xr:uid="{00000000-0004-0000-0100-0000AF200000}"/>
    <hyperlink ref="LIO21" location="Age_Categories!A1" display="Age_Categories!A1" xr:uid="{00000000-0004-0000-0100-0000B0200000}"/>
    <hyperlink ref="LIP21" location="Age_Categories!A1" display="Age_Categories!A1" xr:uid="{00000000-0004-0000-0100-0000B1200000}"/>
    <hyperlink ref="LIQ21" location="Age_Categories!A1" display="Age_Categories!A1" xr:uid="{00000000-0004-0000-0100-0000B2200000}"/>
    <hyperlink ref="LIR21" location="Age_Categories!A1" display="Age_Categories!A1" xr:uid="{00000000-0004-0000-0100-0000B3200000}"/>
    <hyperlink ref="LIS21" location="Age_Categories!A1" display="Age_Categories!A1" xr:uid="{00000000-0004-0000-0100-0000B4200000}"/>
    <hyperlink ref="LIT21" location="Age_Categories!A1" display="Age_Categories!A1" xr:uid="{00000000-0004-0000-0100-0000B5200000}"/>
    <hyperlink ref="LIU21" location="Age_Categories!A1" display="Age_Categories!A1" xr:uid="{00000000-0004-0000-0100-0000B6200000}"/>
    <hyperlink ref="LIV21" location="Age_Categories!A1" display="Age_Categories!A1" xr:uid="{00000000-0004-0000-0100-0000B7200000}"/>
    <hyperlink ref="LIW21" location="Age_Categories!A1" display="Age_Categories!A1" xr:uid="{00000000-0004-0000-0100-0000B8200000}"/>
    <hyperlink ref="LIX21" location="Age_Categories!A1" display="Age_Categories!A1" xr:uid="{00000000-0004-0000-0100-0000B9200000}"/>
    <hyperlink ref="LIY21" location="Age_Categories!A1" display="Age_Categories!A1" xr:uid="{00000000-0004-0000-0100-0000BA200000}"/>
    <hyperlink ref="LIZ21" location="Age_Categories!A1" display="Age_Categories!A1" xr:uid="{00000000-0004-0000-0100-0000BB200000}"/>
    <hyperlink ref="LJA21" location="Age_Categories!A1" display="Age_Categories!A1" xr:uid="{00000000-0004-0000-0100-0000BC200000}"/>
    <hyperlink ref="LJB21" location="Age_Categories!A1" display="Age_Categories!A1" xr:uid="{00000000-0004-0000-0100-0000BD200000}"/>
    <hyperlink ref="LJC21" location="Age_Categories!A1" display="Age_Categories!A1" xr:uid="{00000000-0004-0000-0100-0000BE200000}"/>
    <hyperlink ref="LJD21" location="Age_Categories!A1" display="Age_Categories!A1" xr:uid="{00000000-0004-0000-0100-0000BF200000}"/>
    <hyperlink ref="LJE21" location="Age_Categories!A1" display="Age_Categories!A1" xr:uid="{00000000-0004-0000-0100-0000C0200000}"/>
    <hyperlink ref="LJF21" location="Age_Categories!A1" display="Age_Categories!A1" xr:uid="{00000000-0004-0000-0100-0000C1200000}"/>
    <hyperlink ref="LJG21" location="Age_Categories!A1" display="Age_Categories!A1" xr:uid="{00000000-0004-0000-0100-0000C2200000}"/>
    <hyperlink ref="LJH21" location="Age_Categories!A1" display="Age_Categories!A1" xr:uid="{00000000-0004-0000-0100-0000C3200000}"/>
    <hyperlink ref="LJI21" location="Age_Categories!A1" display="Age_Categories!A1" xr:uid="{00000000-0004-0000-0100-0000C4200000}"/>
    <hyperlink ref="LJJ21" location="Age_Categories!A1" display="Age_Categories!A1" xr:uid="{00000000-0004-0000-0100-0000C5200000}"/>
    <hyperlink ref="LJK21" location="Age_Categories!A1" display="Age_Categories!A1" xr:uid="{00000000-0004-0000-0100-0000C6200000}"/>
    <hyperlink ref="LJL21" location="Age_Categories!A1" display="Age_Categories!A1" xr:uid="{00000000-0004-0000-0100-0000C7200000}"/>
    <hyperlink ref="LJM21" location="Age_Categories!A1" display="Age_Categories!A1" xr:uid="{00000000-0004-0000-0100-0000C8200000}"/>
    <hyperlink ref="LJN21" location="Age_Categories!A1" display="Age_Categories!A1" xr:uid="{00000000-0004-0000-0100-0000C9200000}"/>
    <hyperlink ref="LJO21" location="Age_Categories!A1" display="Age_Categories!A1" xr:uid="{00000000-0004-0000-0100-0000CA200000}"/>
    <hyperlink ref="LJP21" location="Age_Categories!A1" display="Age_Categories!A1" xr:uid="{00000000-0004-0000-0100-0000CB200000}"/>
    <hyperlink ref="LJQ21" location="Age_Categories!A1" display="Age_Categories!A1" xr:uid="{00000000-0004-0000-0100-0000CC200000}"/>
    <hyperlink ref="LJR21" location="Age_Categories!A1" display="Age_Categories!A1" xr:uid="{00000000-0004-0000-0100-0000CD200000}"/>
    <hyperlink ref="LJS21" location="Age_Categories!A1" display="Age_Categories!A1" xr:uid="{00000000-0004-0000-0100-0000CE200000}"/>
    <hyperlink ref="LJT21" location="Age_Categories!A1" display="Age_Categories!A1" xr:uid="{00000000-0004-0000-0100-0000CF200000}"/>
    <hyperlink ref="LJU21" location="Age_Categories!A1" display="Age_Categories!A1" xr:uid="{00000000-0004-0000-0100-0000D0200000}"/>
    <hyperlink ref="LJV21" location="Age_Categories!A1" display="Age_Categories!A1" xr:uid="{00000000-0004-0000-0100-0000D1200000}"/>
    <hyperlink ref="LJW21" location="Age_Categories!A1" display="Age_Categories!A1" xr:uid="{00000000-0004-0000-0100-0000D2200000}"/>
    <hyperlink ref="LJX21" location="Age_Categories!A1" display="Age_Categories!A1" xr:uid="{00000000-0004-0000-0100-0000D3200000}"/>
    <hyperlink ref="LJY21" location="Age_Categories!A1" display="Age_Categories!A1" xr:uid="{00000000-0004-0000-0100-0000D4200000}"/>
    <hyperlink ref="LJZ21" location="Age_Categories!A1" display="Age_Categories!A1" xr:uid="{00000000-0004-0000-0100-0000D5200000}"/>
    <hyperlink ref="LKA21" location="Age_Categories!A1" display="Age_Categories!A1" xr:uid="{00000000-0004-0000-0100-0000D6200000}"/>
    <hyperlink ref="LKB21" location="Age_Categories!A1" display="Age_Categories!A1" xr:uid="{00000000-0004-0000-0100-0000D7200000}"/>
    <hyperlink ref="LKC21" location="Age_Categories!A1" display="Age_Categories!A1" xr:uid="{00000000-0004-0000-0100-0000D8200000}"/>
    <hyperlink ref="LKD21" location="Age_Categories!A1" display="Age_Categories!A1" xr:uid="{00000000-0004-0000-0100-0000D9200000}"/>
    <hyperlink ref="LKE21" location="Age_Categories!A1" display="Age_Categories!A1" xr:uid="{00000000-0004-0000-0100-0000DA200000}"/>
    <hyperlink ref="LKF21" location="Age_Categories!A1" display="Age_Categories!A1" xr:uid="{00000000-0004-0000-0100-0000DB200000}"/>
    <hyperlink ref="LKG21" location="Age_Categories!A1" display="Age_Categories!A1" xr:uid="{00000000-0004-0000-0100-0000DC200000}"/>
    <hyperlink ref="LKH21" location="Age_Categories!A1" display="Age_Categories!A1" xr:uid="{00000000-0004-0000-0100-0000DD200000}"/>
    <hyperlink ref="LKI21" location="Age_Categories!A1" display="Age_Categories!A1" xr:uid="{00000000-0004-0000-0100-0000DE200000}"/>
    <hyperlink ref="LKJ21" location="Age_Categories!A1" display="Age_Categories!A1" xr:uid="{00000000-0004-0000-0100-0000DF200000}"/>
    <hyperlink ref="LKK21" location="Age_Categories!A1" display="Age_Categories!A1" xr:uid="{00000000-0004-0000-0100-0000E0200000}"/>
    <hyperlink ref="LKL21" location="Age_Categories!A1" display="Age_Categories!A1" xr:uid="{00000000-0004-0000-0100-0000E1200000}"/>
    <hyperlink ref="LKM21" location="Age_Categories!A1" display="Age_Categories!A1" xr:uid="{00000000-0004-0000-0100-0000E2200000}"/>
    <hyperlink ref="LKN21" location="Age_Categories!A1" display="Age_Categories!A1" xr:uid="{00000000-0004-0000-0100-0000E3200000}"/>
    <hyperlink ref="LKO21" location="Age_Categories!A1" display="Age_Categories!A1" xr:uid="{00000000-0004-0000-0100-0000E4200000}"/>
    <hyperlink ref="LKP21" location="Age_Categories!A1" display="Age_Categories!A1" xr:uid="{00000000-0004-0000-0100-0000E5200000}"/>
    <hyperlink ref="LKQ21" location="Age_Categories!A1" display="Age_Categories!A1" xr:uid="{00000000-0004-0000-0100-0000E6200000}"/>
    <hyperlink ref="LKR21" location="Age_Categories!A1" display="Age_Categories!A1" xr:uid="{00000000-0004-0000-0100-0000E7200000}"/>
    <hyperlink ref="LKS21" location="Age_Categories!A1" display="Age_Categories!A1" xr:uid="{00000000-0004-0000-0100-0000E8200000}"/>
    <hyperlink ref="LKT21" location="Age_Categories!A1" display="Age_Categories!A1" xr:uid="{00000000-0004-0000-0100-0000E9200000}"/>
    <hyperlink ref="LKU21" location="Age_Categories!A1" display="Age_Categories!A1" xr:uid="{00000000-0004-0000-0100-0000EA200000}"/>
    <hyperlink ref="LKV21" location="Age_Categories!A1" display="Age_Categories!A1" xr:uid="{00000000-0004-0000-0100-0000EB200000}"/>
    <hyperlink ref="LKW21" location="Age_Categories!A1" display="Age_Categories!A1" xr:uid="{00000000-0004-0000-0100-0000EC200000}"/>
    <hyperlink ref="LKX21" location="Age_Categories!A1" display="Age_Categories!A1" xr:uid="{00000000-0004-0000-0100-0000ED200000}"/>
    <hyperlink ref="LKY21" location="Age_Categories!A1" display="Age_Categories!A1" xr:uid="{00000000-0004-0000-0100-0000EE200000}"/>
    <hyperlink ref="LKZ21" location="Age_Categories!A1" display="Age_Categories!A1" xr:uid="{00000000-0004-0000-0100-0000EF200000}"/>
    <hyperlink ref="LLA21" location="Age_Categories!A1" display="Age_Categories!A1" xr:uid="{00000000-0004-0000-0100-0000F0200000}"/>
    <hyperlink ref="LLB21" location="Age_Categories!A1" display="Age_Categories!A1" xr:uid="{00000000-0004-0000-0100-0000F1200000}"/>
    <hyperlink ref="LLC21" location="Age_Categories!A1" display="Age_Categories!A1" xr:uid="{00000000-0004-0000-0100-0000F2200000}"/>
    <hyperlink ref="LLD21" location="Age_Categories!A1" display="Age_Categories!A1" xr:uid="{00000000-0004-0000-0100-0000F3200000}"/>
    <hyperlink ref="LLE21" location="Age_Categories!A1" display="Age_Categories!A1" xr:uid="{00000000-0004-0000-0100-0000F4200000}"/>
    <hyperlink ref="LLF21" location="Age_Categories!A1" display="Age_Categories!A1" xr:uid="{00000000-0004-0000-0100-0000F5200000}"/>
    <hyperlink ref="LLG21" location="Age_Categories!A1" display="Age_Categories!A1" xr:uid="{00000000-0004-0000-0100-0000F6200000}"/>
    <hyperlink ref="LLH21" location="Age_Categories!A1" display="Age_Categories!A1" xr:uid="{00000000-0004-0000-0100-0000F7200000}"/>
    <hyperlink ref="LLI21" location="Age_Categories!A1" display="Age_Categories!A1" xr:uid="{00000000-0004-0000-0100-0000F8200000}"/>
    <hyperlink ref="LLJ21" location="Age_Categories!A1" display="Age_Categories!A1" xr:uid="{00000000-0004-0000-0100-0000F9200000}"/>
    <hyperlink ref="LLK21" location="Age_Categories!A1" display="Age_Categories!A1" xr:uid="{00000000-0004-0000-0100-0000FA200000}"/>
    <hyperlink ref="LLL21" location="Age_Categories!A1" display="Age_Categories!A1" xr:uid="{00000000-0004-0000-0100-0000FB200000}"/>
    <hyperlink ref="LLM21" location="Age_Categories!A1" display="Age_Categories!A1" xr:uid="{00000000-0004-0000-0100-0000FC200000}"/>
    <hyperlink ref="LLN21" location="Age_Categories!A1" display="Age_Categories!A1" xr:uid="{00000000-0004-0000-0100-0000FD200000}"/>
    <hyperlink ref="LLO21" location="Age_Categories!A1" display="Age_Categories!A1" xr:uid="{00000000-0004-0000-0100-0000FE200000}"/>
    <hyperlink ref="LLP21" location="Age_Categories!A1" display="Age_Categories!A1" xr:uid="{00000000-0004-0000-0100-0000FF200000}"/>
    <hyperlink ref="LLQ21" location="Age_Categories!A1" display="Age_Categories!A1" xr:uid="{00000000-0004-0000-0100-000000210000}"/>
    <hyperlink ref="LLR21" location="Age_Categories!A1" display="Age_Categories!A1" xr:uid="{00000000-0004-0000-0100-000001210000}"/>
    <hyperlink ref="LLS21" location="Age_Categories!A1" display="Age_Categories!A1" xr:uid="{00000000-0004-0000-0100-000002210000}"/>
    <hyperlink ref="LLT21" location="Age_Categories!A1" display="Age_Categories!A1" xr:uid="{00000000-0004-0000-0100-000003210000}"/>
    <hyperlink ref="LLU21" location="Age_Categories!A1" display="Age_Categories!A1" xr:uid="{00000000-0004-0000-0100-000004210000}"/>
    <hyperlink ref="LLV21" location="Age_Categories!A1" display="Age_Categories!A1" xr:uid="{00000000-0004-0000-0100-000005210000}"/>
    <hyperlink ref="LLW21" location="Age_Categories!A1" display="Age_Categories!A1" xr:uid="{00000000-0004-0000-0100-000006210000}"/>
    <hyperlink ref="LLX21" location="Age_Categories!A1" display="Age_Categories!A1" xr:uid="{00000000-0004-0000-0100-000007210000}"/>
    <hyperlink ref="LLY21" location="Age_Categories!A1" display="Age_Categories!A1" xr:uid="{00000000-0004-0000-0100-000008210000}"/>
    <hyperlink ref="LLZ21" location="Age_Categories!A1" display="Age_Categories!A1" xr:uid="{00000000-0004-0000-0100-000009210000}"/>
    <hyperlink ref="LMA21" location="Age_Categories!A1" display="Age_Categories!A1" xr:uid="{00000000-0004-0000-0100-00000A210000}"/>
    <hyperlink ref="LMB21" location="Age_Categories!A1" display="Age_Categories!A1" xr:uid="{00000000-0004-0000-0100-00000B210000}"/>
    <hyperlink ref="LMC21" location="Age_Categories!A1" display="Age_Categories!A1" xr:uid="{00000000-0004-0000-0100-00000C210000}"/>
    <hyperlink ref="LMD21" location="Age_Categories!A1" display="Age_Categories!A1" xr:uid="{00000000-0004-0000-0100-00000D210000}"/>
    <hyperlink ref="LME21" location="Age_Categories!A1" display="Age_Categories!A1" xr:uid="{00000000-0004-0000-0100-00000E210000}"/>
    <hyperlink ref="LMF21" location="Age_Categories!A1" display="Age_Categories!A1" xr:uid="{00000000-0004-0000-0100-00000F210000}"/>
    <hyperlink ref="LMG21" location="Age_Categories!A1" display="Age_Categories!A1" xr:uid="{00000000-0004-0000-0100-000010210000}"/>
    <hyperlink ref="LMH21" location="Age_Categories!A1" display="Age_Categories!A1" xr:uid="{00000000-0004-0000-0100-000011210000}"/>
    <hyperlink ref="LMI21" location="Age_Categories!A1" display="Age_Categories!A1" xr:uid="{00000000-0004-0000-0100-000012210000}"/>
    <hyperlink ref="LMJ21" location="Age_Categories!A1" display="Age_Categories!A1" xr:uid="{00000000-0004-0000-0100-000013210000}"/>
    <hyperlink ref="LMK21" location="Age_Categories!A1" display="Age_Categories!A1" xr:uid="{00000000-0004-0000-0100-000014210000}"/>
    <hyperlink ref="LML21" location="Age_Categories!A1" display="Age_Categories!A1" xr:uid="{00000000-0004-0000-0100-000015210000}"/>
    <hyperlink ref="LMM21" location="Age_Categories!A1" display="Age_Categories!A1" xr:uid="{00000000-0004-0000-0100-000016210000}"/>
    <hyperlink ref="LMN21" location="Age_Categories!A1" display="Age_Categories!A1" xr:uid="{00000000-0004-0000-0100-000017210000}"/>
    <hyperlink ref="LMO21" location="Age_Categories!A1" display="Age_Categories!A1" xr:uid="{00000000-0004-0000-0100-000018210000}"/>
    <hyperlink ref="LMP21" location="Age_Categories!A1" display="Age_Categories!A1" xr:uid="{00000000-0004-0000-0100-000019210000}"/>
    <hyperlink ref="LMQ21" location="Age_Categories!A1" display="Age_Categories!A1" xr:uid="{00000000-0004-0000-0100-00001A210000}"/>
    <hyperlink ref="LMR21" location="Age_Categories!A1" display="Age_Categories!A1" xr:uid="{00000000-0004-0000-0100-00001B210000}"/>
    <hyperlink ref="LMS21" location="Age_Categories!A1" display="Age_Categories!A1" xr:uid="{00000000-0004-0000-0100-00001C210000}"/>
    <hyperlink ref="LMT21" location="Age_Categories!A1" display="Age_Categories!A1" xr:uid="{00000000-0004-0000-0100-00001D210000}"/>
    <hyperlink ref="LMU21" location="Age_Categories!A1" display="Age_Categories!A1" xr:uid="{00000000-0004-0000-0100-00001E210000}"/>
    <hyperlink ref="LMV21" location="Age_Categories!A1" display="Age_Categories!A1" xr:uid="{00000000-0004-0000-0100-00001F210000}"/>
    <hyperlink ref="LMW21" location="Age_Categories!A1" display="Age_Categories!A1" xr:uid="{00000000-0004-0000-0100-000020210000}"/>
    <hyperlink ref="LMX21" location="Age_Categories!A1" display="Age_Categories!A1" xr:uid="{00000000-0004-0000-0100-000021210000}"/>
    <hyperlink ref="LMY21" location="Age_Categories!A1" display="Age_Categories!A1" xr:uid="{00000000-0004-0000-0100-000022210000}"/>
    <hyperlink ref="LMZ21" location="Age_Categories!A1" display="Age_Categories!A1" xr:uid="{00000000-0004-0000-0100-000023210000}"/>
    <hyperlink ref="LNA21" location="Age_Categories!A1" display="Age_Categories!A1" xr:uid="{00000000-0004-0000-0100-000024210000}"/>
    <hyperlink ref="LNB21" location="Age_Categories!A1" display="Age_Categories!A1" xr:uid="{00000000-0004-0000-0100-000025210000}"/>
    <hyperlink ref="LNC21" location="Age_Categories!A1" display="Age_Categories!A1" xr:uid="{00000000-0004-0000-0100-000026210000}"/>
    <hyperlink ref="LND21" location="Age_Categories!A1" display="Age_Categories!A1" xr:uid="{00000000-0004-0000-0100-000027210000}"/>
    <hyperlink ref="LNE21" location="Age_Categories!A1" display="Age_Categories!A1" xr:uid="{00000000-0004-0000-0100-000028210000}"/>
    <hyperlink ref="LNF21" location="Age_Categories!A1" display="Age_Categories!A1" xr:uid="{00000000-0004-0000-0100-000029210000}"/>
    <hyperlink ref="LNG21" location="Age_Categories!A1" display="Age_Categories!A1" xr:uid="{00000000-0004-0000-0100-00002A210000}"/>
    <hyperlink ref="LNH21" location="Age_Categories!A1" display="Age_Categories!A1" xr:uid="{00000000-0004-0000-0100-00002B210000}"/>
    <hyperlink ref="LNI21" location="Age_Categories!A1" display="Age_Categories!A1" xr:uid="{00000000-0004-0000-0100-00002C210000}"/>
    <hyperlink ref="LNJ21" location="Age_Categories!A1" display="Age_Categories!A1" xr:uid="{00000000-0004-0000-0100-00002D210000}"/>
    <hyperlink ref="LNK21" location="Age_Categories!A1" display="Age_Categories!A1" xr:uid="{00000000-0004-0000-0100-00002E210000}"/>
    <hyperlink ref="LNL21" location="Age_Categories!A1" display="Age_Categories!A1" xr:uid="{00000000-0004-0000-0100-00002F210000}"/>
    <hyperlink ref="LNM21" location="Age_Categories!A1" display="Age_Categories!A1" xr:uid="{00000000-0004-0000-0100-000030210000}"/>
    <hyperlink ref="LNN21" location="Age_Categories!A1" display="Age_Categories!A1" xr:uid="{00000000-0004-0000-0100-000031210000}"/>
    <hyperlink ref="LNO21" location="Age_Categories!A1" display="Age_Categories!A1" xr:uid="{00000000-0004-0000-0100-000032210000}"/>
    <hyperlink ref="LNP21" location="Age_Categories!A1" display="Age_Categories!A1" xr:uid="{00000000-0004-0000-0100-000033210000}"/>
    <hyperlink ref="LNQ21" location="Age_Categories!A1" display="Age_Categories!A1" xr:uid="{00000000-0004-0000-0100-000034210000}"/>
    <hyperlink ref="LNR21" location="Age_Categories!A1" display="Age_Categories!A1" xr:uid="{00000000-0004-0000-0100-000035210000}"/>
    <hyperlink ref="LNS21" location="Age_Categories!A1" display="Age_Categories!A1" xr:uid="{00000000-0004-0000-0100-000036210000}"/>
    <hyperlink ref="LNT21" location="Age_Categories!A1" display="Age_Categories!A1" xr:uid="{00000000-0004-0000-0100-000037210000}"/>
    <hyperlink ref="LNU21" location="Age_Categories!A1" display="Age_Categories!A1" xr:uid="{00000000-0004-0000-0100-000038210000}"/>
    <hyperlink ref="LNV21" location="Age_Categories!A1" display="Age_Categories!A1" xr:uid="{00000000-0004-0000-0100-000039210000}"/>
    <hyperlink ref="LNW21" location="Age_Categories!A1" display="Age_Categories!A1" xr:uid="{00000000-0004-0000-0100-00003A210000}"/>
    <hyperlink ref="LNX21" location="Age_Categories!A1" display="Age_Categories!A1" xr:uid="{00000000-0004-0000-0100-00003B210000}"/>
    <hyperlink ref="LNY21" location="Age_Categories!A1" display="Age_Categories!A1" xr:uid="{00000000-0004-0000-0100-00003C210000}"/>
    <hyperlink ref="LNZ21" location="Age_Categories!A1" display="Age_Categories!A1" xr:uid="{00000000-0004-0000-0100-00003D210000}"/>
    <hyperlink ref="LOA21" location="Age_Categories!A1" display="Age_Categories!A1" xr:uid="{00000000-0004-0000-0100-00003E210000}"/>
    <hyperlink ref="LOB21" location="Age_Categories!A1" display="Age_Categories!A1" xr:uid="{00000000-0004-0000-0100-00003F210000}"/>
    <hyperlink ref="LOC21" location="Age_Categories!A1" display="Age_Categories!A1" xr:uid="{00000000-0004-0000-0100-000040210000}"/>
    <hyperlink ref="LOD21" location="Age_Categories!A1" display="Age_Categories!A1" xr:uid="{00000000-0004-0000-0100-000041210000}"/>
    <hyperlink ref="LOE21" location="Age_Categories!A1" display="Age_Categories!A1" xr:uid="{00000000-0004-0000-0100-000042210000}"/>
    <hyperlink ref="LOF21" location="Age_Categories!A1" display="Age_Categories!A1" xr:uid="{00000000-0004-0000-0100-000043210000}"/>
    <hyperlink ref="LOG21" location="Age_Categories!A1" display="Age_Categories!A1" xr:uid="{00000000-0004-0000-0100-000044210000}"/>
    <hyperlink ref="LOH21" location="Age_Categories!A1" display="Age_Categories!A1" xr:uid="{00000000-0004-0000-0100-000045210000}"/>
    <hyperlink ref="LOI21" location="Age_Categories!A1" display="Age_Categories!A1" xr:uid="{00000000-0004-0000-0100-000046210000}"/>
    <hyperlink ref="LOJ21" location="Age_Categories!A1" display="Age_Categories!A1" xr:uid="{00000000-0004-0000-0100-000047210000}"/>
    <hyperlink ref="LOK21" location="Age_Categories!A1" display="Age_Categories!A1" xr:uid="{00000000-0004-0000-0100-000048210000}"/>
    <hyperlink ref="LOL21" location="Age_Categories!A1" display="Age_Categories!A1" xr:uid="{00000000-0004-0000-0100-000049210000}"/>
    <hyperlink ref="LOM21" location="Age_Categories!A1" display="Age_Categories!A1" xr:uid="{00000000-0004-0000-0100-00004A210000}"/>
    <hyperlink ref="LON21" location="Age_Categories!A1" display="Age_Categories!A1" xr:uid="{00000000-0004-0000-0100-00004B210000}"/>
    <hyperlink ref="LOO21" location="Age_Categories!A1" display="Age_Categories!A1" xr:uid="{00000000-0004-0000-0100-00004C210000}"/>
    <hyperlink ref="LOP21" location="Age_Categories!A1" display="Age_Categories!A1" xr:uid="{00000000-0004-0000-0100-00004D210000}"/>
    <hyperlink ref="LOQ21" location="Age_Categories!A1" display="Age_Categories!A1" xr:uid="{00000000-0004-0000-0100-00004E210000}"/>
    <hyperlink ref="LOR21" location="Age_Categories!A1" display="Age_Categories!A1" xr:uid="{00000000-0004-0000-0100-00004F210000}"/>
    <hyperlink ref="LOS21" location="Age_Categories!A1" display="Age_Categories!A1" xr:uid="{00000000-0004-0000-0100-000050210000}"/>
    <hyperlink ref="LOT21" location="Age_Categories!A1" display="Age_Categories!A1" xr:uid="{00000000-0004-0000-0100-000051210000}"/>
    <hyperlink ref="LOU21" location="Age_Categories!A1" display="Age_Categories!A1" xr:uid="{00000000-0004-0000-0100-000052210000}"/>
    <hyperlink ref="LOV21" location="Age_Categories!A1" display="Age_Categories!A1" xr:uid="{00000000-0004-0000-0100-000053210000}"/>
    <hyperlink ref="LOW21" location="Age_Categories!A1" display="Age_Categories!A1" xr:uid="{00000000-0004-0000-0100-000054210000}"/>
    <hyperlink ref="LOX21" location="Age_Categories!A1" display="Age_Categories!A1" xr:uid="{00000000-0004-0000-0100-000055210000}"/>
    <hyperlink ref="LOY21" location="Age_Categories!A1" display="Age_Categories!A1" xr:uid="{00000000-0004-0000-0100-000056210000}"/>
    <hyperlink ref="LOZ21" location="Age_Categories!A1" display="Age_Categories!A1" xr:uid="{00000000-0004-0000-0100-000057210000}"/>
    <hyperlink ref="LPA21" location="Age_Categories!A1" display="Age_Categories!A1" xr:uid="{00000000-0004-0000-0100-000058210000}"/>
    <hyperlink ref="LPB21" location="Age_Categories!A1" display="Age_Categories!A1" xr:uid="{00000000-0004-0000-0100-000059210000}"/>
    <hyperlink ref="LPC21" location="Age_Categories!A1" display="Age_Categories!A1" xr:uid="{00000000-0004-0000-0100-00005A210000}"/>
    <hyperlink ref="LPD21" location="Age_Categories!A1" display="Age_Categories!A1" xr:uid="{00000000-0004-0000-0100-00005B210000}"/>
    <hyperlink ref="LPE21" location="Age_Categories!A1" display="Age_Categories!A1" xr:uid="{00000000-0004-0000-0100-00005C210000}"/>
    <hyperlink ref="LPF21" location="Age_Categories!A1" display="Age_Categories!A1" xr:uid="{00000000-0004-0000-0100-00005D210000}"/>
    <hyperlink ref="LPG21" location="Age_Categories!A1" display="Age_Categories!A1" xr:uid="{00000000-0004-0000-0100-00005E210000}"/>
    <hyperlink ref="LPH21" location="Age_Categories!A1" display="Age_Categories!A1" xr:uid="{00000000-0004-0000-0100-00005F210000}"/>
    <hyperlink ref="LPI21" location="Age_Categories!A1" display="Age_Categories!A1" xr:uid="{00000000-0004-0000-0100-000060210000}"/>
    <hyperlink ref="LPJ21" location="Age_Categories!A1" display="Age_Categories!A1" xr:uid="{00000000-0004-0000-0100-000061210000}"/>
    <hyperlink ref="LPK21" location="Age_Categories!A1" display="Age_Categories!A1" xr:uid="{00000000-0004-0000-0100-000062210000}"/>
    <hyperlink ref="LPL21" location="Age_Categories!A1" display="Age_Categories!A1" xr:uid="{00000000-0004-0000-0100-000063210000}"/>
    <hyperlink ref="LPM21" location="Age_Categories!A1" display="Age_Categories!A1" xr:uid="{00000000-0004-0000-0100-000064210000}"/>
    <hyperlink ref="LPN21" location="Age_Categories!A1" display="Age_Categories!A1" xr:uid="{00000000-0004-0000-0100-000065210000}"/>
    <hyperlink ref="LPO21" location="Age_Categories!A1" display="Age_Categories!A1" xr:uid="{00000000-0004-0000-0100-000066210000}"/>
    <hyperlink ref="LPP21" location="Age_Categories!A1" display="Age_Categories!A1" xr:uid="{00000000-0004-0000-0100-000067210000}"/>
    <hyperlink ref="LPQ21" location="Age_Categories!A1" display="Age_Categories!A1" xr:uid="{00000000-0004-0000-0100-000068210000}"/>
    <hyperlink ref="LPR21" location="Age_Categories!A1" display="Age_Categories!A1" xr:uid="{00000000-0004-0000-0100-000069210000}"/>
    <hyperlink ref="LPS21" location="Age_Categories!A1" display="Age_Categories!A1" xr:uid="{00000000-0004-0000-0100-00006A210000}"/>
    <hyperlink ref="LPT21" location="Age_Categories!A1" display="Age_Categories!A1" xr:uid="{00000000-0004-0000-0100-00006B210000}"/>
    <hyperlink ref="LPU21" location="Age_Categories!A1" display="Age_Categories!A1" xr:uid="{00000000-0004-0000-0100-00006C210000}"/>
    <hyperlink ref="LPV21" location="Age_Categories!A1" display="Age_Categories!A1" xr:uid="{00000000-0004-0000-0100-00006D210000}"/>
    <hyperlink ref="LPW21" location="Age_Categories!A1" display="Age_Categories!A1" xr:uid="{00000000-0004-0000-0100-00006E210000}"/>
    <hyperlink ref="LPX21" location="Age_Categories!A1" display="Age_Categories!A1" xr:uid="{00000000-0004-0000-0100-00006F210000}"/>
    <hyperlink ref="LPY21" location="Age_Categories!A1" display="Age_Categories!A1" xr:uid="{00000000-0004-0000-0100-000070210000}"/>
    <hyperlink ref="LPZ21" location="Age_Categories!A1" display="Age_Categories!A1" xr:uid="{00000000-0004-0000-0100-000071210000}"/>
    <hyperlink ref="LQA21" location="Age_Categories!A1" display="Age_Categories!A1" xr:uid="{00000000-0004-0000-0100-000072210000}"/>
    <hyperlink ref="LQB21" location="Age_Categories!A1" display="Age_Categories!A1" xr:uid="{00000000-0004-0000-0100-000073210000}"/>
    <hyperlink ref="LQC21" location="Age_Categories!A1" display="Age_Categories!A1" xr:uid="{00000000-0004-0000-0100-000074210000}"/>
    <hyperlink ref="LQD21" location="Age_Categories!A1" display="Age_Categories!A1" xr:uid="{00000000-0004-0000-0100-000075210000}"/>
    <hyperlink ref="LQE21" location="Age_Categories!A1" display="Age_Categories!A1" xr:uid="{00000000-0004-0000-0100-000076210000}"/>
    <hyperlink ref="LQF21" location="Age_Categories!A1" display="Age_Categories!A1" xr:uid="{00000000-0004-0000-0100-000077210000}"/>
    <hyperlink ref="LQG21" location="Age_Categories!A1" display="Age_Categories!A1" xr:uid="{00000000-0004-0000-0100-000078210000}"/>
    <hyperlink ref="LQH21" location="Age_Categories!A1" display="Age_Categories!A1" xr:uid="{00000000-0004-0000-0100-000079210000}"/>
    <hyperlink ref="LQI21" location="Age_Categories!A1" display="Age_Categories!A1" xr:uid="{00000000-0004-0000-0100-00007A210000}"/>
    <hyperlink ref="LQJ21" location="Age_Categories!A1" display="Age_Categories!A1" xr:uid="{00000000-0004-0000-0100-00007B210000}"/>
    <hyperlink ref="LQK21" location="Age_Categories!A1" display="Age_Categories!A1" xr:uid="{00000000-0004-0000-0100-00007C210000}"/>
    <hyperlink ref="LQL21" location="Age_Categories!A1" display="Age_Categories!A1" xr:uid="{00000000-0004-0000-0100-00007D210000}"/>
    <hyperlink ref="LQM21" location="Age_Categories!A1" display="Age_Categories!A1" xr:uid="{00000000-0004-0000-0100-00007E210000}"/>
    <hyperlink ref="LQN21" location="Age_Categories!A1" display="Age_Categories!A1" xr:uid="{00000000-0004-0000-0100-00007F210000}"/>
    <hyperlink ref="LQO21" location="Age_Categories!A1" display="Age_Categories!A1" xr:uid="{00000000-0004-0000-0100-000080210000}"/>
    <hyperlink ref="LQP21" location="Age_Categories!A1" display="Age_Categories!A1" xr:uid="{00000000-0004-0000-0100-000081210000}"/>
    <hyperlink ref="LQQ21" location="Age_Categories!A1" display="Age_Categories!A1" xr:uid="{00000000-0004-0000-0100-000082210000}"/>
    <hyperlink ref="LQR21" location="Age_Categories!A1" display="Age_Categories!A1" xr:uid="{00000000-0004-0000-0100-000083210000}"/>
    <hyperlink ref="LQS21" location="Age_Categories!A1" display="Age_Categories!A1" xr:uid="{00000000-0004-0000-0100-000084210000}"/>
    <hyperlink ref="LQT21" location="Age_Categories!A1" display="Age_Categories!A1" xr:uid="{00000000-0004-0000-0100-000085210000}"/>
    <hyperlink ref="LQU21" location="Age_Categories!A1" display="Age_Categories!A1" xr:uid="{00000000-0004-0000-0100-000086210000}"/>
    <hyperlink ref="LQV21" location="Age_Categories!A1" display="Age_Categories!A1" xr:uid="{00000000-0004-0000-0100-000087210000}"/>
    <hyperlink ref="LQW21" location="Age_Categories!A1" display="Age_Categories!A1" xr:uid="{00000000-0004-0000-0100-000088210000}"/>
    <hyperlink ref="LQX21" location="Age_Categories!A1" display="Age_Categories!A1" xr:uid="{00000000-0004-0000-0100-000089210000}"/>
    <hyperlink ref="LQY21" location="Age_Categories!A1" display="Age_Categories!A1" xr:uid="{00000000-0004-0000-0100-00008A210000}"/>
    <hyperlink ref="LQZ21" location="Age_Categories!A1" display="Age_Categories!A1" xr:uid="{00000000-0004-0000-0100-00008B210000}"/>
    <hyperlink ref="LRA21" location="Age_Categories!A1" display="Age_Categories!A1" xr:uid="{00000000-0004-0000-0100-00008C210000}"/>
    <hyperlink ref="LRB21" location="Age_Categories!A1" display="Age_Categories!A1" xr:uid="{00000000-0004-0000-0100-00008D210000}"/>
    <hyperlink ref="LRC21" location="Age_Categories!A1" display="Age_Categories!A1" xr:uid="{00000000-0004-0000-0100-00008E210000}"/>
    <hyperlink ref="LRD21" location="Age_Categories!A1" display="Age_Categories!A1" xr:uid="{00000000-0004-0000-0100-00008F210000}"/>
    <hyperlink ref="LRE21" location="Age_Categories!A1" display="Age_Categories!A1" xr:uid="{00000000-0004-0000-0100-000090210000}"/>
    <hyperlink ref="LRF21" location="Age_Categories!A1" display="Age_Categories!A1" xr:uid="{00000000-0004-0000-0100-000091210000}"/>
    <hyperlink ref="LRG21" location="Age_Categories!A1" display="Age_Categories!A1" xr:uid="{00000000-0004-0000-0100-000092210000}"/>
    <hyperlink ref="LRH21" location="Age_Categories!A1" display="Age_Categories!A1" xr:uid="{00000000-0004-0000-0100-000093210000}"/>
    <hyperlink ref="LRI21" location="Age_Categories!A1" display="Age_Categories!A1" xr:uid="{00000000-0004-0000-0100-000094210000}"/>
    <hyperlink ref="LRJ21" location="Age_Categories!A1" display="Age_Categories!A1" xr:uid="{00000000-0004-0000-0100-000095210000}"/>
    <hyperlink ref="LRK21" location="Age_Categories!A1" display="Age_Categories!A1" xr:uid="{00000000-0004-0000-0100-000096210000}"/>
    <hyperlink ref="LRL21" location="Age_Categories!A1" display="Age_Categories!A1" xr:uid="{00000000-0004-0000-0100-000097210000}"/>
    <hyperlink ref="LRM21" location="Age_Categories!A1" display="Age_Categories!A1" xr:uid="{00000000-0004-0000-0100-000098210000}"/>
    <hyperlink ref="LRN21" location="Age_Categories!A1" display="Age_Categories!A1" xr:uid="{00000000-0004-0000-0100-000099210000}"/>
    <hyperlink ref="LRO21" location="Age_Categories!A1" display="Age_Categories!A1" xr:uid="{00000000-0004-0000-0100-00009A210000}"/>
    <hyperlink ref="LRP21" location="Age_Categories!A1" display="Age_Categories!A1" xr:uid="{00000000-0004-0000-0100-00009B210000}"/>
    <hyperlink ref="LRQ21" location="Age_Categories!A1" display="Age_Categories!A1" xr:uid="{00000000-0004-0000-0100-00009C210000}"/>
    <hyperlink ref="LRR21" location="Age_Categories!A1" display="Age_Categories!A1" xr:uid="{00000000-0004-0000-0100-00009D210000}"/>
    <hyperlink ref="LRS21" location="Age_Categories!A1" display="Age_Categories!A1" xr:uid="{00000000-0004-0000-0100-00009E210000}"/>
    <hyperlink ref="LRT21" location="Age_Categories!A1" display="Age_Categories!A1" xr:uid="{00000000-0004-0000-0100-00009F210000}"/>
    <hyperlink ref="LRU21" location="Age_Categories!A1" display="Age_Categories!A1" xr:uid="{00000000-0004-0000-0100-0000A0210000}"/>
    <hyperlink ref="LRV21" location="Age_Categories!A1" display="Age_Categories!A1" xr:uid="{00000000-0004-0000-0100-0000A1210000}"/>
    <hyperlink ref="LRW21" location="Age_Categories!A1" display="Age_Categories!A1" xr:uid="{00000000-0004-0000-0100-0000A2210000}"/>
    <hyperlink ref="LRX21" location="Age_Categories!A1" display="Age_Categories!A1" xr:uid="{00000000-0004-0000-0100-0000A3210000}"/>
    <hyperlink ref="LRY21" location="Age_Categories!A1" display="Age_Categories!A1" xr:uid="{00000000-0004-0000-0100-0000A4210000}"/>
    <hyperlink ref="LRZ21" location="Age_Categories!A1" display="Age_Categories!A1" xr:uid="{00000000-0004-0000-0100-0000A5210000}"/>
    <hyperlink ref="LSA21" location="Age_Categories!A1" display="Age_Categories!A1" xr:uid="{00000000-0004-0000-0100-0000A6210000}"/>
    <hyperlink ref="LSB21" location="Age_Categories!A1" display="Age_Categories!A1" xr:uid="{00000000-0004-0000-0100-0000A7210000}"/>
    <hyperlink ref="LSC21" location="Age_Categories!A1" display="Age_Categories!A1" xr:uid="{00000000-0004-0000-0100-0000A8210000}"/>
    <hyperlink ref="LSD21" location="Age_Categories!A1" display="Age_Categories!A1" xr:uid="{00000000-0004-0000-0100-0000A9210000}"/>
    <hyperlink ref="LSE21" location="Age_Categories!A1" display="Age_Categories!A1" xr:uid="{00000000-0004-0000-0100-0000AA210000}"/>
    <hyperlink ref="LSF21" location="Age_Categories!A1" display="Age_Categories!A1" xr:uid="{00000000-0004-0000-0100-0000AB210000}"/>
    <hyperlink ref="LSG21" location="Age_Categories!A1" display="Age_Categories!A1" xr:uid="{00000000-0004-0000-0100-0000AC210000}"/>
    <hyperlink ref="LSH21" location="Age_Categories!A1" display="Age_Categories!A1" xr:uid="{00000000-0004-0000-0100-0000AD210000}"/>
    <hyperlink ref="LSI21" location="Age_Categories!A1" display="Age_Categories!A1" xr:uid="{00000000-0004-0000-0100-0000AE210000}"/>
    <hyperlink ref="LSJ21" location="Age_Categories!A1" display="Age_Categories!A1" xr:uid="{00000000-0004-0000-0100-0000AF210000}"/>
    <hyperlink ref="LSK21" location="Age_Categories!A1" display="Age_Categories!A1" xr:uid="{00000000-0004-0000-0100-0000B0210000}"/>
    <hyperlink ref="LSL21" location="Age_Categories!A1" display="Age_Categories!A1" xr:uid="{00000000-0004-0000-0100-0000B1210000}"/>
    <hyperlink ref="LSM21" location="Age_Categories!A1" display="Age_Categories!A1" xr:uid="{00000000-0004-0000-0100-0000B2210000}"/>
    <hyperlink ref="LSN21" location="Age_Categories!A1" display="Age_Categories!A1" xr:uid="{00000000-0004-0000-0100-0000B3210000}"/>
    <hyperlink ref="LSO21" location="Age_Categories!A1" display="Age_Categories!A1" xr:uid="{00000000-0004-0000-0100-0000B4210000}"/>
    <hyperlink ref="LSP21" location="Age_Categories!A1" display="Age_Categories!A1" xr:uid="{00000000-0004-0000-0100-0000B5210000}"/>
    <hyperlink ref="LSQ21" location="Age_Categories!A1" display="Age_Categories!A1" xr:uid="{00000000-0004-0000-0100-0000B6210000}"/>
    <hyperlink ref="LSR21" location="Age_Categories!A1" display="Age_Categories!A1" xr:uid="{00000000-0004-0000-0100-0000B7210000}"/>
    <hyperlink ref="LSS21" location="Age_Categories!A1" display="Age_Categories!A1" xr:uid="{00000000-0004-0000-0100-0000B8210000}"/>
    <hyperlink ref="LST21" location="Age_Categories!A1" display="Age_Categories!A1" xr:uid="{00000000-0004-0000-0100-0000B9210000}"/>
    <hyperlink ref="LSU21" location="Age_Categories!A1" display="Age_Categories!A1" xr:uid="{00000000-0004-0000-0100-0000BA210000}"/>
    <hyperlink ref="LSV21" location="Age_Categories!A1" display="Age_Categories!A1" xr:uid="{00000000-0004-0000-0100-0000BB210000}"/>
    <hyperlink ref="LSW21" location="Age_Categories!A1" display="Age_Categories!A1" xr:uid="{00000000-0004-0000-0100-0000BC210000}"/>
    <hyperlink ref="LSX21" location="Age_Categories!A1" display="Age_Categories!A1" xr:uid="{00000000-0004-0000-0100-0000BD210000}"/>
    <hyperlink ref="LSY21" location="Age_Categories!A1" display="Age_Categories!A1" xr:uid="{00000000-0004-0000-0100-0000BE210000}"/>
    <hyperlink ref="LSZ21" location="Age_Categories!A1" display="Age_Categories!A1" xr:uid="{00000000-0004-0000-0100-0000BF210000}"/>
    <hyperlink ref="LTA21" location="Age_Categories!A1" display="Age_Categories!A1" xr:uid="{00000000-0004-0000-0100-0000C0210000}"/>
    <hyperlink ref="LTB21" location="Age_Categories!A1" display="Age_Categories!A1" xr:uid="{00000000-0004-0000-0100-0000C1210000}"/>
    <hyperlink ref="LTC21" location="Age_Categories!A1" display="Age_Categories!A1" xr:uid="{00000000-0004-0000-0100-0000C2210000}"/>
    <hyperlink ref="LTD21" location="Age_Categories!A1" display="Age_Categories!A1" xr:uid="{00000000-0004-0000-0100-0000C3210000}"/>
    <hyperlink ref="LTE21" location="Age_Categories!A1" display="Age_Categories!A1" xr:uid="{00000000-0004-0000-0100-0000C4210000}"/>
    <hyperlink ref="LTF21" location="Age_Categories!A1" display="Age_Categories!A1" xr:uid="{00000000-0004-0000-0100-0000C5210000}"/>
    <hyperlink ref="LTG21" location="Age_Categories!A1" display="Age_Categories!A1" xr:uid="{00000000-0004-0000-0100-0000C6210000}"/>
    <hyperlink ref="LTH21" location="Age_Categories!A1" display="Age_Categories!A1" xr:uid="{00000000-0004-0000-0100-0000C7210000}"/>
    <hyperlink ref="LTI21" location="Age_Categories!A1" display="Age_Categories!A1" xr:uid="{00000000-0004-0000-0100-0000C8210000}"/>
    <hyperlink ref="LTJ21" location="Age_Categories!A1" display="Age_Categories!A1" xr:uid="{00000000-0004-0000-0100-0000C9210000}"/>
    <hyperlink ref="LTK21" location="Age_Categories!A1" display="Age_Categories!A1" xr:uid="{00000000-0004-0000-0100-0000CA210000}"/>
    <hyperlink ref="LTL21" location="Age_Categories!A1" display="Age_Categories!A1" xr:uid="{00000000-0004-0000-0100-0000CB210000}"/>
    <hyperlink ref="LTM21" location="Age_Categories!A1" display="Age_Categories!A1" xr:uid="{00000000-0004-0000-0100-0000CC210000}"/>
    <hyperlink ref="LTN21" location="Age_Categories!A1" display="Age_Categories!A1" xr:uid="{00000000-0004-0000-0100-0000CD210000}"/>
    <hyperlink ref="LTO21" location="Age_Categories!A1" display="Age_Categories!A1" xr:uid="{00000000-0004-0000-0100-0000CE210000}"/>
    <hyperlink ref="LTP21" location="Age_Categories!A1" display="Age_Categories!A1" xr:uid="{00000000-0004-0000-0100-0000CF210000}"/>
    <hyperlink ref="LTQ21" location="Age_Categories!A1" display="Age_Categories!A1" xr:uid="{00000000-0004-0000-0100-0000D0210000}"/>
    <hyperlink ref="LTR21" location="Age_Categories!A1" display="Age_Categories!A1" xr:uid="{00000000-0004-0000-0100-0000D1210000}"/>
    <hyperlink ref="LTS21" location="Age_Categories!A1" display="Age_Categories!A1" xr:uid="{00000000-0004-0000-0100-0000D2210000}"/>
    <hyperlink ref="LTT21" location="Age_Categories!A1" display="Age_Categories!A1" xr:uid="{00000000-0004-0000-0100-0000D3210000}"/>
    <hyperlink ref="LTU21" location="Age_Categories!A1" display="Age_Categories!A1" xr:uid="{00000000-0004-0000-0100-0000D4210000}"/>
    <hyperlink ref="LTV21" location="Age_Categories!A1" display="Age_Categories!A1" xr:uid="{00000000-0004-0000-0100-0000D5210000}"/>
    <hyperlink ref="LTW21" location="Age_Categories!A1" display="Age_Categories!A1" xr:uid="{00000000-0004-0000-0100-0000D6210000}"/>
    <hyperlink ref="LTX21" location="Age_Categories!A1" display="Age_Categories!A1" xr:uid="{00000000-0004-0000-0100-0000D7210000}"/>
    <hyperlink ref="LTY21" location="Age_Categories!A1" display="Age_Categories!A1" xr:uid="{00000000-0004-0000-0100-0000D8210000}"/>
    <hyperlink ref="LTZ21" location="Age_Categories!A1" display="Age_Categories!A1" xr:uid="{00000000-0004-0000-0100-0000D9210000}"/>
    <hyperlink ref="LUA21" location="Age_Categories!A1" display="Age_Categories!A1" xr:uid="{00000000-0004-0000-0100-0000DA210000}"/>
    <hyperlink ref="LUB21" location="Age_Categories!A1" display="Age_Categories!A1" xr:uid="{00000000-0004-0000-0100-0000DB210000}"/>
    <hyperlink ref="LUC21" location="Age_Categories!A1" display="Age_Categories!A1" xr:uid="{00000000-0004-0000-0100-0000DC210000}"/>
    <hyperlink ref="LUD21" location="Age_Categories!A1" display="Age_Categories!A1" xr:uid="{00000000-0004-0000-0100-0000DD210000}"/>
    <hyperlink ref="LUE21" location="Age_Categories!A1" display="Age_Categories!A1" xr:uid="{00000000-0004-0000-0100-0000DE210000}"/>
    <hyperlink ref="LUF21" location="Age_Categories!A1" display="Age_Categories!A1" xr:uid="{00000000-0004-0000-0100-0000DF210000}"/>
    <hyperlink ref="LUG21" location="Age_Categories!A1" display="Age_Categories!A1" xr:uid="{00000000-0004-0000-0100-0000E0210000}"/>
    <hyperlink ref="LUH21" location="Age_Categories!A1" display="Age_Categories!A1" xr:uid="{00000000-0004-0000-0100-0000E1210000}"/>
    <hyperlink ref="LUI21" location="Age_Categories!A1" display="Age_Categories!A1" xr:uid="{00000000-0004-0000-0100-0000E2210000}"/>
    <hyperlink ref="LUJ21" location="Age_Categories!A1" display="Age_Categories!A1" xr:uid="{00000000-0004-0000-0100-0000E3210000}"/>
    <hyperlink ref="LUK21" location="Age_Categories!A1" display="Age_Categories!A1" xr:uid="{00000000-0004-0000-0100-0000E4210000}"/>
    <hyperlink ref="LUL21" location="Age_Categories!A1" display="Age_Categories!A1" xr:uid="{00000000-0004-0000-0100-0000E5210000}"/>
    <hyperlink ref="LUM21" location="Age_Categories!A1" display="Age_Categories!A1" xr:uid="{00000000-0004-0000-0100-0000E6210000}"/>
    <hyperlink ref="LUN21" location="Age_Categories!A1" display="Age_Categories!A1" xr:uid="{00000000-0004-0000-0100-0000E7210000}"/>
    <hyperlink ref="LUO21" location="Age_Categories!A1" display="Age_Categories!A1" xr:uid="{00000000-0004-0000-0100-0000E8210000}"/>
    <hyperlink ref="LUP21" location="Age_Categories!A1" display="Age_Categories!A1" xr:uid="{00000000-0004-0000-0100-0000E9210000}"/>
    <hyperlink ref="LUQ21" location="Age_Categories!A1" display="Age_Categories!A1" xr:uid="{00000000-0004-0000-0100-0000EA210000}"/>
    <hyperlink ref="LUR21" location="Age_Categories!A1" display="Age_Categories!A1" xr:uid="{00000000-0004-0000-0100-0000EB210000}"/>
    <hyperlink ref="LUS21" location="Age_Categories!A1" display="Age_Categories!A1" xr:uid="{00000000-0004-0000-0100-0000EC210000}"/>
    <hyperlink ref="LUT21" location="Age_Categories!A1" display="Age_Categories!A1" xr:uid="{00000000-0004-0000-0100-0000ED210000}"/>
    <hyperlink ref="LUU21" location="Age_Categories!A1" display="Age_Categories!A1" xr:uid="{00000000-0004-0000-0100-0000EE210000}"/>
    <hyperlink ref="LUV21" location="Age_Categories!A1" display="Age_Categories!A1" xr:uid="{00000000-0004-0000-0100-0000EF210000}"/>
    <hyperlink ref="LUW21" location="Age_Categories!A1" display="Age_Categories!A1" xr:uid="{00000000-0004-0000-0100-0000F0210000}"/>
    <hyperlink ref="LUX21" location="Age_Categories!A1" display="Age_Categories!A1" xr:uid="{00000000-0004-0000-0100-0000F1210000}"/>
    <hyperlink ref="LUY21" location="Age_Categories!A1" display="Age_Categories!A1" xr:uid="{00000000-0004-0000-0100-0000F2210000}"/>
    <hyperlink ref="LUZ21" location="Age_Categories!A1" display="Age_Categories!A1" xr:uid="{00000000-0004-0000-0100-0000F3210000}"/>
    <hyperlink ref="LVA21" location="Age_Categories!A1" display="Age_Categories!A1" xr:uid="{00000000-0004-0000-0100-0000F4210000}"/>
    <hyperlink ref="LVB21" location="Age_Categories!A1" display="Age_Categories!A1" xr:uid="{00000000-0004-0000-0100-0000F5210000}"/>
    <hyperlink ref="LVC21" location="Age_Categories!A1" display="Age_Categories!A1" xr:uid="{00000000-0004-0000-0100-0000F6210000}"/>
    <hyperlink ref="LVD21" location="Age_Categories!A1" display="Age_Categories!A1" xr:uid="{00000000-0004-0000-0100-0000F7210000}"/>
    <hyperlink ref="LVE21" location="Age_Categories!A1" display="Age_Categories!A1" xr:uid="{00000000-0004-0000-0100-0000F8210000}"/>
    <hyperlink ref="LVF21" location="Age_Categories!A1" display="Age_Categories!A1" xr:uid="{00000000-0004-0000-0100-0000F9210000}"/>
    <hyperlink ref="LVG21" location="Age_Categories!A1" display="Age_Categories!A1" xr:uid="{00000000-0004-0000-0100-0000FA210000}"/>
    <hyperlink ref="LVH21" location="Age_Categories!A1" display="Age_Categories!A1" xr:uid="{00000000-0004-0000-0100-0000FB210000}"/>
    <hyperlink ref="LVI21" location="Age_Categories!A1" display="Age_Categories!A1" xr:uid="{00000000-0004-0000-0100-0000FC210000}"/>
    <hyperlink ref="LVJ21" location="Age_Categories!A1" display="Age_Categories!A1" xr:uid="{00000000-0004-0000-0100-0000FD210000}"/>
    <hyperlink ref="LVK21" location="Age_Categories!A1" display="Age_Categories!A1" xr:uid="{00000000-0004-0000-0100-0000FE210000}"/>
    <hyperlink ref="LVL21" location="Age_Categories!A1" display="Age_Categories!A1" xr:uid="{00000000-0004-0000-0100-0000FF210000}"/>
    <hyperlink ref="LVM21" location="Age_Categories!A1" display="Age_Categories!A1" xr:uid="{00000000-0004-0000-0100-000000220000}"/>
    <hyperlink ref="LVN21" location="Age_Categories!A1" display="Age_Categories!A1" xr:uid="{00000000-0004-0000-0100-000001220000}"/>
    <hyperlink ref="LVO21" location="Age_Categories!A1" display="Age_Categories!A1" xr:uid="{00000000-0004-0000-0100-000002220000}"/>
    <hyperlink ref="LVP21" location="Age_Categories!A1" display="Age_Categories!A1" xr:uid="{00000000-0004-0000-0100-000003220000}"/>
    <hyperlink ref="LVQ21" location="Age_Categories!A1" display="Age_Categories!A1" xr:uid="{00000000-0004-0000-0100-000004220000}"/>
    <hyperlink ref="LVR21" location="Age_Categories!A1" display="Age_Categories!A1" xr:uid="{00000000-0004-0000-0100-000005220000}"/>
    <hyperlink ref="LVS21" location="Age_Categories!A1" display="Age_Categories!A1" xr:uid="{00000000-0004-0000-0100-000006220000}"/>
    <hyperlink ref="LVT21" location="Age_Categories!A1" display="Age_Categories!A1" xr:uid="{00000000-0004-0000-0100-000007220000}"/>
    <hyperlink ref="LVU21" location="Age_Categories!A1" display="Age_Categories!A1" xr:uid="{00000000-0004-0000-0100-000008220000}"/>
    <hyperlink ref="LVV21" location="Age_Categories!A1" display="Age_Categories!A1" xr:uid="{00000000-0004-0000-0100-000009220000}"/>
    <hyperlink ref="LVW21" location="Age_Categories!A1" display="Age_Categories!A1" xr:uid="{00000000-0004-0000-0100-00000A220000}"/>
    <hyperlink ref="LVX21" location="Age_Categories!A1" display="Age_Categories!A1" xr:uid="{00000000-0004-0000-0100-00000B220000}"/>
    <hyperlink ref="LVY21" location="Age_Categories!A1" display="Age_Categories!A1" xr:uid="{00000000-0004-0000-0100-00000C220000}"/>
    <hyperlink ref="LVZ21" location="Age_Categories!A1" display="Age_Categories!A1" xr:uid="{00000000-0004-0000-0100-00000D220000}"/>
    <hyperlink ref="LWA21" location="Age_Categories!A1" display="Age_Categories!A1" xr:uid="{00000000-0004-0000-0100-00000E220000}"/>
    <hyperlink ref="LWB21" location="Age_Categories!A1" display="Age_Categories!A1" xr:uid="{00000000-0004-0000-0100-00000F220000}"/>
    <hyperlink ref="LWC21" location="Age_Categories!A1" display="Age_Categories!A1" xr:uid="{00000000-0004-0000-0100-000010220000}"/>
    <hyperlink ref="LWD21" location="Age_Categories!A1" display="Age_Categories!A1" xr:uid="{00000000-0004-0000-0100-000011220000}"/>
    <hyperlink ref="LWE21" location="Age_Categories!A1" display="Age_Categories!A1" xr:uid="{00000000-0004-0000-0100-000012220000}"/>
    <hyperlink ref="LWF21" location="Age_Categories!A1" display="Age_Categories!A1" xr:uid="{00000000-0004-0000-0100-000013220000}"/>
    <hyperlink ref="LWG21" location="Age_Categories!A1" display="Age_Categories!A1" xr:uid="{00000000-0004-0000-0100-000014220000}"/>
    <hyperlink ref="LWH21" location="Age_Categories!A1" display="Age_Categories!A1" xr:uid="{00000000-0004-0000-0100-000015220000}"/>
    <hyperlink ref="LWI21" location="Age_Categories!A1" display="Age_Categories!A1" xr:uid="{00000000-0004-0000-0100-000016220000}"/>
    <hyperlink ref="LWJ21" location="Age_Categories!A1" display="Age_Categories!A1" xr:uid="{00000000-0004-0000-0100-000017220000}"/>
    <hyperlink ref="LWK21" location="Age_Categories!A1" display="Age_Categories!A1" xr:uid="{00000000-0004-0000-0100-000018220000}"/>
    <hyperlink ref="LWL21" location="Age_Categories!A1" display="Age_Categories!A1" xr:uid="{00000000-0004-0000-0100-000019220000}"/>
    <hyperlink ref="LWM21" location="Age_Categories!A1" display="Age_Categories!A1" xr:uid="{00000000-0004-0000-0100-00001A220000}"/>
    <hyperlink ref="LWN21" location="Age_Categories!A1" display="Age_Categories!A1" xr:uid="{00000000-0004-0000-0100-00001B220000}"/>
    <hyperlink ref="LWO21" location="Age_Categories!A1" display="Age_Categories!A1" xr:uid="{00000000-0004-0000-0100-00001C220000}"/>
    <hyperlink ref="LWP21" location="Age_Categories!A1" display="Age_Categories!A1" xr:uid="{00000000-0004-0000-0100-00001D220000}"/>
    <hyperlink ref="LWQ21" location="Age_Categories!A1" display="Age_Categories!A1" xr:uid="{00000000-0004-0000-0100-00001E220000}"/>
    <hyperlink ref="LWR21" location="Age_Categories!A1" display="Age_Categories!A1" xr:uid="{00000000-0004-0000-0100-00001F220000}"/>
    <hyperlink ref="LWS21" location="Age_Categories!A1" display="Age_Categories!A1" xr:uid="{00000000-0004-0000-0100-000020220000}"/>
    <hyperlink ref="LWT21" location="Age_Categories!A1" display="Age_Categories!A1" xr:uid="{00000000-0004-0000-0100-000021220000}"/>
    <hyperlink ref="LWU21" location="Age_Categories!A1" display="Age_Categories!A1" xr:uid="{00000000-0004-0000-0100-000022220000}"/>
    <hyperlink ref="LWV21" location="Age_Categories!A1" display="Age_Categories!A1" xr:uid="{00000000-0004-0000-0100-000023220000}"/>
    <hyperlink ref="LWW21" location="Age_Categories!A1" display="Age_Categories!A1" xr:uid="{00000000-0004-0000-0100-000024220000}"/>
    <hyperlink ref="LWX21" location="Age_Categories!A1" display="Age_Categories!A1" xr:uid="{00000000-0004-0000-0100-000025220000}"/>
    <hyperlink ref="LWY21" location="Age_Categories!A1" display="Age_Categories!A1" xr:uid="{00000000-0004-0000-0100-000026220000}"/>
    <hyperlink ref="LWZ21" location="Age_Categories!A1" display="Age_Categories!A1" xr:uid="{00000000-0004-0000-0100-000027220000}"/>
    <hyperlink ref="LXA21" location="Age_Categories!A1" display="Age_Categories!A1" xr:uid="{00000000-0004-0000-0100-000028220000}"/>
    <hyperlink ref="LXB21" location="Age_Categories!A1" display="Age_Categories!A1" xr:uid="{00000000-0004-0000-0100-000029220000}"/>
    <hyperlink ref="LXC21" location="Age_Categories!A1" display="Age_Categories!A1" xr:uid="{00000000-0004-0000-0100-00002A220000}"/>
    <hyperlink ref="LXD21" location="Age_Categories!A1" display="Age_Categories!A1" xr:uid="{00000000-0004-0000-0100-00002B220000}"/>
    <hyperlink ref="LXE21" location="Age_Categories!A1" display="Age_Categories!A1" xr:uid="{00000000-0004-0000-0100-00002C220000}"/>
    <hyperlink ref="LXF21" location="Age_Categories!A1" display="Age_Categories!A1" xr:uid="{00000000-0004-0000-0100-00002D220000}"/>
    <hyperlink ref="LXG21" location="Age_Categories!A1" display="Age_Categories!A1" xr:uid="{00000000-0004-0000-0100-00002E220000}"/>
    <hyperlink ref="LXH21" location="Age_Categories!A1" display="Age_Categories!A1" xr:uid="{00000000-0004-0000-0100-00002F220000}"/>
    <hyperlink ref="LXI21" location="Age_Categories!A1" display="Age_Categories!A1" xr:uid="{00000000-0004-0000-0100-000030220000}"/>
    <hyperlink ref="LXJ21" location="Age_Categories!A1" display="Age_Categories!A1" xr:uid="{00000000-0004-0000-0100-000031220000}"/>
    <hyperlink ref="LXK21" location="Age_Categories!A1" display="Age_Categories!A1" xr:uid="{00000000-0004-0000-0100-000032220000}"/>
    <hyperlink ref="LXL21" location="Age_Categories!A1" display="Age_Categories!A1" xr:uid="{00000000-0004-0000-0100-000033220000}"/>
    <hyperlink ref="LXM21" location="Age_Categories!A1" display="Age_Categories!A1" xr:uid="{00000000-0004-0000-0100-000034220000}"/>
    <hyperlink ref="LXN21" location="Age_Categories!A1" display="Age_Categories!A1" xr:uid="{00000000-0004-0000-0100-000035220000}"/>
    <hyperlink ref="LXO21" location="Age_Categories!A1" display="Age_Categories!A1" xr:uid="{00000000-0004-0000-0100-000036220000}"/>
    <hyperlink ref="LXP21" location="Age_Categories!A1" display="Age_Categories!A1" xr:uid="{00000000-0004-0000-0100-000037220000}"/>
    <hyperlink ref="LXQ21" location="Age_Categories!A1" display="Age_Categories!A1" xr:uid="{00000000-0004-0000-0100-000038220000}"/>
    <hyperlink ref="LXR21" location="Age_Categories!A1" display="Age_Categories!A1" xr:uid="{00000000-0004-0000-0100-000039220000}"/>
    <hyperlink ref="LXS21" location="Age_Categories!A1" display="Age_Categories!A1" xr:uid="{00000000-0004-0000-0100-00003A220000}"/>
    <hyperlink ref="LXT21" location="Age_Categories!A1" display="Age_Categories!A1" xr:uid="{00000000-0004-0000-0100-00003B220000}"/>
    <hyperlink ref="LXU21" location="Age_Categories!A1" display="Age_Categories!A1" xr:uid="{00000000-0004-0000-0100-00003C220000}"/>
    <hyperlink ref="LXV21" location="Age_Categories!A1" display="Age_Categories!A1" xr:uid="{00000000-0004-0000-0100-00003D220000}"/>
    <hyperlink ref="LXW21" location="Age_Categories!A1" display="Age_Categories!A1" xr:uid="{00000000-0004-0000-0100-00003E220000}"/>
    <hyperlink ref="LXX21" location="Age_Categories!A1" display="Age_Categories!A1" xr:uid="{00000000-0004-0000-0100-00003F220000}"/>
    <hyperlink ref="LXY21" location="Age_Categories!A1" display="Age_Categories!A1" xr:uid="{00000000-0004-0000-0100-000040220000}"/>
    <hyperlink ref="LXZ21" location="Age_Categories!A1" display="Age_Categories!A1" xr:uid="{00000000-0004-0000-0100-000041220000}"/>
    <hyperlink ref="LYA21" location="Age_Categories!A1" display="Age_Categories!A1" xr:uid="{00000000-0004-0000-0100-000042220000}"/>
    <hyperlink ref="LYB21" location="Age_Categories!A1" display="Age_Categories!A1" xr:uid="{00000000-0004-0000-0100-000043220000}"/>
    <hyperlink ref="LYC21" location="Age_Categories!A1" display="Age_Categories!A1" xr:uid="{00000000-0004-0000-0100-000044220000}"/>
    <hyperlink ref="LYD21" location="Age_Categories!A1" display="Age_Categories!A1" xr:uid="{00000000-0004-0000-0100-000045220000}"/>
    <hyperlink ref="LYE21" location="Age_Categories!A1" display="Age_Categories!A1" xr:uid="{00000000-0004-0000-0100-000046220000}"/>
    <hyperlink ref="LYF21" location="Age_Categories!A1" display="Age_Categories!A1" xr:uid="{00000000-0004-0000-0100-000047220000}"/>
    <hyperlink ref="LYG21" location="Age_Categories!A1" display="Age_Categories!A1" xr:uid="{00000000-0004-0000-0100-000048220000}"/>
    <hyperlink ref="LYH21" location="Age_Categories!A1" display="Age_Categories!A1" xr:uid="{00000000-0004-0000-0100-000049220000}"/>
    <hyperlink ref="LYI21" location="Age_Categories!A1" display="Age_Categories!A1" xr:uid="{00000000-0004-0000-0100-00004A220000}"/>
    <hyperlink ref="LYJ21" location="Age_Categories!A1" display="Age_Categories!A1" xr:uid="{00000000-0004-0000-0100-00004B220000}"/>
    <hyperlink ref="LYK21" location="Age_Categories!A1" display="Age_Categories!A1" xr:uid="{00000000-0004-0000-0100-00004C220000}"/>
    <hyperlink ref="LYL21" location="Age_Categories!A1" display="Age_Categories!A1" xr:uid="{00000000-0004-0000-0100-00004D220000}"/>
    <hyperlink ref="LYM21" location="Age_Categories!A1" display="Age_Categories!A1" xr:uid="{00000000-0004-0000-0100-00004E220000}"/>
    <hyperlink ref="LYN21" location="Age_Categories!A1" display="Age_Categories!A1" xr:uid="{00000000-0004-0000-0100-00004F220000}"/>
    <hyperlink ref="LYO21" location="Age_Categories!A1" display="Age_Categories!A1" xr:uid="{00000000-0004-0000-0100-000050220000}"/>
    <hyperlink ref="LYP21" location="Age_Categories!A1" display="Age_Categories!A1" xr:uid="{00000000-0004-0000-0100-000051220000}"/>
    <hyperlink ref="LYQ21" location="Age_Categories!A1" display="Age_Categories!A1" xr:uid="{00000000-0004-0000-0100-000052220000}"/>
    <hyperlink ref="LYR21" location="Age_Categories!A1" display="Age_Categories!A1" xr:uid="{00000000-0004-0000-0100-000053220000}"/>
    <hyperlink ref="LYS21" location="Age_Categories!A1" display="Age_Categories!A1" xr:uid="{00000000-0004-0000-0100-000054220000}"/>
    <hyperlink ref="LYT21" location="Age_Categories!A1" display="Age_Categories!A1" xr:uid="{00000000-0004-0000-0100-000055220000}"/>
    <hyperlink ref="LYU21" location="Age_Categories!A1" display="Age_Categories!A1" xr:uid="{00000000-0004-0000-0100-000056220000}"/>
    <hyperlink ref="LYV21" location="Age_Categories!A1" display="Age_Categories!A1" xr:uid="{00000000-0004-0000-0100-000057220000}"/>
    <hyperlink ref="LYW21" location="Age_Categories!A1" display="Age_Categories!A1" xr:uid="{00000000-0004-0000-0100-000058220000}"/>
    <hyperlink ref="LYX21" location="Age_Categories!A1" display="Age_Categories!A1" xr:uid="{00000000-0004-0000-0100-000059220000}"/>
    <hyperlink ref="LYY21" location="Age_Categories!A1" display="Age_Categories!A1" xr:uid="{00000000-0004-0000-0100-00005A220000}"/>
    <hyperlink ref="LYZ21" location="Age_Categories!A1" display="Age_Categories!A1" xr:uid="{00000000-0004-0000-0100-00005B220000}"/>
    <hyperlink ref="LZA21" location="Age_Categories!A1" display="Age_Categories!A1" xr:uid="{00000000-0004-0000-0100-00005C220000}"/>
    <hyperlink ref="LZB21" location="Age_Categories!A1" display="Age_Categories!A1" xr:uid="{00000000-0004-0000-0100-00005D220000}"/>
    <hyperlink ref="LZC21" location="Age_Categories!A1" display="Age_Categories!A1" xr:uid="{00000000-0004-0000-0100-00005E220000}"/>
    <hyperlink ref="LZD21" location="Age_Categories!A1" display="Age_Categories!A1" xr:uid="{00000000-0004-0000-0100-00005F220000}"/>
    <hyperlink ref="LZE21" location="Age_Categories!A1" display="Age_Categories!A1" xr:uid="{00000000-0004-0000-0100-000060220000}"/>
    <hyperlink ref="LZF21" location="Age_Categories!A1" display="Age_Categories!A1" xr:uid="{00000000-0004-0000-0100-000061220000}"/>
    <hyperlink ref="LZG21" location="Age_Categories!A1" display="Age_Categories!A1" xr:uid="{00000000-0004-0000-0100-000062220000}"/>
    <hyperlink ref="LZH21" location="Age_Categories!A1" display="Age_Categories!A1" xr:uid="{00000000-0004-0000-0100-000063220000}"/>
    <hyperlink ref="LZI21" location="Age_Categories!A1" display="Age_Categories!A1" xr:uid="{00000000-0004-0000-0100-000064220000}"/>
    <hyperlink ref="LZJ21" location="Age_Categories!A1" display="Age_Categories!A1" xr:uid="{00000000-0004-0000-0100-000065220000}"/>
    <hyperlink ref="LZK21" location="Age_Categories!A1" display="Age_Categories!A1" xr:uid="{00000000-0004-0000-0100-000066220000}"/>
    <hyperlink ref="LZL21" location="Age_Categories!A1" display="Age_Categories!A1" xr:uid="{00000000-0004-0000-0100-000067220000}"/>
    <hyperlink ref="LZM21" location="Age_Categories!A1" display="Age_Categories!A1" xr:uid="{00000000-0004-0000-0100-000068220000}"/>
    <hyperlink ref="LZN21" location="Age_Categories!A1" display="Age_Categories!A1" xr:uid="{00000000-0004-0000-0100-000069220000}"/>
    <hyperlink ref="LZO21" location="Age_Categories!A1" display="Age_Categories!A1" xr:uid="{00000000-0004-0000-0100-00006A220000}"/>
    <hyperlink ref="LZP21" location="Age_Categories!A1" display="Age_Categories!A1" xr:uid="{00000000-0004-0000-0100-00006B220000}"/>
    <hyperlink ref="LZQ21" location="Age_Categories!A1" display="Age_Categories!A1" xr:uid="{00000000-0004-0000-0100-00006C220000}"/>
    <hyperlink ref="LZR21" location="Age_Categories!A1" display="Age_Categories!A1" xr:uid="{00000000-0004-0000-0100-00006D220000}"/>
    <hyperlink ref="LZS21" location="Age_Categories!A1" display="Age_Categories!A1" xr:uid="{00000000-0004-0000-0100-00006E220000}"/>
    <hyperlink ref="LZT21" location="Age_Categories!A1" display="Age_Categories!A1" xr:uid="{00000000-0004-0000-0100-00006F220000}"/>
    <hyperlink ref="LZU21" location="Age_Categories!A1" display="Age_Categories!A1" xr:uid="{00000000-0004-0000-0100-000070220000}"/>
    <hyperlink ref="LZV21" location="Age_Categories!A1" display="Age_Categories!A1" xr:uid="{00000000-0004-0000-0100-000071220000}"/>
    <hyperlink ref="LZW21" location="Age_Categories!A1" display="Age_Categories!A1" xr:uid="{00000000-0004-0000-0100-000072220000}"/>
    <hyperlink ref="LZX21" location="Age_Categories!A1" display="Age_Categories!A1" xr:uid="{00000000-0004-0000-0100-000073220000}"/>
    <hyperlink ref="LZY21" location="Age_Categories!A1" display="Age_Categories!A1" xr:uid="{00000000-0004-0000-0100-000074220000}"/>
    <hyperlink ref="LZZ21" location="Age_Categories!A1" display="Age_Categories!A1" xr:uid="{00000000-0004-0000-0100-000075220000}"/>
    <hyperlink ref="MAA21" location="Age_Categories!A1" display="Age_Categories!A1" xr:uid="{00000000-0004-0000-0100-000076220000}"/>
    <hyperlink ref="MAB21" location="Age_Categories!A1" display="Age_Categories!A1" xr:uid="{00000000-0004-0000-0100-000077220000}"/>
    <hyperlink ref="MAC21" location="Age_Categories!A1" display="Age_Categories!A1" xr:uid="{00000000-0004-0000-0100-000078220000}"/>
    <hyperlink ref="MAD21" location="Age_Categories!A1" display="Age_Categories!A1" xr:uid="{00000000-0004-0000-0100-000079220000}"/>
    <hyperlink ref="MAE21" location="Age_Categories!A1" display="Age_Categories!A1" xr:uid="{00000000-0004-0000-0100-00007A220000}"/>
    <hyperlink ref="MAF21" location="Age_Categories!A1" display="Age_Categories!A1" xr:uid="{00000000-0004-0000-0100-00007B220000}"/>
    <hyperlink ref="MAG21" location="Age_Categories!A1" display="Age_Categories!A1" xr:uid="{00000000-0004-0000-0100-00007C220000}"/>
    <hyperlink ref="MAH21" location="Age_Categories!A1" display="Age_Categories!A1" xr:uid="{00000000-0004-0000-0100-00007D220000}"/>
    <hyperlink ref="MAI21" location="Age_Categories!A1" display="Age_Categories!A1" xr:uid="{00000000-0004-0000-0100-00007E220000}"/>
    <hyperlink ref="MAJ21" location="Age_Categories!A1" display="Age_Categories!A1" xr:uid="{00000000-0004-0000-0100-00007F220000}"/>
    <hyperlink ref="MAK21" location="Age_Categories!A1" display="Age_Categories!A1" xr:uid="{00000000-0004-0000-0100-000080220000}"/>
    <hyperlink ref="MAL21" location="Age_Categories!A1" display="Age_Categories!A1" xr:uid="{00000000-0004-0000-0100-000081220000}"/>
    <hyperlink ref="MAM21" location="Age_Categories!A1" display="Age_Categories!A1" xr:uid="{00000000-0004-0000-0100-000082220000}"/>
    <hyperlink ref="MAN21" location="Age_Categories!A1" display="Age_Categories!A1" xr:uid="{00000000-0004-0000-0100-000083220000}"/>
    <hyperlink ref="MAO21" location="Age_Categories!A1" display="Age_Categories!A1" xr:uid="{00000000-0004-0000-0100-000084220000}"/>
    <hyperlink ref="MAP21" location="Age_Categories!A1" display="Age_Categories!A1" xr:uid="{00000000-0004-0000-0100-000085220000}"/>
    <hyperlink ref="MAQ21" location="Age_Categories!A1" display="Age_Categories!A1" xr:uid="{00000000-0004-0000-0100-000086220000}"/>
    <hyperlink ref="MAR21" location="Age_Categories!A1" display="Age_Categories!A1" xr:uid="{00000000-0004-0000-0100-000087220000}"/>
    <hyperlink ref="MAS21" location="Age_Categories!A1" display="Age_Categories!A1" xr:uid="{00000000-0004-0000-0100-000088220000}"/>
    <hyperlink ref="MAT21" location="Age_Categories!A1" display="Age_Categories!A1" xr:uid="{00000000-0004-0000-0100-000089220000}"/>
    <hyperlink ref="MAU21" location="Age_Categories!A1" display="Age_Categories!A1" xr:uid="{00000000-0004-0000-0100-00008A220000}"/>
    <hyperlink ref="MAV21" location="Age_Categories!A1" display="Age_Categories!A1" xr:uid="{00000000-0004-0000-0100-00008B220000}"/>
    <hyperlink ref="MAW21" location="Age_Categories!A1" display="Age_Categories!A1" xr:uid="{00000000-0004-0000-0100-00008C220000}"/>
    <hyperlink ref="MAX21" location="Age_Categories!A1" display="Age_Categories!A1" xr:uid="{00000000-0004-0000-0100-00008D220000}"/>
    <hyperlink ref="MAY21" location="Age_Categories!A1" display="Age_Categories!A1" xr:uid="{00000000-0004-0000-0100-00008E220000}"/>
    <hyperlink ref="MAZ21" location="Age_Categories!A1" display="Age_Categories!A1" xr:uid="{00000000-0004-0000-0100-00008F220000}"/>
    <hyperlink ref="MBA21" location="Age_Categories!A1" display="Age_Categories!A1" xr:uid="{00000000-0004-0000-0100-000090220000}"/>
    <hyperlink ref="MBB21" location="Age_Categories!A1" display="Age_Categories!A1" xr:uid="{00000000-0004-0000-0100-000091220000}"/>
    <hyperlink ref="MBC21" location="Age_Categories!A1" display="Age_Categories!A1" xr:uid="{00000000-0004-0000-0100-000092220000}"/>
    <hyperlink ref="MBD21" location="Age_Categories!A1" display="Age_Categories!A1" xr:uid="{00000000-0004-0000-0100-000093220000}"/>
    <hyperlink ref="MBE21" location="Age_Categories!A1" display="Age_Categories!A1" xr:uid="{00000000-0004-0000-0100-000094220000}"/>
    <hyperlink ref="MBF21" location="Age_Categories!A1" display="Age_Categories!A1" xr:uid="{00000000-0004-0000-0100-000095220000}"/>
    <hyperlink ref="MBG21" location="Age_Categories!A1" display="Age_Categories!A1" xr:uid="{00000000-0004-0000-0100-000096220000}"/>
    <hyperlink ref="MBH21" location="Age_Categories!A1" display="Age_Categories!A1" xr:uid="{00000000-0004-0000-0100-000097220000}"/>
    <hyperlink ref="MBI21" location="Age_Categories!A1" display="Age_Categories!A1" xr:uid="{00000000-0004-0000-0100-000098220000}"/>
    <hyperlink ref="MBJ21" location="Age_Categories!A1" display="Age_Categories!A1" xr:uid="{00000000-0004-0000-0100-000099220000}"/>
    <hyperlink ref="MBK21" location="Age_Categories!A1" display="Age_Categories!A1" xr:uid="{00000000-0004-0000-0100-00009A220000}"/>
    <hyperlink ref="MBL21" location="Age_Categories!A1" display="Age_Categories!A1" xr:uid="{00000000-0004-0000-0100-00009B220000}"/>
    <hyperlink ref="MBM21" location="Age_Categories!A1" display="Age_Categories!A1" xr:uid="{00000000-0004-0000-0100-00009C220000}"/>
    <hyperlink ref="MBN21" location="Age_Categories!A1" display="Age_Categories!A1" xr:uid="{00000000-0004-0000-0100-00009D220000}"/>
    <hyperlink ref="MBO21" location="Age_Categories!A1" display="Age_Categories!A1" xr:uid="{00000000-0004-0000-0100-00009E220000}"/>
    <hyperlink ref="MBP21" location="Age_Categories!A1" display="Age_Categories!A1" xr:uid="{00000000-0004-0000-0100-00009F220000}"/>
    <hyperlink ref="MBQ21" location="Age_Categories!A1" display="Age_Categories!A1" xr:uid="{00000000-0004-0000-0100-0000A0220000}"/>
    <hyperlink ref="MBR21" location="Age_Categories!A1" display="Age_Categories!A1" xr:uid="{00000000-0004-0000-0100-0000A1220000}"/>
    <hyperlink ref="MBS21" location="Age_Categories!A1" display="Age_Categories!A1" xr:uid="{00000000-0004-0000-0100-0000A2220000}"/>
    <hyperlink ref="MBT21" location="Age_Categories!A1" display="Age_Categories!A1" xr:uid="{00000000-0004-0000-0100-0000A3220000}"/>
    <hyperlink ref="MBU21" location="Age_Categories!A1" display="Age_Categories!A1" xr:uid="{00000000-0004-0000-0100-0000A4220000}"/>
    <hyperlink ref="MBV21" location="Age_Categories!A1" display="Age_Categories!A1" xr:uid="{00000000-0004-0000-0100-0000A5220000}"/>
    <hyperlink ref="MBW21" location="Age_Categories!A1" display="Age_Categories!A1" xr:uid="{00000000-0004-0000-0100-0000A6220000}"/>
    <hyperlink ref="MBX21" location="Age_Categories!A1" display="Age_Categories!A1" xr:uid="{00000000-0004-0000-0100-0000A7220000}"/>
    <hyperlink ref="MBY21" location="Age_Categories!A1" display="Age_Categories!A1" xr:uid="{00000000-0004-0000-0100-0000A8220000}"/>
    <hyperlink ref="MBZ21" location="Age_Categories!A1" display="Age_Categories!A1" xr:uid="{00000000-0004-0000-0100-0000A9220000}"/>
    <hyperlink ref="MCA21" location="Age_Categories!A1" display="Age_Categories!A1" xr:uid="{00000000-0004-0000-0100-0000AA220000}"/>
    <hyperlink ref="MCB21" location="Age_Categories!A1" display="Age_Categories!A1" xr:uid="{00000000-0004-0000-0100-0000AB220000}"/>
    <hyperlink ref="MCC21" location="Age_Categories!A1" display="Age_Categories!A1" xr:uid="{00000000-0004-0000-0100-0000AC220000}"/>
    <hyperlink ref="MCD21" location="Age_Categories!A1" display="Age_Categories!A1" xr:uid="{00000000-0004-0000-0100-0000AD220000}"/>
    <hyperlink ref="MCE21" location="Age_Categories!A1" display="Age_Categories!A1" xr:uid="{00000000-0004-0000-0100-0000AE220000}"/>
    <hyperlink ref="MCF21" location="Age_Categories!A1" display="Age_Categories!A1" xr:uid="{00000000-0004-0000-0100-0000AF220000}"/>
    <hyperlink ref="MCG21" location="Age_Categories!A1" display="Age_Categories!A1" xr:uid="{00000000-0004-0000-0100-0000B0220000}"/>
    <hyperlink ref="MCH21" location="Age_Categories!A1" display="Age_Categories!A1" xr:uid="{00000000-0004-0000-0100-0000B1220000}"/>
    <hyperlink ref="MCI21" location="Age_Categories!A1" display="Age_Categories!A1" xr:uid="{00000000-0004-0000-0100-0000B2220000}"/>
    <hyperlink ref="MCJ21" location="Age_Categories!A1" display="Age_Categories!A1" xr:uid="{00000000-0004-0000-0100-0000B3220000}"/>
    <hyperlink ref="MCK21" location="Age_Categories!A1" display="Age_Categories!A1" xr:uid="{00000000-0004-0000-0100-0000B4220000}"/>
    <hyperlink ref="MCL21" location="Age_Categories!A1" display="Age_Categories!A1" xr:uid="{00000000-0004-0000-0100-0000B5220000}"/>
    <hyperlink ref="MCM21" location="Age_Categories!A1" display="Age_Categories!A1" xr:uid="{00000000-0004-0000-0100-0000B6220000}"/>
    <hyperlink ref="MCN21" location="Age_Categories!A1" display="Age_Categories!A1" xr:uid="{00000000-0004-0000-0100-0000B7220000}"/>
    <hyperlink ref="MCO21" location="Age_Categories!A1" display="Age_Categories!A1" xr:uid="{00000000-0004-0000-0100-0000B8220000}"/>
    <hyperlink ref="MCP21" location="Age_Categories!A1" display="Age_Categories!A1" xr:uid="{00000000-0004-0000-0100-0000B9220000}"/>
    <hyperlink ref="MCQ21" location="Age_Categories!A1" display="Age_Categories!A1" xr:uid="{00000000-0004-0000-0100-0000BA220000}"/>
    <hyperlink ref="MCR21" location="Age_Categories!A1" display="Age_Categories!A1" xr:uid="{00000000-0004-0000-0100-0000BB220000}"/>
    <hyperlink ref="MCS21" location="Age_Categories!A1" display="Age_Categories!A1" xr:uid="{00000000-0004-0000-0100-0000BC220000}"/>
    <hyperlink ref="MCT21" location="Age_Categories!A1" display="Age_Categories!A1" xr:uid="{00000000-0004-0000-0100-0000BD220000}"/>
    <hyperlink ref="MCU21" location="Age_Categories!A1" display="Age_Categories!A1" xr:uid="{00000000-0004-0000-0100-0000BE220000}"/>
    <hyperlink ref="MCV21" location="Age_Categories!A1" display="Age_Categories!A1" xr:uid="{00000000-0004-0000-0100-0000BF220000}"/>
    <hyperlink ref="MCW21" location="Age_Categories!A1" display="Age_Categories!A1" xr:uid="{00000000-0004-0000-0100-0000C0220000}"/>
    <hyperlink ref="MCX21" location="Age_Categories!A1" display="Age_Categories!A1" xr:uid="{00000000-0004-0000-0100-0000C1220000}"/>
    <hyperlink ref="MCY21" location="Age_Categories!A1" display="Age_Categories!A1" xr:uid="{00000000-0004-0000-0100-0000C2220000}"/>
    <hyperlink ref="MCZ21" location="Age_Categories!A1" display="Age_Categories!A1" xr:uid="{00000000-0004-0000-0100-0000C3220000}"/>
    <hyperlink ref="MDA21" location="Age_Categories!A1" display="Age_Categories!A1" xr:uid="{00000000-0004-0000-0100-0000C4220000}"/>
    <hyperlink ref="MDB21" location="Age_Categories!A1" display="Age_Categories!A1" xr:uid="{00000000-0004-0000-0100-0000C5220000}"/>
    <hyperlink ref="MDC21" location="Age_Categories!A1" display="Age_Categories!A1" xr:uid="{00000000-0004-0000-0100-0000C6220000}"/>
    <hyperlink ref="MDD21" location="Age_Categories!A1" display="Age_Categories!A1" xr:uid="{00000000-0004-0000-0100-0000C7220000}"/>
    <hyperlink ref="MDE21" location="Age_Categories!A1" display="Age_Categories!A1" xr:uid="{00000000-0004-0000-0100-0000C8220000}"/>
    <hyperlink ref="MDF21" location="Age_Categories!A1" display="Age_Categories!A1" xr:uid="{00000000-0004-0000-0100-0000C9220000}"/>
    <hyperlink ref="MDG21" location="Age_Categories!A1" display="Age_Categories!A1" xr:uid="{00000000-0004-0000-0100-0000CA220000}"/>
    <hyperlink ref="MDH21" location="Age_Categories!A1" display="Age_Categories!A1" xr:uid="{00000000-0004-0000-0100-0000CB220000}"/>
    <hyperlink ref="MDI21" location="Age_Categories!A1" display="Age_Categories!A1" xr:uid="{00000000-0004-0000-0100-0000CC220000}"/>
    <hyperlink ref="MDJ21" location="Age_Categories!A1" display="Age_Categories!A1" xr:uid="{00000000-0004-0000-0100-0000CD220000}"/>
    <hyperlink ref="MDK21" location="Age_Categories!A1" display="Age_Categories!A1" xr:uid="{00000000-0004-0000-0100-0000CE220000}"/>
    <hyperlink ref="MDL21" location="Age_Categories!A1" display="Age_Categories!A1" xr:uid="{00000000-0004-0000-0100-0000CF220000}"/>
    <hyperlink ref="MDM21" location="Age_Categories!A1" display="Age_Categories!A1" xr:uid="{00000000-0004-0000-0100-0000D0220000}"/>
    <hyperlink ref="MDN21" location="Age_Categories!A1" display="Age_Categories!A1" xr:uid="{00000000-0004-0000-0100-0000D1220000}"/>
    <hyperlink ref="MDO21" location="Age_Categories!A1" display="Age_Categories!A1" xr:uid="{00000000-0004-0000-0100-0000D2220000}"/>
    <hyperlink ref="MDP21" location="Age_Categories!A1" display="Age_Categories!A1" xr:uid="{00000000-0004-0000-0100-0000D3220000}"/>
    <hyperlink ref="MDQ21" location="Age_Categories!A1" display="Age_Categories!A1" xr:uid="{00000000-0004-0000-0100-0000D4220000}"/>
    <hyperlink ref="MDR21" location="Age_Categories!A1" display="Age_Categories!A1" xr:uid="{00000000-0004-0000-0100-0000D5220000}"/>
    <hyperlink ref="MDS21" location="Age_Categories!A1" display="Age_Categories!A1" xr:uid="{00000000-0004-0000-0100-0000D6220000}"/>
    <hyperlink ref="MDT21" location="Age_Categories!A1" display="Age_Categories!A1" xr:uid="{00000000-0004-0000-0100-0000D7220000}"/>
    <hyperlink ref="MDU21" location="Age_Categories!A1" display="Age_Categories!A1" xr:uid="{00000000-0004-0000-0100-0000D8220000}"/>
    <hyperlink ref="MDV21" location="Age_Categories!A1" display="Age_Categories!A1" xr:uid="{00000000-0004-0000-0100-0000D9220000}"/>
    <hyperlink ref="MDW21" location="Age_Categories!A1" display="Age_Categories!A1" xr:uid="{00000000-0004-0000-0100-0000DA220000}"/>
    <hyperlink ref="MDX21" location="Age_Categories!A1" display="Age_Categories!A1" xr:uid="{00000000-0004-0000-0100-0000DB220000}"/>
    <hyperlink ref="MDY21" location="Age_Categories!A1" display="Age_Categories!A1" xr:uid="{00000000-0004-0000-0100-0000DC220000}"/>
    <hyperlink ref="MDZ21" location="Age_Categories!A1" display="Age_Categories!A1" xr:uid="{00000000-0004-0000-0100-0000DD220000}"/>
    <hyperlink ref="MEA21" location="Age_Categories!A1" display="Age_Categories!A1" xr:uid="{00000000-0004-0000-0100-0000DE220000}"/>
    <hyperlink ref="MEB21" location="Age_Categories!A1" display="Age_Categories!A1" xr:uid="{00000000-0004-0000-0100-0000DF220000}"/>
    <hyperlink ref="MEC21" location="Age_Categories!A1" display="Age_Categories!A1" xr:uid="{00000000-0004-0000-0100-0000E0220000}"/>
    <hyperlink ref="MED21" location="Age_Categories!A1" display="Age_Categories!A1" xr:uid="{00000000-0004-0000-0100-0000E1220000}"/>
    <hyperlink ref="MEE21" location="Age_Categories!A1" display="Age_Categories!A1" xr:uid="{00000000-0004-0000-0100-0000E2220000}"/>
    <hyperlink ref="MEF21" location="Age_Categories!A1" display="Age_Categories!A1" xr:uid="{00000000-0004-0000-0100-0000E3220000}"/>
    <hyperlink ref="MEG21" location="Age_Categories!A1" display="Age_Categories!A1" xr:uid="{00000000-0004-0000-0100-0000E4220000}"/>
    <hyperlink ref="MEH21" location="Age_Categories!A1" display="Age_Categories!A1" xr:uid="{00000000-0004-0000-0100-0000E5220000}"/>
    <hyperlink ref="MEI21" location="Age_Categories!A1" display="Age_Categories!A1" xr:uid="{00000000-0004-0000-0100-0000E6220000}"/>
    <hyperlink ref="MEJ21" location="Age_Categories!A1" display="Age_Categories!A1" xr:uid="{00000000-0004-0000-0100-0000E7220000}"/>
    <hyperlink ref="MEK21" location="Age_Categories!A1" display="Age_Categories!A1" xr:uid="{00000000-0004-0000-0100-0000E8220000}"/>
    <hyperlink ref="MEL21" location="Age_Categories!A1" display="Age_Categories!A1" xr:uid="{00000000-0004-0000-0100-0000E9220000}"/>
    <hyperlink ref="MEM21" location="Age_Categories!A1" display="Age_Categories!A1" xr:uid="{00000000-0004-0000-0100-0000EA220000}"/>
    <hyperlink ref="MEN21" location="Age_Categories!A1" display="Age_Categories!A1" xr:uid="{00000000-0004-0000-0100-0000EB220000}"/>
    <hyperlink ref="MEO21" location="Age_Categories!A1" display="Age_Categories!A1" xr:uid="{00000000-0004-0000-0100-0000EC220000}"/>
    <hyperlink ref="MEP21" location="Age_Categories!A1" display="Age_Categories!A1" xr:uid="{00000000-0004-0000-0100-0000ED220000}"/>
    <hyperlink ref="MEQ21" location="Age_Categories!A1" display="Age_Categories!A1" xr:uid="{00000000-0004-0000-0100-0000EE220000}"/>
    <hyperlink ref="MER21" location="Age_Categories!A1" display="Age_Categories!A1" xr:uid="{00000000-0004-0000-0100-0000EF220000}"/>
    <hyperlink ref="MES21" location="Age_Categories!A1" display="Age_Categories!A1" xr:uid="{00000000-0004-0000-0100-0000F0220000}"/>
    <hyperlink ref="MET21" location="Age_Categories!A1" display="Age_Categories!A1" xr:uid="{00000000-0004-0000-0100-0000F1220000}"/>
    <hyperlink ref="MEU21" location="Age_Categories!A1" display="Age_Categories!A1" xr:uid="{00000000-0004-0000-0100-0000F2220000}"/>
    <hyperlink ref="MEV21" location="Age_Categories!A1" display="Age_Categories!A1" xr:uid="{00000000-0004-0000-0100-0000F3220000}"/>
    <hyperlink ref="MEW21" location="Age_Categories!A1" display="Age_Categories!A1" xr:uid="{00000000-0004-0000-0100-0000F4220000}"/>
    <hyperlink ref="MEX21" location="Age_Categories!A1" display="Age_Categories!A1" xr:uid="{00000000-0004-0000-0100-0000F5220000}"/>
    <hyperlink ref="MEY21" location="Age_Categories!A1" display="Age_Categories!A1" xr:uid="{00000000-0004-0000-0100-0000F6220000}"/>
    <hyperlink ref="MEZ21" location="Age_Categories!A1" display="Age_Categories!A1" xr:uid="{00000000-0004-0000-0100-0000F7220000}"/>
    <hyperlink ref="MFA21" location="Age_Categories!A1" display="Age_Categories!A1" xr:uid="{00000000-0004-0000-0100-0000F8220000}"/>
    <hyperlink ref="MFB21" location="Age_Categories!A1" display="Age_Categories!A1" xr:uid="{00000000-0004-0000-0100-0000F9220000}"/>
    <hyperlink ref="MFC21" location="Age_Categories!A1" display="Age_Categories!A1" xr:uid="{00000000-0004-0000-0100-0000FA220000}"/>
    <hyperlink ref="MFD21" location="Age_Categories!A1" display="Age_Categories!A1" xr:uid="{00000000-0004-0000-0100-0000FB220000}"/>
    <hyperlink ref="MFE21" location="Age_Categories!A1" display="Age_Categories!A1" xr:uid="{00000000-0004-0000-0100-0000FC220000}"/>
    <hyperlink ref="MFF21" location="Age_Categories!A1" display="Age_Categories!A1" xr:uid="{00000000-0004-0000-0100-0000FD220000}"/>
    <hyperlink ref="MFG21" location="Age_Categories!A1" display="Age_Categories!A1" xr:uid="{00000000-0004-0000-0100-0000FE220000}"/>
    <hyperlink ref="MFH21" location="Age_Categories!A1" display="Age_Categories!A1" xr:uid="{00000000-0004-0000-0100-0000FF220000}"/>
    <hyperlink ref="MFI21" location="Age_Categories!A1" display="Age_Categories!A1" xr:uid="{00000000-0004-0000-0100-000000230000}"/>
    <hyperlink ref="MFJ21" location="Age_Categories!A1" display="Age_Categories!A1" xr:uid="{00000000-0004-0000-0100-000001230000}"/>
    <hyperlink ref="MFK21" location="Age_Categories!A1" display="Age_Categories!A1" xr:uid="{00000000-0004-0000-0100-000002230000}"/>
    <hyperlink ref="MFL21" location="Age_Categories!A1" display="Age_Categories!A1" xr:uid="{00000000-0004-0000-0100-000003230000}"/>
    <hyperlink ref="MFM21" location="Age_Categories!A1" display="Age_Categories!A1" xr:uid="{00000000-0004-0000-0100-000004230000}"/>
    <hyperlink ref="MFN21" location="Age_Categories!A1" display="Age_Categories!A1" xr:uid="{00000000-0004-0000-0100-000005230000}"/>
    <hyperlink ref="MFO21" location="Age_Categories!A1" display="Age_Categories!A1" xr:uid="{00000000-0004-0000-0100-000006230000}"/>
    <hyperlink ref="MFP21" location="Age_Categories!A1" display="Age_Categories!A1" xr:uid="{00000000-0004-0000-0100-000007230000}"/>
    <hyperlink ref="MFQ21" location="Age_Categories!A1" display="Age_Categories!A1" xr:uid="{00000000-0004-0000-0100-000008230000}"/>
    <hyperlink ref="MFR21" location="Age_Categories!A1" display="Age_Categories!A1" xr:uid="{00000000-0004-0000-0100-000009230000}"/>
    <hyperlink ref="MFS21" location="Age_Categories!A1" display="Age_Categories!A1" xr:uid="{00000000-0004-0000-0100-00000A230000}"/>
    <hyperlink ref="MFT21" location="Age_Categories!A1" display="Age_Categories!A1" xr:uid="{00000000-0004-0000-0100-00000B230000}"/>
    <hyperlink ref="MFU21" location="Age_Categories!A1" display="Age_Categories!A1" xr:uid="{00000000-0004-0000-0100-00000C230000}"/>
    <hyperlink ref="MFV21" location="Age_Categories!A1" display="Age_Categories!A1" xr:uid="{00000000-0004-0000-0100-00000D230000}"/>
    <hyperlink ref="MFW21" location="Age_Categories!A1" display="Age_Categories!A1" xr:uid="{00000000-0004-0000-0100-00000E230000}"/>
    <hyperlink ref="MFX21" location="Age_Categories!A1" display="Age_Categories!A1" xr:uid="{00000000-0004-0000-0100-00000F230000}"/>
    <hyperlink ref="MFY21" location="Age_Categories!A1" display="Age_Categories!A1" xr:uid="{00000000-0004-0000-0100-000010230000}"/>
    <hyperlink ref="MFZ21" location="Age_Categories!A1" display="Age_Categories!A1" xr:uid="{00000000-0004-0000-0100-000011230000}"/>
    <hyperlink ref="MGA21" location="Age_Categories!A1" display="Age_Categories!A1" xr:uid="{00000000-0004-0000-0100-000012230000}"/>
    <hyperlink ref="MGB21" location="Age_Categories!A1" display="Age_Categories!A1" xr:uid="{00000000-0004-0000-0100-000013230000}"/>
    <hyperlink ref="MGC21" location="Age_Categories!A1" display="Age_Categories!A1" xr:uid="{00000000-0004-0000-0100-000014230000}"/>
    <hyperlink ref="MGD21" location="Age_Categories!A1" display="Age_Categories!A1" xr:uid="{00000000-0004-0000-0100-000015230000}"/>
    <hyperlink ref="MGE21" location="Age_Categories!A1" display="Age_Categories!A1" xr:uid="{00000000-0004-0000-0100-000016230000}"/>
    <hyperlink ref="MGF21" location="Age_Categories!A1" display="Age_Categories!A1" xr:uid="{00000000-0004-0000-0100-000017230000}"/>
    <hyperlink ref="MGG21" location="Age_Categories!A1" display="Age_Categories!A1" xr:uid="{00000000-0004-0000-0100-000018230000}"/>
    <hyperlink ref="MGH21" location="Age_Categories!A1" display="Age_Categories!A1" xr:uid="{00000000-0004-0000-0100-000019230000}"/>
    <hyperlink ref="MGI21" location="Age_Categories!A1" display="Age_Categories!A1" xr:uid="{00000000-0004-0000-0100-00001A230000}"/>
    <hyperlink ref="MGJ21" location="Age_Categories!A1" display="Age_Categories!A1" xr:uid="{00000000-0004-0000-0100-00001B230000}"/>
    <hyperlink ref="MGK21" location="Age_Categories!A1" display="Age_Categories!A1" xr:uid="{00000000-0004-0000-0100-00001C230000}"/>
    <hyperlink ref="MGL21" location="Age_Categories!A1" display="Age_Categories!A1" xr:uid="{00000000-0004-0000-0100-00001D230000}"/>
    <hyperlink ref="MGM21" location="Age_Categories!A1" display="Age_Categories!A1" xr:uid="{00000000-0004-0000-0100-00001E230000}"/>
    <hyperlink ref="MGN21" location="Age_Categories!A1" display="Age_Categories!A1" xr:uid="{00000000-0004-0000-0100-00001F230000}"/>
    <hyperlink ref="MGO21" location="Age_Categories!A1" display="Age_Categories!A1" xr:uid="{00000000-0004-0000-0100-000020230000}"/>
    <hyperlink ref="MGP21" location="Age_Categories!A1" display="Age_Categories!A1" xr:uid="{00000000-0004-0000-0100-000021230000}"/>
    <hyperlink ref="MGQ21" location="Age_Categories!A1" display="Age_Categories!A1" xr:uid="{00000000-0004-0000-0100-000022230000}"/>
    <hyperlink ref="MGR21" location="Age_Categories!A1" display="Age_Categories!A1" xr:uid="{00000000-0004-0000-0100-000023230000}"/>
    <hyperlink ref="MGS21" location="Age_Categories!A1" display="Age_Categories!A1" xr:uid="{00000000-0004-0000-0100-000024230000}"/>
    <hyperlink ref="MGT21" location="Age_Categories!A1" display="Age_Categories!A1" xr:uid="{00000000-0004-0000-0100-000025230000}"/>
    <hyperlink ref="MGU21" location="Age_Categories!A1" display="Age_Categories!A1" xr:uid="{00000000-0004-0000-0100-000026230000}"/>
    <hyperlink ref="MGV21" location="Age_Categories!A1" display="Age_Categories!A1" xr:uid="{00000000-0004-0000-0100-000027230000}"/>
    <hyperlink ref="MGW21" location="Age_Categories!A1" display="Age_Categories!A1" xr:uid="{00000000-0004-0000-0100-000028230000}"/>
    <hyperlink ref="MGX21" location="Age_Categories!A1" display="Age_Categories!A1" xr:uid="{00000000-0004-0000-0100-000029230000}"/>
    <hyperlink ref="MGY21" location="Age_Categories!A1" display="Age_Categories!A1" xr:uid="{00000000-0004-0000-0100-00002A230000}"/>
    <hyperlink ref="MGZ21" location="Age_Categories!A1" display="Age_Categories!A1" xr:uid="{00000000-0004-0000-0100-00002B230000}"/>
    <hyperlink ref="MHA21" location="Age_Categories!A1" display="Age_Categories!A1" xr:uid="{00000000-0004-0000-0100-00002C230000}"/>
    <hyperlink ref="MHB21" location="Age_Categories!A1" display="Age_Categories!A1" xr:uid="{00000000-0004-0000-0100-00002D230000}"/>
    <hyperlink ref="MHC21" location="Age_Categories!A1" display="Age_Categories!A1" xr:uid="{00000000-0004-0000-0100-00002E230000}"/>
    <hyperlink ref="MHD21" location="Age_Categories!A1" display="Age_Categories!A1" xr:uid="{00000000-0004-0000-0100-00002F230000}"/>
    <hyperlink ref="MHE21" location="Age_Categories!A1" display="Age_Categories!A1" xr:uid="{00000000-0004-0000-0100-000030230000}"/>
    <hyperlink ref="MHF21" location="Age_Categories!A1" display="Age_Categories!A1" xr:uid="{00000000-0004-0000-0100-000031230000}"/>
    <hyperlink ref="MHG21" location="Age_Categories!A1" display="Age_Categories!A1" xr:uid="{00000000-0004-0000-0100-000032230000}"/>
    <hyperlink ref="MHH21" location="Age_Categories!A1" display="Age_Categories!A1" xr:uid="{00000000-0004-0000-0100-000033230000}"/>
    <hyperlink ref="MHI21" location="Age_Categories!A1" display="Age_Categories!A1" xr:uid="{00000000-0004-0000-0100-000034230000}"/>
    <hyperlink ref="MHJ21" location="Age_Categories!A1" display="Age_Categories!A1" xr:uid="{00000000-0004-0000-0100-000035230000}"/>
    <hyperlink ref="MHK21" location="Age_Categories!A1" display="Age_Categories!A1" xr:uid="{00000000-0004-0000-0100-000036230000}"/>
    <hyperlink ref="MHL21" location="Age_Categories!A1" display="Age_Categories!A1" xr:uid="{00000000-0004-0000-0100-000037230000}"/>
    <hyperlink ref="MHM21" location="Age_Categories!A1" display="Age_Categories!A1" xr:uid="{00000000-0004-0000-0100-000038230000}"/>
    <hyperlink ref="MHN21" location="Age_Categories!A1" display="Age_Categories!A1" xr:uid="{00000000-0004-0000-0100-000039230000}"/>
    <hyperlink ref="MHO21" location="Age_Categories!A1" display="Age_Categories!A1" xr:uid="{00000000-0004-0000-0100-00003A230000}"/>
    <hyperlink ref="MHP21" location="Age_Categories!A1" display="Age_Categories!A1" xr:uid="{00000000-0004-0000-0100-00003B230000}"/>
    <hyperlink ref="MHQ21" location="Age_Categories!A1" display="Age_Categories!A1" xr:uid="{00000000-0004-0000-0100-00003C230000}"/>
    <hyperlink ref="MHR21" location="Age_Categories!A1" display="Age_Categories!A1" xr:uid="{00000000-0004-0000-0100-00003D230000}"/>
    <hyperlink ref="MHS21" location="Age_Categories!A1" display="Age_Categories!A1" xr:uid="{00000000-0004-0000-0100-00003E230000}"/>
    <hyperlink ref="MHT21" location="Age_Categories!A1" display="Age_Categories!A1" xr:uid="{00000000-0004-0000-0100-00003F230000}"/>
    <hyperlink ref="MHU21" location="Age_Categories!A1" display="Age_Categories!A1" xr:uid="{00000000-0004-0000-0100-000040230000}"/>
    <hyperlink ref="MHV21" location="Age_Categories!A1" display="Age_Categories!A1" xr:uid="{00000000-0004-0000-0100-000041230000}"/>
    <hyperlink ref="MHW21" location="Age_Categories!A1" display="Age_Categories!A1" xr:uid="{00000000-0004-0000-0100-000042230000}"/>
    <hyperlink ref="MHX21" location="Age_Categories!A1" display="Age_Categories!A1" xr:uid="{00000000-0004-0000-0100-000043230000}"/>
    <hyperlink ref="MHY21" location="Age_Categories!A1" display="Age_Categories!A1" xr:uid="{00000000-0004-0000-0100-000044230000}"/>
    <hyperlink ref="MHZ21" location="Age_Categories!A1" display="Age_Categories!A1" xr:uid="{00000000-0004-0000-0100-000045230000}"/>
    <hyperlink ref="MIA21" location="Age_Categories!A1" display="Age_Categories!A1" xr:uid="{00000000-0004-0000-0100-000046230000}"/>
    <hyperlink ref="MIB21" location="Age_Categories!A1" display="Age_Categories!A1" xr:uid="{00000000-0004-0000-0100-000047230000}"/>
    <hyperlink ref="MIC21" location="Age_Categories!A1" display="Age_Categories!A1" xr:uid="{00000000-0004-0000-0100-000048230000}"/>
    <hyperlink ref="MID21" location="Age_Categories!A1" display="Age_Categories!A1" xr:uid="{00000000-0004-0000-0100-000049230000}"/>
    <hyperlink ref="MIE21" location="Age_Categories!A1" display="Age_Categories!A1" xr:uid="{00000000-0004-0000-0100-00004A230000}"/>
    <hyperlink ref="MIF21" location="Age_Categories!A1" display="Age_Categories!A1" xr:uid="{00000000-0004-0000-0100-00004B230000}"/>
    <hyperlink ref="MIG21" location="Age_Categories!A1" display="Age_Categories!A1" xr:uid="{00000000-0004-0000-0100-00004C230000}"/>
    <hyperlink ref="MIH21" location="Age_Categories!A1" display="Age_Categories!A1" xr:uid="{00000000-0004-0000-0100-00004D230000}"/>
    <hyperlink ref="MII21" location="Age_Categories!A1" display="Age_Categories!A1" xr:uid="{00000000-0004-0000-0100-00004E230000}"/>
    <hyperlink ref="MIJ21" location="Age_Categories!A1" display="Age_Categories!A1" xr:uid="{00000000-0004-0000-0100-00004F230000}"/>
    <hyperlink ref="MIK21" location="Age_Categories!A1" display="Age_Categories!A1" xr:uid="{00000000-0004-0000-0100-000050230000}"/>
    <hyperlink ref="MIL21" location="Age_Categories!A1" display="Age_Categories!A1" xr:uid="{00000000-0004-0000-0100-000051230000}"/>
    <hyperlink ref="MIM21" location="Age_Categories!A1" display="Age_Categories!A1" xr:uid="{00000000-0004-0000-0100-000052230000}"/>
    <hyperlink ref="MIN21" location="Age_Categories!A1" display="Age_Categories!A1" xr:uid="{00000000-0004-0000-0100-000053230000}"/>
    <hyperlink ref="MIO21" location="Age_Categories!A1" display="Age_Categories!A1" xr:uid="{00000000-0004-0000-0100-000054230000}"/>
    <hyperlink ref="MIP21" location="Age_Categories!A1" display="Age_Categories!A1" xr:uid="{00000000-0004-0000-0100-000055230000}"/>
    <hyperlink ref="MIQ21" location="Age_Categories!A1" display="Age_Categories!A1" xr:uid="{00000000-0004-0000-0100-000056230000}"/>
    <hyperlink ref="MIR21" location="Age_Categories!A1" display="Age_Categories!A1" xr:uid="{00000000-0004-0000-0100-000057230000}"/>
    <hyperlink ref="MIS21" location="Age_Categories!A1" display="Age_Categories!A1" xr:uid="{00000000-0004-0000-0100-000058230000}"/>
    <hyperlink ref="MIT21" location="Age_Categories!A1" display="Age_Categories!A1" xr:uid="{00000000-0004-0000-0100-000059230000}"/>
    <hyperlink ref="MIU21" location="Age_Categories!A1" display="Age_Categories!A1" xr:uid="{00000000-0004-0000-0100-00005A230000}"/>
    <hyperlink ref="MIV21" location="Age_Categories!A1" display="Age_Categories!A1" xr:uid="{00000000-0004-0000-0100-00005B230000}"/>
    <hyperlink ref="MIW21" location="Age_Categories!A1" display="Age_Categories!A1" xr:uid="{00000000-0004-0000-0100-00005C230000}"/>
    <hyperlink ref="MIX21" location="Age_Categories!A1" display="Age_Categories!A1" xr:uid="{00000000-0004-0000-0100-00005D230000}"/>
    <hyperlink ref="MIY21" location="Age_Categories!A1" display="Age_Categories!A1" xr:uid="{00000000-0004-0000-0100-00005E230000}"/>
    <hyperlink ref="MIZ21" location="Age_Categories!A1" display="Age_Categories!A1" xr:uid="{00000000-0004-0000-0100-00005F230000}"/>
    <hyperlink ref="MJA21" location="Age_Categories!A1" display="Age_Categories!A1" xr:uid="{00000000-0004-0000-0100-000060230000}"/>
    <hyperlink ref="MJB21" location="Age_Categories!A1" display="Age_Categories!A1" xr:uid="{00000000-0004-0000-0100-000061230000}"/>
    <hyperlink ref="MJC21" location="Age_Categories!A1" display="Age_Categories!A1" xr:uid="{00000000-0004-0000-0100-000062230000}"/>
    <hyperlink ref="MJD21" location="Age_Categories!A1" display="Age_Categories!A1" xr:uid="{00000000-0004-0000-0100-000063230000}"/>
    <hyperlink ref="MJE21" location="Age_Categories!A1" display="Age_Categories!A1" xr:uid="{00000000-0004-0000-0100-000064230000}"/>
    <hyperlink ref="MJF21" location="Age_Categories!A1" display="Age_Categories!A1" xr:uid="{00000000-0004-0000-0100-000065230000}"/>
    <hyperlink ref="MJG21" location="Age_Categories!A1" display="Age_Categories!A1" xr:uid="{00000000-0004-0000-0100-000066230000}"/>
    <hyperlink ref="MJH21" location="Age_Categories!A1" display="Age_Categories!A1" xr:uid="{00000000-0004-0000-0100-000067230000}"/>
    <hyperlink ref="MJI21" location="Age_Categories!A1" display="Age_Categories!A1" xr:uid="{00000000-0004-0000-0100-000068230000}"/>
    <hyperlink ref="MJJ21" location="Age_Categories!A1" display="Age_Categories!A1" xr:uid="{00000000-0004-0000-0100-000069230000}"/>
    <hyperlink ref="MJK21" location="Age_Categories!A1" display="Age_Categories!A1" xr:uid="{00000000-0004-0000-0100-00006A230000}"/>
    <hyperlink ref="MJL21" location="Age_Categories!A1" display="Age_Categories!A1" xr:uid="{00000000-0004-0000-0100-00006B230000}"/>
    <hyperlink ref="MJM21" location="Age_Categories!A1" display="Age_Categories!A1" xr:uid="{00000000-0004-0000-0100-00006C230000}"/>
    <hyperlink ref="MJN21" location="Age_Categories!A1" display="Age_Categories!A1" xr:uid="{00000000-0004-0000-0100-00006D230000}"/>
    <hyperlink ref="MJO21" location="Age_Categories!A1" display="Age_Categories!A1" xr:uid="{00000000-0004-0000-0100-00006E230000}"/>
    <hyperlink ref="MJP21" location="Age_Categories!A1" display="Age_Categories!A1" xr:uid="{00000000-0004-0000-0100-00006F230000}"/>
    <hyperlink ref="MJQ21" location="Age_Categories!A1" display="Age_Categories!A1" xr:uid="{00000000-0004-0000-0100-000070230000}"/>
    <hyperlink ref="MJR21" location="Age_Categories!A1" display="Age_Categories!A1" xr:uid="{00000000-0004-0000-0100-000071230000}"/>
    <hyperlink ref="MJS21" location="Age_Categories!A1" display="Age_Categories!A1" xr:uid="{00000000-0004-0000-0100-000072230000}"/>
    <hyperlink ref="MJT21" location="Age_Categories!A1" display="Age_Categories!A1" xr:uid="{00000000-0004-0000-0100-000073230000}"/>
    <hyperlink ref="MJU21" location="Age_Categories!A1" display="Age_Categories!A1" xr:uid="{00000000-0004-0000-0100-000074230000}"/>
    <hyperlink ref="MJV21" location="Age_Categories!A1" display="Age_Categories!A1" xr:uid="{00000000-0004-0000-0100-000075230000}"/>
    <hyperlink ref="MJW21" location="Age_Categories!A1" display="Age_Categories!A1" xr:uid="{00000000-0004-0000-0100-000076230000}"/>
    <hyperlink ref="MJX21" location="Age_Categories!A1" display="Age_Categories!A1" xr:uid="{00000000-0004-0000-0100-000077230000}"/>
    <hyperlink ref="MJY21" location="Age_Categories!A1" display="Age_Categories!A1" xr:uid="{00000000-0004-0000-0100-000078230000}"/>
    <hyperlink ref="MJZ21" location="Age_Categories!A1" display="Age_Categories!A1" xr:uid="{00000000-0004-0000-0100-000079230000}"/>
    <hyperlink ref="MKA21" location="Age_Categories!A1" display="Age_Categories!A1" xr:uid="{00000000-0004-0000-0100-00007A230000}"/>
    <hyperlink ref="MKB21" location="Age_Categories!A1" display="Age_Categories!A1" xr:uid="{00000000-0004-0000-0100-00007B230000}"/>
    <hyperlink ref="MKC21" location="Age_Categories!A1" display="Age_Categories!A1" xr:uid="{00000000-0004-0000-0100-00007C230000}"/>
    <hyperlink ref="MKD21" location="Age_Categories!A1" display="Age_Categories!A1" xr:uid="{00000000-0004-0000-0100-00007D230000}"/>
    <hyperlink ref="MKE21" location="Age_Categories!A1" display="Age_Categories!A1" xr:uid="{00000000-0004-0000-0100-00007E230000}"/>
    <hyperlink ref="MKF21" location="Age_Categories!A1" display="Age_Categories!A1" xr:uid="{00000000-0004-0000-0100-00007F230000}"/>
    <hyperlink ref="MKG21" location="Age_Categories!A1" display="Age_Categories!A1" xr:uid="{00000000-0004-0000-0100-000080230000}"/>
    <hyperlink ref="MKH21" location="Age_Categories!A1" display="Age_Categories!A1" xr:uid="{00000000-0004-0000-0100-000081230000}"/>
    <hyperlink ref="MKI21" location="Age_Categories!A1" display="Age_Categories!A1" xr:uid="{00000000-0004-0000-0100-000082230000}"/>
    <hyperlink ref="MKJ21" location="Age_Categories!A1" display="Age_Categories!A1" xr:uid="{00000000-0004-0000-0100-000083230000}"/>
    <hyperlink ref="MKK21" location="Age_Categories!A1" display="Age_Categories!A1" xr:uid="{00000000-0004-0000-0100-000084230000}"/>
    <hyperlink ref="MKL21" location="Age_Categories!A1" display="Age_Categories!A1" xr:uid="{00000000-0004-0000-0100-000085230000}"/>
    <hyperlink ref="MKM21" location="Age_Categories!A1" display="Age_Categories!A1" xr:uid="{00000000-0004-0000-0100-000086230000}"/>
    <hyperlink ref="MKN21" location="Age_Categories!A1" display="Age_Categories!A1" xr:uid="{00000000-0004-0000-0100-000087230000}"/>
    <hyperlink ref="MKO21" location="Age_Categories!A1" display="Age_Categories!A1" xr:uid="{00000000-0004-0000-0100-000088230000}"/>
    <hyperlink ref="MKP21" location="Age_Categories!A1" display="Age_Categories!A1" xr:uid="{00000000-0004-0000-0100-000089230000}"/>
    <hyperlink ref="MKQ21" location="Age_Categories!A1" display="Age_Categories!A1" xr:uid="{00000000-0004-0000-0100-00008A230000}"/>
    <hyperlink ref="MKR21" location="Age_Categories!A1" display="Age_Categories!A1" xr:uid="{00000000-0004-0000-0100-00008B230000}"/>
    <hyperlink ref="MKS21" location="Age_Categories!A1" display="Age_Categories!A1" xr:uid="{00000000-0004-0000-0100-00008C230000}"/>
    <hyperlink ref="MKT21" location="Age_Categories!A1" display="Age_Categories!A1" xr:uid="{00000000-0004-0000-0100-00008D230000}"/>
    <hyperlink ref="MKU21" location="Age_Categories!A1" display="Age_Categories!A1" xr:uid="{00000000-0004-0000-0100-00008E230000}"/>
    <hyperlink ref="MKV21" location="Age_Categories!A1" display="Age_Categories!A1" xr:uid="{00000000-0004-0000-0100-00008F230000}"/>
    <hyperlink ref="MKW21" location="Age_Categories!A1" display="Age_Categories!A1" xr:uid="{00000000-0004-0000-0100-000090230000}"/>
    <hyperlink ref="MKX21" location="Age_Categories!A1" display="Age_Categories!A1" xr:uid="{00000000-0004-0000-0100-000091230000}"/>
    <hyperlink ref="MKY21" location="Age_Categories!A1" display="Age_Categories!A1" xr:uid="{00000000-0004-0000-0100-000092230000}"/>
    <hyperlink ref="MKZ21" location="Age_Categories!A1" display="Age_Categories!A1" xr:uid="{00000000-0004-0000-0100-000093230000}"/>
    <hyperlink ref="MLA21" location="Age_Categories!A1" display="Age_Categories!A1" xr:uid="{00000000-0004-0000-0100-000094230000}"/>
    <hyperlink ref="MLB21" location="Age_Categories!A1" display="Age_Categories!A1" xr:uid="{00000000-0004-0000-0100-000095230000}"/>
    <hyperlink ref="MLC21" location="Age_Categories!A1" display="Age_Categories!A1" xr:uid="{00000000-0004-0000-0100-000096230000}"/>
    <hyperlink ref="MLD21" location="Age_Categories!A1" display="Age_Categories!A1" xr:uid="{00000000-0004-0000-0100-000097230000}"/>
    <hyperlink ref="MLE21" location="Age_Categories!A1" display="Age_Categories!A1" xr:uid="{00000000-0004-0000-0100-000098230000}"/>
    <hyperlink ref="MLF21" location="Age_Categories!A1" display="Age_Categories!A1" xr:uid="{00000000-0004-0000-0100-000099230000}"/>
    <hyperlink ref="MLG21" location="Age_Categories!A1" display="Age_Categories!A1" xr:uid="{00000000-0004-0000-0100-00009A230000}"/>
    <hyperlink ref="MLH21" location="Age_Categories!A1" display="Age_Categories!A1" xr:uid="{00000000-0004-0000-0100-00009B230000}"/>
    <hyperlink ref="MLI21" location="Age_Categories!A1" display="Age_Categories!A1" xr:uid="{00000000-0004-0000-0100-00009C230000}"/>
    <hyperlink ref="MLJ21" location="Age_Categories!A1" display="Age_Categories!A1" xr:uid="{00000000-0004-0000-0100-00009D230000}"/>
    <hyperlink ref="MLK21" location="Age_Categories!A1" display="Age_Categories!A1" xr:uid="{00000000-0004-0000-0100-00009E230000}"/>
    <hyperlink ref="MLL21" location="Age_Categories!A1" display="Age_Categories!A1" xr:uid="{00000000-0004-0000-0100-00009F230000}"/>
    <hyperlink ref="MLM21" location="Age_Categories!A1" display="Age_Categories!A1" xr:uid="{00000000-0004-0000-0100-0000A0230000}"/>
    <hyperlink ref="MLN21" location="Age_Categories!A1" display="Age_Categories!A1" xr:uid="{00000000-0004-0000-0100-0000A1230000}"/>
    <hyperlink ref="MLO21" location="Age_Categories!A1" display="Age_Categories!A1" xr:uid="{00000000-0004-0000-0100-0000A2230000}"/>
    <hyperlink ref="MLP21" location="Age_Categories!A1" display="Age_Categories!A1" xr:uid="{00000000-0004-0000-0100-0000A3230000}"/>
    <hyperlink ref="MLQ21" location="Age_Categories!A1" display="Age_Categories!A1" xr:uid="{00000000-0004-0000-0100-0000A4230000}"/>
    <hyperlink ref="MLR21" location="Age_Categories!A1" display="Age_Categories!A1" xr:uid="{00000000-0004-0000-0100-0000A5230000}"/>
    <hyperlink ref="MLS21" location="Age_Categories!A1" display="Age_Categories!A1" xr:uid="{00000000-0004-0000-0100-0000A6230000}"/>
    <hyperlink ref="MLT21" location="Age_Categories!A1" display="Age_Categories!A1" xr:uid="{00000000-0004-0000-0100-0000A7230000}"/>
    <hyperlink ref="MLU21" location="Age_Categories!A1" display="Age_Categories!A1" xr:uid="{00000000-0004-0000-0100-0000A8230000}"/>
    <hyperlink ref="MLV21" location="Age_Categories!A1" display="Age_Categories!A1" xr:uid="{00000000-0004-0000-0100-0000A9230000}"/>
    <hyperlink ref="MLW21" location="Age_Categories!A1" display="Age_Categories!A1" xr:uid="{00000000-0004-0000-0100-0000AA230000}"/>
    <hyperlink ref="MLX21" location="Age_Categories!A1" display="Age_Categories!A1" xr:uid="{00000000-0004-0000-0100-0000AB230000}"/>
    <hyperlink ref="MLY21" location="Age_Categories!A1" display="Age_Categories!A1" xr:uid="{00000000-0004-0000-0100-0000AC230000}"/>
    <hyperlink ref="MLZ21" location="Age_Categories!A1" display="Age_Categories!A1" xr:uid="{00000000-0004-0000-0100-0000AD230000}"/>
    <hyperlink ref="MMA21" location="Age_Categories!A1" display="Age_Categories!A1" xr:uid="{00000000-0004-0000-0100-0000AE230000}"/>
    <hyperlink ref="MMB21" location="Age_Categories!A1" display="Age_Categories!A1" xr:uid="{00000000-0004-0000-0100-0000AF230000}"/>
    <hyperlink ref="MMC21" location="Age_Categories!A1" display="Age_Categories!A1" xr:uid="{00000000-0004-0000-0100-0000B0230000}"/>
    <hyperlink ref="MMD21" location="Age_Categories!A1" display="Age_Categories!A1" xr:uid="{00000000-0004-0000-0100-0000B1230000}"/>
    <hyperlink ref="MME21" location="Age_Categories!A1" display="Age_Categories!A1" xr:uid="{00000000-0004-0000-0100-0000B2230000}"/>
    <hyperlink ref="MMF21" location="Age_Categories!A1" display="Age_Categories!A1" xr:uid="{00000000-0004-0000-0100-0000B3230000}"/>
    <hyperlink ref="MMG21" location="Age_Categories!A1" display="Age_Categories!A1" xr:uid="{00000000-0004-0000-0100-0000B4230000}"/>
    <hyperlink ref="MMH21" location="Age_Categories!A1" display="Age_Categories!A1" xr:uid="{00000000-0004-0000-0100-0000B5230000}"/>
    <hyperlink ref="MMI21" location="Age_Categories!A1" display="Age_Categories!A1" xr:uid="{00000000-0004-0000-0100-0000B6230000}"/>
    <hyperlink ref="MMJ21" location="Age_Categories!A1" display="Age_Categories!A1" xr:uid="{00000000-0004-0000-0100-0000B7230000}"/>
    <hyperlink ref="MMK21" location="Age_Categories!A1" display="Age_Categories!A1" xr:uid="{00000000-0004-0000-0100-0000B8230000}"/>
    <hyperlink ref="MML21" location="Age_Categories!A1" display="Age_Categories!A1" xr:uid="{00000000-0004-0000-0100-0000B9230000}"/>
    <hyperlink ref="MMM21" location="Age_Categories!A1" display="Age_Categories!A1" xr:uid="{00000000-0004-0000-0100-0000BA230000}"/>
    <hyperlink ref="MMN21" location="Age_Categories!A1" display="Age_Categories!A1" xr:uid="{00000000-0004-0000-0100-0000BB230000}"/>
    <hyperlink ref="MMO21" location="Age_Categories!A1" display="Age_Categories!A1" xr:uid="{00000000-0004-0000-0100-0000BC230000}"/>
    <hyperlink ref="MMP21" location="Age_Categories!A1" display="Age_Categories!A1" xr:uid="{00000000-0004-0000-0100-0000BD230000}"/>
    <hyperlink ref="MMQ21" location="Age_Categories!A1" display="Age_Categories!A1" xr:uid="{00000000-0004-0000-0100-0000BE230000}"/>
    <hyperlink ref="MMR21" location="Age_Categories!A1" display="Age_Categories!A1" xr:uid="{00000000-0004-0000-0100-0000BF230000}"/>
    <hyperlink ref="MMS21" location="Age_Categories!A1" display="Age_Categories!A1" xr:uid="{00000000-0004-0000-0100-0000C0230000}"/>
    <hyperlink ref="MMT21" location="Age_Categories!A1" display="Age_Categories!A1" xr:uid="{00000000-0004-0000-0100-0000C1230000}"/>
    <hyperlink ref="MMU21" location="Age_Categories!A1" display="Age_Categories!A1" xr:uid="{00000000-0004-0000-0100-0000C2230000}"/>
    <hyperlink ref="MMV21" location="Age_Categories!A1" display="Age_Categories!A1" xr:uid="{00000000-0004-0000-0100-0000C3230000}"/>
    <hyperlink ref="MMW21" location="Age_Categories!A1" display="Age_Categories!A1" xr:uid="{00000000-0004-0000-0100-0000C4230000}"/>
    <hyperlink ref="MMX21" location="Age_Categories!A1" display="Age_Categories!A1" xr:uid="{00000000-0004-0000-0100-0000C5230000}"/>
    <hyperlink ref="MMY21" location="Age_Categories!A1" display="Age_Categories!A1" xr:uid="{00000000-0004-0000-0100-0000C6230000}"/>
    <hyperlink ref="MMZ21" location="Age_Categories!A1" display="Age_Categories!A1" xr:uid="{00000000-0004-0000-0100-0000C7230000}"/>
    <hyperlink ref="MNA21" location="Age_Categories!A1" display="Age_Categories!A1" xr:uid="{00000000-0004-0000-0100-0000C8230000}"/>
    <hyperlink ref="MNB21" location="Age_Categories!A1" display="Age_Categories!A1" xr:uid="{00000000-0004-0000-0100-0000C9230000}"/>
    <hyperlink ref="MNC21" location="Age_Categories!A1" display="Age_Categories!A1" xr:uid="{00000000-0004-0000-0100-0000CA230000}"/>
    <hyperlink ref="MND21" location="Age_Categories!A1" display="Age_Categories!A1" xr:uid="{00000000-0004-0000-0100-0000CB230000}"/>
    <hyperlink ref="MNE21" location="Age_Categories!A1" display="Age_Categories!A1" xr:uid="{00000000-0004-0000-0100-0000CC230000}"/>
    <hyperlink ref="MNF21" location="Age_Categories!A1" display="Age_Categories!A1" xr:uid="{00000000-0004-0000-0100-0000CD230000}"/>
    <hyperlink ref="MNG21" location="Age_Categories!A1" display="Age_Categories!A1" xr:uid="{00000000-0004-0000-0100-0000CE230000}"/>
    <hyperlink ref="MNH21" location="Age_Categories!A1" display="Age_Categories!A1" xr:uid="{00000000-0004-0000-0100-0000CF230000}"/>
    <hyperlink ref="MNI21" location="Age_Categories!A1" display="Age_Categories!A1" xr:uid="{00000000-0004-0000-0100-0000D0230000}"/>
    <hyperlink ref="MNJ21" location="Age_Categories!A1" display="Age_Categories!A1" xr:uid="{00000000-0004-0000-0100-0000D1230000}"/>
    <hyperlink ref="MNK21" location="Age_Categories!A1" display="Age_Categories!A1" xr:uid="{00000000-0004-0000-0100-0000D2230000}"/>
    <hyperlink ref="MNL21" location="Age_Categories!A1" display="Age_Categories!A1" xr:uid="{00000000-0004-0000-0100-0000D3230000}"/>
    <hyperlink ref="MNM21" location="Age_Categories!A1" display="Age_Categories!A1" xr:uid="{00000000-0004-0000-0100-0000D4230000}"/>
    <hyperlink ref="MNN21" location="Age_Categories!A1" display="Age_Categories!A1" xr:uid="{00000000-0004-0000-0100-0000D5230000}"/>
    <hyperlink ref="MNO21" location="Age_Categories!A1" display="Age_Categories!A1" xr:uid="{00000000-0004-0000-0100-0000D6230000}"/>
    <hyperlink ref="MNP21" location="Age_Categories!A1" display="Age_Categories!A1" xr:uid="{00000000-0004-0000-0100-0000D7230000}"/>
    <hyperlink ref="MNQ21" location="Age_Categories!A1" display="Age_Categories!A1" xr:uid="{00000000-0004-0000-0100-0000D8230000}"/>
    <hyperlink ref="MNR21" location="Age_Categories!A1" display="Age_Categories!A1" xr:uid="{00000000-0004-0000-0100-0000D9230000}"/>
    <hyperlink ref="MNS21" location="Age_Categories!A1" display="Age_Categories!A1" xr:uid="{00000000-0004-0000-0100-0000DA230000}"/>
    <hyperlink ref="MNT21" location="Age_Categories!A1" display="Age_Categories!A1" xr:uid="{00000000-0004-0000-0100-0000DB230000}"/>
    <hyperlink ref="MNU21" location="Age_Categories!A1" display="Age_Categories!A1" xr:uid="{00000000-0004-0000-0100-0000DC230000}"/>
    <hyperlink ref="MNV21" location="Age_Categories!A1" display="Age_Categories!A1" xr:uid="{00000000-0004-0000-0100-0000DD230000}"/>
    <hyperlink ref="MNW21" location="Age_Categories!A1" display="Age_Categories!A1" xr:uid="{00000000-0004-0000-0100-0000DE230000}"/>
    <hyperlink ref="MNX21" location="Age_Categories!A1" display="Age_Categories!A1" xr:uid="{00000000-0004-0000-0100-0000DF230000}"/>
    <hyperlink ref="MNY21" location="Age_Categories!A1" display="Age_Categories!A1" xr:uid="{00000000-0004-0000-0100-0000E0230000}"/>
    <hyperlink ref="MNZ21" location="Age_Categories!A1" display="Age_Categories!A1" xr:uid="{00000000-0004-0000-0100-0000E1230000}"/>
    <hyperlink ref="MOA21" location="Age_Categories!A1" display="Age_Categories!A1" xr:uid="{00000000-0004-0000-0100-0000E2230000}"/>
    <hyperlink ref="MOB21" location="Age_Categories!A1" display="Age_Categories!A1" xr:uid="{00000000-0004-0000-0100-0000E3230000}"/>
    <hyperlink ref="MOC21" location="Age_Categories!A1" display="Age_Categories!A1" xr:uid="{00000000-0004-0000-0100-0000E4230000}"/>
    <hyperlink ref="MOD21" location="Age_Categories!A1" display="Age_Categories!A1" xr:uid="{00000000-0004-0000-0100-0000E5230000}"/>
    <hyperlink ref="MOE21" location="Age_Categories!A1" display="Age_Categories!A1" xr:uid="{00000000-0004-0000-0100-0000E6230000}"/>
    <hyperlink ref="MOF21" location="Age_Categories!A1" display="Age_Categories!A1" xr:uid="{00000000-0004-0000-0100-0000E7230000}"/>
    <hyperlink ref="MOG21" location="Age_Categories!A1" display="Age_Categories!A1" xr:uid="{00000000-0004-0000-0100-0000E8230000}"/>
    <hyperlink ref="MOH21" location="Age_Categories!A1" display="Age_Categories!A1" xr:uid="{00000000-0004-0000-0100-0000E9230000}"/>
    <hyperlink ref="MOI21" location="Age_Categories!A1" display="Age_Categories!A1" xr:uid="{00000000-0004-0000-0100-0000EA230000}"/>
    <hyperlink ref="MOJ21" location="Age_Categories!A1" display="Age_Categories!A1" xr:uid="{00000000-0004-0000-0100-0000EB230000}"/>
    <hyperlink ref="MOK21" location="Age_Categories!A1" display="Age_Categories!A1" xr:uid="{00000000-0004-0000-0100-0000EC230000}"/>
    <hyperlink ref="MOL21" location="Age_Categories!A1" display="Age_Categories!A1" xr:uid="{00000000-0004-0000-0100-0000ED230000}"/>
    <hyperlink ref="MOM21" location="Age_Categories!A1" display="Age_Categories!A1" xr:uid="{00000000-0004-0000-0100-0000EE230000}"/>
    <hyperlink ref="MON21" location="Age_Categories!A1" display="Age_Categories!A1" xr:uid="{00000000-0004-0000-0100-0000EF230000}"/>
    <hyperlink ref="MOO21" location="Age_Categories!A1" display="Age_Categories!A1" xr:uid="{00000000-0004-0000-0100-0000F0230000}"/>
    <hyperlink ref="MOP21" location="Age_Categories!A1" display="Age_Categories!A1" xr:uid="{00000000-0004-0000-0100-0000F1230000}"/>
    <hyperlink ref="MOQ21" location="Age_Categories!A1" display="Age_Categories!A1" xr:uid="{00000000-0004-0000-0100-0000F2230000}"/>
    <hyperlink ref="MOR21" location="Age_Categories!A1" display="Age_Categories!A1" xr:uid="{00000000-0004-0000-0100-0000F3230000}"/>
    <hyperlink ref="MOS21" location="Age_Categories!A1" display="Age_Categories!A1" xr:uid="{00000000-0004-0000-0100-0000F4230000}"/>
    <hyperlink ref="MOT21" location="Age_Categories!A1" display="Age_Categories!A1" xr:uid="{00000000-0004-0000-0100-0000F5230000}"/>
    <hyperlink ref="MOU21" location="Age_Categories!A1" display="Age_Categories!A1" xr:uid="{00000000-0004-0000-0100-0000F6230000}"/>
    <hyperlink ref="MOV21" location="Age_Categories!A1" display="Age_Categories!A1" xr:uid="{00000000-0004-0000-0100-0000F7230000}"/>
    <hyperlink ref="MOW21" location="Age_Categories!A1" display="Age_Categories!A1" xr:uid="{00000000-0004-0000-0100-0000F8230000}"/>
    <hyperlink ref="MOX21" location="Age_Categories!A1" display="Age_Categories!A1" xr:uid="{00000000-0004-0000-0100-0000F9230000}"/>
    <hyperlink ref="MOY21" location="Age_Categories!A1" display="Age_Categories!A1" xr:uid="{00000000-0004-0000-0100-0000FA230000}"/>
    <hyperlink ref="MOZ21" location="Age_Categories!A1" display="Age_Categories!A1" xr:uid="{00000000-0004-0000-0100-0000FB230000}"/>
    <hyperlink ref="MPA21" location="Age_Categories!A1" display="Age_Categories!A1" xr:uid="{00000000-0004-0000-0100-0000FC230000}"/>
    <hyperlink ref="MPB21" location="Age_Categories!A1" display="Age_Categories!A1" xr:uid="{00000000-0004-0000-0100-0000FD230000}"/>
    <hyperlink ref="MPC21" location="Age_Categories!A1" display="Age_Categories!A1" xr:uid="{00000000-0004-0000-0100-0000FE230000}"/>
    <hyperlink ref="MPD21" location="Age_Categories!A1" display="Age_Categories!A1" xr:uid="{00000000-0004-0000-0100-0000FF230000}"/>
    <hyperlink ref="MPE21" location="Age_Categories!A1" display="Age_Categories!A1" xr:uid="{00000000-0004-0000-0100-000000240000}"/>
    <hyperlink ref="MPF21" location="Age_Categories!A1" display="Age_Categories!A1" xr:uid="{00000000-0004-0000-0100-000001240000}"/>
    <hyperlink ref="MPG21" location="Age_Categories!A1" display="Age_Categories!A1" xr:uid="{00000000-0004-0000-0100-000002240000}"/>
    <hyperlink ref="MPH21" location="Age_Categories!A1" display="Age_Categories!A1" xr:uid="{00000000-0004-0000-0100-000003240000}"/>
    <hyperlink ref="MPI21" location="Age_Categories!A1" display="Age_Categories!A1" xr:uid="{00000000-0004-0000-0100-000004240000}"/>
    <hyperlink ref="MPJ21" location="Age_Categories!A1" display="Age_Categories!A1" xr:uid="{00000000-0004-0000-0100-000005240000}"/>
    <hyperlink ref="MPK21" location="Age_Categories!A1" display="Age_Categories!A1" xr:uid="{00000000-0004-0000-0100-000006240000}"/>
    <hyperlink ref="MPL21" location="Age_Categories!A1" display="Age_Categories!A1" xr:uid="{00000000-0004-0000-0100-000007240000}"/>
    <hyperlink ref="MPM21" location="Age_Categories!A1" display="Age_Categories!A1" xr:uid="{00000000-0004-0000-0100-000008240000}"/>
    <hyperlink ref="MPN21" location="Age_Categories!A1" display="Age_Categories!A1" xr:uid="{00000000-0004-0000-0100-000009240000}"/>
    <hyperlink ref="MPO21" location="Age_Categories!A1" display="Age_Categories!A1" xr:uid="{00000000-0004-0000-0100-00000A240000}"/>
    <hyperlink ref="MPP21" location="Age_Categories!A1" display="Age_Categories!A1" xr:uid="{00000000-0004-0000-0100-00000B240000}"/>
    <hyperlink ref="MPQ21" location="Age_Categories!A1" display="Age_Categories!A1" xr:uid="{00000000-0004-0000-0100-00000C240000}"/>
    <hyperlink ref="MPR21" location="Age_Categories!A1" display="Age_Categories!A1" xr:uid="{00000000-0004-0000-0100-00000D240000}"/>
    <hyperlink ref="MPS21" location="Age_Categories!A1" display="Age_Categories!A1" xr:uid="{00000000-0004-0000-0100-00000E240000}"/>
    <hyperlink ref="MPT21" location="Age_Categories!A1" display="Age_Categories!A1" xr:uid="{00000000-0004-0000-0100-00000F240000}"/>
    <hyperlink ref="MPU21" location="Age_Categories!A1" display="Age_Categories!A1" xr:uid="{00000000-0004-0000-0100-000010240000}"/>
    <hyperlink ref="MPV21" location="Age_Categories!A1" display="Age_Categories!A1" xr:uid="{00000000-0004-0000-0100-000011240000}"/>
    <hyperlink ref="MPW21" location="Age_Categories!A1" display="Age_Categories!A1" xr:uid="{00000000-0004-0000-0100-000012240000}"/>
    <hyperlink ref="MPX21" location="Age_Categories!A1" display="Age_Categories!A1" xr:uid="{00000000-0004-0000-0100-000013240000}"/>
    <hyperlink ref="MPY21" location="Age_Categories!A1" display="Age_Categories!A1" xr:uid="{00000000-0004-0000-0100-000014240000}"/>
    <hyperlink ref="MPZ21" location="Age_Categories!A1" display="Age_Categories!A1" xr:uid="{00000000-0004-0000-0100-000015240000}"/>
    <hyperlink ref="MQA21" location="Age_Categories!A1" display="Age_Categories!A1" xr:uid="{00000000-0004-0000-0100-000016240000}"/>
    <hyperlink ref="MQB21" location="Age_Categories!A1" display="Age_Categories!A1" xr:uid="{00000000-0004-0000-0100-000017240000}"/>
    <hyperlink ref="MQC21" location="Age_Categories!A1" display="Age_Categories!A1" xr:uid="{00000000-0004-0000-0100-000018240000}"/>
    <hyperlink ref="MQD21" location="Age_Categories!A1" display="Age_Categories!A1" xr:uid="{00000000-0004-0000-0100-000019240000}"/>
    <hyperlink ref="MQE21" location="Age_Categories!A1" display="Age_Categories!A1" xr:uid="{00000000-0004-0000-0100-00001A240000}"/>
    <hyperlink ref="MQF21" location="Age_Categories!A1" display="Age_Categories!A1" xr:uid="{00000000-0004-0000-0100-00001B240000}"/>
    <hyperlink ref="MQG21" location="Age_Categories!A1" display="Age_Categories!A1" xr:uid="{00000000-0004-0000-0100-00001C240000}"/>
    <hyperlink ref="MQH21" location="Age_Categories!A1" display="Age_Categories!A1" xr:uid="{00000000-0004-0000-0100-00001D240000}"/>
    <hyperlink ref="MQI21" location="Age_Categories!A1" display="Age_Categories!A1" xr:uid="{00000000-0004-0000-0100-00001E240000}"/>
    <hyperlink ref="MQJ21" location="Age_Categories!A1" display="Age_Categories!A1" xr:uid="{00000000-0004-0000-0100-00001F240000}"/>
    <hyperlink ref="MQK21" location="Age_Categories!A1" display="Age_Categories!A1" xr:uid="{00000000-0004-0000-0100-000020240000}"/>
    <hyperlink ref="MQL21" location="Age_Categories!A1" display="Age_Categories!A1" xr:uid="{00000000-0004-0000-0100-000021240000}"/>
    <hyperlink ref="MQM21" location="Age_Categories!A1" display="Age_Categories!A1" xr:uid="{00000000-0004-0000-0100-000022240000}"/>
    <hyperlink ref="MQN21" location="Age_Categories!A1" display="Age_Categories!A1" xr:uid="{00000000-0004-0000-0100-000023240000}"/>
    <hyperlink ref="MQO21" location="Age_Categories!A1" display="Age_Categories!A1" xr:uid="{00000000-0004-0000-0100-000024240000}"/>
    <hyperlink ref="MQP21" location="Age_Categories!A1" display="Age_Categories!A1" xr:uid="{00000000-0004-0000-0100-000025240000}"/>
    <hyperlink ref="MQQ21" location="Age_Categories!A1" display="Age_Categories!A1" xr:uid="{00000000-0004-0000-0100-000026240000}"/>
    <hyperlink ref="MQR21" location="Age_Categories!A1" display="Age_Categories!A1" xr:uid="{00000000-0004-0000-0100-000027240000}"/>
    <hyperlink ref="MQS21" location="Age_Categories!A1" display="Age_Categories!A1" xr:uid="{00000000-0004-0000-0100-000028240000}"/>
    <hyperlink ref="MQT21" location="Age_Categories!A1" display="Age_Categories!A1" xr:uid="{00000000-0004-0000-0100-000029240000}"/>
    <hyperlink ref="MQU21" location="Age_Categories!A1" display="Age_Categories!A1" xr:uid="{00000000-0004-0000-0100-00002A240000}"/>
    <hyperlink ref="MQV21" location="Age_Categories!A1" display="Age_Categories!A1" xr:uid="{00000000-0004-0000-0100-00002B240000}"/>
    <hyperlink ref="MQW21" location="Age_Categories!A1" display="Age_Categories!A1" xr:uid="{00000000-0004-0000-0100-00002C240000}"/>
    <hyperlink ref="MQX21" location="Age_Categories!A1" display="Age_Categories!A1" xr:uid="{00000000-0004-0000-0100-00002D240000}"/>
    <hyperlink ref="MQY21" location="Age_Categories!A1" display="Age_Categories!A1" xr:uid="{00000000-0004-0000-0100-00002E240000}"/>
    <hyperlink ref="MQZ21" location="Age_Categories!A1" display="Age_Categories!A1" xr:uid="{00000000-0004-0000-0100-00002F240000}"/>
    <hyperlink ref="MRA21" location="Age_Categories!A1" display="Age_Categories!A1" xr:uid="{00000000-0004-0000-0100-000030240000}"/>
    <hyperlink ref="MRB21" location="Age_Categories!A1" display="Age_Categories!A1" xr:uid="{00000000-0004-0000-0100-000031240000}"/>
    <hyperlink ref="MRC21" location="Age_Categories!A1" display="Age_Categories!A1" xr:uid="{00000000-0004-0000-0100-000032240000}"/>
    <hyperlink ref="MRD21" location="Age_Categories!A1" display="Age_Categories!A1" xr:uid="{00000000-0004-0000-0100-000033240000}"/>
    <hyperlink ref="MRE21" location="Age_Categories!A1" display="Age_Categories!A1" xr:uid="{00000000-0004-0000-0100-000034240000}"/>
    <hyperlink ref="MRF21" location="Age_Categories!A1" display="Age_Categories!A1" xr:uid="{00000000-0004-0000-0100-000035240000}"/>
    <hyperlink ref="MRG21" location="Age_Categories!A1" display="Age_Categories!A1" xr:uid="{00000000-0004-0000-0100-000036240000}"/>
    <hyperlink ref="MRH21" location="Age_Categories!A1" display="Age_Categories!A1" xr:uid="{00000000-0004-0000-0100-000037240000}"/>
    <hyperlink ref="MRI21" location="Age_Categories!A1" display="Age_Categories!A1" xr:uid="{00000000-0004-0000-0100-000038240000}"/>
    <hyperlink ref="MRJ21" location="Age_Categories!A1" display="Age_Categories!A1" xr:uid="{00000000-0004-0000-0100-000039240000}"/>
    <hyperlink ref="MRK21" location="Age_Categories!A1" display="Age_Categories!A1" xr:uid="{00000000-0004-0000-0100-00003A240000}"/>
    <hyperlink ref="MRL21" location="Age_Categories!A1" display="Age_Categories!A1" xr:uid="{00000000-0004-0000-0100-00003B240000}"/>
    <hyperlink ref="MRM21" location="Age_Categories!A1" display="Age_Categories!A1" xr:uid="{00000000-0004-0000-0100-00003C240000}"/>
    <hyperlink ref="MRN21" location="Age_Categories!A1" display="Age_Categories!A1" xr:uid="{00000000-0004-0000-0100-00003D240000}"/>
    <hyperlink ref="MRO21" location="Age_Categories!A1" display="Age_Categories!A1" xr:uid="{00000000-0004-0000-0100-00003E240000}"/>
    <hyperlink ref="MRP21" location="Age_Categories!A1" display="Age_Categories!A1" xr:uid="{00000000-0004-0000-0100-00003F240000}"/>
    <hyperlink ref="MRQ21" location="Age_Categories!A1" display="Age_Categories!A1" xr:uid="{00000000-0004-0000-0100-000040240000}"/>
    <hyperlink ref="MRR21" location="Age_Categories!A1" display="Age_Categories!A1" xr:uid="{00000000-0004-0000-0100-000041240000}"/>
    <hyperlink ref="MRS21" location="Age_Categories!A1" display="Age_Categories!A1" xr:uid="{00000000-0004-0000-0100-000042240000}"/>
    <hyperlink ref="MRT21" location="Age_Categories!A1" display="Age_Categories!A1" xr:uid="{00000000-0004-0000-0100-000043240000}"/>
    <hyperlink ref="MRU21" location="Age_Categories!A1" display="Age_Categories!A1" xr:uid="{00000000-0004-0000-0100-000044240000}"/>
    <hyperlink ref="MRV21" location="Age_Categories!A1" display="Age_Categories!A1" xr:uid="{00000000-0004-0000-0100-000045240000}"/>
    <hyperlink ref="MRW21" location="Age_Categories!A1" display="Age_Categories!A1" xr:uid="{00000000-0004-0000-0100-000046240000}"/>
    <hyperlink ref="MRX21" location="Age_Categories!A1" display="Age_Categories!A1" xr:uid="{00000000-0004-0000-0100-000047240000}"/>
    <hyperlink ref="MRY21" location="Age_Categories!A1" display="Age_Categories!A1" xr:uid="{00000000-0004-0000-0100-000048240000}"/>
    <hyperlink ref="MRZ21" location="Age_Categories!A1" display="Age_Categories!A1" xr:uid="{00000000-0004-0000-0100-000049240000}"/>
    <hyperlink ref="MSA21" location="Age_Categories!A1" display="Age_Categories!A1" xr:uid="{00000000-0004-0000-0100-00004A240000}"/>
    <hyperlink ref="MSB21" location="Age_Categories!A1" display="Age_Categories!A1" xr:uid="{00000000-0004-0000-0100-00004B240000}"/>
    <hyperlink ref="MSC21" location="Age_Categories!A1" display="Age_Categories!A1" xr:uid="{00000000-0004-0000-0100-00004C240000}"/>
    <hyperlink ref="MSD21" location="Age_Categories!A1" display="Age_Categories!A1" xr:uid="{00000000-0004-0000-0100-00004D240000}"/>
    <hyperlink ref="MSE21" location="Age_Categories!A1" display="Age_Categories!A1" xr:uid="{00000000-0004-0000-0100-00004E240000}"/>
    <hyperlink ref="MSF21" location="Age_Categories!A1" display="Age_Categories!A1" xr:uid="{00000000-0004-0000-0100-00004F240000}"/>
    <hyperlink ref="MSG21" location="Age_Categories!A1" display="Age_Categories!A1" xr:uid="{00000000-0004-0000-0100-000050240000}"/>
    <hyperlink ref="MSH21" location="Age_Categories!A1" display="Age_Categories!A1" xr:uid="{00000000-0004-0000-0100-000051240000}"/>
    <hyperlink ref="MSI21" location="Age_Categories!A1" display="Age_Categories!A1" xr:uid="{00000000-0004-0000-0100-000052240000}"/>
    <hyperlink ref="MSJ21" location="Age_Categories!A1" display="Age_Categories!A1" xr:uid="{00000000-0004-0000-0100-000053240000}"/>
    <hyperlink ref="MSK21" location="Age_Categories!A1" display="Age_Categories!A1" xr:uid="{00000000-0004-0000-0100-000054240000}"/>
    <hyperlink ref="MSL21" location="Age_Categories!A1" display="Age_Categories!A1" xr:uid="{00000000-0004-0000-0100-000055240000}"/>
    <hyperlink ref="MSM21" location="Age_Categories!A1" display="Age_Categories!A1" xr:uid="{00000000-0004-0000-0100-000056240000}"/>
    <hyperlink ref="MSN21" location="Age_Categories!A1" display="Age_Categories!A1" xr:uid="{00000000-0004-0000-0100-000057240000}"/>
    <hyperlink ref="MSO21" location="Age_Categories!A1" display="Age_Categories!A1" xr:uid="{00000000-0004-0000-0100-000058240000}"/>
    <hyperlink ref="MSP21" location="Age_Categories!A1" display="Age_Categories!A1" xr:uid="{00000000-0004-0000-0100-000059240000}"/>
    <hyperlink ref="MSQ21" location="Age_Categories!A1" display="Age_Categories!A1" xr:uid="{00000000-0004-0000-0100-00005A240000}"/>
    <hyperlink ref="MSR21" location="Age_Categories!A1" display="Age_Categories!A1" xr:uid="{00000000-0004-0000-0100-00005B240000}"/>
    <hyperlink ref="MSS21" location="Age_Categories!A1" display="Age_Categories!A1" xr:uid="{00000000-0004-0000-0100-00005C240000}"/>
    <hyperlink ref="MST21" location="Age_Categories!A1" display="Age_Categories!A1" xr:uid="{00000000-0004-0000-0100-00005D240000}"/>
    <hyperlink ref="MSU21" location="Age_Categories!A1" display="Age_Categories!A1" xr:uid="{00000000-0004-0000-0100-00005E240000}"/>
    <hyperlink ref="MSV21" location="Age_Categories!A1" display="Age_Categories!A1" xr:uid="{00000000-0004-0000-0100-00005F240000}"/>
    <hyperlink ref="MSW21" location="Age_Categories!A1" display="Age_Categories!A1" xr:uid="{00000000-0004-0000-0100-000060240000}"/>
    <hyperlink ref="MSX21" location="Age_Categories!A1" display="Age_Categories!A1" xr:uid="{00000000-0004-0000-0100-000061240000}"/>
    <hyperlink ref="MSY21" location="Age_Categories!A1" display="Age_Categories!A1" xr:uid="{00000000-0004-0000-0100-000062240000}"/>
    <hyperlink ref="MSZ21" location="Age_Categories!A1" display="Age_Categories!A1" xr:uid="{00000000-0004-0000-0100-000063240000}"/>
    <hyperlink ref="MTA21" location="Age_Categories!A1" display="Age_Categories!A1" xr:uid="{00000000-0004-0000-0100-000064240000}"/>
    <hyperlink ref="MTB21" location="Age_Categories!A1" display="Age_Categories!A1" xr:uid="{00000000-0004-0000-0100-000065240000}"/>
    <hyperlink ref="MTC21" location="Age_Categories!A1" display="Age_Categories!A1" xr:uid="{00000000-0004-0000-0100-000066240000}"/>
    <hyperlink ref="MTD21" location="Age_Categories!A1" display="Age_Categories!A1" xr:uid="{00000000-0004-0000-0100-000067240000}"/>
    <hyperlink ref="MTE21" location="Age_Categories!A1" display="Age_Categories!A1" xr:uid="{00000000-0004-0000-0100-000068240000}"/>
    <hyperlink ref="MTF21" location="Age_Categories!A1" display="Age_Categories!A1" xr:uid="{00000000-0004-0000-0100-000069240000}"/>
    <hyperlink ref="MTG21" location="Age_Categories!A1" display="Age_Categories!A1" xr:uid="{00000000-0004-0000-0100-00006A240000}"/>
    <hyperlink ref="MTH21" location="Age_Categories!A1" display="Age_Categories!A1" xr:uid="{00000000-0004-0000-0100-00006B240000}"/>
    <hyperlink ref="MTI21" location="Age_Categories!A1" display="Age_Categories!A1" xr:uid="{00000000-0004-0000-0100-00006C240000}"/>
    <hyperlink ref="MTJ21" location="Age_Categories!A1" display="Age_Categories!A1" xr:uid="{00000000-0004-0000-0100-00006D240000}"/>
    <hyperlink ref="MTK21" location="Age_Categories!A1" display="Age_Categories!A1" xr:uid="{00000000-0004-0000-0100-00006E240000}"/>
    <hyperlink ref="MTL21" location="Age_Categories!A1" display="Age_Categories!A1" xr:uid="{00000000-0004-0000-0100-00006F240000}"/>
    <hyperlink ref="MTM21" location="Age_Categories!A1" display="Age_Categories!A1" xr:uid="{00000000-0004-0000-0100-000070240000}"/>
    <hyperlink ref="MTN21" location="Age_Categories!A1" display="Age_Categories!A1" xr:uid="{00000000-0004-0000-0100-000071240000}"/>
    <hyperlink ref="MTO21" location="Age_Categories!A1" display="Age_Categories!A1" xr:uid="{00000000-0004-0000-0100-000072240000}"/>
    <hyperlink ref="MTP21" location="Age_Categories!A1" display="Age_Categories!A1" xr:uid="{00000000-0004-0000-0100-000073240000}"/>
    <hyperlink ref="MTQ21" location="Age_Categories!A1" display="Age_Categories!A1" xr:uid="{00000000-0004-0000-0100-000074240000}"/>
    <hyperlink ref="MTR21" location="Age_Categories!A1" display="Age_Categories!A1" xr:uid="{00000000-0004-0000-0100-000075240000}"/>
    <hyperlink ref="MTS21" location="Age_Categories!A1" display="Age_Categories!A1" xr:uid="{00000000-0004-0000-0100-000076240000}"/>
    <hyperlink ref="MTT21" location="Age_Categories!A1" display="Age_Categories!A1" xr:uid="{00000000-0004-0000-0100-000077240000}"/>
    <hyperlink ref="MTU21" location="Age_Categories!A1" display="Age_Categories!A1" xr:uid="{00000000-0004-0000-0100-000078240000}"/>
    <hyperlink ref="MTV21" location="Age_Categories!A1" display="Age_Categories!A1" xr:uid="{00000000-0004-0000-0100-000079240000}"/>
    <hyperlink ref="MTW21" location="Age_Categories!A1" display="Age_Categories!A1" xr:uid="{00000000-0004-0000-0100-00007A240000}"/>
    <hyperlink ref="MTX21" location="Age_Categories!A1" display="Age_Categories!A1" xr:uid="{00000000-0004-0000-0100-00007B240000}"/>
    <hyperlink ref="MTY21" location="Age_Categories!A1" display="Age_Categories!A1" xr:uid="{00000000-0004-0000-0100-00007C240000}"/>
    <hyperlink ref="MTZ21" location="Age_Categories!A1" display="Age_Categories!A1" xr:uid="{00000000-0004-0000-0100-00007D240000}"/>
    <hyperlink ref="MUA21" location="Age_Categories!A1" display="Age_Categories!A1" xr:uid="{00000000-0004-0000-0100-00007E240000}"/>
    <hyperlink ref="MUB21" location="Age_Categories!A1" display="Age_Categories!A1" xr:uid="{00000000-0004-0000-0100-00007F240000}"/>
    <hyperlink ref="MUC21" location="Age_Categories!A1" display="Age_Categories!A1" xr:uid="{00000000-0004-0000-0100-000080240000}"/>
    <hyperlink ref="MUD21" location="Age_Categories!A1" display="Age_Categories!A1" xr:uid="{00000000-0004-0000-0100-000081240000}"/>
    <hyperlink ref="MUE21" location="Age_Categories!A1" display="Age_Categories!A1" xr:uid="{00000000-0004-0000-0100-000082240000}"/>
    <hyperlink ref="MUF21" location="Age_Categories!A1" display="Age_Categories!A1" xr:uid="{00000000-0004-0000-0100-000083240000}"/>
    <hyperlink ref="MUG21" location="Age_Categories!A1" display="Age_Categories!A1" xr:uid="{00000000-0004-0000-0100-000084240000}"/>
    <hyperlink ref="MUH21" location="Age_Categories!A1" display="Age_Categories!A1" xr:uid="{00000000-0004-0000-0100-000085240000}"/>
    <hyperlink ref="MUI21" location="Age_Categories!A1" display="Age_Categories!A1" xr:uid="{00000000-0004-0000-0100-000086240000}"/>
    <hyperlink ref="MUJ21" location="Age_Categories!A1" display="Age_Categories!A1" xr:uid="{00000000-0004-0000-0100-000087240000}"/>
    <hyperlink ref="MUK21" location="Age_Categories!A1" display="Age_Categories!A1" xr:uid="{00000000-0004-0000-0100-000088240000}"/>
    <hyperlink ref="MUL21" location="Age_Categories!A1" display="Age_Categories!A1" xr:uid="{00000000-0004-0000-0100-000089240000}"/>
    <hyperlink ref="MUM21" location="Age_Categories!A1" display="Age_Categories!A1" xr:uid="{00000000-0004-0000-0100-00008A240000}"/>
    <hyperlink ref="MUN21" location="Age_Categories!A1" display="Age_Categories!A1" xr:uid="{00000000-0004-0000-0100-00008B240000}"/>
    <hyperlink ref="MUO21" location="Age_Categories!A1" display="Age_Categories!A1" xr:uid="{00000000-0004-0000-0100-00008C240000}"/>
    <hyperlink ref="MUP21" location="Age_Categories!A1" display="Age_Categories!A1" xr:uid="{00000000-0004-0000-0100-00008D240000}"/>
    <hyperlink ref="MUQ21" location="Age_Categories!A1" display="Age_Categories!A1" xr:uid="{00000000-0004-0000-0100-00008E240000}"/>
    <hyperlink ref="MUR21" location="Age_Categories!A1" display="Age_Categories!A1" xr:uid="{00000000-0004-0000-0100-00008F240000}"/>
    <hyperlink ref="MUS21" location="Age_Categories!A1" display="Age_Categories!A1" xr:uid="{00000000-0004-0000-0100-000090240000}"/>
    <hyperlink ref="MUT21" location="Age_Categories!A1" display="Age_Categories!A1" xr:uid="{00000000-0004-0000-0100-000091240000}"/>
    <hyperlink ref="MUU21" location="Age_Categories!A1" display="Age_Categories!A1" xr:uid="{00000000-0004-0000-0100-000092240000}"/>
    <hyperlink ref="MUV21" location="Age_Categories!A1" display="Age_Categories!A1" xr:uid="{00000000-0004-0000-0100-000093240000}"/>
    <hyperlink ref="MUW21" location="Age_Categories!A1" display="Age_Categories!A1" xr:uid="{00000000-0004-0000-0100-000094240000}"/>
    <hyperlink ref="MUX21" location="Age_Categories!A1" display="Age_Categories!A1" xr:uid="{00000000-0004-0000-0100-000095240000}"/>
    <hyperlink ref="MUY21" location="Age_Categories!A1" display="Age_Categories!A1" xr:uid="{00000000-0004-0000-0100-000096240000}"/>
    <hyperlink ref="MUZ21" location="Age_Categories!A1" display="Age_Categories!A1" xr:uid="{00000000-0004-0000-0100-000097240000}"/>
    <hyperlink ref="MVA21" location="Age_Categories!A1" display="Age_Categories!A1" xr:uid="{00000000-0004-0000-0100-000098240000}"/>
    <hyperlink ref="MVB21" location="Age_Categories!A1" display="Age_Categories!A1" xr:uid="{00000000-0004-0000-0100-000099240000}"/>
    <hyperlink ref="MVC21" location="Age_Categories!A1" display="Age_Categories!A1" xr:uid="{00000000-0004-0000-0100-00009A240000}"/>
    <hyperlink ref="MVD21" location="Age_Categories!A1" display="Age_Categories!A1" xr:uid="{00000000-0004-0000-0100-00009B240000}"/>
    <hyperlink ref="MVE21" location="Age_Categories!A1" display="Age_Categories!A1" xr:uid="{00000000-0004-0000-0100-00009C240000}"/>
    <hyperlink ref="MVF21" location="Age_Categories!A1" display="Age_Categories!A1" xr:uid="{00000000-0004-0000-0100-00009D240000}"/>
    <hyperlink ref="MVG21" location="Age_Categories!A1" display="Age_Categories!A1" xr:uid="{00000000-0004-0000-0100-00009E240000}"/>
    <hyperlink ref="MVH21" location="Age_Categories!A1" display="Age_Categories!A1" xr:uid="{00000000-0004-0000-0100-00009F240000}"/>
    <hyperlink ref="MVI21" location="Age_Categories!A1" display="Age_Categories!A1" xr:uid="{00000000-0004-0000-0100-0000A0240000}"/>
    <hyperlink ref="MVJ21" location="Age_Categories!A1" display="Age_Categories!A1" xr:uid="{00000000-0004-0000-0100-0000A1240000}"/>
    <hyperlink ref="MVK21" location="Age_Categories!A1" display="Age_Categories!A1" xr:uid="{00000000-0004-0000-0100-0000A2240000}"/>
    <hyperlink ref="MVL21" location="Age_Categories!A1" display="Age_Categories!A1" xr:uid="{00000000-0004-0000-0100-0000A3240000}"/>
    <hyperlink ref="MVM21" location="Age_Categories!A1" display="Age_Categories!A1" xr:uid="{00000000-0004-0000-0100-0000A4240000}"/>
    <hyperlink ref="MVN21" location="Age_Categories!A1" display="Age_Categories!A1" xr:uid="{00000000-0004-0000-0100-0000A5240000}"/>
    <hyperlink ref="MVO21" location="Age_Categories!A1" display="Age_Categories!A1" xr:uid="{00000000-0004-0000-0100-0000A6240000}"/>
    <hyperlink ref="MVP21" location="Age_Categories!A1" display="Age_Categories!A1" xr:uid="{00000000-0004-0000-0100-0000A7240000}"/>
    <hyperlink ref="MVQ21" location="Age_Categories!A1" display="Age_Categories!A1" xr:uid="{00000000-0004-0000-0100-0000A8240000}"/>
    <hyperlink ref="MVR21" location="Age_Categories!A1" display="Age_Categories!A1" xr:uid="{00000000-0004-0000-0100-0000A9240000}"/>
    <hyperlink ref="MVS21" location="Age_Categories!A1" display="Age_Categories!A1" xr:uid="{00000000-0004-0000-0100-0000AA240000}"/>
    <hyperlink ref="MVT21" location="Age_Categories!A1" display="Age_Categories!A1" xr:uid="{00000000-0004-0000-0100-0000AB240000}"/>
    <hyperlink ref="MVU21" location="Age_Categories!A1" display="Age_Categories!A1" xr:uid="{00000000-0004-0000-0100-0000AC240000}"/>
    <hyperlink ref="MVV21" location="Age_Categories!A1" display="Age_Categories!A1" xr:uid="{00000000-0004-0000-0100-0000AD240000}"/>
    <hyperlink ref="MVW21" location="Age_Categories!A1" display="Age_Categories!A1" xr:uid="{00000000-0004-0000-0100-0000AE240000}"/>
    <hyperlink ref="MVX21" location="Age_Categories!A1" display="Age_Categories!A1" xr:uid="{00000000-0004-0000-0100-0000AF240000}"/>
    <hyperlink ref="MVY21" location="Age_Categories!A1" display="Age_Categories!A1" xr:uid="{00000000-0004-0000-0100-0000B0240000}"/>
    <hyperlink ref="MVZ21" location="Age_Categories!A1" display="Age_Categories!A1" xr:uid="{00000000-0004-0000-0100-0000B1240000}"/>
    <hyperlink ref="MWA21" location="Age_Categories!A1" display="Age_Categories!A1" xr:uid="{00000000-0004-0000-0100-0000B2240000}"/>
    <hyperlink ref="MWB21" location="Age_Categories!A1" display="Age_Categories!A1" xr:uid="{00000000-0004-0000-0100-0000B3240000}"/>
    <hyperlink ref="MWC21" location="Age_Categories!A1" display="Age_Categories!A1" xr:uid="{00000000-0004-0000-0100-0000B4240000}"/>
    <hyperlink ref="MWD21" location="Age_Categories!A1" display="Age_Categories!A1" xr:uid="{00000000-0004-0000-0100-0000B5240000}"/>
    <hyperlink ref="MWE21" location="Age_Categories!A1" display="Age_Categories!A1" xr:uid="{00000000-0004-0000-0100-0000B6240000}"/>
    <hyperlink ref="MWF21" location="Age_Categories!A1" display="Age_Categories!A1" xr:uid="{00000000-0004-0000-0100-0000B7240000}"/>
    <hyperlink ref="MWG21" location="Age_Categories!A1" display="Age_Categories!A1" xr:uid="{00000000-0004-0000-0100-0000B8240000}"/>
    <hyperlink ref="MWH21" location="Age_Categories!A1" display="Age_Categories!A1" xr:uid="{00000000-0004-0000-0100-0000B9240000}"/>
    <hyperlink ref="MWI21" location="Age_Categories!A1" display="Age_Categories!A1" xr:uid="{00000000-0004-0000-0100-0000BA240000}"/>
    <hyperlink ref="MWJ21" location="Age_Categories!A1" display="Age_Categories!A1" xr:uid="{00000000-0004-0000-0100-0000BB240000}"/>
    <hyperlink ref="MWK21" location="Age_Categories!A1" display="Age_Categories!A1" xr:uid="{00000000-0004-0000-0100-0000BC240000}"/>
    <hyperlink ref="MWL21" location="Age_Categories!A1" display="Age_Categories!A1" xr:uid="{00000000-0004-0000-0100-0000BD240000}"/>
    <hyperlink ref="MWM21" location="Age_Categories!A1" display="Age_Categories!A1" xr:uid="{00000000-0004-0000-0100-0000BE240000}"/>
    <hyperlink ref="MWN21" location="Age_Categories!A1" display="Age_Categories!A1" xr:uid="{00000000-0004-0000-0100-0000BF240000}"/>
    <hyperlink ref="MWO21" location="Age_Categories!A1" display="Age_Categories!A1" xr:uid="{00000000-0004-0000-0100-0000C0240000}"/>
    <hyperlink ref="MWP21" location="Age_Categories!A1" display="Age_Categories!A1" xr:uid="{00000000-0004-0000-0100-0000C1240000}"/>
    <hyperlink ref="MWQ21" location="Age_Categories!A1" display="Age_Categories!A1" xr:uid="{00000000-0004-0000-0100-0000C2240000}"/>
    <hyperlink ref="MWR21" location="Age_Categories!A1" display="Age_Categories!A1" xr:uid="{00000000-0004-0000-0100-0000C3240000}"/>
    <hyperlink ref="MWS21" location="Age_Categories!A1" display="Age_Categories!A1" xr:uid="{00000000-0004-0000-0100-0000C4240000}"/>
    <hyperlink ref="MWT21" location="Age_Categories!A1" display="Age_Categories!A1" xr:uid="{00000000-0004-0000-0100-0000C5240000}"/>
    <hyperlink ref="MWU21" location="Age_Categories!A1" display="Age_Categories!A1" xr:uid="{00000000-0004-0000-0100-0000C6240000}"/>
    <hyperlink ref="MWV21" location="Age_Categories!A1" display="Age_Categories!A1" xr:uid="{00000000-0004-0000-0100-0000C7240000}"/>
    <hyperlink ref="MWW21" location="Age_Categories!A1" display="Age_Categories!A1" xr:uid="{00000000-0004-0000-0100-0000C8240000}"/>
    <hyperlink ref="MWX21" location="Age_Categories!A1" display="Age_Categories!A1" xr:uid="{00000000-0004-0000-0100-0000C9240000}"/>
    <hyperlink ref="MWY21" location="Age_Categories!A1" display="Age_Categories!A1" xr:uid="{00000000-0004-0000-0100-0000CA240000}"/>
    <hyperlink ref="MWZ21" location="Age_Categories!A1" display="Age_Categories!A1" xr:uid="{00000000-0004-0000-0100-0000CB240000}"/>
    <hyperlink ref="MXA21" location="Age_Categories!A1" display="Age_Categories!A1" xr:uid="{00000000-0004-0000-0100-0000CC240000}"/>
    <hyperlink ref="MXB21" location="Age_Categories!A1" display="Age_Categories!A1" xr:uid="{00000000-0004-0000-0100-0000CD240000}"/>
    <hyperlink ref="MXC21" location="Age_Categories!A1" display="Age_Categories!A1" xr:uid="{00000000-0004-0000-0100-0000CE240000}"/>
    <hyperlink ref="MXD21" location="Age_Categories!A1" display="Age_Categories!A1" xr:uid="{00000000-0004-0000-0100-0000CF240000}"/>
    <hyperlink ref="MXE21" location="Age_Categories!A1" display="Age_Categories!A1" xr:uid="{00000000-0004-0000-0100-0000D0240000}"/>
    <hyperlink ref="MXF21" location="Age_Categories!A1" display="Age_Categories!A1" xr:uid="{00000000-0004-0000-0100-0000D1240000}"/>
    <hyperlink ref="MXG21" location="Age_Categories!A1" display="Age_Categories!A1" xr:uid="{00000000-0004-0000-0100-0000D2240000}"/>
    <hyperlink ref="MXH21" location="Age_Categories!A1" display="Age_Categories!A1" xr:uid="{00000000-0004-0000-0100-0000D3240000}"/>
    <hyperlink ref="MXI21" location="Age_Categories!A1" display="Age_Categories!A1" xr:uid="{00000000-0004-0000-0100-0000D4240000}"/>
    <hyperlink ref="MXJ21" location="Age_Categories!A1" display="Age_Categories!A1" xr:uid="{00000000-0004-0000-0100-0000D5240000}"/>
    <hyperlink ref="MXK21" location="Age_Categories!A1" display="Age_Categories!A1" xr:uid="{00000000-0004-0000-0100-0000D6240000}"/>
    <hyperlink ref="MXL21" location="Age_Categories!A1" display="Age_Categories!A1" xr:uid="{00000000-0004-0000-0100-0000D7240000}"/>
    <hyperlink ref="MXM21" location="Age_Categories!A1" display="Age_Categories!A1" xr:uid="{00000000-0004-0000-0100-0000D8240000}"/>
    <hyperlink ref="MXN21" location="Age_Categories!A1" display="Age_Categories!A1" xr:uid="{00000000-0004-0000-0100-0000D9240000}"/>
    <hyperlink ref="MXO21" location="Age_Categories!A1" display="Age_Categories!A1" xr:uid="{00000000-0004-0000-0100-0000DA240000}"/>
    <hyperlink ref="MXP21" location="Age_Categories!A1" display="Age_Categories!A1" xr:uid="{00000000-0004-0000-0100-0000DB240000}"/>
    <hyperlink ref="MXQ21" location="Age_Categories!A1" display="Age_Categories!A1" xr:uid="{00000000-0004-0000-0100-0000DC240000}"/>
    <hyperlink ref="MXR21" location="Age_Categories!A1" display="Age_Categories!A1" xr:uid="{00000000-0004-0000-0100-0000DD240000}"/>
    <hyperlink ref="MXS21" location="Age_Categories!A1" display="Age_Categories!A1" xr:uid="{00000000-0004-0000-0100-0000DE240000}"/>
    <hyperlink ref="MXT21" location="Age_Categories!A1" display="Age_Categories!A1" xr:uid="{00000000-0004-0000-0100-0000DF240000}"/>
    <hyperlink ref="MXU21" location="Age_Categories!A1" display="Age_Categories!A1" xr:uid="{00000000-0004-0000-0100-0000E0240000}"/>
    <hyperlink ref="MXV21" location="Age_Categories!A1" display="Age_Categories!A1" xr:uid="{00000000-0004-0000-0100-0000E1240000}"/>
    <hyperlink ref="MXW21" location="Age_Categories!A1" display="Age_Categories!A1" xr:uid="{00000000-0004-0000-0100-0000E2240000}"/>
    <hyperlink ref="MXX21" location="Age_Categories!A1" display="Age_Categories!A1" xr:uid="{00000000-0004-0000-0100-0000E3240000}"/>
    <hyperlink ref="MXY21" location="Age_Categories!A1" display="Age_Categories!A1" xr:uid="{00000000-0004-0000-0100-0000E4240000}"/>
    <hyperlink ref="MXZ21" location="Age_Categories!A1" display="Age_Categories!A1" xr:uid="{00000000-0004-0000-0100-0000E5240000}"/>
    <hyperlink ref="MYA21" location="Age_Categories!A1" display="Age_Categories!A1" xr:uid="{00000000-0004-0000-0100-0000E6240000}"/>
    <hyperlink ref="MYB21" location="Age_Categories!A1" display="Age_Categories!A1" xr:uid="{00000000-0004-0000-0100-0000E7240000}"/>
    <hyperlink ref="MYC21" location="Age_Categories!A1" display="Age_Categories!A1" xr:uid="{00000000-0004-0000-0100-0000E8240000}"/>
    <hyperlink ref="MYD21" location="Age_Categories!A1" display="Age_Categories!A1" xr:uid="{00000000-0004-0000-0100-0000E9240000}"/>
    <hyperlink ref="MYE21" location="Age_Categories!A1" display="Age_Categories!A1" xr:uid="{00000000-0004-0000-0100-0000EA240000}"/>
    <hyperlink ref="MYF21" location="Age_Categories!A1" display="Age_Categories!A1" xr:uid="{00000000-0004-0000-0100-0000EB240000}"/>
    <hyperlink ref="MYG21" location="Age_Categories!A1" display="Age_Categories!A1" xr:uid="{00000000-0004-0000-0100-0000EC240000}"/>
    <hyperlink ref="MYH21" location="Age_Categories!A1" display="Age_Categories!A1" xr:uid="{00000000-0004-0000-0100-0000ED240000}"/>
    <hyperlink ref="MYI21" location="Age_Categories!A1" display="Age_Categories!A1" xr:uid="{00000000-0004-0000-0100-0000EE240000}"/>
    <hyperlink ref="MYJ21" location="Age_Categories!A1" display="Age_Categories!A1" xr:uid="{00000000-0004-0000-0100-0000EF240000}"/>
    <hyperlink ref="MYK21" location="Age_Categories!A1" display="Age_Categories!A1" xr:uid="{00000000-0004-0000-0100-0000F0240000}"/>
    <hyperlink ref="MYL21" location="Age_Categories!A1" display="Age_Categories!A1" xr:uid="{00000000-0004-0000-0100-0000F1240000}"/>
    <hyperlink ref="MYM21" location="Age_Categories!A1" display="Age_Categories!A1" xr:uid="{00000000-0004-0000-0100-0000F2240000}"/>
    <hyperlink ref="MYN21" location="Age_Categories!A1" display="Age_Categories!A1" xr:uid="{00000000-0004-0000-0100-0000F3240000}"/>
    <hyperlink ref="MYO21" location="Age_Categories!A1" display="Age_Categories!A1" xr:uid="{00000000-0004-0000-0100-0000F4240000}"/>
    <hyperlink ref="MYP21" location="Age_Categories!A1" display="Age_Categories!A1" xr:uid="{00000000-0004-0000-0100-0000F5240000}"/>
    <hyperlink ref="MYQ21" location="Age_Categories!A1" display="Age_Categories!A1" xr:uid="{00000000-0004-0000-0100-0000F6240000}"/>
    <hyperlink ref="MYR21" location="Age_Categories!A1" display="Age_Categories!A1" xr:uid="{00000000-0004-0000-0100-0000F7240000}"/>
    <hyperlink ref="MYS21" location="Age_Categories!A1" display="Age_Categories!A1" xr:uid="{00000000-0004-0000-0100-0000F8240000}"/>
    <hyperlink ref="MYT21" location="Age_Categories!A1" display="Age_Categories!A1" xr:uid="{00000000-0004-0000-0100-0000F9240000}"/>
    <hyperlink ref="MYU21" location="Age_Categories!A1" display="Age_Categories!A1" xr:uid="{00000000-0004-0000-0100-0000FA240000}"/>
    <hyperlink ref="MYV21" location="Age_Categories!A1" display="Age_Categories!A1" xr:uid="{00000000-0004-0000-0100-0000FB240000}"/>
    <hyperlink ref="MYW21" location="Age_Categories!A1" display="Age_Categories!A1" xr:uid="{00000000-0004-0000-0100-0000FC240000}"/>
    <hyperlink ref="MYX21" location="Age_Categories!A1" display="Age_Categories!A1" xr:uid="{00000000-0004-0000-0100-0000FD240000}"/>
    <hyperlink ref="MYY21" location="Age_Categories!A1" display="Age_Categories!A1" xr:uid="{00000000-0004-0000-0100-0000FE240000}"/>
    <hyperlink ref="MYZ21" location="Age_Categories!A1" display="Age_Categories!A1" xr:uid="{00000000-0004-0000-0100-0000FF240000}"/>
    <hyperlink ref="MZA21" location="Age_Categories!A1" display="Age_Categories!A1" xr:uid="{00000000-0004-0000-0100-000000250000}"/>
    <hyperlink ref="MZB21" location="Age_Categories!A1" display="Age_Categories!A1" xr:uid="{00000000-0004-0000-0100-000001250000}"/>
    <hyperlink ref="MZC21" location="Age_Categories!A1" display="Age_Categories!A1" xr:uid="{00000000-0004-0000-0100-000002250000}"/>
    <hyperlink ref="MZD21" location="Age_Categories!A1" display="Age_Categories!A1" xr:uid="{00000000-0004-0000-0100-000003250000}"/>
    <hyperlink ref="MZE21" location="Age_Categories!A1" display="Age_Categories!A1" xr:uid="{00000000-0004-0000-0100-000004250000}"/>
    <hyperlink ref="MZF21" location="Age_Categories!A1" display="Age_Categories!A1" xr:uid="{00000000-0004-0000-0100-000005250000}"/>
    <hyperlink ref="MZG21" location="Age_Categories!A1" display="Age_Categories!A1" xr:uid="{00000000-0004-0000-0100-000006250000}"/>
    <hyperlink ref="MZH21" location="Age_Categories!A1" display="Age_Categories!A1" xr:uid="{00000000-0004-0000-0100-000007250000}"/>
    <hyperlink ref="MZI21" location="Age_Categories!A1" display="Age_Categories!A1" xr:uid="{00000000-0004-0000-0100-000008250000}"/>
    <hyperlink ref="MZJ21" location="Age_Categories!A1" display="Age_Categories!A1" xr:uid="{00000000-0004-0000-0100-000009250000}"/>
    <hyperlink ref="MZK21" location="Age_Categories!A1" display="Age_Categories!A1" xr:uid="{00000000-0004-0000-0100-00000A250000}"/>
    <hyperlink ref="MZL21" location="Age_Categories!A1" display="Age_Categories!A1" xr:uid="{00000000-0004-0000-0100-00000B250000}"/>
    <hyperlink ref="MZM21" location="Age_Categories!A1" display="Age_Categories!A1" xr:uid="{00000000-0004-0000-0100-00000C250000}"/>
    <hyperlink ref="MZN21" location="Age_Categories!A1" display="Age_Categories!A1" xr:uid="{00000000-0004-0000-0100-00000D250000}"/>
    <hyperlink ref="MZO21" location="Age_Categories!A1" display="Age_Categories!A1" xr:uid="{00000000-0004-0000-0100-00000E250000}"/>
    <hyperlink ref="MZP21" location="Age_Categories!A1" display="Age_Categories!A1" xr:uid="{00000000-0004-0000-0100-00000F250000}"/>
    <hyperlink ref="MZQ21" location="Age_Categories!A1" display="Age_Categories!A1" xr:uid="{00000000-0004-0000-0100-000010250000}"/>
    <hyperlink ref="MZR21" location="Age_Categories!A1" display="Age_Categories!A1" xr:uid="{00000000-0004-0000-0100-000011250000}"/>
    <hyperlink ref="MZS21" location="Age_Categories!A1" display="Age_Categories!A1" xr:uid="{00000000-0004-0000-0100-000012250000}"/>
    <hyperlink ref="MZT21" location="Age_Categories!A1" display="Age_Categories!A1" xr:uid="{00000000-0004-0000-0100-000013250000}"/>
    <hyperlink ref="MZU21" location="Age_Categories!A1" display="Age_Categories!A1" xr:uid="{00000000-0004-0000-0100-000014250000}"/>
    <hyperlink ref="MZV21" location="Age_Categories!A1" display="Age_Categories!A1" xr:uid="{00000000-0004-0000-0100-000015250000}"/>
    <hyperlink ref="MZW21" location="Age_Categories!A1" display="Age_Categories!A1" xr:uid="{00000000-0004-0000-0100-000016250000}"/>
    <hyperlink ref="MZX21" location="Age_Categories!A1" display="Age_Categories!A1" xr:uid="{00000000-0004-0000-0100-000017250000}"/>
    <hyperlink ref="MZY21" location="Age_Categories!A1" display="Age_Categories!A1" xr:uid="{00000000-0004-0000-0100-000018250000}"/>
    <hyperlink ref="MZZ21" location="Age_Categories!A1" display="Age_Categories!A1" xr:uid="{00000000-0004-0000-0100-000019250000}"/>
    <hyperlink ref="NAA21" location="Age_Categories!A1" display="Age_Categories!A1" xr:uid="{00000000-0004-0000-0100-00001A250000}"/>
    <hyperlink ref="NAB21" location="Age_Categories!A1" display="Age_Categories!A1" xr:uid="{00000000-0004-0000-0100-00001B250000}"/>
    <hyperlink ref="NAC21" location="Age_Categories!A1" display="Age_Categories!A1" xr:uid="{00000000-0004-0000-0100-00001C250000}"/>
    <hyperlink ref="NAD21" location="Age_Categories!A1" display="Age_Categories!A1" xr:uid="{00000000-0004-0000-0100-00001D250000}"/>
    <hyperlink ref="NAE21" location="Age_Categories!A1" display="Age_Categories!A1" xr:uid="{00000000-0004-0000-0100-00001E250000}"/>
    <hyperlink ref="NAF21" location="Age_Categories!A1" display="Age_Categories!A1" xr:uid="{00000000-0004-0000-0100-00001F250000}"/>
    <hyperlink ref="NAG21" location="Age_Categories!A1" display="Age_Categories!A1" xr:uid="{00000000-0004-0000-0100-000020250000}"/>
    <hyperlink ref="NAH21" location="Age_Categories!A1" display="Age_Categories!A1" xr:uid="{00000000-0004-0000-0100-000021250000}"/>
    <hyperlink ref="NAI21" location="Age_Categories!A1" display="Age_Categories!A1" xr:uid="{00000000-0004-0000-0100-000022250000}"/>
    <hyperlink ref="NAJ21" location="Age_Categories!A1" display="Age_Categories!A1" xr:uid="{00000000-0004-0000-0100-000023250000}"/>
    <hyperlink ref="NAK21" location="Age_Categories!A1" display="Age_Categories!A1" xr:uid="{00000000-0004-0000-0100-000024250000}"/>
    <hyperlink ref="NAL21" location="Age_Categories!A1" display="Age_Categories!A1" xr:uid="{00000000-0004-0000-0100-000025250000}"/>
    <hyperlink ref="NAM21" location="Age_Categories!A1" display="Age_Categories!A1" xr:uid="{00000000-0004-0000-0100-000026250000}"/>
    <hyperlink ref="NAN21" location="Age_Categories!A1" display="Age_Categories!A1" xr:uid="{00000000-0004-0000-0100-000027250000}"/>
    <hyperlink ref="NAO21" location="Age_Categories!A1" display="Age_Categories!A1" xr:uid="{00000000-0004-0000-0100-000028250000}"/>
    <hyperlink ref="NAP21" location="Age_Categories!A1" display="Age_Categories!A1" xr:uid="{00000000-0004-0000-0100-000029250000}"/>
    <hyperlink ref="NAQ21" location="Age_Categories!A1" display="Age_Categories!A1" xr:uid="{00000000-0004-0000-0100-00002A250000}"/>
    <hyperlink ref="NAR21" location="Age_Categories!A1" display="Age_Categories!A1" xr:uid="{00000000-0004-0000-0100-00002B250000}"/>
    <hyperlink ref="NAS21" location="Age_Categories!A1" display="Age_Categories!A1" xr:uid="{00000000-0004-0000-0100-00002C250000}"/>
    <hyperlink ref="NAT21" location="Age_Categories!A1" display="Age_Categories!A1" xr:uid="{00000000-0004-0000-0100-00002D250000}"/>
    <hyperlink ref="NAU21" location="Age_Categories!A1" display="Age_Categories!A1" xr:uid="{00000000-0004-0000-0100-00002E250000}"/>
    <hyperlink ref="NAV21" location="Age_Categories!A1" display="Age_Categories!A1" xr:uid="{00000000-0004-0000-0100-00002F250000}"/>
    <hyperlink ref="NAW21" location="Age_Categories!A1" display="Age_Categories!A1" xr:uid="{00000000-0004-0000-0100-000030250000}"/>
    <hyperlink ref="NAX21" location="Age_Categories!A1" display="Age_Categories!A1" xr:uid="{00000000-0004-0000-0100-000031250000}"/>
    <hyperlink ref="NAY21" location="Age_Categories!A1" display="Age_Categories!A1" xr:uid="{00000000-0004-0000-0100-000032250000}"/>
    <hyperlink ref="NAZ21" location="Age_Categories!A1" display="Age_Categories!A1" xr:uid="{00000000-0004-0000-0100-000033250000}"/>
    <hyperlink ref="NBA21" location="Age_Categories!A1" display="Age_Categories!A1" xr:uid="{00000000-0004-0000-0100-000034250000}"/>
    <hyperlink ref="NBB21" location="Age_Categories!A1" display="Age_Categories!A1" xr:uid="{00000000-0004-0000-0100-000035250000}"/>
    <hyperlink ref="NBC21" location="Age_Categories!A1" display="Age_Categories!A1" xr:uid="{00000000-0004-0000-0100-000036250000}"/>
    <hyperlink ref="NBD21" location="Age_Categories!A1" display="Age_Categories!A1" xr:uid="{00000000-0004-0000-0100-000037250000}"/>
    <hyperlink ref="NBE21" location="Age_Categories!A1" display="Age_Categories!A1" xr:uid="{00000000-0004-0000-0100-000038250000}"/>
    <hyperlink ref="NBF21" location="Age_Categories!A1" display="Age_Categories!A1" xr:uid="{00000000-0004-0000-0100-000039250000}"/>
    <hyperlink ref="NBG21" location="Age_Categories!A1" display="Age_Categories!A1" xr:uid="{00000000-0004-0000-0100-00003A250000}"/>
    <hyperlink ref="NBH21" location="Age_Categories!A1" display="Age_Categories!A1" xr:uid="{00000000-0004-0000-0100-00003B250000}"/>
    <hyperlink ref="NBI21" location="Age_Categories!A1" display="Age_Categories!A1" xr:uid="{00000000-0004-0000-0100-00003C250000}"/>
    <hyperlink ref="NBJ21" location="Age_Categories!A1" display="Age_Categories!A1" xr:uid="{00000000-0004-0000-0100-00003D250000}"/>
    <hyperlink ref="NBK21" location="Age_Categories!A1" display="Age_Categories!A1" xr:uid="{00000000-0004-0000-0100-00003E250000}"/>
    <hyperlink ref="NBL21" location="Age_Categories!A1" display="Age_Categories!A1" xr:uid="{00000000-0004-0000-0100-00003F250000}"/>
    <hyperlink ref="NBM21" location="Age_Categories!A1" display="Age_Categories!A1" xr:uid="{00000000-0004-0000-0100-000040250000}"/>
    <hyperlink ref="NBN21" location="Age_Categories!A1" display="Age_Categories!A1" xr:uid="{00000000-0004-0000-0100-000041250000}"/>
    <hyperlink ref="NBO21" location="Age_Categories!A1" display="Age_Categories!A1" xr:uid="{00000000-0004-0000-0100-000042250000}"/>
    <hyperlink ref="NBP21" location="Age_Categories!A1" display="Age_Categories!A1" xr:uid="{00000000-0004-0000-0100-000043250000}"/>
    <hyperlink ref="NBQ21" location="Age_Categories!A1" display="Age_Categories!A1" xr:uid="{00000000-0004-0000-0100-000044250000}"/>
    <hyperlink ref="NBR21" location="Age_Categories!A1" display="Age_Categories!A1" xr:uid="{00000000-0004-0000-0100-000045250000}"/>
    <hyperlink ref="NBS21" location="Age_Categories!A1" display="Age_Categories!A1" xr:uid="{00000000-0004-0000-0100-000046250000}"/>
    <hyperlink ref="NBT21" location="Age_Categories!A1" display="Age_Categories!A1" xr:uid="{00000000-0004-0000-0100-000047250000}"/>
    <hyperlink ref="NBU21" location="Age_Categories!A1" display="Age_Categories!A1" xr:uid="{00000000-0004-0000-0100-000048250000}"/>
    <hyperlink ref="NBV21" location="Age_Categories!A1" display="Age_Categories!A1" xr:uid="{00000000-0004-0000-0100-000049250000}"/>
    <hyperlink ref="NBW21" location="Age_Categories!A1" display="Age_Categories!A1" xr:uid="{00000000-0004-0000-0100-00004A250000}"/>
    <hyperlink ref="NBX21" location="Age_Categories!A1" display="Age_Categories!A1" xr:uid="{00000000-0004-0000-0100-00004B250000}"/>
    <hyperlink ref="NBY21" location="Age_Categories!A1" display="Age_Categories!A1" xr:uid="{00000000-0004-0000-0100-00004C250000}"/>
    <hyperlink ref="NBZ21" location="Age_Categories!A1" display="Age_Categories!A1" xr:uid="{00000000-0004-0000-0100-00004D250000}"/>
    <hyperlink ref="NCA21" location="Age_Categories!A1" display="Age_Categories!A1" xr:uid="{00000000-0004-0000-0100-00004E250000}"/>
    <hyperlink ref="NCB21" location="Age_Categories!A1" display="Age_Categories!A1" xr:uid="{00000000-0004-0000-0100-00004F250000}"/>
    <hyperlink ref="NCC21" location="Age_Categories!A1" display="Age_Categories!A1" xr:uid="{00000000-0004-0000-0100-000050250000}"/>
    <hyperlink ref="NCD21" location="Age_Categories!A1" display="Age_Categories!A1" xr:uid="{00000000-0004-0000-0100-000051250000}"/>
    <hyperlink ref="NCE21" location="Age_Categories!A1" display="Age_Categories!A1" xr:uid="{00000000-0004-0000-0100-000052250000}"/>
    <hyperlink ref="NCF21" location="Age_Categories!A1" display="Age_Categories!A1" xr:uid="{00000000-0004-0000-0100-000053250000}"/>
    <hyperlink ref="NCG21" location="Age_Categories!A1" display="Age_Categories!A1" xr:uid="{00000000-0004-0000-0100-000054250000}"/>
    <hyperlink ref="NCH21" location="Age_Categories!A1" display="Age_Categories!A1" xr:uid="{00000000-0004-0000-0100-000055250000}"/>
    <hyperlink ref="NCI21" location="Age_Categories!A1" display="Age_Categories!A1" xr:uid="{00000000-0004-0000-0100-000056250000}"/>
    <hyperlink ref="NCJ21" location="Age_Categories!A1" display="Age_Categories!A1" xr:uid="{00000000-0004-0000-0100-000057250000}"/>
    <hyperlink ref="NCK21" location="Age_Categories!A1" display="Age_Categories!A1" xr:uid="{00000000-0004-0000-0100-000058250000}"/>
    <hyperlink ref="NCL21" location="Age_Categories!A1" display="Age_Categories!A1" xr:uid="{00000000-0004-0000-0100-000059250000}"/>
    <hyperlink ref="NCM21" location="Age_Categories!A1" display="Age_Categories!A1" xr:uid="{00000000-0004-0000-0100-00005A250000}"/>
    <hyperlink ref="NCN21" location="Age_Categories!A1" display="Age_Categories!A1" xr:uid="{00000000-0004-0000-0100-00005B250000}"/>
    <hyperlink ref="NCO21" location="Age_Categories!A1" display="Age_Categories!A1" xr:uid="{00000000-0004-0000-0100-00005C250000}"/>
    <hyperlink ref="NCP21" location="Age_Categories!A1" display="Age_Categories!A1" xr:uid="{00000000-0004-0000-0100-00005D250000}"/>
    <hyperlink ref="NCQ21" location="Age_Categories!A1" display="Age_Categories!A1" xr:uid="{00000000-0004-0000-0100-00005E250000}"/>
    <hyperlink ref="NCR21" location="Age_Categories!A1" display="Age_Categories!A1" xr:uid="{00000000-0004-0000-0100-00005F250000}"/>
    <hyperlink ref="NCS21" location="Age_Categories!A1" display="Age_Categories!A1" xr:uid="{00000000-0004-0000-0100-000060250000}"/>
    <hyperlink ref="NCT21" location="Age_Categories!A1" display="Age_Categories!A1" xr:uid="{00000000-0004-0000-0100-000061250000}"/>
    <hyperlink ref="NCU21" location="Age_Categories!A1" display="Age_Categories!A1" xr:uid="{00000000-0004-0000-0100-000062250000}"/>
    <hyperlink ref="NCV21" location="Age_Categories!A1" display="Age_Categories!A1" xr:uid="{00000000-0004-0000-0100-000063250000}"/>
    <hyperlink ref="NCW21" location="Age_Categories!A1" display="Age_Categories!A1" xr:uid="{00000000-0004-0000-0100-000064250000}"/>
    <hyperlink ref="NCX21" location="Age_Categories!A1" display="Age_Categories!A1" xr:uid="{00000000-0004-0000-0100-000065250000}"/>
    <hyperlink ref="NCY21" location="Age_Categories!A1" display="Age_Categories!A1" xr:uid="{00000000-0004-0000-0100-000066250000}"/>
    <hyperlink ref="NCZ21" location="Age_Categories!A1" display="Age_Categories!A1" xr:uid="{00000000-0004-0000-0100-000067250000}"/>
    <hyperlink ref="NDA21" location="Age_Categories!A1" display="Age_Categories!A1" xr:uid="{00000000-0004-0000-0100-000068250000}"/>
    <hyperlink ref="NDB21" location="Age_Categories!A1" display="Age_Categories!A1" xr:uid="{00000000-0004-0000-0100-000069250000}"/>
    <hyperlink ref="NDC21" location="Age_Categories!A1" display="Age_Categories!A1" xr:uid="{00000000-0004-0000-0100-00006A250000}"/>
    <hyperlink ref="NDD21" location="Age_Categories!A1" display="Age_Categories!A1" xr:uid="{00000000-0004-0000-0100-00006B250000}"/>
    <hyperlink ref="NDE21" location="Age_Categories!A1" display="Age_Categories!A1" xr:uid="{00000000-0004-0000-0100-00006C250000}"/>
    <hyperlink ref="NDF21" location="Age_Categories!A1" display="Age_Categories!A1" xr:uid="{00000000-0004-0000-0100-00006D250000}"/>
    <hyperlink ref="NDG21" location="Age_Categories!A1" display="Age_Categories!A1" xr:uid="{00000000-0004-0000-0100-00006E250000}"/>
    <hyperlink ref="NDH21" location="Age_Categories!A1" display="Age_Categories!A1" xr:uid="{00000000-0004-0000-0100-00006F250000}"/>
    <hyperlink ref="NDI21" location="Age_Categories!A1" display="Age_Categories!A1" xr:uid="{00000000-0004-0000-0100-000070250000}"/>
    <hyperlink ref="NDJ21" location="Age_Categories!A1" display="Age_Categories!A1" xr:uid="{00000000-0004-0000-0100-000071250000}"/>
    <hyperlink ref="NDK21" location="Age_Categories!A1" display="Age_Categories!A1" xr:uid="{00000000-0004-0000-0100-000072250000}"/>
    <hyperlink ref="NDL21" location="Age_Categories!A1" display="Age_Categories!A1" xr:uid="{00000000-0004-0000-0100-000073250000}"/>
    <hyperlink ref="NDM21" location="Age_Categories!A1" display="Age_Categories!A1" xr:uid="{00000000-0004-0000-0100-000074250000}"/>
    <hyperlink ref="NDN21" location="Age_Categories!A1" display="Age_Categories!A1" xr:uid="{00000000-0004-0000-0100-000075250000}"/>
    <hyperlink ref="NDO21" location="Age_Categories!A1" display="Age_Categories!A1" xr:uid="{00000000-0004-0000-0100-000076250000}"/>
    <hyperlink ref="NDP21" location="Age_Categories!A1" display="Age_Categories!A1" xr:uid="{00000000-0004-0000-0100-000077250000}"/>
    <hyperlink ref="NDQ21" location="Age_Categories!A1" display="Age_Categories!A1" xr:uid="{00000000-0004-0000-0100-000078250000}"/>
    <hyperlink ref="NDR21" location="Age_Categories!A1" display="Age_Categories!A1" xr:uid="{00000000-0004-0000-0100-000079250000}"/>
    <hyperlink ref="NDS21" location="Age_Categories!A1" display="Age_Categories!A1" xr:uid="{00000000-0004-0000-0100-00007A250000}"/>
    <hyperlink ref="NDT21" location="Age_Categories!A1" display="Age_Categories!A1" xr:uid="{00000000-0004-0000-0100-00007B250000}"/>
    <hyperlink ref="NDU21" location="Age_Categories!A1" display="Age_Categories!A1" xr:uid="{00000000-0004-0000-0100-00007C250000}"/>
    <hyperlink ref="NDV21" location="Age_Categories!A1" display="Age_Categories!A1" xr:uid="{00000000-0004-0000-0100-00007D250000}"/>
    <hyperlink ref="NDW21" location="Age_Categories!A1" display="Age_Categories!A1" xr:uid="{00000000-0004-0000-0100-00007E250000}"/>
    <hyperlink ref="NDX21" location="Age_Categories!A1" display="Age_Categories!A1" xr:uid="{00000000-0004-0000-0100-00007F250000}"/>
    <hyperlink ref="NDY21" location="Age_Categories!A1" display="Age_Categories!A1" xr:uid="{00000000-0004-0000-0100-000080250000}"/>
    <hyperlink ref="NDZ21" location="Age_Categories!A1" display="Age_Categories!A1" xr:uid="{00000000-0004-0000-0100-000081250000}"/>
    <hyperlink ref="NEA21" location="Age_Categories!A1" display="Age_Categories!A1" xr:uid="{00000000-0004-0000-0100-000082250000}"/>
    <hyperlink ref="NEB21" location="Age_Categories!A1" display="Age_Categories!A1" xr:uid="{00000000-0004-0000-0100-000083250000}"/>
    <hyperlink ref="NEC21" location="Age_Categories!A1" display="Age_Categories!A1" xr:uid="{00000000-0004-0000-0100-000084250000}"/>
    <hyperlink ref="NED21" location="Age_Categories!A1" display="Age_Categories!A1" xr:uid="{00000000-0004-0000-0100-000085250000}"/>
    <hyperlink ref="NEE21" location="Age_Categories!A1" display="Age_Categories!A1" xr:uid="{00000000-0004-0000-0100-000086250000}"/>
    <hyperlink ref="NEF21" location="Age_Categories!A1" display="Age_Categories!A1" xr:uid="{00000000-0004-0000-0100-000087250000}"/>
    <hyperlink ref="NEG21" location="Age_Categories!A1" display="Age_Categories!A1" xr:uid="{00000000-0004-0000-0100-000088250000}"/>
    <hyperlink ref="NEH21" location="Age_Categories!A1" display="Age_Categories!A1" xr:uid="{00000000-0004-0000-0100-000089250000}"/>
    <hyperlink ref="NEI21" location="Age_Categories!A1" display="Age_Categories!A1" xr:uid="{00000000-0004-0000-0100-00008A250000}"/>
    <hyperlink ref="NEJ21" location="Age_Categories!A1" display="Age_Categories!A1" xr:uid="{00000000-0004-0000-0100-00008B250000}"/>
    <hyperlink ref="NEK21" location="Age_Categories!A1" display="Age_Categories!A1" xr:uid="{00000000-0004-0000-0100-00008C250000}"/>
    <hyperlink ref="NEL21" location="Age_Categories!A1" display="Age_Categories!A1" xr:uid="{00000000-0004-0000-0100-00008D250000}"/>
    <hyperlink ref="NEM21" location="Age_Categories!A1" display="Age_Categories!A1" xr:uid="{00000000-0004-0000-0100-00008E250000}"/>
    <hyperlink ref="NEN21" location="Age_Categories!A1" display="Age_Categories!A1" xr:uid="{00000000-0004-0000-0100-00008F250000}"/>
    <hyperlink ref="NEO21" location="Age_Categories!A1" display="Age_Categories!A1" xr:uid="{00000000-0004-0000-0100-000090250000}"/>
    <hyperlink ref="NEP21" location="Age_Categories!A1" display="Age_Categories!A1" xr:uid="{00000000-0004-0000-0100-000091250000}"/>
    <hyperlink ref="NEQ21" location="Age_Categories!A1" display="Age_Categories!A1" xr:uid="{00000000-0004-0000-0100-000092250000}"/>
    <hyperlink ref="NER21" location="Age_Categories!A1" display="Age_Categories!A1" xr:uid="{00000000-0004-0000-0100-000093250000}"/>
    <hyperlink ref="NES21" location="Age_Categories!A1" display="Age_Categories!A1" xr:uid="{00000000-0004-0000-0100-000094250000}"/>
    <hyperlink ref="NET21" location="Age_Categories!A1" display="Age_Categories!A1" xr:uid="{00000000-0004-0000-0100-000095250000}"/>
    <hyperlink ref="NEU21" location="Age_Categories!A1" display="Age_Categories!A1" xr:uid="{00000000-0004-0000-0100-000096250000}"/>
    <hyperlink ref="NEV21" location="Age_Categories!A1" display="Age_Categories!A1" xr:uid="{00000000-0004-0000-0100-000097250000}"/>
    <hyperlink ref="NEW21" location="Age_Categories!A1" display="Age_Categories!A1" xr:uid="{00000000-0004-0000-0100-000098250000}"/>
    <hyperlink ref="NEX21" location="Age_Categories!A1" display="Age_Categories!A1" xr:uid="{00000000-0004-0000-0100-000099250000}"/>
    <hyperlink ref="NEY21" location="Age_Categories!A1" display="Age_Categories!A1" xr:uid="{00000000-0004-0000-0100-00009A250000}"/>
    <hyperlink ref="NEZ21" location="Age_Categories!A1" display="Age_Categories!A1" xr:uid="{00000000-0004-0000-0100-00009B250000}"/>
    <hyperlink ref="NFA21" location="Age_Categories!A1" display="Age_Categories!A1" xr:uid="{00000000-0004-0000-0100-00009C250000}"/>
    <hyperlink ref="NFB21" location="Age_Categories!A1" display="Age_Categories!A1" xr:uid="{00000000-0004-0000-0100-00009D250000}"/>
    <hyperlink ref="NFC21" location="Age_Categories!A1" display="Age_Categories!A1" xr:uid="{00000000-0004-0000-0100-00009E250000}"/>
    <hyperlink ref="NFD21" location="Age_Categories!A1" display="Age_Categories!A1" xr:uid="{00000000-0004-0000-0100-00009F250000}"/>
    <hyperlink ref="NFE21" location="Age_Categories!A1" display="Age_Categories!A1" xr:uid="{00000000-0004-0000-0100-0000A0250000}"/>
    <hyperlink ref="NFF21" location="Age_Categories!A1" display="Age_Categories!A1" xr:uid="{00000000-0004-0000-0100-0000A1250000}"/>
    <hyperlink ref="NFG21" location="Age_Categories!A1" display="Age_Categories!A1" xr:uid="{00000000-0004-0000-0100-0000A2250000}"/>
    <hyperlink ref="NFH21" location="Age_Categories!A1" display="Age_Categories!A1" xr:uid="{00000000-0004-0000-0100-0000A3250000}"/>
    <hyperlink ref="NFI21" location="Age_Categories!A1" display="Age_Categories!A1" xr:uid="{00000000-0004-0000-0100-0000A4250000}"/>
    <hyperlink ref="NFJ21" location="Age_Categories!A1" display="Age_Categories!A1" xr:uid="{00000000-0004-0000-0100-0000A5250000}"/>
    <hyperlink ref="NFK21" location="Age_Categories!A1" display="Age_Categories!A1" xr:uid="{00000000-0004-0000-0100-0000A6250000}"/>
    <hyperlink ref="NFL21" location="Age_Categories!A1" display="Age_Categories!A1" xr:uid="{00000000-0004-0000-0100-0000A7250000}"/>
    <hyperlink ref="NFM21" location="Age_Categories!A1" display="Age_Categories!A1" xr:uid="{00000000-0004-0000-0100-0000A8250000}"/>
    <hyperlink ref="NFN21" location="Age_Categories!A1" display="Age_Categories!A1" xr:uid="{00000000-0004-0000-0100-0000A9250000}"/>
    <hyperlink ref="NFO21" location="Age_Categories!A1" display="Age_Categories!A1" xr:uid="{00000000-0004-0000-0100-0000AA250000}"/>
    <hyperlink ref="NFP21" location="Age_Categories!A1" display="Age_Categories!A1" xr:uid="{00000000-0004-0000-0100-0000AB250000}"/>
    <hyperlink ref="NFQ21" location="Age_Categories!A1" display="Age_Categories!A1" xr:uid="{00000000-0004-0000-0100-0000AC250000}"/>
    <hyperlink ref="NFR21" location="Age_Categories!A1" display="Age_Categories!A1" xr:uid="{00000000-0004-0000-0100-0000AD250000}"/>
    <hyperlink ref="NFS21" location="Age_Categories!A1" display="Age_Categories!A1" xr:uid="{00000000-0004-0000-0100-0000AE250000}"/>
    <hyperlink ref="NFT21" location="Age_Categories!A1" display="Age_Categories!A1" xr:uid="{00000000-0004-0000-0100-0000AF250000}"/>
    <hyperlink ref="NFU21" location="Age_Categories!A1" display="Age_Categories!A1" xr:uid="{00000000-0004-0000-0100-0000B0250000}"/>
    <hyperlink ref="NFV21" location="Age_Categories!A1" display="Age_Categories!A1" xr:uid="{00000000-0004-0000-0100-0000B1250000}"/>
    <hyperlink ref="NFW21" location="Age_Categories!A1" display="Age_Categories!A1" xr:uid="{00000000-0004-0000-0100-0000B2250000}"/>
    <hyperlink ref="NFX21" location="Age_Categories!A1" display="Age_Categories!A1" xr:uid="{00000000-0004-0000-0100-0000B3250000}"/>
    <hyperlink ref="NFY21" location="Age_Categories!A1" display="Age_Categories!A1" xr:uid="{00000000-0004-0000-0100-0000B4250000}"/>
    <hyperlink ref="NFZ21" location="Age_Categories!A1" display="Age_Categories!A1" xr:uid="{00000000-0004-0000-0100-0000B5250000}"/>
    <hyperlink ref="NGA21" location="Age_Categories!A1" display="Age_Categories!A1" xr:uid="{00000000-0004-0000-0100-0000B6250000}"/>
    <hyperlink ref="NGB21" location="Age_Categories!A1" display="Age_Categories!A1" xr:uid="{00000000-0004-0000-0100-0000B7250000}"/>
    <hyperlink ref="NGC21" location="Age_Categories!A1" display="Age_Categories!A1" xr:uid="{00000000-0004-0000-0100-0000B8250000}"/>
    <hyperlink ref="NGD21" location="Age_Categories!A1" display="Age_Categories!A1" xr:uid="{00000000-0004-0000-0100-0000B9250000}"/>
    <hyperlink ref="NGE21" location="Age_Categories!A1" display="Age_Categories!A1" xr:uid="{00000000-0004-0000-0100-0000BA250000}"/>
    <hyperlink ref="NGF21" location="Age_Categories!A1" display="Age_Categories!A1" xr:uid="{00000000-0004-0000-0100-0000BB250000}"/>
    <hyperlink ref="NGG21" location="Age_Categories!A1" display="Age_Categories!A1" xr:uid="{00000000-0004-0000-0100-0000BC250000}"/>
    <hyperlink ref="NGH21" location="Age_Categories!A1" display="Age_Categories!A1" xr:uid="{00000000-0004-0000-0100-0000BD250000}"/>
    <hyperlink ref="NGI21" location="Age_Categories!A1" display="Age_Categories!A1" xr:uid="{00000000-0004-0000-0100-0000BE250000}"/>
    <hyperlink ref="NGJ21" location="Age_Categories!A1" display="Age_Categories!A1" xr:uid="{00000000-0004-0000-0100-0000BF250000}"/>
    <hyperlink ref="NGK21" location="Age_Categories!A1" display="Age_Categories!A1" xr:uid="{00000000-0004-0000-0100-0000C0250000}"/>
    <hyperlink ref="NGL21" location="Age_Categories!A1" display="Age_Categories!A1" xr:uid="{00000000-0004-0000-0100-0000C1250000}"/>
    <hyperlink ref="NGM21" location="Age_Categories!A1" display="Age_Categories!A1" xr:uid="{00000000-0004-0000-0100-0000C2250000}"/>
    <hyperlink ref="NGN21" location="Age_Categories!A1" display="Age_Categories!A1" xr:uid="{00000000-0004-0000-0100-0000C3250000}"/>
    <hyperlink ref="NGO21" location="Age_Categories!A1" display="Age_Categories!A1" xr:uid="{00000000-0004-0000-0100-0000C4250000}"/>
    <hyperlink ref="NGP21" location="Age_Categories!A1" display="Age_Categories!A1" xr:uid="{00000000-0004-0000-0100-0000C5250000}"/>
    <hyperlink ref="NGQ21" location="Age_Categories!A1" display="Age_Categories!A1" xr:uid="{00000000-0004-0000-0100-0000C6250000}"/>
    <hyperlink ref="NGR21" location="Age_Categories!A1" display="Age_Categories!A1" xr:uid="{00000000-0004-0000-0100-0000C7250000}"/>
    <hyperlink ref="NGS21" location="Age_Categories!A1" display="Age_Categories!A1" xr:uid="{00000000-0004-0000-0100-0000C8250000}"/>
    <hyperlink ref="NGT21" location="Age_Categories!A1" display="Age_Categories!A1" xr:uid="{00000000-0004-0000-0100-0000C9250000}"/>
    <hyperlink ref="NGU21" location="Age_Categories!A1" display="Age_Categories!A1" xr:uid="{00000000-0004-0000-0100-0000CA250000}"/>
    <hyperlink ref="NGV21" location="Age_Categories!A1" display="Age_Categories!A1" xr:uid="{00000000-0004-0000-0100-0000CB250000}"/>
    <hyperlink ref="NGW21" location="Age_Categories!A1" display="Age_Categories!A1" xr:uid="{00000000-0004-0000-0100-0000CC250000}"/>
    <hyperlink ref="NGX21" location="Age_Categories!A1" display="Age_Categories!A1" xr:uid="{00000000-0004-0000-0100-0000CD250000}"/>
    <hyperlink ref="NGY21" location="Age_Categories!A1" display="Age_Categories!A1" xr:uid="{00000000-0004-0000-0100-0000CE250000}"/>
    <hyperlink ref="NGZ21" location="Age_Categories!A1" display="Age_Categories!A1" xr:uid="{00000000-0004-0000-0100-0000CF250000}"/>
    <hyperlink ref="NHA21" location="Age_Categories!A1" display="Age_Categories!A1" xr:uid="{00000000-0004-0000-0100-0000D0250000}"/>
    <hyperlink ref="NHB21" location="Age_Categories!A1" display="Age_Categories!A1" xr:uid="{00000000-0004-0000-0100-0000D1250000}"/>
    <hyperlink ref="NHC21" location="Age_Categories!A1" display="Age_Categories!A1" xr:uid="{00000000-0004-0000-0100-0000D2250000}"/>
    <hyperlink ref="NHD21" location="Age_Categories!A1" display="Age_Categories!A1" xr:uid="{00000000-0004-0000-0100-0000D3250000}"/>
    <hyperlink ref="NHE21" location="Age_Categories!A1" display="Age_Categories!A1" xr:uid="{00000000-0004-0000-0100-0000D4250000}"/>
    <hyperlink ref="NHF21" location="Age_Categories!A1" display="Age_Categories!A1" xr:uid="{00000000-0004-0000-0100-0000D5250000}"/>
    <hyperlink ref="NHG21" location="Age_Categories!A1" display="Age_Categories!A1" xr:uid="{00000000-0004-0000-0100-0000D6250000}"/>
    <hyperlink ref="NHH21" location="Age_Categories!A1" display="Age_Categories!A1" xr:uid="{00000000-0004-0000-0100-0000D7250000}"/>
    <hyperlink ref="NHI21" location="Age_Categories!A1" display="Age_Categories!A1" xr:uid="{00000000-0004-0000-0100-0000D8250000}"/>
    <hyperlink ref="NHJ21" location="Age_Categories!A1" display="Age_Categories!A1" xr:uid="{00000000-0004-0000-0100-0000D9250000}"/>
    <hyperlink ref="NHK21" location="Age_Categories!A1" display="Age_Categories!A1" xr:uid="{00000000-0004-0000-0100-0000DA250000}"/>
    <hyperlink ref="NHL21" location="Age_Categories!A1" display="Age_Categories!A1" xr:uid="{00000000-0004-0000-0100-0000DB250000}"/>
    <hyperlink ref="NHM21" location="Age_Categories!A1" display="Age_Categories!A1" xr:uid="{00000000-0004-0000-0100-0000DC250000}"/>
    <hyperlink ref="NHN21" location="Age_Categories!A1" display="Age_Categories!A1" xr:uid="{00000000-0004-0000-0100-0000DD250000}"/>
    <hyperlink ref="NHO21" location="Age_Categories!A1" display="Age_Categories!A1" xr:uid="{00000000-0004-0000-0100-0000DE250000}"/>
    <hyperlink ref="NHP21" location="Age_Categories!A1" display="Age_Categories!A1" xr:uid="{00000000-0004-0000-0100-0000DF250000}"/>
    <hyperlink ref="NHQ21" location="Age_Categories!A1" display="Age_Categories!A1" xr:uid="{00000000-0004-0000-0100-0000E0250000}"/>
    <hyperlink ref="NHR21" location="Age_Categories!A1" display="Age_Categories!A1" xr:uid="{00000000-0004-0000-0100-0000E1250000}"/>
    <hyperlink ref="NHS21" location="Age_Categories!A1" display="Age_Categories!A1" xr:uid="{00000000-0004-0000-0100-0000E2250000}"/>
    <hyperlink ref="NHT21" location="Age_Categories!A1" display="Age_Categories!A1" xr:uid="{00000000-0004-0000-0100-0000E3250000}"/>
    <hyperlink ref="NHU21" location="Age_Categories!A1" display="Age_Categories!A1" xr:uid="{00000000-0004-0000-0100-0000E4250000}"/>
    <hyperlink ref="NHV21" location="Age_Categories!A1" display="Age_Categories!A1" xr:uid="{00000000-0004-0000-0100-0000E5250000}"/>
    <hyperlink ref="NHW21" location="Age_Categories!A1" display="Age_Categories!A1" xr:uid="{00000000-0004-0000-0100-0000E6250000}"/>
    <hyperlink ref="NHX21" location="Age_Categories!A1" display="Age_Categories!A1" xr:uid="{00000000-0004-0000-0100-0000E7250000}"/>
    <hyperlink ref="NHY21" location="Age_Categories!A1" display="Age_Categories!A1" xr:uid="{00000000-0004-0000-0100-0000E8250000}"/>
    <hyperlink ref="NHZ21" location="Age_Categories!A1" display="Age_Categories!A1" xr:uid="{00000000-0004-0000-0100-0000E9250000}"/>
    <hyperlink ref="NIA21" location="Age_Categories!A1" display="Age_Categories!A1" xr:uid="{00000000-0004-0000-0100-0000EA250000}"/>
    <hyperlink ref="NIB21" location="Age_Categories!A1" display="Age_Categories!A1" xr:uid="{00000000-0004-0000-0100-0000EB250000}"/>
    <hyperlink ref="NIC21" location="Age_Categories!A1" display="Age_Categories!A1" xr:uid="{00000000-0004-0000-0100-0000EC250000}"/>
    <hyperlink ref="NID21" location="Age_Categories!A1" display="Age_Categories!A1" xr:uid="{00000000-0004-0000-0100-0000ED250000}"/>
    <hyperlink ref="NIE21" location="Age_Categories!A1" display="Age_Categories!A1" xr:uid="{00000000-0004-0000-0100-0000EE250000}"/>
    <hyperlink ref="NIF21" location="Age_Categories!A1" display="Age_Categories!A1" xr:uid="{00000000-0004-0000-0100-0000EF250000}"/>
    <hyperlink ref="NIG21" location="Age_Categories!A1" display="Age_Categories!A1" xr:uid="{00000000-0004-0000-0100-0000F0250000}"/>
    <hyperlink ref="NIH21" location="Age_Categories!A1" display="Age_Categories!A1" xr:uid="{00000000-0004-0000-0100-0000F1250000}"/>
    <hyperlink ref="NII21" location="Age_Categories!A1" display="Age_Categories!A1" xr:uid="{00000000-0004-0000-0100-0000F2250000}"/>
    <hyperlink ref="NIJ21" location="Age_Categories!A1" display="Age_Categories!A1" xr:uid="{00000000-0004-0000-0100-0000F3250000}"/>
    <hyperlink ref="NIK21" location="Age_Categories!A1" display="Age_Categories!A1" xr:uid="{00000000-0004-0000-0100-0000F4250000}"/>
    <hyperlink ref="NIL21" location="Age_Categories!A1" display="Age_Categories!A1" xr:uid="{00000000-0004-0000-0100-0000F5250000}"/>
    <hyperlink ref="NIM21" location="Age_Categories!A1" display="Age_Categories!A1" xr:uid="{00000000-0004-0000-0100-0000F6250000}"/>
    <hyperlink ref="NIN21" location="Age_Categories!A1" display="Age_Categories!A1" xr:uid="{00000000-0004-0000-0100-0000F7250000}"/>
    <hyperlink ref="NIO21" location="Age_Categories!A1" display="Age_Categories!A1" xr:uid="{00000000-0004-0000-0100-0000F8250000}"/>
    <hyperlink ref="NIP21" location="Age_Categories!A1" display="Age_Categories!A1" xr:uid="{00000000-0004-0000-0100-0000F9250000}"/>
    <hyperlink ref="NIQ21" location="Age_Categories!A1" display="Age_Categories!A1" xr:uid="{00000000-0004-0000-0100-0000FA250000}"/>
    <hyperlink ref="NIR21" location="Age_Categories!A1" display="Age_Categories!A1" xr:uid="{00000000-0004-0000-0100-0000FB250000}"/>
    <hyperlink ref="NIS21" location="Age_Categories!A1" display="Age_Categories!A1" xr:uid="{00000000-0004-0000-0100-0000FC250000}"/>
    <hyperlink ref="NIT21" location="Age_Categories!A1" display="Age_Categories!A1" xr:uid="{00000000-0004-0000-0100-0000FD250000}"/>
    <hyperlink ref="NIU21" location="Age_Categories!A1" display="Age_Categories!A1" xr:uid="{00000000-0004-0000-0100-0000FE250000}"/>
    <hyperlink ref="NIV21" location="Age_Categories!A1" display="Age_Categories!A1" xr:uid="{00000000-0004-0000-0100-0000FF250000}"/>
    <hyperlink ref="NIW21" location="Age_Categories!A1" display="Age_Categories!A1" xr:uid="{00000000-0004-0000-0100-000000260000}"/>
    <hyperlink ref="NIX21" location="Age_Categories!A1" display="Age_Categories!A1" xr:uid="{00000000-0004-0000-0100-000001260000}"/>
    <hyperlink ref="NIY21" location="Age_Categories!A1" display="Age_Categories!A1" xr:uid="{00000000-0004-0000-0100-000002260000}"/>
    <hyperlink ref="NIZ21" location="Age_Categories!A1" display="Age_Categories!A1" xr:uid="{00000000-0004-0000-0100-000003260000}"/>
    <hyperlink ref="NJA21" location="Age_Categories!A1" display="Age_Categories!A1" xr:uid="{00000000-0004-0000-0100-000004260000}"/>
    <hyperlink ref="NJB21" location="Age_Categories!A1" display="Age_Categories!A1" xr:uid="{00000000-0004-0000-0100-000005260000}"/>
    <hyperlink ref="NJC21" location="Age_Categories!A1" display="Age_Categories!A1" xr:uid="{00000000-0004-0000-0100-000006260000}"/>
    <hyperlink ref="NJD21" location="Age_Categories!A1" display="Age_Categories!A1" xr:uid="{00000000-0004-0000-0100-000007260000}"/>
    <hyperlink ref="NJE21" location="Age_Categories!A1" display="Age_Categories!A1" xr:uid="{00000000-0004-0000-0100-000008260000}"/>
    <hyperlink ref="NJF21" location="Age_Categories!A1" display="Age_Categories!A1" xr:uid="{00000000-0004-0000-0100-000009260000}"/>
    <hyperlink ref="NJG21" location="Age_Categories!A1" display="Age_Categories!A1" xr:uid="{00000000-0004-0000-0100-00000A260000}"/>
    <hyperlink ref="NJH21" location="Age_Categories!A1" display="Age_Categories!A1" xr:uid="{00000000-0004-0000-0100-00000B260000}"/>
    <hyperlink ref="NJI21" location="Age_Categories!A1" display="Age_Categories!A1" xr:uid="{00000000-0004-0000-0100-00000C260000}"/>
    <hyperlink ref="NJJ21" location="Age_Categories!A1" display="Age_Categories!A1" xr:uid="{00000000-0004-0000-0100-00000D260000}"/>
    <hyperlink ref="NJK21" location="Age_Categories!A1" display="Age_Categories!A1" xr:uid="{00000000-0004-0000-0100-00000E260000}"/>
    <hyperlink ref="NJL21" location="Age_Categories!A1" display="Age_Categories!A1" xr:uid="{00000000-0004-0000-0100-00000F260000}"/>
    <hyperlink ref="NJM21" location="Age_Categories!A1" display="Age_Categories!A1" xr:uid="{00000000-0004-0000-0100-000010260000}"/>
    <hyperlink ref="NJN21" location="Age_Categories!A1" display="Age_Categories!A1" xr:uid="{00000000-0004-0000-0100-000011260000}"/>
    <hyperlink ref="NJO21" location="Age_Categories!A1" display="Age_Categories!A1" xr:uid="{00000000-0004-0000-0100-000012260000}"/>
    <hyperlink ref="NJP21" location="Age_Categories!A1" display="Age_Categories!A1" xr:uid="{00000000-0004-0000-0100-000013260000}"/>
    <hyperlink ref="NJQ21" location="Age_Categories!A1" display="Age_Categories!A1" xr:uid="{00000000-0004-0000-0100-000014260000}"/>
    <hyperlink ref="NJR21" location="Age_Categories!A1" display="Age_Categories!A1" xr:uid="{00000000-0004-0000-0100-000015260000}"/>
    <hyperlink ref="NJS21" location="Age_Categories!A1" display="Age_Categories!A1" xr:uid="{00000000-0004-0000-0100-000016260000}"/>
    <hyperlink ref="NJT21" location="Age_Categories!A1" display="Age_Categories!A1" xr:uid="{00000000-0004-0000-0100-000017260000}"/>
    <hyperlink ref="NJU21" location="Age_Categories!A1" display="Age_Categories!A1" xr:uid="{00000000-0004-0000-0100-000018260000}"/>
    <hyperlink ref="NJV21" location="Age_Categories!A1" display="Age_Categories!A1" xr:uid="{00000000-0004-0000-0100-000019260000}"/>
    <hyperlink ref="NJW21" location="Age_Categories!A1" display="Age_Categories!A1" xr:uid="{00000000-0004-0000-0100-00001A260000}"/>
    <hyperlink ref="NJX21" location="Age_Categories!A1" display="Age_Categories!A1" xr:uid="{00000000-0004-0000-0100-00001B260000}"/>
    <hyperlink ref="NJY21" location="Age_Categories!A1" display="Age_Categories!A1" xr:uid="{00000000-0004-0000-0100-00001C260000}"/>
    <hyperlink ref="NJZ21" location="Age_Categories!A1" display="Age_Categories!A1" xr:uid="{00000000-0004-0000-0100-00001D260000}"/>
    <hyperlink ref="NKA21" location="Age_Categories!A1" display="Age_Categories!A1" xr:uid="{00000000-0004-0000-0100-00001E260000}"/>
    <hyperlink ref="NKB21" location="Age_Categories!A1" display="Age_Categories!A1" xr:uid="{00000000-0004-0000-0100-00001F260000}"/>
    <hyperlink ref="NKC21" location="Age_Categories!A1" display="Age_Categories!A1" xr:uid="{00000000-0004-0000-0100-000020260000}"/>
    <hyperlink ref="NKD21" location="Age_Categories!A1" display="Age_Categories!A1" xr:uid="{00000000-0004-0000-0100-000021260000}"/>
    <hyperlink ref="NKE21" location="Age_Categories!A1" display="Age_Categories!A1" xr:uid="{00000000-0004-0000-0100-000022260000}"/>
    <hyperlink ref="NKF21" location="Age_Categories!A1" display="Age_Categories!A1" xr:uid="{00000000-0004-0000-0100-000023260000}"/>
    <hyperlink ref="NKG21" location="Age_Categories!A1" display="Age_Categories!A1" xr:uid="{00000000-0004-0000-0100-000024260000}"/>
    <hyperlink ref="NKH21" location="Age_Categories!A1" display="Age_Categories!A1" xr:uid="{00000000-0004-0000-0100-000025260000}"/>
    <hyperlink ref="NKI21" location="Age_Categories!A1" display="Age_Categories!A1" xr:uid="{00000000-0004-0000-0100-000026260000}"/>
    <hyperlink ref="NKJ21" location="Age_Categories!A1" display="Age_Categories!A1" xr:uid="{00000000-0004-0000-0100-000027260000}"/>
    <hyperlink ref="NKK21" location="Age_Categories!A1" display="Age_Categories!A1" xr:uid="{00000000-0004-0000-0100-000028260000}"/>
    <hyperlink ref="NKL21" location="Age_Categories!A1" display="Age_Categories!A1" xr:uid="{00000000-0004-0000-0100-000029260000}"/>
    <hyperlink ref="NKM21" location="Age_Categories!A1" display="Age_Categories!A1" xr:uid="{00000000-0004-0000-0100-00002A260000}"/>
    <hyperlink ref="NKN21" location="Age_Categories!A1" display="Age_Categories!A1" xr:uid="{00000000-0004-0000-0100-00002B260000}"/>
    <hyperlink ref="NKO21" location="Age_Categories!A1" display="Age_Categories!A1" xr:uid="{00000000-0004-0000-0100-00002C260000}"/>
    <hyperlink ref="NKP21" location="Age_Categories!A1" display="Age_Categories!A1" xr:uid="{00000000-0004-0000-0100-00002D260000}"/>
    <hyperlink ref="NKQ21" location="Age_Categories!A1" display="Age_Categories!A1" xr:uid="{00000000-0004-0000-0100-00002E260000}"/>
    <hyperlink ref="NKR21" location="Age_Categories!A1" display="Age_Categories!A1" xr:uid="{00000000-0004-0000-0100-00002F260000}"/>
    <hyperlink ref="NKS21" location="Age_Categories!A1" display="Age_Categories!A1" xr:uid="{00000000-0004-0000-0100-000030260000}"/>
    <hyperlink ref="NKT21" location="Age_Categories!A1" display="Age_Categories!A1" xr:uid="{00000000-0004-0000-0100-000031260000}"/>
    <hyperlink ref="NKU21" location="Age_Categories!A1" display="Age_Categories!A1" xr:uid="{00000000-0004-0000-0100-000032260000}"/>
    <hyperlink ref="NKV21" location="Age_Categories!A1" display="Age_Categories!A1" xr:uid="{00000000-0004-0000-0100-000033260000}"/>
    <hyperlink ref="NKW21" location="Age_Categories!A1" display="Age_Categories!A1" xr:uid="{00000000-0004-0000-0100-000034260000}"/>
    <hyperlink ref="NKX21" location="Age_Categories!A1" display="Age_Categories!A1" xr:uid="{00000000-0004-0000-0100-000035260000}"/>
    <hyperlink ref="NKY21" location="Age_Categories!A1" display="Age_Categories!A1" xr:uid="{00000000-0004-0000-0100-000036260000}"/>
    <hyperlink ref="NKZ21" location="Age_Categories!A1" display="Age_Categories!A1" xr:uid="{00000000-0004-0000-0100-000037260000}"/>
    <hyperlink ref="NLA21" location="Age_Categories!A1" display="Age_Categories!A1" xr:uid="{00000000-0004-0000-0100-000038260000}"/>
    <hyperlink ref="NLB21" location="Age_Categories!A1" display="Age_Categories!A1" xr:uid="{00000000-0004-0000-0100-000039260000}"/>
    <hyperlink ref="NLC21" location="Age_Categories!A1" display="Age_Categories!A1" xr:uid="{00000000-0004-0000-0100-00003A260000}"/>
    <hyperlink ref="NLD21" location="Age_Categories!A1" display="Age_Categories!A1" xr:uid="{00000000-0004-0000-0100-00003B260000}"/>
    <hyperlink ref="NLE21" location="Age_Categories!A1" display="Age_Categories!A1" xr:uid="{00000000-0004-0000-0100-00003C260000}"/>
    <hyperlink ref="NLF21" location="Age_Categories!A1" display="Age_Categories!A1" xr:uid="{00000000-0004-0000-0100-00003D260000}"/>
    <hyperlink ref="NLG21" location="Age_Categories!A1" display="Age_Categories!A1" xr:uid="{00000000-0004-0000-0100-00003E260000}"/>
    <hyperlink ref="NLH21" location="Age_Categories!A1" display="Age_Categories!A1" xr:uid="{00000000-0004-0000-0100-00003F260000}"/>
    <hyperlink ref="NLI21" location="Age_Categories!A1" display="Age_Categories!A1" xr:uid="{00000000-0004-0000-0100-000040260000}"/>
    <hyperlink ref="NLJ21" location="Age_Categories!A1" display="Age_Categories!A1" xr:uid="{00000000-0004-0000-0100-000041260000}"/>
    <hyperlink ref="NLK21" location="Age_Categories!A1" display="Age_Categories!A1" xr:uid="{00000000-0004-0000-0100-000042260000}"/>
    <hyperlink ref="NLL21" location="Age_Categories!A1" display="Age_Categories!A1" xr:uid="{00000000-0004-0000-0100-000043260000}"/>
    <hyperlink ref="NLM21" location="Age_Categories!A1" display="Age_Categories!A1" xr:uid="{00000000-0004-0000-0100-000044260000}"/>
    <hyperlink ref="NLN21" location="Age_Categories!A1" display="Age_Categories!A1" xr:uid="{00000000-0004-0000-0100-000045260000}"/>
    <hyperlink ref="NLO21" location="Age_Categories!A1" display="Age_Categories!A1" xr:uid="{00000000-0004-0000-0100-000046260000}"/>
    <hyperlink ref="NLP21" location="Age_Categories!A1" display="Age_Categories!A1" xr:uid="{00000000-0004-0000-0100-000047260000}"/>
    <hyperlink ref="NLQ21" location="Age_Categories!A1" display="Age_Categories!A1" xr:uid="{00000000-0004-0000-0100-000048260000}"/>
    <hyperlink ref="NLR21" location="Age_Categories!A1" display="Age_Categories!A1" xr:uid="{00000000-0004-0000-0100-000049260000}"/>
    <hyperlink ref="NLS21" location="Age_Categories!A1" display="Age_Categories!A1" xr:uid="{00000000-0004-0000-0100-00004A260000}"/>
    <hyperlink ref="NLT21" location="Age_Categories!A1" display="Age_Categories!A1" xr:uid="{00000000-0004-0000-0100-00004B260000}"/>
    <hyperlink ref="NLU21" location="Age_Categories!A1" display="Age_Categories!A1" xr:uid="{00000000-0004-0000-0100-00004C260000}"/>
    <hyperlink ref="NLV21" location="Age_Categories!A1" display="Age_Categories!A1" xr:uid="{00000000-0004-0000-0100-00004D260000}"/>
    <hyperlink ref="NLW21" location="Age_Categories!A1" display="Age_Categories!A1" xr:uid="{00000000-0004-0000-0100-00004E260000}"/>
    <hyperlink ref="NLX21" location="Age_Categories!A1" display="Age_Categories!A1" xr:uid="{00000000-0004-0000-0100-00004F260000}"/>
    <hyperlink ref="NLY21" location="Age_Categories!A1" display="Age_Categories!A1" xr:uid="{00000000-0004-0000-0100-000050260000}"/>
    <hyperlink ref="NLZ21" location="Age_Categories!A1" display="Age_Categories!A1" xr:uid="{00000000-0004-0000-0100-000051260000}"/>
    <hyperlink ref="NMA21" location="Age_Categories!A1" display="Age_Categories!A1" xr:uid="{00000000-0004-0000-0100-000052260000}"/>
    <hyperlink ref="NMB21" location="Age_Categories!A1" display="Age_Categories!A1" xr:uid="{00000000-0004-0000-0100-000053260000}"/>
    <hyperlink ref="NMC21" location="Age_Categories!A1" display="Age_Categories!A1" xr:uid="{00000000-0004-0000-0100-000054260000}"/>
    <hyperlink ref="NMD21" location="Age_Categories!A1" display="Age_Categories!A1" xr:uid="{00000000-0004-0000-0100-000055260000}"/>
    <hyperlink ref="NME21" location="Age_Categories!A1" display="Age_Categories!A1" xr:uid="{00000000-0004-0000-0100-000056260000}"/>
    <hyperlink ref="NMF21" location="Age_Categories!A1" display="Age_Categories!A1" xr:uid="{00000000-0004-0000-0100-000057260000}"/>
    <hyperlink ref="NMG21" location="Age_Categories!A1" display="Age_Categories!A1" xr:uid="{00000000-0004-0000-0100-000058260000}"/>
    <hyperlink ref="NMH21" location="Age_Categories!A1" display="Age_Categories!A1" xr:uid="{00000000-0004-0000-0100-000059260000}"/>
    <hyperlink ref="NMI21" location="Age_Categories!A1" display="Age_Categories!A1" xr:uid="{00000000-0004-0000-0100-00005A260000}"/>
    <hyperlink ref="NMJ21" location="Age_Categories!A1" display="Age_Categories!A1" xr:uid="{00000000-0004-0000-0100-00005B260000}"/>
    <hyperlink ref="NMK21" location="Age_Categories!A1" display="Age_Categories!A1" xr:uid="{00000000-0004-0000-0100-00005C260000}"/>
    <hyperlink ref="NML21" location="Age_Categories!A1" display="Age_Categories!A1" xr:uid="{00000000-0004-0000-0100-00005D260000}"/>
    <hyperlink ref="NMM21" location="Age_Categories!A1" display="Age_Categories!A1" xr:uid="{00000000-0004-0000-0100-00005E260000}"/>
    <hyperlink ref="NMN21" location="Age_Categories!A1" display="Age_Categories!A1" xr:uid="{00000000-0004-0000-0100-00005F260000}"/>
    <hyperlink ref="NMO21" location="Age_Categories!A1" display="Age_Categories!A1" xr:uid="{00000000-0004-0000-0100-000060260000}"/>
    <hyperlink ref="NMP21" location="Age_Categories!A1" display="Age_Categories!A1" xr:uid="{00000000-0004-0000-0100-000061260000}"/>
    <hyperlink ref="NMQ21" location="Age_Categories!A1" display="Age_Categories!A1" xr:uid="{00000000-0004-0000-0100-000062260000}"/>
    <hyperlink ref="NMR21" location="Age_Categories!A1" display="Age_Categories!A1" xr:uid="{00000000-0004-0000-0100-000063260000}"/>
    <hyperlink ref="NMS21" location="Age_Categories!A1" display="Age_Categories!A1" xr:uid="{00000000-0004-0000-0100-000064260000}"/>
    <hyperlink ref="NMT21" location="Age_Categories!A1" display="Age_Categories!A1" xr:uid="{00000000-0004-0000-0100-000065260000}"/>
    <hyperlink ref="NMU21" location="Age_Categories!A1" display="Age_Categories!A1" xr:uid="{00000000-0004-0000-0100-000066260000}"/>
    <hyperlink ref="NMV21" location="Age_Categories!A1" display="Age_Categories!A1" xr:uid="{00000000-0004-0000-0100-000067260000}"/>
    <hyperlink ref="NMW21" location="Age_Categories!A1" display="Age_Categories!A1" xr:uid="{00000000-0004-0000-0100-000068260000}"/>
    <hyperlink ref="NMX21" location="Age_Categories!A1" display="Age_Categories!A1" xr:uid="{00000000-0004-0000-0100-000069260000}"/>
    <hyperlink ref="NMY21" location="Age_Categories!A1" display="Age_Categories!A1" xr:uid="{00000000-0004-0000-0100-00006A260000}"/>
    <hyperlink ref="NMZ21" location="Age_Categories!A1" display="Age_Categories!A1" xr:uid="{00000000-0004-0000-0100-00006B260000}"/>
    <hyperlink ref="NNA21" location="Age_Categories!A1" display="Age_Categories!A1" xr:uid="{00000000-0004-0000-0100-00006C260000}"/>
    <hyperlink ref="NNB21" location="Age_Categories!A1" display="Age_Categories!A1" xr:uid="{00000000-0004-0000-0100-00006D260000}"/>
    <hyperlink ref="NNC21" location="Age_Categories!A1" display="Age_Categories!A1" xr:uid="{00000000-0004-0000-0100-00006E260000}"/>
    <hyperlink ref="NND21" location="Age_Categories!A1" display="Age_Categories!A1" xr:uid="{00000000-0004-0000-0100-00006F260000}"/>
    <hyperlink ref="NNE21" location="Age_Categories!A1" display="Age_Categories!A1" xr:uid="{00000000-0004-0000-0100-000070260000}"/>
    <hyperlink ref="NNF21" location="Age_Categories!A1" display="Age_Categories!A1" xr:uid="{00000000-0004-0000-0100-000071260000}"/>
    <hyperlink ref="NNG21" location="Age_Categories!A1" display="Age_Categories!A1" xr:uid="{00000000-0004-0000-0100-000072260000}"/>
    <hyperlink ref="NNH21" location="Age_Categories!A1" display="Age_Categories!A1" xr:uid="{00000000-0004-0000-0100-000073260000}"/>
    <hyperlink ref="NNI21" location="Age_Categories!A1" display="Age_Categories!A1" xr:uid="{00000000-0004-0000-0100-000074260000}"/>
    <hyperlink ref="NNJ21" location="Age_Categories!A1" display="Age_Categories!A1" xr:uid="{00000000-0004-0000-0100-000075260000}"/>
    <hyperlink ref="NNK21" location="Age_Categories!A1" display="Age_Categories!A1" xr:uid="{00000000-0004-0000-0100-000076260000}"/>
    <hyperlink ref="NNL21" location="Age_Categories!A1" display="Age_Categories!A1" xr:uid="{00000000-0004-0000-0100-000077260000}"/>
    <hyperlink ref="NNM21" location="Age_Categories!A1" display="Age_Categories!A1" xr:uid="{00000000-0004-0000-0100-000078260000}"/>
    <hyperlink ref="NNN21" location="Age_Categories!A1" display="Age_Categories!A1" xr:uid="{00000000-0004-0000-0100-000079260000}"/>
    <hyperlink ref="NNO21" location="Age_Categories!A1" display="Age_Categories!A1" xr:uid="{00000000-0004-0000-0100-00007A260000}"/>
    <hyperlink ref="NNP21" location="Age_Categories!A1" display="Age_Categories!A1" xr:uid="{00000000-0004-0000-0100-00007B260000}"/>
    <hyperlink ref="NNQ21" location="Age_Categories!A1" display="Age_Categories!A1" xr:uid="{00000000-0004-0000-0100-00007C260000}"/>
    <hyperlink ref="NNR21" location="Age_Categories!A1" display="Age_Categories!A1" xr:uid="{00000000-0004-0000-0100-00007D260000}"/>
    <hyperlink ref="NNS21" location="Age_Categories!A1" display="Age_Categories!A1" xr:uid="{00000000-0004-0000-0100-00007E260000}"/>
    <hyperlink ref="NNT21" location="Age_Categories!A1" display="Age_Categories!A1" xr:uid="{00000000-0004-0000-0100-00007F260000}"/>
    <hyperlink ref="NNU21" location="Age_Categories!A1" display="Age_Categories!A1" xr:uid="{00000000-0004-0000-0100-000080260000}"/>
    <hyperlink ref="NNV21" location="Age_Categories!A1" display="Age_Categories!A1" xr:uid="{00000000-0004-0000-0100-000081260000}"/>
    <hyperlink ref="NNW21" location="Age_Categories!A1" display="Age_Categories!A1" xr:uid="{00000000-0004-0000-0100-000082260000}"/>
    <hyperlink ref="NNX21" location="Age_Categories!A1" display="Age_Categories!A1" xr:uid="{00000000-0004-0000-0100-000083260000}"/>
    <hyperlink ref="NNY21" location="Age_Categories!A1" display="Age_Categories!A1" xr:uid="{00000000-0004-0000-0100-000084260000}"/>
    <hyperlink ref="NNZ21" location="Age_Categories!A1" display="Age_Categories!A1" xr:uid="{00000000-0004-0000-0100-000085260000}"/>
    <hyperlink ref="NOA21" location="Age_Categories!A1" display="Age_Categories!A1" xr:uid="{00000000-0004-0000-0100-000086260000}"/>
    <hyperlink ref="NOB21" location="Age_Categories!A1" display="Age_Categories!A1" xr:uid="{00000000-0004-0000-0100-000087260000}"/>
    <hyperlink ref="NOC21" location="Age_Categories!A1" display="Age_Categories!A1" xr:uid="{00000000-0004-0000-0100-000088260000}"/>
    <hyperlink ref="NOD21" location="Age_Categories!A1" display="Age_Categories!A1" xr:uid="{00000000-0004-0000-0100-000089260000}"/>
    <hyperlink ref="NOE21" location="Age_Categories!A1" display="Age_Categories!A1" xr:uid="{00000000-0004-0000-0100-00008A260000}"/>
    <hyperlink ref="NOF21" location="Age_Categories!A1" display="Age_Categories!A1" xr:uid="{00000000-0004-0000-0100-00008B260000}"/>
    <hyperlink ref="NOG21" location="Age_Categories!A1" display="Age_Categories!A1" xr:uid="{00000000-0004-0000-0100-00008C260000}"/>
    <hyperlink ref="NOH21" location="Age_Categories!A1" display="Age_Categories!A1" xr:uid="{00000000-0004-0000-0100-00008D260000}"/>
    <hyperlink ref="NOI21" location="Age_Categories!A1" display="Age_Categories!A1" xr:uid="{00000000-0004-0000-0100-00008E260000}"/>
    <hyperlink ref="NOJ21" location="Age_Categories!A1" display="Age_Categories!A1" xr:uid="{00000000-0004-0000-0100-00008F260000}"/>
    <hyperlink ref="NOK21" location="Age_Categories!A1" display="Age_Categories!A1" xr:uid="{00000000-0004-0000-0100-000090260000}"/>
    <hyperlink ref="NOL21" location="Age_Categories!A1" display="Age_Categories!A1" xr:uid="{00000000-0004-0000-0100-000091260000}"/>
    <hyperlink ref="NOM21" location="Age_Categories!A1" display="Age_Categories!A1" xr:uid="{00000000-0004-0000-0100-000092260000}"/>
    <hyperlink ref="NON21" location="Age_Categories!A1" display="Age_Categories!A1" xr:uid="{00000000-0004-0000-0100-000093260000}"/>
    <hyperlink ref="NOO21" location="Age_Categories!A1" display="Age_Categories!A1" xr:uid="{00000000-0004-0000-0100-000094260000}"/>
    <hyperlink ref="NOP21" location="Age_Categories!A1" display="Age_Categories!A1" xr:uid="{00000000-0004-0000-0100-000095260000}"/>
    <hyperlink ref="NOQ21" location="Age_Categories!A1" display="Age_Categories!A1" xr:uid="{00000000-0004-0000-0100-000096260000}"/>
    <hyperlink ref="NOR21" location="Age_Categories!A1" display="Age_Categories!A1" xr:uid="{00000000-0004-0000-0100-000097260000}"/>
    <hyperlink ref="NOS21" location="Age_Categories!A1" display="Age_Categories!A1" xr:uid="{00000000-0004-0000-0100-000098260000}"/>
    <hyperlink ref="NOT21" location="Age_Categories!A1" display="Age_Categories!A1" xr:uid="{00000000-0004-0000-0100-000099260000}"/>
    <hyperlink ref="NOU21" location="Age_Categories!A1" display="Age_Categories!A1" xr:uid="{00000000-0004-0000-0100-00009A260000}"/>
    <hyperlink ref="NOV21" location="Age_Categories!A1" display="Age_Categories!A1" xr:uid="{00000000-0004-0000-0100-00009B260000}"/>
    <hyperlink ref="NOW21" location="Age_Categories!A1" display="Age_Categories!A1" xr:uid="{00000000-0004-0000-0100-00009C260000}"/>
    <hyperlink ref="NOX21" location="Age_Categories!A1" display="Age_Categories!A1" xr:uid="{00000000-0004-0000-0100-00009D260000}"/>
    <hyperlink ref="NOY21" location="Age_Categories!A1" display="Age_Categories!A1" xr:uid="{00000000-0004-0000-0100-00009E260000}"/>
    <hyperlink ref="NOZ21" location="Age_Categories!A1" display="Age_Categories!A1" xr:uid="{00000000-0004-0000-0100-00009F260000}"/>
    <hyperlink ref="NPA21" location="Age_Categories!A1" display="Age_Categories!A1" xr:uid="{00000000-0004-0000-0100-0000A0260000}"/>
    <hyperlink ref="NPB21" location="Age_Categories!A1" display="Age_Categories!A1" xr:uid="{00000000-0004-0000-0100-0000A1260000}"/>
    <hyperlink ref="NPC21" location="Age_Categories!A1" display="Age_Categories!A1" xr:uid="{00000000-0004-0000-0100-0000A2260000}"/>
    <hyperlink ref="NPD21" location="Age_Categories!A1" display="Age_Categories!A1" xr:uid="{00000000-0004-0000-0100-0000A3260000}"/>
    <hyperlink ref="NPE21" location="Age_Categories!A1" display="Age_Categories!A1" xr:uid="{00000000-0004-0000-0100-0000A4260000}"/>
    <hyperlink ref="NPF21" location="Age_Categories!A1" display="Age_Categories!A1" xr:uid="{00000000-0004-0000-0100-0000A5260000}"/>
    <hyperlink ref="NPG21" location="Age_Categories!A1" display="Age_Categories!A1" xr:uid="{00000000-0004-0000-0100-0000A6260000}"/>
    <hyperlink ref="NPH21" location="Age_Categories!A1" display="Age_Categories!A1" xr:uid="{00000000-0004-0000-0100-0000A7260000}"/>
    <hyperlink ref="NPI21" location="Age_Categories!A1" display="Age_Categories!A1" xr:uid="{00000000-0004-0000-0100-0000A8260000}"/>
    <hyperlink ref="NPJ21" location="Age_Categories!A1" display="Age_Categories!A1" xr:uid="{00000000-0004-0000-0100-0000A9260000}"/>
    <hyperlink ref="NPK21" location="Age_Categories!A1" display="Age_Categories!A1" xr:uid="{00000000-0004-0000-0100-0000AA260000}"/>
    <hyperlink ref="NPL21" location="Age_Categories!A1" display="Age_Categories!A1" xr:uid="{00000000-0004-0000-0100-0000AB260000}"/>
    <hyperlink ref="NPM21" location="Age_Categories!A1" display="Age_Categories!A1" xr:uid="{00000000-0004-0000-0100-0000AC260000}"/>
    <hyperlink ref="NPN21" location="Age_Categories!A1" display="Age_Categories!A1" xr:uid="{00000000-0004-0000-0100-0000AD260000}"/>
    <hyperlink ref="NPO21" location="Age_Categories!A1" display="Age_Categories!A1" xr:uid="{00000000-0004-0000-0100-0000AE260000}"/>
    <hyperlink ref="NPP21" location="Age_Categories!A1" display="Age_Categories!A1" xr:uid="{00000000-0004-0000-0100-0000AF260000}"/>
    <hyperlink ref="NPQ21" location="Age_Categories!A1" display="Age_Categories!A1" xr:uid="{00000000-0004-0000-0100-0000B0260000}"/>
    <hyperlink ref="NPR21" location="Age_Categories!A1" display="Age_Categories!A1" xr:uid="{00000000-0004-0000-0100-0000B1260000}"/>
    <hyperlink ref="NPS21" location="Age_Categories!A1" display="Age_Categories!A1" xr:uid="{00000000-0004-0000-0100-0000B2260000}"/>
    <hyperlink ref="NPT21" location="Age_Categories!A1" display="Age_Categories!A1" xr:uid="{00000000-0004-0000-0100-0000B3260000}"/>
    <hyperlink ref="NPU21" location="Age_Categories!A1" display="Age_Categories!A1" xr:uid="{00000000-0004-0000-0100-0000B4260000}"/>
    <hyperlink ref="NPV21" location="Age_Categories!A1" display="Age_Categories!A1" xr:uid="{00000000-0004-0000-0100-0000B5260000}"/>
    <hyperlink ref="NPW21" location="Age_Categories!A1" display="Age_Categories!A1" xr:uid="{00000000-0004-0000-0100-0000B6260000}"/>
    <hyperlink ref="NPX21" location="Age_Categories!A1" display="Age_Categories!A1" xr:uid="{00000000-0004-0000-0100-0000B7260000}"/>
    <hyperlink ref="NPY21" location="Age_Categories!A1" display="Age_Categories!A1" xr:uid="{00000000-0004-0000-0100-0000B8260000}"/>
    <hyperlink ref="NPZ21" location="Age_Categories!A1" display="Age_Categories!A1" xr:uid="{00000000-0004-0000-0100-0000B9260000}"/>
    <hyperlink ref="NQA21" location="Age_Categories!A1" display="Age_Categories!A1" xr:uid="{00000000-0004-0000-0100-0000BA260000}"/>
    <hyperlink ref="NQB21" location="Age_Categories!A1" display="Age_Categories!A1" xr:uid="{00000000-0004-0000-0100-0000BB260000}"/>
    <hyperlink ref="NQC21" location="Age_Categories!A1" display="Age_Categories!A1" xr:uid="{00000000-0004-0000-0100-0000BC260000}"/>
    <hyperlink ref="NQD21" location="Age_Categories!A1" display="Age_Categories!A1" xr:uid="{00000000-0004-0000-0100-0000BD260000}"/>
    <hyperlink ref="NQE21" location="Age_Categories!A1" display="Age_Categories!A1" xr:uid="{00000000-0004-0000-0100-0000BE260000}"/>
    <hyperlink ref="NQF21" location="Age_Categories!A1" display="Age_Categories!A1" xr:uid="{00000000-0004-0000-0100-0000BF260000}"/>
    <hyperlink ref="NQG21" location="Age_Categories!A1" display="Age_Categories!A1" xr:uid="{00000000-0004-0000-0100-0000C0260000}"/>
    <hyperlink ref="NQH21" location="Age_Categories!A1" display="Age_Categories!A1" xr:uid="{00000000-0004-0000-0100-0000C1260000}"/>
    <hyperlink ref="NQI21" location="Age_Categories!A1" display="Age_Categories!A1" xr:uid="{00000000-0004-0000-0100-0000C2260000}"/>
    <hyperlink ref="NQJ21" location="Age_Categories!A1" display="Age_Categories!A1" xr:uid="{00000000-0004-0000-0100-0000C3260000}"/>
    <hyperlink ref="NQK21" location="Age_Categories!A1" display="Age_Categories!A1" xr:uid="{00000000-0004-0000-0100-0000C4260000}"/>
    <hyperlink ref="NQL21" location="Age_Categories!A1" display="Age_Categories!A1" xr:uid="{00000000-0004-0000-0100-0000C5260000}"/>
    <hyperlink ref="NQM21" location="Age_Categories!A1" display="Age_Categories!A1" xr:uid="{00000000-0004-0000-0100-0000C6260000}"/>
    <hyperlink ref="NQN21" location="Age_Categories!A1" display="Age_Categories!A1" xr:uid="{00000000-0004-0000-0100-0000C7260000}"/>
    <hyperlink ref="NQO21" location="Age_Categories!A1" display="Age_Categories!A1" xr:uid="{00000000-0004-0000-0100-0000C8260000}"/>
    <hyperlink ref="NQP21" location="Age_Categories!A1" display="Age_Categories!A1" xr:uid="{00000000-0004-0000-0100-0000C9260000}"/>
    <hyperlink ref="NQQ21" location="Age_Categories!A1" display="Age_Categories!A1" xr:uid="{00000000-0004-0000-0100-0000CA260000}"/>
    <hyperlink ref="NQR21" location="Age_Categories!A1" display="Age_Categories!A1" xr:uid="{00000000-0004-0000-0100-0000CB260000}"/>
    <hyperlink ref="NQS21" location="Age_Categories!A1" display="Age_Categories!A1" xr:uid="{00000000-0004-0000-0100-0000CC260000}"/>
    <hyperlink ref="NQT21" location="Age_Categories!A1" display="Age_Categories!A1" xr:uid="{00000000-0004-0000-0100-0000CD260000}"/>
    <hyperlink ref="NQU21" location="Age_Categories!A1" display="Age_Categories!A1" xr:uid="{00000000-0004-0000-0100-0000CE260000}"/>
    <hyperlink ref="NQV21" location="Age_Categories!A1" display="Age_Categories!A1" xr:uid="{00000000-0004-0000-0100-0000CF260000}"/>
    <hyperlink ref="NQW21" location="Age_Categories!A1" display="Age_Categories!A1" xr:uid="{00000000-0004-0000-0100-0000D0260000}"/>
    <hyperlink ref="NQX21" location="Age_Categories!A1" display="Age_Categories!A1" xr:uid="{00000000-0004-0000-0100-0000D1260000}"/>
    <hyperlink ref="NQY21" location="Age_Categories!A1" display="Age_Categories!A1" xr:uid="{00000000-0004-0000-0100-0000D2260000}"/>
    <hyperlink ref="NQZ21" location="Age_Categories!A1" display="Age_Categories!A1" xr:uid="{00000000-0004-0000-0100-0000D3260000}"/>
    <hyperlink ref="NRA21" location="Age_Categories!A1" display="Age_Categories!A1" xr:uid="{00000000-0004-0000-0100-0000D4260000}"/>
    <hyperlink ref="NRB21" location="Age_Categories!A1" display="Age_Categories!A1" xr:uid="{00000000-0004-0000-0100-0000D5260000}"/>
    <hyperlink ref="NRC21" location="Age_Categories!A1" display="Age_Categories!A1" xr:uid="{00000000-0004-0000-0100-0000D6260000}"/>
    <hyperlink ref="NRD21" location="Age_Categories!A1" display="Age_Categories!A1" xr:uid="{00000000-0004-0000-0100-0000D7260000}"/>
    <hyperlink ref="NRE21" location="Age_Categories!A1" display="Age_Categories!A1" xr:uid="{00000000-0004-0000-0100-0000D8260000}"/>
    <hyperlink ref="NRF21" location="Age_Categories!A1" display="Age_Categories!A1" xr:uid="{00000000-0004-0000-0100-0000D9260000}"/>
    <hyperlink ref="NRG21" location="Age_Categories!A1" display="Age_Categories!A1" xr:uid="{00000000-0004-0000-0100-0000DA260000}"/>
    <hyperlink ref="NRH21" location="Age_Categories!A1" display="Age_Categories!A1" xr:uid="{00000000-0004-0000-0100-0000DB260000}"/>
    <hyperlink ref="NRI21" location="Age_Categories!A1" display="Age_Categories!A1" xr:uid="{00000000-0004-0000-0100-0000DC260000}"/>
    <hyperlink ref="NRJ21" location="Age_Categories!A1" display="Age_Categories!A1" xr:uid="{00000000-0004-0000-0100-0000DD260000}"/>
    <hyperlink ref="NRK21" location="Age_Categories!A1" display="Age_Categories!A1" xr:uid="{00000000-0004-0000-0100-0000DE260000}"/>
    <hyperlink ref="NRL21" location="Age_Categories!A1" display="Age_Categories!A1" xr:uid="{00000000-0004-0000-0100-0000DF260000}"/>
    <hyperlink ref="NRM21" location="Age_Categories!A1" display="Age_Categories!A1" xr:uid="{00000000-0004-0000-0100-0000E0260000}"/>
    <hyperlink ref="NRN21" location="Age_Categories!A1" display="Age_Categories!A1" xr:uid="{00000000-0004-0000-0100-0000E1260000}"/>
    <hyperlink ref="NRO21" location="Age_Categories!A1" display="Age_Categories!A1" xr:uid="{00000000-0004-0000-0100-0000E2260000}"/>
    <hyperlink ref="NRP21" location="Age_Categories!A1" display="Age_Categories!A1" xr:uid="{00000000-0004-0000-0100-0000E3260000}"/>
    <hyperlink ref="NRQ21" location="Age_Categories!A1" display="Age_Categories!A1" xr:uid="{00000000-0004-0000-0100-0000E4260000}"/>
    <hyperlink ref="NRR21" location="Age_Categories!A1" display="Age_Categories!A1" xr:uid="{00000000-0004-0000-0100-0000E5260000}"/>
    <hyperlink ref="NRS21" location="Age_Categories!A1" display="Age_Categories!A1" xr:uid="{00000000-0004-0000-0100-0000E6260000}"/>
    <hyperlink ref="NRT21" location="Age_Categories!A1" display="Age_Categories!A1" xr:uid="{00000000-0004-0000-0100-0000E7260000}"/>
    <hyperlink ref="NRU21" location="Age_Categories!A1" display="Age_Categories!A1" xr:uid="{00000000-0004-0000-0100-0000E8260000}"/>
    <hyperlink ref="NRV21" location="Age_Categories!A1" display="Age_Categories!A1" xr:uid="{00000000-0004-0000-0100-0000E9260000}"/>
    <hyperlink ref="NRW21" location="Age_Categories!A1" display="Age_Categories!A1" xr:uid="{00000000-0004-0000-0100-0000EA260000}"/>
    <hyperlink ref="NRX21" location="Age_Categories!A1" display="Age_Categories!A1" xr:uid="{00000000-0004-0000-0100-0000EB260000}"/>
    <hyperlink ref="NRY21" location="Age_Categories!A1" display="Age_Categories!A1" xr:uid="{00000000-0004-0000-0100-0000EC260000}"/>
    <hyperlink ref="NRZ21" location="Age_Categories!A1" display="Age_Categories!A1" xr:uid="{00000000-0004-0000-0100-0000ED260000}"/>
    <hyperlink ref="NSA21" location="Age_Categories!A1" display="Age_Categories!A1" xr:uid="{00000000-0004-0000-0100-0000EE260000}"/>
    <hyperlink ref="NSB21" location="Age_Categories!A1" display="Age_Categories!A1" xr:uid="{00000000-0004-0000-0100-0000EF260000}"/>
    <hyperlink ref="NSC21" location="Age_Categories!A1" display="Age_Categories!A1" xr:uid="{00000000-0004-0000-0100-0000F0260000}"/>
    <hyperlink ref="NSD21" location="Age_Categories!A1" display="Age_Categories!A1" xr:uid="{00000000-0004-0000-0100-0000F1260000}"/>
    <hyperlink ref="NSE21" location="Age_Categories!A1" display="Age_Categories!A1" xr:uid="{00000000-0004-0000-0100-0000F2260000}"/>
    <hyperlink ref="NSF21" location="Age_Categories!A1" display="Age_Categories!A1" xr:uid="{00000000-0004-0000-0100-0000F3260000}"/>
    <hyperlink ref="NSG21" location="Age_Categories!A1" display="Age_Categories!A1" xr:uid="{00000000-0004-0000-0100-0000F4260000}"/>
    <hyperlink ref="NSH21" location="Age_Categories!A1" display="Age_Categories!A1" xr:uid="{00000000-0004-0000-0100-0000F5260000}"/>
    <hyperlink ref="NSI21" location="Age_Categories!A1" display="Age_Categories!A1" xr:uid="{00000000-0004-0000-0100-0000F6260000}"/>
    <hyperlink ref="NSJ21" location="Age_Categories!A1" display="Age_Categories!A1" xr:uid="{00000000-0004-0000-0100-0000F7260000}"/>
    <hyperlink ref="NSK21" location="Age_Categories!A1" display="Age_Categories!A1" xr:uid="{00000000-0004-0000-0100-0000F8260000}"/>
    <hyperlink ref="NSL21" location="Age_Categories!A1" display="Age_Categories!A1" xr:uid="{00000000-0004-0000-0100-0000F9260000}"/>
    <hyperlink ref="NSM21" location="Age_Categories!A1" display="Age_Categories!A1" xr:uid="{00000000-0004-0000-0100-0000FA260000}"/>
    <hyperlink ref="NSN21" location="Age_Categories!A1" display="Age_Categories!A1" xr:uid="{00000000-0004-0000-0100-0000FB260000}"/>
    <hyperlink ref="NSO21" location="Age_Categories!A1" display="Age_Categories!A1" xr:uid="{00000000-0004-0000-0100-0000FC260000}"/>
    <hyperlink ref="NSP21" location="Age_Categories!A1" display="Age_Categories!A1" xr:uid="{00000000-0004-0000-0100-0000FD260000}"/>
    <hyperlink ref="NSQ21" location="Age_Categories!A1" display="Age_Categories!A1" xr:uid="{00000000-0004-0000-0100-0000FE260000}"/>
    <hyperlink ref="NSR21" location="Age_Categories!A1" display="Age_Categories!A1" xr:uid="{00000000-0004-0000-0100-0000FF260000}"/>
    <hyperlink ref="NSS21" location="Age_Categories!A1" display="Age_Categories!A1" xr:uid="{00000000-0004-0000-0100-000000270000}"/>
    <hyperlink ref="NST21" location="Age_Categories!A1" display="Age_Categories!A1" xr:uid="{00000000-0004-0000-0100-000001270000}"/>
    <hyperlink ref="NSU21" location="Age_Categories!A1" display="Age_Categories!A1" xr:uid="{00000000-0004-0000-0100-000002270000}"/>
    <hyperlink ref="NSV21" location="Age_Categories!A1" display="Age_Categories!A1" xr:uid="{00000000-0004-0000-0100-000003270000}"/>
    <hyperlink ref="NSW21" location="Age_Categories!A1" display="Age_Categories!A1" xr:uid="{00000000-0004-0000-0100-000004270000}"/>
    <hyperlink ref="NSX21" location="Age_Categories!A1" display="Age_Categories!A1" xr:uid="{00000000-0004-0000-0100-000005270000}"/>
    <hyperlink ref="NSY21" location="Age_Categories!A1" display="Age_Categories!A1" xr:uid="{00000000-0004-0000-0100-000006270000}"/>
    <hyperlink ref="NSZ21" location="Age_Categories!A1" display="Age_Categories!A1" xr:uid="{00000000-0004-0000-0100-000007270000}"/>
    <hyperlink ref="NTA21" location="Age_Categories!A1" display="Age_Categories!A1" xr:uid="{00000000-0004-0000-0100-000008270000}"/>
    <hyperlink ref="NTB21" location="Age_Categories!A1" display="Age_Categories!A1" xr:uid="{00000000-0004-0000-0100-000009270000}"/>
    <hyperlink ref="NTC21" location="Age_Categories!A1" display="Age_Categories!A1" xr:uid="{00000000-0004-0000-0100-00000A270000}"/>
    <hyperlink ref="NTD21" location="Age_Categories!A1" display="Age_Categories!A1" xr:uid="{00000000-0004-0000-0100-00000B270000}"/>
    <hyperlink ref="NTE21" location="Age_Categories!A1" display="Age_Categories!A1" xr:uid="{00000000-0004-0000-0100-00000C270000}"/>
    <hyperlink ref="NTF21" location="Age_Categories!A1" display="Age_Categories!A1" xr:uid="{00000000-0004-0000-0100-00000D270000}"/>
    <hyperlink ref="NTG21" location="Age_Categories!A1" display="Age_Categories!A1" xr:uid="{00000000-0004-0000-0100-00000E270000}"/>
    <hyperlink ref="NTH21" location="Age_Categories!A1" display="Age_Categories!A1" xr:uid="{00000000-0004-0000-0100-00000F270000}"/>
    <hyperlink ref="NTI21" location="Age_Categories!A1" display="Age_Categories!A1" xr:uid="{00000000-0004-0000-0100-000010270000}"/>
    <hyperlink ref="NTJ21" location="Age_Categories!A1" display="Age_Categories!A1" xr:uid="{00000000-0004-0000-0100-000011270000}"/>
    <hyperlink ref="NTK21" location="Age_Categories!A1" display="Age_Categories!A1" xr:uid="{00000000-0004-0000-0100-000012270000}"/>
    <hyperlink ref="NTL21" location="Age_Categories!A1" display="Age_Categories!A1" xr:uid="{00000000-0004-0000-0100-000013270000}"/>
    <hyperlink ref="NTM21" location="Age_Categories!A1" display="Age_Categories!A1" xr:uid="{00000000-0004-0000-0100-000014270000}"/>
    <hyperlink ref="NTN21" location="Age_Categories!A1" display="Age_Categories!A1" xr:uid="{00000000-0004-0000-0100-000015270000}"/>
    <hyperlink ref="NTO21" location="Age_Categories!A1" display="Age_Categories!A1" xr:uid="{00000000-0004-0000-0100-000016270000}"/>
    <hyperlink ref="NTP21" location="Age_Categories!A1" display="Age_Categories!A1" xr:uid="{00000000-0004-0000-0100-000017270000}"/>
    <hyperlink ref="NTQ21" location="Age_Categories!A1" display="Age_Categories!A1" xr:uid="{00000000-0004-0000-0100-000018270000}"/>
    <hyperlink ref="NTR21" location="Age_Categories!A1" display="Age_Categories!A1" xr:uid="{00000000-0004-0000-0100-000019270000}"/>
    <hyperlink ref="NTS21" location="Age_Categories!A1" display="Age_Categories!A1" xr:uid="{00000000-0004-0000-0100-00001A270000}"/>
    <hyperlink ref="NTT21" location="Age_Categories!A1" display="Age_Categories!A1" xr:uid="{00000000-0004-0000-0100-00001B270000}"/>
    <hyperlink ref="NTU21" location="Age_Categories!A1" display="Age_Categories!A1" xr:uid="{00000000-0004-0000-0100-00001C270000}"/>
    <hyperlink ref="NTV21" location="Age_Categories!A1" display="Age_Categories!A1" xr:uid="{00000000-0004-0000-0100-00001D270000}"/>
    <hyperlink ref="NTW21" location="Age_Categories!A1" display="Age_Categories!A1" xr:uid="{00000000-0004-0000-0100-00001E270000}"/>
    <hyperlink ref="NTX21" location="Age_Categories!A1" display="Age_Categories!A1" xr:uid="{00000000-0004-0000-0100-00001F270000}"/>
    <hyperlink ref="NTY21" location="Age_Categories!A1" display="Age_Categories!A1" xr:uid="{00000000-0004-0000-0100-000020270000}"/>
    <hyperlink ref="NTZ21" location="Age_Categories!A1" display="Age_Categories!A1" xr:uid="{00000000-0004-0000-0100-000021270000}"/>
    <hyperlink ref="NUA21" location="Age_Categories!A1" display="Age_Categories!A1" xr:uid="{00000000-0004-0000-0100-000022270000}"/>
    <hyperlink ref="NUB21" location="Age_Categories!A1" display="Age_Categories!A1" xr:uid="{00000000-0004-0000-0100-000023270000}"/>
    <hyperlink ref="NUC21" location="Age_Categories!A1" display="Age_Categories!A1" xr:uid="{00000000-0004-0000-0100-000024270000}"/>
    <hyperlink ref="NUD21" location="Age_Categories!A1" display="Age_Categories!A1" xr:uid="{00000000-0004-0000-0100-000025270000}"/>
    <hyperlink ref="NUE21" location="Age_Categories!A1" display="Age_Categories!A1" xr:uid="{00000000-0004-0000-0100-000026270000}"/>
    <hyperlink ref="NUF21" location="Age_Categories!A1" display="Age_Categories!A1" xr:uid="{00000000-0004-0000-0100-000027270000}"/>
    <hyperlink ref="NUG21" location="Age_Categories!A1" display="Age_Categories!A1" xr:uid="{00000000-0004-0000-0100-000028270000}"/>
    <hyperlink ref="NUH21" location="Age_Categories!A1" display="Age_Categories!A1" xr:uid="{00000000-0004-0000-0100-000029270000}"/>
    <hyperlink ref="NUI21" location="Age_Categories!A1" display="Age_Categories!A1" xr:uid="{00000000-0004-0000-0100-00002A270000}"/>
    <hyperlink ref="NUJ21" location="Age_Categories!A1" display="Age_Categories!A1" xr:uid="{00000000-0004-0000-0100-00002B270000}"/>
    <hyperlink ref="NUK21" location="Age_Categories!A1" display="Age_Categories!A1" xr:uid="{00000000-0004-0000-0100-00002C270000}"/>
    <hyperlink ref="NUL21" location="Age_Categories!A1" display="Age_Categories!A1" xr:uid="{00000000-0004-0000-0100-00002D270000}"/>
    <hyperlink ref="NUM21" location="Age_Categories!A1" display="Age_Categories!A1" xr:uid="{00000000-0004-0000-0100-00002E270000}"/>
    <hyperlink ref="NUN21" location="Age_Categories!A1" display="Age_Categories!A1" xr:uid="{00000000-0004-0000-0100-00002F270000}"/>
    <hyperlink ref="NUO21" location="Age_Categories!A1" display="Age_Categories!A1" xr:uid="{00000000-0004-0000-0100-000030270000}"/>
    <hyperlink ref="NUP21" location="Age_Categories!A1" display="Age_Categories!A1" xr:uid="{00000000-0004-0000-0100-000031270000}"/>
    <hyperlink ref="NUQ21" location="Age_Categories!A1" display="Age_Categories!A1" xr:uid="{00000000-0004-0000-0100-000032270000}"/>
    <hyperlink ref="NUR21" location="Age_Categories!A1" display="Age_Categories!A1" xr:uid="{00000000-0004-0000-0100-000033270000}"/>
    <hyperlink ref="NUS21" location="Age_Categories!A1" display="Age_Categories!A1" xr:uid="{00000000-0004-0000-0100-000034270000}"/>
    <hyperlink ref="NUT21" location="Age_Categories!A1" display="Age_Categories!A1" xr:uid="{00000000-0004-0000-0100-000035270000}"/>
    <hyperlink ref="NUU21" location="Age_Categories!A1" display="Age_Categories!A1" xr:uid="{00000000-0004-0000-0100-000036270000}"/>
    <hyperlink ref="NUV21" location="Age_Categories!A1" display="Age_Categories!A1" xr:uid="{00000000-0004-0000-0100-000037270000}"/>
    <hyperlink ref="NUW21" location="Age_Categories!A1" display="Age_Categories!A1" xr:uid="{00000000-0004-0000-0100-000038270000}"/>
    <hyperlink ref="NUX21" location="Age_Categories!A1" display="Age_Categories!A1" xr:uid="{00000000-0004-0000-0100-000039270000}"/>
    <hyperlink ref="NUY21" location="Age_Categories!A1" display="Age_Categories!A1" xr:uid="{00000000-0004-0000-0100-00003A270000}"/>
    <hyperlink ref="NUZ21" location="Age_Categories!A1" display="Age_Categories!A1" xr:uid="{00000000-0004-0000-0100-00003B270000}"/>
    <hyperlink ref="NVA21" location="Age_Categories!A1" display="Age_Categories!A1" xr:uid="{00000000-0004-0000-0100-00003C270000}"/>
    <hyperlink ref="NVB21" location="Age_Categories!A1" display="Age_Categories!A1" xr:uid="{00000000-0004-0000-0100-00003D270000}"/>
    <hyperlink ref="NVC21" location="Age_Categories!A1" display="Age_Categories!A1" xr:uid="{00000000-0004-0000-0100-00003E270000}"/>
    <hyperlink ref="NVD21" location="Age_Categories!A1" display="Age_Categories!A1" xr:uid="{00000000-0004-0000-0100-00003F270000}"/>
    <hyperlink ref="NVE21" location="Age_Categories!A1" display="Age_Categories!A1" xr:uid="{00000000-0004-0000-0100-000040270000}"/>
    <hyperlink ref="NVF21" location="Age_Categories!A1" display="Age_Categories!A1" xr:uid="{00000000-0004-0000-0100-000041270000}"/>
    <hyperlink ref="NVG21" location="Age_Categories!A1" display="Age_Categories!A1" xr:uid="{00000000-0004-0000-0100-000042270000}"/>
    <hyperlink ref="NVH21" location="Age_Categories!A1" display="Age_Categories!A1" xr:uid="{00000000-0004-0000-0100-000043270000}"/>
    <hyperlink ref="NVI21" location="Age_Categories!A1" display="Age_Categories!A1" xr:uid="{00000000-0004-0000-0100-000044270000}"/>
    <hyperlink ref="NVJ21" location="Age_Categories!A1" display="Age_Categories!A1" xr:uid="{00000000-0004-0000-0100-000045270000}"/>
    <hyperlink ref="NVK21" location="Age_Categories!A1" display="Age_Categories!A1" xr:uid="{00000000-0004-0000-0100-000046270000}"/>
    <hyperlink ref="NVL21" location="Age_Categories!A1" display="Age_Categories!A1" xr:uid="{00000000-0004-0000-0100-000047270000}"/>
    <hyperlink ref="NVM21" location="Age_Categories!A1" display="Age_Categories!A1" xr:uid="{00000000-0004-0000-0100-000048270000}"/>
    <hyperlink ref="NVN21" location="Age_Categories!A1" display="Age_Categories!A1" xr:uid="{00000000-0004-0000-0100-000049270000}"/>
    <hyperlink ref="NVO21" location="Age_Categories!A1" display="Age_Categories!A1" xr:uid="{00000000-0004-0000-0100-00004A270000}"/>
    <hyperlink ref="NVP21" location="Age_Categories!A1" display="Age_Categories!A1" xr:uid="{00000000-0004-0000-0100-00004B270000}"/>
    <hyperlink ref="NVQ21" location="Age_Categories!A1" display="Age_Categories!A1" xr:uid="{00000000-0004-0000-0100-00004C270000}"/>
    <hyperlink ref="NVR21" location="Age_Categories!A1" display="Age_Categories!A1" xr:uid="{00000000-0004-0000-0100-00004D270000}"/>
    <hyperlink ref="NVS21" location="Age_Categories!A1" display="Age_Categories!A1" xr:uid="{00000000-0004-0000-0100-00004E270000}"/>
    <hyperlink ref="NVT21" location="Age_Categories!A1" display="Age_Categories!A1" xr:uid="{00000000-0004-0000-0100-00004F270000}"/>
    <hyperlink ref="NVU21" location="Age_Categories!A1" display="Age_Categories!A1" xr:uid="{00000000-0004-0000-0100-000050270000}"/>
    <hyperlink ref="NVV21" location="Age_Categories!A1" display="Age_Categories!A1" xr:uid="{00000000-0004-0000-0100-000051270000}"/>
    <hyperlink ref="NVW21" location="Age_Categories!A1" display="Age_Categories!A1" xr:uid="{00000000-0004-0000-0100-000052270000}"/>
    <hyperlink ref="NVX21" location="Age_Categories!A1" display="Age_Categories!A1" xr:uid="{00000000-0004-0000-0100-000053270000}"/>
    <hyperlink ref="NVY21" location="Age_Categories!A1" display="Age_Categories!A1" xr:uid="{00000000-0004-0000-0100-000054270000}"/>
    <hyperlink ref="NVZ21" location="Age_Categories!A1" display="Age_Categories!A1" xr:uid="{00000000-0004-0000-0100-000055270000}"/>
    <hyperlink ref="NWA21" location="Age_Categories!A1" display="Age_Categories!A1" xr:uid="{00000000-0004-0000-0100-000056270000}"/>
    <hyperlink ref="NWB21" location="Age_Categories!A1" display="Age_Categories!A1" xr:uid="{00000000-0004-0000-0100-000057270000}"/>
    <hyperlink ref="NWC21" location="Age_Categories!A1" display="Age_Categories!A1" xr:uid="{00000000-0004-0000-0100-000058270000}"/>
    <hyperlink ref="NWD21" location="Age_Categories!A1" display="Age_Categories!A1" xr:uid="{00000000-0004-0000-0100-000059270000}"/>
    <hyperlink ref="NWE21" location="Age_Categories!A1" display="Age_Categories!A1" xr:uid="{00000000-0004-0000-0100-00005A270000}"/>
    <hyperlink ref="NWF21" location="Age_Categories!A1" display="Age_Categories!A1" xr:uid="{00000000-0004-0000-0100-00005B270000}"/>
    <hyperlink ref="NWG21" location="Age_Categories!A1" display="Age_Categories!A1" xr:uid="{00000000-0004-0000-0100-00005C270000}"/>
    <hyperlink ref="NWH21" location="Age_Categories!A1" display="Age_Categories!A1" xr:uid="{00000000-0004-0000-0100-00005D270000}"/>
    <hyperlink ref="NWI21" location="Age_Categories!A1" display="Age_Categories!A1" xr:uid="{00000000-0004-0000-0100-00005E270000}"/>
    <hyperlink ref="NWJ21" location="Age_Categories!A1" display="Age_Categories!A1" xr:uid="{00000000-0004-0000-0100-00005F270000}"/>
    <hyperlink ref="NWK21" location="Age_Categories!A1" display="Age_Categories!A1" xr:uid="{00000000-0004-0000-0100-000060270000}"/>
    <hyperlink ref="NWL21" location="Age_Categories!A1" display="Age_Categories!A1" xr:uid="{00000000-0004-0000-0100-000061270000}"/>
    <hyperlink ref="NWM21" location="Age_Categories!A1" display="Age_Categories!A1" xr:uid="{00000000-0004-0000-0100-000062270000}"/>
    <hyperlink ref="NWN21" location="Age_Categories!A1" display="Age_Categories!A1" xr:uid="{00000000-0004-0000-0100-000063270000}"/>
    <hyperlink ref="NWO21" location="Age_Categories!A1" display="Age_Categories!A1" xr:uid="{00000000-0004-0000-0100-000064270000}"/>
    <hyperlink ref="NWP21" location="Age_Categories!A1" display="Age_Categories!A1" xr:uid="{00000000-0004-0000-0100-000065270000}"/>
    <hyperlink ref="NWQ21" location="Age_Categories!A1" display="Age_Categories!A1" xr:uid="{00000000-0004-0000-0100-000066270000}"/>
    <hyperlink ref="NWR21" location="Age_Categories!A1" display="Age_Categories!A1" xr:uid="{00000000-0004-0000-0100-000067270000}"/>
    <hyperlink ref="NWS21" location="Age_Categories!A1" display="Age_Categories!A1" xr:uid="{00000000-0004-0000-0100-000068270000}"/>
    <hyperlink ref="NWT21" location="Age_Categories!A1" display="Age_Categories!A1" xr:uid="{00000000-0004-0000-0100-000069270000}"/>
    <hyperlink ref="NWU21" location="Age_Categories!A1" display="Age_Categories!A1" xr:uid="{00000000-0004-0000-0100-00006A270000}"/>
    <hyperlink ref="NWV21" location="Age_Categories!A1" display="Age_Categories!A1" xr:uid="{00000000-0004-0000-0100-00006B270000}"/>
    <hyperlink ref="NWW21" location="Age_Categories!A1" display="Age_Categories!A1" xr:uid="{00000000-0004-0000-0100-00006C270000}"/>
    <hyperlink ref="NWX21" location="Age_Categories!A1" display="Age_Categories!A1" xr:uid="{00000000-0004-0000-0100-00006D270000}"/>
    <hyperlink ref="NWY21" location="Age_Categories!A1" display="Age_Categories!A1" xr:uid="{00000000-0004-0000-0100-00006E270000}"/>
    <hyperlink ref="NWZ21" location="Age_Categories!A1" display="Age_Categories!A1" xr:uid="{00000000-0004-0000-0100-00006F270000}"/>
    <hyperlink ref="NXA21" location="Age_Categories!A1" display="Age_Categories!A1" xr:uid="{00000000-0004-0000-0100-000070270000}"/>
    <hyperlink ref="NXB21" location="Age_Categories!A1" display="Age_Categories!A1" xr:uid="{00000000-0004-0000-0100-000071270000}"/>
    <hyperlink ref="NXC21" location="Age_Categories!A1" display="Age_Categories!A1" xr:uid="{00000000-0004-0000-0100-000072270000}"/>
    <hyperlink ref="NXD21" location="Age_Categories!A1" display="Age_Categories!A1" xr:uid="{00000000-0004-0000-0100-000073270000}"/>
    <hyperlink ref="NXE21" location="Age_Categories!A1" display="Age_Categories!A1" xr:uid="{00000000-0004-0000-0100-000074270000}"/>
    <hyperlink ref="NXF21" location="Age_Categories!A1" display="Age_Categories!A1" xr:uid="{00000000-0004-0000-0100-000075270000}"/>
    <hyperlink ref="NXG21" location="Age_Categories!A1" display="Age_Categories!A1" xr:uid="{00000000-0004-0000-0100-000076270000}"/>
    <hyperlink ref="NXH21" location="Age_Categories!A1" display="Age_Categories!A1" xr:uid="{00000000-0004-0000-0100-000077270000}"/>
    <hyperlink ref="NXI21" location="Age_Categories!A1" display="Age_Categories!A1" xr:uid="{00000000-0004-0000-0100-000078270000}"/>
    <hyperlink ref="NXJ21" location="Age_Categories!A1" display="Age_Categories!A1" xr:uid="{00000000-0004-0000-0100-000079270000}"/>
    <hyperlink ref="NXK21" location="Age_Categories!A1" display="Age_Categories!A1" xr:uid="{00000000-0004-0000-0100-00007A270000}"/>
    <hyperlink ref="NXL21" location="Age_Categories!A1" display="Age_Categories!A1" xr:uid="{00000000-0004-0000-0100-00007B270000}"/>
    <hyperlink ref="NXM21" location="Age_Categories!A1" display="Age_Categories!A1" xr:uid="{00000000-0004-0000-0100-00007C270000}"/>
    <hyperlink ref="NXN21" location="Age_Categories!A1" display="Age_Categories!A1" xr:uid="{00000000-0004-0000-0100-00007D270000}"/>
    <hyperlink ref="NXO21" location="Age_Categories!A1" display="Age_Categories!A1" xr:uid="{00000000-0004-0000-0100-00007E270000}"/>
    <hyperlink ref="NXP21" location="Age_Categories!A1" display="Age_Categories!A1" xr:uid="{00000000-0004-0000-0100-00007F270000}"/>
    <hyperlink ref="NXQ21" location="Age_Categories!A1" display="Age_Categories!A1" xr:uid="{00000000-0004-0000-0100-000080270000}"/>
    <hyperlink ref="NXR21" location="Age_Categories!A1" display="Age_Categories!A1" xr:uid="{00000000-0004-0000-0100-000081270000}"/>
    <hyperlink ref="NXS21" location="Age_Categories!A1" display="Age_Categories!A1" xr:uid="{00000000-0004-0000-0100-000082270000}"/>
    <hyperlink ref="NXT21" location="Age_Categories!A1" display="Age_Categories!A1" xr:uid="{00000000-0004-0000-0100-000083270000}"/>
    <hyperlink ref="NXU21" location="Age_Categories!A1" display="Age_Categories!A1" xr:uid="{00000000-0004-0000-0100-000084270000}"/>
    <hyperlink ref="NXV21" location="Age_Categories!A1" display="Age_Categories!A1" xr:uid="{00000000-0004-0000-0100-000085270000}"/>
    <hyperlink ref="NXW21" location="Age_Categories!A1" display="Age_Categories!A1" xr:uid="{00000000-0004-0000-0100-000086270000}"/>
    <hyperlink ref="NXX21" location="Age_Categories!A1" display="Age_Categories!A1" xr:uid="{00000000-0004-0000-0100-000087270000}"/>
    <hyperlink ref="NXY21" location="Age_Categories!A1" display="Age_Categories!A1" xr:uid="{00000000-0004-0000-0100-000088270000}"/>
    <hyperlink ref="NXZ21" location="Age_Categories!A1" display="Age_Categories!A1" xr:uid="{00000000-0004-0000-0100-000089270000}"/>
    <hyperlink ref="NYA21" location="Age_Categories!A1" display="Age_Categories!A1" xr:uid="{00000000-0004-0000-0100-00008A270000}"/>
    <hyperlink ref="NYB21" location="Age_Categories!A1" display="Age_Categories!A1" xr:uid="{00000000-0004-0000-0100-00008B270000}"/>
    <hyperlink ref="NYC21" location="Age_Categories!A1" display="Age_Categories!A1" xr:uid="{00000000-0004-0000-0100-00008C270000}"/>
    <hyperlink ref="NYD21" location="Age_Categories!A1" display="Age_Categories!A1" xr:uid="{00000000-0004-0000-0100-00008D270000}"/>
    <hyperlink ref="NYE21" location="Age_Categories!A1" display="Age_Categories!A1" xr:uid="{00000000-0004-0000-0100-00008E270000}"/>
    <hyperlink ref="NYF21" location="Age_Categories!A1" display="Age_Categories!A1" xr:uid="{00000000-0004-0000-0100-00008F270000}"/>
    <hyperlink ref="NYG21" location="Age_Categories!A1" display="Age_Categories!A1" xr:uid="{00000000-0004-0000-0100-000090270000}"/>
    <hyperlink ref="NYH21" location="Age_Categories!A1" display="Age_Categories!A1" xr:uid="{00000000-0004-0000-0100-000091270000}"/>
    <hyperlink ref="NYI21" location="Age_Categories!A1" display="Age_Categories!A1" xr:uid="{00000000-0004-0000-0100-000092270000}"/>
    <hyperlink ref="NYJ21" location="Age_Categories!A1" display="Age_Categories!A1" xr:uid="{00000000-0004-0000-0100-000093270000}"/>
    <hyperlink ref="NYK21" location="Age_Categories!A1" display="Age_Categories!A1" xr:uid="{00000000-0004-0000-0100-000094270000}"/>
    <hyperlink ref="NYL21" location="Age_Categories!A1" display="Age_Categories!A1" xr:uid="{00000000-0004-0000-0100-000095270000}"/>
    <hyperlink ref="NYM21" location="Age_Categories!A1" display="Age_Categories!A1" xr:uid="{00000000-0004-0000-0100-000096270000}"/>
    <hyperlink ref="NYN21" location="Age_Categories!A1" display="Age_Categories!A1" xr:uid="{00000000-0004-0000-0100-000097270000}"/>
    <hyperlink ref="NYO21" location="Age_Categories!A1" display="Age_Categories!A1" xr:uid="{00000000-0004-0000-0100-000098270000}"/>
    <hyperlink ref="NYP21" location="Age_Categories!A1" display="Age_Categories!A1" xr:uid="{00000000-0004-0000-0100-000099270000}"/>
    <hyperlink ref="NYQ21" location="Age_Categories!A1" display="Age_Categories!A1" xr:uid="{00000000-0004-0000-0100-00009A270000}"/>
    <hyperlink ref="NYR21" location="Age_Categories!A1" display="Age_Categories!A1" xr:uid="{00000000-0004-0000-0100-00009B270000}"/>
    <hyperlink ref="NYS21" location="Age_Categories!A1" display="Age_Categories!A1" xr:uid="{00000000-0004-0000-0100-00009C270000}"/>
    <hyperlink ref="NYT21" location="Age_Categories!A1" display="Age_Categories!A1" xr:uid="{00000000-0004-0000-0100-00009D270000}"/>
    <hyperlink ref="NYU21" location="Age_Categories!A1" display="Age_Categories!A1" xr:uid="{00000000-0004-0000-0100-00009E270000}"/>
    <hyperlink ref="NYV21" location="Age_Categories!A1" display="Age_Categories!A1" xr:uid="{00000000-0004-0000-0100-00009F270000}"/>
    <hyperlink ref="NYW21" location="Age_Categories!A1" display="Age_Categories!A1" xr:uid="{00000000-0004-0000-0100-0000A0270000}"/>
    <hyperlink ref="NYX21" location="Age_Categories!A1" display="Age_Categories!A1" xr:uid="{00000000-0004-0000-0100-0000A1270000}"/>
    <hyperlink ref="NYY21" location="Age_Categories!A1" display="Age_Categories!A1" xr:uid="{00000000-0004-0000-0100-0000A2270000}"/>
    <hyperlink ref="NYZ21" location="Age_Categories!A1" display="Age_Categories!A1" xr:uid="{00000000-0004-0000-0100-0000A3270000}"/>
    <hyperlink ref="NZA21" location="Age_Categories!A1" display="Age_Categories!A1" xr:uid="{00000000-0004-0000-0100-0000A4270000}"/>
    <hyperlink ref="NZB21" location="Age_Categories!A1" display="Age_Categories!A1" xr:uid="{00000000-0004-0000-0100-0000A5270000}"/>
    <hyperlink ref="NZC21" location="Age_Categories!A1" display="Age_Categories!A1" xr:uid="{00000000-0004-0000-0100-0000A6270000}"/>
    <hyperlink ref="NZD21" location="Age_Categories!A1" display="Age_Categories!A1" xr:uid="{00000000-0004-0000-0100-0000A7270000}"/>
    <hyperlink ref="NZE21" location="Age_Categories!A1" display="Age_Categories!A1" xr:uid="{00000000-0004-0000-0100-0000A8270000}"/>
    <hyperlink ref="NZF21" location="Age_Categories!A1" display="Age_Categories!A1" xr:uid="{00000000-0004-0000-0100-0000A9270000}"/>
    <hyperlink ref="NZG21" location="Age_Categories!A1" display="Age_Categories!A1" xr:uid="{00000000-0004-0000-0100-0000AA270000}"/>
    <hyperlink ref="NZH21" location="Age_Categories!A1" display="Age_Categories!A1" xr:uid="{00000000-0004-0000-0100-0000AB270000}"/>
    <hyperlink ref="NZI21" location="Age_Categories!A1" display="Age_Categories!A1" xr:uid="{00000000-0004-0000-0100-0000AC270000}"/>
    <hyperlink ref="NZJ21" location="Age_Categories!A1" display="Age_Categories!A1" xr:uid="{00000000-0004-0000-0100-0000AD270000}"/>
    <hyperlink ref="NZK21" location="Age_Categories!A1" display="Age_Categories!A1" xr:uid="{00000000-0004-0000-0100-0000AE270000}"/>
    <hyperlink ref="NZL21" location="Age_Categories!A1" display="Age_Categories!A1" xr:uid="{00000000-0004-0000-0100-0000AF270000}"/>
    <hyperlink ref="NZM21" location="Age_Categories!A1" display="Age_Categories!A1" xr:uid="{00000000-0004-0000-0100-0000B0270000}"/>
    <hyperlink ref="NZN21" location="Age_Categories!A1" display="Age_Categories!A1" xr:uid="{00000000-0004-0000-0100-0000B1270000}"/>
    <hyperlink ref="NZO21" location="Age_Categories!A1" display="Age_Categories!A1" xr:uid="{00000000-0004-0000-0100-0000B2270000}"/>
    <hyperlink ref="NZP21" location="Age_Categories!A1" display="Age_Categories!A1" xr:uid="{00000000-0004-0000-0100-0000B3270000}"/>
    <hyperlink ref="NZQ21" location="Age_Categories!A1" display="Age_Categories!A1" xr:uid="{00000000-0004-0000-0100-0000B4270000}"/>
    <hyperlink ref="NZR21" location="Age_Categories!A1" display="Age_Categories!A1" xr:uid="{00000000-0004-0000-0100-0000B5270000}"/>
    <hyperlink ref="NZS21" location="Age_Categories!A1" display="Age_Categories!A1" xr:uid="{00000000-0004-0000-0100-0000B6270000}"/>
    <hyperlink ref="NZT21" location="Age_Categories!A1" display="Age_Categories!A1" xr:uid="{00000000-0004-0000-0100-0000B7270000}"/>
    <hyperlink ref="NZU21" location="Age_Categories!A1" display="Age_Categories!A1" xr:uid="{00000000-0004-0000-0100-0000B8270000}"/>
    <hyperlink ref="NZV21" location="Age_Categories!A1" display="Age_Categories!A1" xr:uid="{00000000-0004-0000-0100-0000B9270000}"/>
    <hyperlink ref="NZW21" location="Age_Categories!A1" display="Age_Categories!A1" xr:uid="{00000000-0004-0000-0100-0000BA270000}"/>
    <hyperlink ref="NZX21" location="Age_Categories!A1" display="Age_Categories!A1" xr:uid="{00000000-0004-0000-0100-0000BB270000}"/>
    <hyperlink ref="NZY21" location="Age_Categories!A1" display="Age_Categories!A1" xr:uid="{00000000-0004-0000-0100-0000BC270000}"/>
    <hyperlink ref="NZZ21" location="Age_Categories!A1" display="Age_Categories!A1" xr:uid="{00000000-0004-0000-0100-0000BD270000}"/>
    <hyperlink ref="OAA21" location="Age_Categories!A1" display="Age_Categories!A1" xr:uid="{00000000-0004-0000-0100-0000BE270000}"/>
    <hyperlink ref="OAB21" location="Age_Categories!A1" display="Age_Categories!A1" xr:uid="{00000000-0004-0000-0100-0000BF270000}"/>
    <hyperlink ref="OAC21" location="Age_Categories!A1" display="Age_Categories!A1" xr:uid="{00000000-0004-0000-0100-0000C0270000}"/>
    <hyperlink ref="OAD21" location="Age_Categories!A1" display="Age_Categories!A1" xr:uid="{00000000-0004-0000-0100-0000C1270000}"/>
    <hyperlink ref="OAE21" location="Age_Categories!A1" display="Age_Categories!A1" xr:uid="{00000000-0004-0000-0100-0000C2270000}"/>
    <hyperlink ref="OAF21" location="Age_Categories!A1" display="Age_Categories!A1" xr:uid="{00000000-0004-0000-0100-0000C3270000}"/>
    <hyperlink ref="OAG21" location="Age_Categories!A1" display="Age_Categories!A1" xr:uid="{00000000-0004-0000-0100-0000C4270000}"/>
    <hyperlink ref="OAH21" location="Age_Categories!A1" display="Age_Categories!A1" xr:uid="{00000000-0004-0000-0100-0000C5270000}"/>
    <hyperlink ref="OAI21" location="Age_Categories!A1" display="Age_Categories!A1" xr:uid="{00000000-0004-0000-0100-0000C6270000}"/>
    <hyperlink ref="OAJ21" location="Age_Categories!A1" display="Age_Categories!A1" xr:uid="{00000000-0004-0000-0100-0000C7270000}"/>
    <hyperlink ref="OAK21" location="Age_Categories!A1" display="Age_Categories!A1" xr:uid="{00000000-0004-0000-0100-0000C8270000}"/>
    <hyperlink ref="OAL21" location="Age_Categories!A1" display="Age_Categories!A1" xr:uid="{00000000-0004-0000-0100-0000C9270000}"/>
    <hyperlink ref="OAM21" location="Age_Categories!A1" display="Age_Categories!A1" xr:uid="{00000000-0004-0000-0100-0000CA270000}"/>
    <hyperlink ref="OAN21" location="Age_Categories!A1" display="Age_Categories!A1" xr:uid="{00000000-0004-0000-0100-0000CB270000}"/>
    <hyperlink ref="OAO21" location="Age_Categories!A1" display="Age_Categories!A1" xr:uid="{00000000-0004-0000-0100-0000CC270000}"/>
    <hyperlink ref="OAP21" location="Age_Categories!A1" display="Age_Categories!A1" xr:uid="{00000000-0004-0000-0100-0000CD270000}"/>
    <hyperlink ref="OAQ21" location="Age_Categories!A1" display="Age_Categories!A1" xr:uid="{00000000-0004-0000-0100-0000CE270000}"/>
    <hyperlink ref="OAR21" location="Age_Categories!A1" display="Age_Categories!A1" xr:uid="{00000000-0004-0000-0100-0000CF270000}"/>
    <hyperlink ref="OAS21" location="Age_Categories!A1" display="Age_Categories!A1" xr:uid="{00000000-0004-0000-0100-0000D0270000}"/>
    <hyperlink ref="OAT21" location="Age_Categories!A1" display="Age_Categories!A1" xr:uid="{00000000-0004-0000-0100-0000D1270000}"/>
    <hyperlink ref="OAU21" location="Age_Categories!A1" display="Age_Categories!A1" xr:uid="{00000000-0004-0000-0100-0000D2270000}"/>
    <hyperlink ref="OAV21" location="Age_Categories!A1" display="Age_Categories!A1" xr:uid="{00000000-0004-0000-0100-0000D3270000}"/>
    <hyperlink ref="OAW21" location="Age_Categories!A1" display="Age_Categories!A1" xr:uid="{00000000-0004-0000-0100-0000D4270000}"/>
    <hyperlink ref="OAX21" location="Age_Categories!A1" display="Age_Categories!A1" xr:uid="{00000000-0004-0000-0100-0000D5270000}"/>
    <hyperlink ref="OAY21" location="Age_Categories!A1" display="Age_Categories!A1" xr:uid="{00000000-0004-0000-0100-0000D6270000}"/>
    <hyperlink ref="OAZ21" location="Age_Categories!A1" display="Age_Categories!A1" xr:uid="{00000000-0004-0000-0100-0000D7270000}"/>
    <hyperlink ref="OBA21" location="Age_Categories!A1" display="Age_Categories!A1" xr:uid="{00000000-0004-0000-0100-0000D8270000}"/>
    <hyperlink ref="OBB21" location="Age_Categories!A1" display="Age_Categories!A1" xr:uid="{00000000-0004-0000-0100-0000D9270000}"/>
    <hyperlink ref="OBC21" location="Age_Categories!A1" display="Age_Categories!A1" xr:uid="{00000000-0004-0000-0100-0000DA270000}"/>
    <hyperlink ref="OBD21" location="Age_Categories!A1" display="Age_Categories!A1" xr:uid="{00000000-0004-0000-0100-0000DB270000}"/>
    <hyperlink ref="OBE21" location="Age_Categories!A1" display="Age_Categories!A1" xr:uid="{00000000-0004-0000-0100-0000DC270000}"/>
    <hyperlink ref="OBF21" location="Age_Categories!A1" display="Age_Categories!A1" xr:uid="{00000000-0004-0000-0100-0000DD270000}"/>
    <hyperlink ref="OBG21" location="Age_Categories!A1" display="Age_Categories!A1" xr:uid="{00000000-0004-0000-0100-0000DE270000}"/>
    <hyperlink ref="OBH21" location="Age_Categories!A1" display="Age_Categories!A1" xr:uid="{00000000-0004-0000-0100-0000DF270000}"/>
    <hyperlink ref="OBI21" location="Age_Categories!A1" display="Age_Categories!A1" xr:uid="{00000000-0004-0000-0100-0000E0270000}"/>
    <hyperlink ref="OBJ21" location="Age_Categories!A1" display="Age_Categories!A1" xr:uid="{00000000-0004-0000-0100-0000E1270000}"/>
    <hyperlink ref="OBK21" location="Age_Categories!A1" display="Age_Categories!A1" xr:uid="{00000000-0004-0000-0100-0000E2270000}"/>
    <hyperlink ref="OBL21" location="Age_Categories!A1" display="Age_Categories!A1" xr:uid="{00000000-0004-0000-0100-0000E3270000}"/>
    <hyperlink ref="OBM21" location="Age_Categories!A1" display="Age_Categories!A1" xr:uid="{00000000-0004-0000-0100-0000E4270000}"/>
    <hyperlink ref="OBN21" location="Age_Categories!A1" display="Age_Categories!A1" xr:uid="{00000000-0004-0000-0100-0000E5270000}"/>
    <hyperlink ref="OBO21" location="Age_Categories!A1" display="Age_Categories!A1" xr:uid="{00000000-0004-0000-0100-0000E6270000}"/>
    <hyperlink ref="OBP21" location="Age_Categories!A1" display="Age_Categories!A1" xr:uid="{00000000-0004-0000-0100-0000E7270000}"/>
    <hyperlink ref="OBQ21" location="Age_Categories!A1" display="Age_Categories!A1" xr:uid="{00000000-0004-0000-0100-0000E8270000}"/>
    <hyperlink ref="OBR21" location="Age_Categories!A1" display="Age_Categories!A1" xr:uid="{00000000-0004-0000-0100-0000E9270000}"/>
    <hyperlink ref="OBS21" location="Age_Categories!A1" display="Age_Categories!A1" xr:uid="{00000000-0004-0000-0100-0000EA270000}"/>
    <hyperlink ref="OBT21" location="Age_Categories!A1" display="Age_Categories!A1" xr:uid="{00000000-0004-0000-0100-0000EB270000}"/>
    <hyperlink ref="OBU21" location="Age_Categories!A1" display="Age_Categories!A1" xr:uid="{00000000-0004-0000-0100-0000EC270000}"/>
    <hyperlink ref="OBV21" location="Age_Categories!A1" display="Age_Categories!A1" xr:uid="{00000000-0004-0000-0100-0000ED270000}"/>
    <hyperlink ref="OBW21" location="Age_Categories!A1" display="Age_Categories!A1" xr:uid="{00000000-0004-0000-0100-0000EE270000}"/>
    <hyperlink ref="OBX21" location="Age_Categories!A1" display="Age_Categories!A1" xr:uid="{00000000-0004-0000-0100-0000EF270000}"/>
    <hyperlink ref="OBY21" location="Age_Categories!A1" display="Age_Categories!A1" xr:uid="{00000000-0004-0000-0100-0000F0270000}"/>
    <hyperlink ref="OBZ21" location="Age_Categories!A1" display="Age_Categories!A1" xr:uid="{00000000-0004-0000-0100-0000F1270000}"/>
    <hyperlink ref="OCA21" location="Age_Categories!A1" display="Age_Categories!A1" xr:uid="{00000000-0004-0000-0100-0000F2270000}"/>
    <hyperlink ref="OCB21" location="Age_Categories!A1" display="Age_Categories!A1" xr:uid="{00000000-0004-0000-0100-0000F3270000}"/>
    <hyperlink ref="OCC21" location="Age_Categories!A1" display="Age_Categories!A1" xr:uid="{00000000-0004-0000-0100-0000F4270000}"/>
    <hyperlink ref="OCD21" location="Age_Categories!A1" display="Age_Categories!A1" xr:uid="{00000000-0004-0000-0100-0000F5270000}"/>
    <hyperlink ref="OCE21" location="Age_Categories!A1" display="Age_Categories!A1" xr:uid="{00000000-0004-0000-0100-0000F6270000}"/>
    <hyperlink ref="OCF21" location="Age_Categories!A1" display="Age_Categories!A1" xr:uid="{00000000-0004-0000-0100-0000F7270000}"/>
    <hyperlink ref="OCG21" location="Age_Categories!A1" display="Age_Categories!A1" xr:uid="{00000000-0004-0000-0100-0000F8270000}"/>
    <hyperlink ref="OCH21" location="Age_Categories!A1" display="Age_Categories!A1" xr:uid="{00000000-0004-0000-0100-0000F9270000}"/>
    <hyperlink ref="OCI21" location="Age_Categories!A1" display="Age_Categories!A1" xr:uid="{00000000-0004-0000-0100-0000FA270000}"/>
    <hyperlink ref="OCJ21" location="Age_Categories!A1" display="Age_Categories!A1" xr:uid="{00000000-0004-0000-0100-0000FB270000}"/>
    <hyperlink ref="OCK21" location="Age_Categories!A1" display="Age_Categories!A1" xr:uid="{00000000-0004-0000-0100-0000FC270000}"/>
    <hyperlink ref="OCL21" location="Age_Categories!A1" display="Age_Categories!A1" xr:uid="{00000000-0004-0000-0100-0000FD270000}"/>
    <hyperlink ref="OCM21" location="Age_Categories!A1" display="Age_Categories!A1" xr:uid="{00000000-0004-0000-0100-0000FE270000}"/>
    <hyperlink ref="OCN21" location="Age_Categories!A1" display="Age_Categories!A1" xr:uid="{00000000-0004-0000-0100-0000FF270000}"/>
    <hyperlink ref="OCO21" location="Age_Categories!A1" display="Age_Categories!A1" xr:uid="{00000000-0004-0000-0100-000000280000}"/>
    <hyperlink ref="OCP21" location="Age_Categories!A1" display="Age_Categories!A1" xr:uid="{00000000-0004-0000-0100-000001280000}"/>
    <hyperlink ref="OCQ21" location="Age_Categories!A1" display="Age_Categories!A1" xr:uid="{00000000-0004-0000-0100-000002280000}"/>
    <hyperlink ref="OCR21" location="Age_Categories!A1" display="Age_Categories!A1" xr:uid="{00000000-0004-0000-0100-000003280000}"/>
    <hyperlink ref="OCS21" location="Age_Categories!A1" display="Age_Categories!A1" xr:uid="{00000000-0004-0000-0100-000004280000}"/>
    <hyperlink ref="OCT21" location="Age_Categories!A1" display="Age_Categories!A1" xr:uid="{00000000-0004-0000-0100-000005280000}"/>
    <hyperlink ref="OCU21" location="Age_Categories!A1" display="Age_Categories!A1" xr:uid="{00000000-0004-0000-0100-000006280000}"/>
    <hyperlink ref="OCV21" location="Age_Categories!A1" display="Age_Categories!A1" xr:uid="{00000000-0004-0000-0100-000007280000}"/>
    <hyperlink ref="OCW21" location="Age_Categories!A1" display="Age_Categories!A1" xr:uid="{00000000-0004-0000-0100-000008280000}"/>
    <hyperlink ref="OCX21" location="Age_Categories!A1" display="Age_Categories!A1" xr:uid="{00000000-0004-0000-0100-000009280000}"/>
    <hyperlink ref="OCY21" location="Age_Categories!A1" display="Age_Categories!A1" xr:uid="{00000000-0004-0000-0100-00000A280000}"/>
    <hyperlink ref="OCZ21" location="Age_Categories!A1" display="Age_Categories!A1" xr:uid="{00000000-0004-0000-0100-00000B280000}"/>
    <hyperlink ref="ODA21" location="Age_Categories!A1" display="Age_Categories!A1" xr:uid="{00000000-0004-0000-0100-00000C280000}"/>
    <hyperlink ref="ODB21" location="Age_Categories!A1" display="Age_Categories!A1" xr:uid="{00000000-0004-0000-0100-00000D280000}"/>
    <hyperlink ref="ODC21" location="Age_Categories!A1" display="Age_Categories!A1" xr:uid="{00000000-0004-0000-0100-00000E280000}"/>
    <hyperlink ref="ODD21" location="Age_Categories!A1" display="Age_Categories!A1" xr:uid="{00000000-0004-0000-0100-00000F280000}"/>
    <hyperlink ref="ODE21" location="Age_Categories!A1" display="Age_Categories!A1" xr:uid="{00000000-0004-0000-0100-000010280000}"/>
    <hyperlink ref="ODF21" location="Age_Categories!A1" display="Age_Categories!A1" xr:uid="{00000000-0004-0000-0100-000011280000}"/>
    <hyperlink ref="ODG21" location="Age_Categories!A1" display="Age_Categories!A1" xr:uid="{00000000-0004-0000-0100-000012280000}"/>
    <hyperlink ref="ODH21" location="Age_Categories!A1" display="Age_Categories!A1" xr:uid="{00000000-0004-0000-0100-000013280000}"/>
    <hyperlink ref="ODI21" location="Age_Categories!A1" display="Age_Categories!A1" xr:uid="{00000000-0004-0000-0100-000014280000}"/>
    <hyperlink ref="ODJ21" location="Age_Categories!A1" display="Age_Categories!A1" xr:uid="{00000000-0004-0000-0100-000015280000}"/>
    <hyperlink ref="ODK21" location="Age_Categories!A1" display="Age_Categories!A1" xr:uid="{00000000-0004-0000-0100-000016280000}"/>
    <hyperlink ref="ODL21" location="Age_Categories!A1" display="Age_Categories!A1" xr:uid="{00000000-0004-0000-0100-000017280000}"/>
    <hyperlink ref="ODM21" location="Age_Categories!A1" display="Age_Categories!A1" xr:uid="{00000000-0004-0000-0100-000018280000}"/>
    <hyperlink ref="ODN21" location="Age_Categories!A1" display="Age_Categories!A1" xr:uid="{00000000-0004-0000-0100-000019280000}"/>
    <hyperlink ref="ODO21" location="Age_Categories!A1" display="Age_Categories!A1" xr:uid="{00000000-0004-0000-0100-00001A280000}"/>
    <hyperlink ref="ODP21" location="Age_Categories!A1" display="Age_Categories!A1" xr:uid="{00000000-0004-0000-0100-00001B280000}"/>
    <hyperlink ref="ODQ21" location="Age_Categories!A1" display="Age_Categories!A1" xr:uid="{00000000-0004-0000-0100-00001C280000}"/>
    <hyperlink ref="ODR21" location="Age_Categories!A1" display="Age_Categories!A1" xr:uid="{00000000-0004-0000-0100-00001D280000}"/>
    <hyperlink ref="ODS21" location="Age_Categories!A1" display="Age_Categories!A1" xr:uid="{00000000-0004-0000-0100-00001E280000}"/>
    <hyperlink ref="ODT21" location="Age_Categories!A1" display="Age_Categories!A1" xr:uid="{00000000-0004-0000-0100-00001F280000}"/>
    <hyperlink ref="ODU21" location="Age_Categories!A1" display="Age_Categories!A1" xr:uid="{00000000-0004-0000-0100-000020280000}"/>
    <hyperlink ref="ODV21" location="Age_Categories!A1" display="Age_Categories!A1" xr:uid="{00000000-0004-0000-0100-000021280000}"/>
    <hyperlink ref="ODW21" location="Age_Categories!A1" display="Age_Categories!A1" xr:uid="{00000000-0004-0000-0100-000022280000}"/>
    <hyperlink ref="ODX21" location="Age_Categories!A1" display="Age_Categories!A1" xr:uid="{00000000-0004-0000-0100-000023280000}"/>
    <hyperlink ref="ODY21" location="Age_Categories!A1" display="Age_Categories!A1" xr:uid="{00000000-0004-0000-0100-000024280000}"/>
    <hyperlink ref="ODZ21" location="Age_Categories!A1" display="Age_Categories!A1" xr:uid="{00000000-0004-0000-0100-000025280000}"/>
    <hyperlink ref="OEA21" location="Age_Categories!A1" display="Age_Categories!A1" xr:uid="{00000000-0004-0000-0100-000026280000}"/>
    <hyperlink ref="OEB21" location="Age_Categories!A1" display="Age_Categories!A1" xr:uid="{00000000-0004-0000-0100-000027280000}"/>
    <hyperlink ref="OEC21" location="Age_Categories!A1" display="Age_Categories!A1" xr:uid="{00000000-0004-0000-0100-000028280000}"/>
    <hyperlink ref="OED21" location="Age_Categories!A1" display="Age_Categories!A1" xr:uid="{00000000-0004-0000-0100-000029280000}"/>
    <hyperlink ref="OEE21" location="Age_Categories!A1" display="Age_Categories!A1" xr:uid="{00000000-0004-0000-0100-00002A280000}"/>
    <hyperlink ref="OEF21" location="Age_Categories!A1" display="Age_Categories!A1" xr:uid="{00000000-0004-0000-0100-00002B280000}"/>
    <hyperlink ref="OEG21" location="Age_Categories!A1" display="Age_Categories!A1" xr:uid="{00000000-0004-0000-0100-00002C280000}"/>
    <hyperlink ref="OEH21" location="Age_Categories!A1" display="Age_Categories!A1" xr:uid="{00000000-0004-0000-0100-00002D280000}"/>
    <hyperlink ref="OEI21" location="Age_Categories!A1" display="Age_Categories!A1" xr:uid="{00000000-0004-0000-0100-00002E280000}"/>
    <hyperlink ref="OEJ21" location="Age_Categories!A1" display="Age_Categories!A1" xr:uid="{00000000-0004-0000-0100-00002F280000}"/>
    <hyperlink ref="OEK21" location="Age_Categories!A1" display="Age_Categories!A1" xr:uid="{00000000-0004-0000-0100-000030280000}"/>
    <hyperlink ref="OEL21" location="Age_Categories!A1" display="Age_Categories!A1" xr:uid="{00000000-0004-0000-0100-000031280000}"/>
    <hyperlink ref="OEM21" location="Age_Categories!A1" display="Age_Categories!A1" xr:uid="{00000000-0004-0000-0100-000032280000}"/>
    <hyperlink ref="OEN21" location="Age_Categories!A1" display="Age_Categories!A1" xr:uid="{00000000-0004-0000-0100-000033280000}"/>
    <hyperlink ref="OEO21" location="Age_Categories!A1" display="Age_Categories!A1" xr:uid="{00000000-0004-0000-0100-000034280000}"/>
    <hyperlink ref="OEP21" location="Age_Categories!A1" display="Age_Categories!A1" xr:uid="{00000000-0004-0000-0100-000035280000}"/>
    <hyperlink ref="OEQ21" location="Age_Categories!A1" display="Age_Categories!A1" xr:uid="{00000000-0004-0000-0100-000036280000}"/>
    <hyperlink ref="OER21" location="Age_Categories!A1" display="Age_Categories!A1" xr:uid="{00000000-0004-0000-0100-000037280000}"/>
    <hyperlink ref="OES21" location="Age_Categories!A1" display="Age_Categories!A1" xr:uid="{00000000-0004-0000-0100-000038280000}"/>
    <hyperlink ref="OET21" location="Age_Categories!A1" display="Age_Categories!A1" xr:uid="{00000000-0004-0000-0100-000039280000}"/>
    <hyperlink ref="OEU21" location="Age_Categories!A1" display="Age_Categories!A1" xr:uid="{00000000-0004-0000-0100-00003A280000}"/>
    <hyperlink ref="OEV21" location="Age_Categories!A1" display="Age_Categories!A1" xr:uid="{00000000-0004-0000-0100-00003B280000}"/>
    <hyperlink ref="OEW21" location="Age_Categories!A1" display="Age_Categories!A1" xr:uid="{00000000-0004-0000-0100-00003C280000}"/>
    <hyperlink ref="OEX21" location="Age_Categories!A1" display="Age_Categories!A1" xr:uid="{00000000-0004-0000-0100-00003D280000}"/>
    <hyperlink ref="OEY21" location="Age_Categories!A1" display="Age_Categories!A1" xr:uid="{00000000-0004-0000-0100-00003E280000}"/>
    <hyperlink ref="OEZ21" location="Age_Categories!A1" display="Age_Categories!A1" xr:uid="{00000000-0004-0000-0100-00003F280000}"/>
    <hyperlink ref="OFA21" location="Age_Categories!A1" display="Age_Categories!A1" xr:uid="{00000000-0004-0000-0100-000040280000}"/>
    <hyperlink ref="OFB21" location="Age_Categories!A1" display="Age_Categories!A1" xr:uid="{00000000-0004-0000-0100-000041280000}"/>
    <hyperlink ref="OFC21" location="Age_Categories!A1" display="Age_Categories!A1" xr:uid="{00000000-0004-0000-0100-000042280000}"/>
    <hyperlink ref="OFD21" location="Age_Categories!A1" display="Age_Categories!A1" xr:uid="{00000000-0004-0000-0100-000043280000}"/>
    <hyperlink ref="OFE21" location="Age_Categories!A1" display="Age_Categories!A1" xr:uid="{00000000-0004-0000-0100-000044280000}"/>
    <hyperlink ref="OFF21" location="Age_Categories!A1" display="Age_Categories!A1" xr:uid="{00000000-0004-0000-0100-000045280000}"/>
    <hyperlink ref="OFG21" location="Age_Categories!A1" display="Age_Categories!A1" xr:uid="{00000000-0004-0000-0100-000046280000}"/>
    <hyperlink ref="OFH21" location="Age_Categories!A1" display="Age_Categories!A1" xr:uid="{00000000-0004-0000-0100-000047280000}"/>
    <hyperlink ref="OFI21" location="Age_Categories!A1" display="Age_Categories!A1" xr:uid="{00000000-0004-0000-0100-000048280000}"/>
    <hyperlink ref="OFJ21" location="Age_Categories!A1" display="Age_Categories!A1" xr:uid="{00000000-0004-0000-0100-000049280000}"/>
    <hyperlink ref="OFK21" location="Age_Categories!A1" display="Age_Categories!A1" xr:uid="{00000000-0004-0000-0100-00004A280000}"/>
    <hyperlink ref="OFL21" location="Age_Categories!A1" display="Age_Categories!A1" xr:uid="{00000000-0004-0000-0100-00004B280000}"/>
    <hyperlink ref="OFM21" location="Age_Categories!A1" display="Age_Categories!A1" xr:uid="{00000000-0004-0000-0100-00004C280000}"/>
    <hyperlink ref="OFN21" location="Age_Categories!A1" display="Age_Categories!A1" xr:uid="{00000000-0004-0000-0100-00004D280000}"/>
    <hyperlink ref="OFO21" location="Age_Categories!A1" display="Age_Categories!A1" xr:uid="{00000000-0004-0000-0100-00004E280000}"/>
    <hyperlink ref="OFP21" location="Age_Categories!A1" display="Age_Categories!A1" xr:uid="{00000000-0004-0000-0100-00004F280000}"/>
    <hyperlink ref="OFQ21" location="Age_Categories!A1" display="Age_Categories!A1" xr:uid="{00000000-0004-0000-0100-000050280000}"/>
    <hyperlink ref="OFR21" location="Age_Categories!A1" display="Age_Categories!A1" xr:uid="{00000000-0004-0000-0100-000051280000}"/>
    <hyperlink ref="OFS21" location="Age_Categories!A1" display="Age_Categories!A1" xr:uid="{00000000-0004-0000-0100-000052280000}"/>
    <hyperlink ref="OFT21" location="Age_Categories!A1" display="Age_Categories!A1" xr:uid="{00000000-0004-0000-0100-000053280000}"/>
    <hyperlink ref="OFU21" location="Age_Categories!A1" display="Age_Categories!A1" xr:uid="{00000000-0004-0000-0100-000054280000}"/>
    <hyperlink ref="OFV21" location="Age_Categories!A1" display="Age_Categories!A1" xr:uid="{00000000-0004-0000-0100-000055280000}"/>
    <hyperlink ref="OFW21" location="Age_Categories!A1" display="Age_Categories!A1" xr:uid="{00000000-0004-0000-0100-000056280000}"/>
    <hyperlink ref="OFX21" location="Age_Categories!A1" display="Age_Categories!A1" xr:uid="{00000000-0004-0000-0100-000057280000}"/>
    <hyperlink ref="OFY21" location="Age_Categories!A1" display="Age_Categories!A1" xr:uid="{00000000-0004-0000-0100-000058280000}"/>
    <hyperlink ref="OFZ21" location="Age_Categories!A1" display="Age_Categories!A1" xr:uid="{00000000-0004-0000-0100-000059280000}"/>
    <hyperlink ref="OGA21" location="Age_Categories!A1" display="Age_Categories!A1" xr:uid="{00000000-0004-0000-0100-00005A280000}"/>
    <hyperlink ref="OGB21" location="Age_Categories!A1" display="Age_Categories!A1" xr:uid="{00000000-0004-0000-0100-00005B280000}"/>
    <hyperlink ref="OGC21" location="Age_Categories!A1" display="Age_Categories!A1" xr:uid="{00000000-0004-0000-0100-00005C280000}"/>
    <hyperlink ref="OGD21" location="Age_Categories!A1" display="Age_Categories!A1" xr:uid="{00000000-0004-0000-0100-00005D280000}"/>
    <hyperlink ref="OGE21" location="Age_Categories!A1" display="Age_Categories!A1" xr:uid="{00000000-0004-0000-0100-00005E280000}"/>
    <hyperlink ref="OGF21" location="Age_Categories!A1" display="Age_Categories!A1" xr:uid="{00000000-0004-0000-0100-00005F280000}"/>
    <hyperlink ref="OGG21" location="Age_Categories!A1" display="Age_Categories!A1" xr:uid="{00000000-0004-0000-0100-000060280000}"/>
    <hyperlink ref="OGH21" location="Age_Categories!A1" display="Age_Categories!A1" xr:uid="{00000000-0004-0000-0100-000061280000}"/>
    <hyperlink ref="OGI21" location="Age_Categories!A1" display="Age_Categories!A1" xr:uid="{00000000-0004-0000-0100-000062280000}"/>
    <hyperlink ref="OGJ21" location="Age_Categories!A1" display="Age_Categories!A1" xr:uid="{00000000-0004-0000-0100-000063280000}"/>
    <hyperlink ref="OGK21" location="Age_Categories!A1" display="Age_Categories!A1" xr:uid="{00000000-0004-0000-0100-000064280000}"/>
    <hyperlink ref="OGL21" location="Age_Categories!A1" display="Age_Categories!A1" xr:uid="{00000000-0004-0000-0100-000065280000}"/>
    <hyperlink ref="OGM21" location="Age_Categories!A1" display="Age_Categories!A1" xr:uid="{00000000-0004-0000-0100-000066280000}"/>
    <hyperlink ref="OGN21" location="Age_Categories!A1" display="Age_Categories!A1" xr:uid="{00000000-0004-0000-0100-000067280000}"/>
    <hyperlink ref="OGO21" location="Age_Categories!A1" display="Age_Categories!A1" xr:uid="{00000000-0004-0000-0100-000068280000}"/>
    <hyperlink ref="OGP21" location="Age_Categories!A1" display="Age_Categories!A1" xr:uid="{00000000-0004-0000-0100-000069280000}"/>
    <hyperlink ref="OGQ21" location="Age_Categories!A1" display="Age_Categories!A1" xr:uid="{00000000-0004-0000-0100-00006A280000}"/>
    <hyperlink ref="OGR21" location="Age_Categories!A1" display="Age_Categories!A1" xr:uid="{00000000-0004-0000-0100-00006B280000}"/>
    <hyperlink ref="OGS21" location="Age_Categories!A1" display="Age_Categories!A1" xr:uid="{00000000-0004-0000-0100-00006C280000}"/>
    <hyperlink ref="OGT21" location="Age_Categories!A1" display="Age_Categories!A1" xr:uid="{00000000-0004-0000-0100-00006D280000}"/>
    <hyperlink ref="OGU21" location="Age_Categories!A1" display="Age_Categories!A1" xr:uid="{00000000-0004-0000-0100-00006E280000}"/>
    <hyperlink ref="OGV21" location="Age_Categories!A1" display="Age_Categories!A1" xr:uid="{00000000-0004-0000-0100-00006F280000}"/>
    <hyperlink ref="OGW21" location="Age_Categories!A1" display="Age_Categories!A1" xr:uid="{00000000-0004-0000-0100-000070280000}"/>
    <hyperlink ref="OGX21" location="Age_Categories!A1" display="Age_Categories!A1" xr:uid="{00000000-0004-0000-0100-000071280000}"/>
    <hyperlink ref="OGY21" location="Age_Categories!A1" display="Age_Categories!A1" xr:uid="{00000000-0004-0000-0100-000072280000}"/>
    <hyperlink ref="OGZ21" location="Age_Categories!A1" display="Age_Categories!A1" xr:uid="{00000000-0004-0000-0100-000073280000}"/>
    <hyperlink ref="OHA21" location="Age_Categories!A1" display="Age_Categories!A1" xr:uid="{00000000-0004-0000-0100-000074280000}"/>
    <hyperlink ref="OHB21" location="Age_Categories!A1" display="Age_Categories!A1" xr:uid="{00000000-0004-0000-0100-000075280000}"/>
    <hyperlink ref="OHC21" location="Age_Categories!A1" display="Age_Categories!A1" xr:uid="{00000000-0004-0000-0100-000076280000}"/>
    <hyperlink ref="OHD21" location="Age_Categories!A1" display="Age_Categories!A1" xr:uid="{00000000-0004-0000-0100-000077280000}"/>
    <hyperlink ref="OHE21" location="Age_Categories!A1" display="Age_Categories!A1" xr:uid="{00000000-0004-0000-0100-000078280000}"/>
    <hyperlink ref="OHF21" location="Age_Categories!A1" display="Age_Categories!A1" xr:uid="{00000000-0004-0000-0100-000079280000}"/>
    <hyperlink ref="OHG21" location="Age_Categories!A1" display="Age_Categories!A1" xr:uid="{00000000-0004-0000-0100-00007A280000}"/>
    <hyperlink ref="OHH21" location="Age_Categories!A1" display="Age_Categories!A1" xr:uid="{00000000-0004-0000-0100-00007B280000}"/>
    <hyperlink ref="OHI21" location="Age_Categories!A1" display="Age_Categories!A1" xr:uid="{00000000-0004-0000-0100-00007C280000}"/>
    <hyperlink ref="OHJ21" location="Age_Categories!A1" display="Age_Categories!A1" xr:uid="{00000000-0004-0000-0100-00007D280000}"/>
    <hyperlink ref="OHK21" location="Age_Categories!A1" display="Age_Categories!A1" xr:uid="{00000000-0004-0000-0100-00007E280000}"/>
    <hyperlink ref="OHL21" location="Age_Categories!A1" display="Age_Categories!A1" xr:uid="{00000000-0004-0000-0100-00007F280000}"/>
    <hyperlink ref="OHM21" location="Age_Categories!A1" display="Age_Categories!A1" xr:uid="{00000000-0004-0000-0100-000080280000}"/>
    <hyperlink ref="OHN21" location="Age_Categories!A1" display="Age_Categories!A1" xr:uid="{00000000-0004-0000-0100-000081280000}"/>
    <hyperlink ref="OHO21" location="Age_Categories!A1" display="Age_Categories!A1" xr:uid="{00000000-0004-0000-0100-000082280000}"/>
    <hyperlink ref="OHP21" location="Age_Categories!A1" display="Age_Categories!A1" xr:uid="{00000000-0004-0000-0100-000083280000}"/>
    <hyperlink ref="OHQ21" location="Age_Categories!A1" display="Age_Categories!A1" xr:uid="{00000000-0004-0000-0100-000084280000}"/>
    <hyperlink ref="OHR21" location="Age_Categories!A1" display="Age_Categories!A1" xr:uid="{00000000-0004-0000-0100-000085280000}"/>
    <hyperlink ref="OHS21" location="Age_Categories!A1" display="Age_Categories!A1" xr:uid="{00000000-0004-0000-0100-000086280000}"/>
    <hyperlink ref="OHT21" location="Age_Categories!A1" display="Age_Categories!A1" xr:uid="{00000000-0004-0000-0100-000087280000}"/>
    <hyperlink ref="OHU21" location="Age_Categories!A1" display="Age_Categories!A1" xr:uid="{00000000-0004-0000-0100-000088280000}"/>
    <hyperlink ref="OHV21" location="Age_Categories!A1" display="Age_Categories!A1" xr:uid="{00000000-0004-0000-0100-000089280000}"/>
    <hyperlink ref="OHW21" location="Age_Categories!A1" display="Age_Categories!A1" xr:uid="{00000000-0004-0000-0100-00008A280000}"/>
    <hyperlink ref="OHX21" location="Age_Categories!A1" display="Age_Categories!A1" xr:uid="{00000000-0004-0000-0100-00008B280000}"/>
    <hyperlink ref="OHY21" location="Age_Categories!A1" display="Age_Categories!A1" xr:uid="{00000000-0004-0000-0100-00008C280000}"/>
    <hyperlink ref="OHZ21" location="Age_Categories!A1" display="Age_Categories!A1" xr:uid="{00000000-0004-0000-0100-00008D280000}"/>
    <hyperlink ref="OIA21" location="Age_Categories!A1" display="Age_Categories!A1" xr:uid="{00000000-0004-0000-0100-00008E280000}"/>
    <hyperlink ref="OIB21" location="Age_Categories!A1" display="Age_Categories!A1" xr:uid="{00000000-0004-0000-0100-00008F280000}"/>
    <hyperlink ref="OIC21" location="Age_Categories!A1" display="Age_Categories!A1" xr:uid="{00000000-0004-0000-0100-000090280000}"/>
    <hyperlink ref="OID21" location="Age_Categories!A1" display="Age_Categories!A1" xr:uid="{00000000-0004-0000-0100-000091280000}"/>
    <hyperlink ref="OIE21" location="Age_Categories!A1" display="Age_Categories!A1" xr:uid="{00000000-0004-0000-0100-000092280000}"/>
    <hyperlink ref="OIF21" location="Age_Categories!A1" display="Age_Categories!A1" xr:uid="{00000000-0004-0000-0100-000093280000}"/>
    <hyperlink ref="OIG21" location="Age_Categories!A1" display="Age_Categories!A1" xr:uid="{00000000-0004-0000-0100-000094280000}"/>
    <hyperlink ref="OIH21" location="Age_Categories!A1" display="Age_Categories!A1" xr:uid="{00000000-0004-0000-0100-000095280000}"/>
    <hyperlink ref="OII21" location="Age_Categories!A1" display="Age_Categories!A1" xr:uid="{00000000-0004-0000-0100-000096280000}"/>
    <hyperlink ref="OIJ21" location="Age_Categories!A1" display="Age_Categories!A1" xr:uid="{00000000-0004-0000-0100-000097280000}"/>
    <hyperlink ref="OIK21" location="Age_Categories!A1" display="Age_Categories!A1" xr:uid="{00000000-0004-0000-0100-000098280000}"/>
    <hyperlink ref="OIL21" location="Age_Categories!A1" display="Age_Categories!A1" xr:uid="{00000000-0004-0000-0100-000099280000}"/>
    <hyperlink ref="OIM21" location="Age_Categories!A1" display="Age_Categories!A1" xr:uid="{00000000-0004-0000-0100-00009A280000}"/>
    <hyperlink ref="OIN21" location="Age_Categories!A1" display="Age_Categories!A1" xr:uid="{00000000-0004-0000-0100-00009B280000}"/>
    <hyperlink ref="OIO21" location="Age_Categories!A1" display="Age_Categories!A1" xr:uid="{00000000-0004-0000-0100-00009C280000}"/>
    <hyperlink ref="OIP21" location="Age_Categories!A1" display="Age_Categories!A1" xr:uid="{00000000-0004-0000-0100-00009D280000}"/>
    <hyperlink ref="OIQ21" location="Age_Categories!A1" display="Age_Categories!A1" xr:uid="{00000000-0004-0000-0100-00009E280000}"/>
    <hyperlink ref="OIR21" location="Age_Categories!A1" display="Age_Categories!A1" xr:uid="{00000000-0004-0000-0100-00009F280000}"/>
    <hyperlink ref="OIS21" location="Age_Categories!A1" display="Age_Categories!A1" xr:uid="{00000000-0004-0000-0100-0000A0280000}"/>
    <hyperlink ref="OIT21" location="Age_Categories!A1" display="Age_Categories!A1" xr:uid="{00000000-0004-0000-0100-0000A1280000}"/>
    <hyperlink ref="OIU21" location="Age_Categories!A1" display="Age_Categories!A1" xr:uid="{00000000-0004-0000-0100-0000A2280000}"/>
    <hyperlink ref="OIV21" location="Age_Categories!A1" display="Age_Categories!A1" xr:uid="{00000000-0004-0000-0100-0000A3280000}"/>
    <hyperlink ref="OIW21" location="Age_Categories!A1" display="Age_Categories!A1" xr:uid="{00000000-0004-0000-0100-0000A4280000}"/>
    <hyperlink ref="OIX21" location="Age_Categories!A1" display="Age_Categories!A1" xr:uid="{00000000-0004-0000-0100-0000A5280000}"/>
    <hyperlink ref="OIY21" location="Age_Categories!A1" display="Age_Categories!A1" xr:uid="{00000000-0004-0000-0100-0000A6280000}"/>
    <hyperlink ref="OIZ21" location="Age_Categories!A1" display="Age_Categories!A1" xr:uid="{00000000-0004-0000-0100-0000A7280000}"/>
    <hyperlink ref="OJA21" location="Age_Categories!A1" display="Age_Categories!A1" xr:uid="{00000000-0004-0000-0100-0000A8280000}"/>
    <hyperlink ref="OJB21" location="Age_Categories!A1" display="Age_Categories!A1" xr:uid="{00000000-0004-0000-0100-0000A9280000}"/>
    <hyperlink ref="OJC21" location="Age_Categories!A1" display="Age_Categories!A1" xr:uid="{00000000-0004-0000-0100-0000AA280000}"/>
    <hyperlink ref="OJD21" location="Age_Categories!A1" display="Age_Categories!A1" xr:uid="{00000000-0004-0000-0100-0000AB280000}"/>
    <hyperlink ref="OJE21" location="Age_Categories!A1" display="Age_Categories!A1" xr:uid="{00000000-0004-0000-0100-0000AC280000}"/>
    <hyperlink ref="OJF21" location="Age_Categories!A1" display="Age_Categories!A1" xr:uid="{00000000-0004-0000-0100-0000AD280000}"/>
    <hyperlink ref="OJG21" location="Age_Categories!A1" display="Age_Categories!A1" xr:uid="{00000000-0004-0000-0100-0000AE280000}"/>
    <hyperlink ref="OJH21" location="Age_Categories!A1" display="Age_Categories!A1" xr:uid="{00000000-0004-0000-0100-0000AF280000}"/>
    <hyperlink ref="OJI21" location="Age_Categories!A1" display="Age_Categories!A1" xr:uid="{00000000-0004-0000-0100-0000B0280000}"/>
    <hyperlink ref="OJJ21" location="Age_Categories!A1" display="Age_Categories!A1" xr:uid="{00000000-0004-0000-0100-0000B1280000}"/>
    <hyperlink ref="OJK21" location="Age_Categories!A1" display="Age_Categories!A1" xr:uid="{00000000-0004-0000-0100-0000B2280000}"/>
    <hyperlink ref="OJL21" location="Age_Categories!A1" display="Age_Categories!A1" xr:uid="{00000000-0004-0000-0100-0000B3280000}"/>
    <hyperlink ref="OJM21" location="Age_Categories!A1" display="Age_Categories!A1" xr:uid="{00000000-0004-0000-0100-0000B4280000}"/>
    <hyperlink ref="OJN21" location="Age_Categories!A1" display="Age_Categories!A1" xr:uid="{00000000-0004-0000-0100-0000B5280000}"/>
    <hyperlink ref="OJO21" location="Age_Categories!A1" display="Age_Categories!A1" xr:uid="{00000000-0004-0000-0100-0000B6280000}"/>
    <hyperlink ref="OJP21" location="Age_Categories!A1" display="Age_Categories!A1" xr:uid="{00000000-0004-0000-0100-0000B7280000}"/>
    <hyperlink ref="OJQ21" location="Age_Categories!A1" display="Age_Categories!A1" xr:uid="{00000000-0004-0000-0100-0000B8280000}"/>
    <hyperlink ref="OJR21" location="Age_Categories!A1" display="Age_Categories!A1" xr:uid="{00000000-0004-0000-0100-0000B9280000}"/>
    <hyperlink ref="OJS21" location="Age_Categories!A1" display="Age_Categories!A1" xr:uid="{00000000-0004-0000-0100-0000BA280000}"/>
    <hyperlink ref="OJT21" location="Age_Categories!A1" display="Age_Categories!A1" xr:uid="{00000000-0004-0000-0100-0000BB280000}"/>
    <hyperlink ref="OJU21" location="Age_Categories!A1" display="Age_Categories!A1" xr:uid="{00000000-0004-0000-0100-0000BC280000}"/>
    <hyperlink ref="OJV21" location="Age_Categories!A1" display="Age_Categories!A1" xr:uid="{00000000-0004-0000-0100-0000BD280000}"/>
    <hyperlink ref="OJW21" location="Age_Categories!A1" display="Age_Categories!A1" xr:uid="{00000000-0004-0000-0100-0000BE280000}"/>
    <hyperlink ref="OJX21" location="Age_Categories!A1" display="Age_Categories!A1" xr:uid="{00000000-0004-0000-0100-0000BF280000}"/>
    <hyperlink ref="OJY21" location="Age_Categories!A1" display="Age_Categories!A1" xr:uid="{00000000-0004-0000-0100-0000C0280000}"/>
    <hyperlink ref="OJZ21" location="Age_Categories!A1" display="Age_Categories!A1" xr:uid="{00000000-0004-0000-0100-0000C1280000}"/>
    <hyperlink ref="OKA21" location="Age_Categories!A1" display="Age_Categories!A1" xr:uid="{00000000-0004-0000-0100-0000C2280000}"/>
    <hyperlink ref="OKB21" location="Age_Categories!A1" display="Age_Categories!A1" xr:uid="{00000000-0004-0000-0100-0000C3280000}"/>
    <hyperlink ref="OKC21" location="Age_Categories!A1" display="Age_Categories!A1" xr:uid="{00000000-0004-0000-0100-0000C4280000}"/>
    <hyperlink ref="OKD21" location="Age_Categories!A1" display="Age_Categories!A1" xr:uid="{00000000-0004-0000-0100-0000C5280000}"/>
    <hyperlink ref="OKE21" location="Age_Categories!A1" display="Age_Categories!A1" xr:uid="{00000000-0004-0000-0100-0000C6280000}"/>
    <hyperlink ref="OKF21" location="Age_Categories!A1" display="Age_Categories!A1" xr:uid="{00000000-0004-0000-0100-0000C7280000}"/>
    <hyperlink ref="OKG21" location="Age_Categories!A1" display="Age_Categories!A1" xr:uid="{00000000-0004-0000-0100-0000C8280000}"/>
    <hyperlink ref="OKH21" location="Age_Categories!A1" display="Age_Categories!A1" xr:uid="{00000000-0004-0000-0100-0000C9280000}"/>
    <hyperlink ref="OKI21" location="Age_Categories!A1" display="Age_Categories!A1" xr:uid="{00000000-0004-0000-0100-0000CA280000}"/>
    <hyperlink ref="OKJ21" location="Age_Categories!A1" display="Age_Categories!A1" xr:uid="{00000000-0004-0000-0100-0000CB280000}"/>
    <hyperlink ref="OKK21" location="Age_Categories!A1" display="Age_Categories!A1" xr:uid="{00000000-0004-0000-0100-0000CC280000}"/>
    <hyperlink ref="OKL21" location="Age_Categories!A1" display="Age_Categories!A1" xr:uid="{00000000-0004-0000-0100-0000CD280000}"/>
    <hyperlink ref="OKM21" location="Age_Categories!A1" display="Age_Categories!A1" xr:uid="{00000000-0004-0000-0100-0000CE280000}"/>
    <hyperlink ref="OKN21" location="Age_Categories!A1" display="Age_Categories!A1" xr:uid="{00000000-0004-0000-0100-0000CF280000}"/>
    <hyperlink ref="OKO21" location="Age_Categories!A1" display="Age_Categories!A1" xr:uid="{00000000-0004-0000-0100-0000D0280000}"/>
    <hyperlink ref="OKP21" location="Age_Categories!A1" display="Age_Categories!A1" xr:uid="{00000000-0004-0000-0100-0000D1280000}"/>
    <hyperlink ref="OKQ21" location="Age_Categories!A1" display="Age_Categories!A1" xr:uid="{00000000-0004-0000-0100-0000D2280000}"/>
    <hyperlink ref="OKR21" location="Age_Categories!A1" display="Age_Categories!A1" xr:uid="{00000000-0004-0000-0100-0000D3280000}"/>
    <hyperlink ref="OKS21" location="Age_Categories!A1" display="Age_Categories!A1" xr:uid="{00000000-0004-0000-0100-0000D4280000}"/>
    <hyperlink ref="OKT21" location="Age_Categories!A1" display="Age_Categories!A1" xr:uid="{00000000-0004-0000-0100-0000D5280000}"/>
    <hyperlink ref="OKU21" location="Age_Categories!A1" display="Age_Categories!A1" xr:uid="{00000000-0004-0000-0100-0000D6280000}"/>
    <hyperlink ref="OKV21" location="Age_Categories!A1" display="Age_Categories!A1" xr:uid="{00000000-0004-0000-0100-0000D7280000}"/>
    <hyperlink ref="OKW21" location="Age_Categories!A1" display="Age_Categories!A1" xr:uid="{00000000-0004-0000-0100-0000D8280000}"/>
    <hyperlink ref="OKX21" location="Age_Categories!A1" display="Age_Categories!A1" xr:uid="{00000000-0004-0000-0100-0000D9280000}"/>
    <hyperlink ref="OKY21" location="Age_Categories!A1" display="Age_Categories!A1" xr:uid="{00000000-0004-0000-0100-0000DA280000}"/>
    <hyperlink ref="OKZ21" location="Age_Categories!A1" display="Age_Categories!A1" xr:uid="{00000000-0004-0000-0100-0000DB280000}"/>
    <hyperlink ref="OLA21" location="Age_Categories!A1" display="Age_Categories!A1" xr:uid="{00000000-0004-0000-0100-0000DC280000}"/>
    <hyperlink ref="OLB21" location="Age_Categories!A1" display="Age_Categories!A1" xr:uid="{00000000-0004-0000-0100-0000DD280000}"/>
    <hyperlink ref="OLC21" location="Age_Categories!A1" display="Age_Categories!A1" xr:uid="{00000000-0004-0000-0100-0000DE280000}"/>
    <hyperlink ref="OLD21" location="Age_Categories!A1" display="Age_Categories!A1" xr:uid="{00000000-0004-0000-0100-0000DF280000}"/>
    <hyperlink ref="OLE21" location="Age_Categories!A1" display="Age_Categories!A1" xr:uid="{00000000-0004-0000-0100-0000E0280000}"/>
    <hyperlink ref="OLF21" location="Age_Categories!A1" display="Age_Categories!A1" xr:uid="{00000000-0004-0000-0100-0000E1280000}"/>
    <hyperlink ref="OLG21" location="Age_Categories!A1" display="Age_Categories!A1" xr:uid="{00000000-0004-0000-0100-0000E2280000}"/>
    <hyperlink ref="OLH21" location="Age_Categories!A1" display="Age_Categories!A1" xr:uid="{00000000-0004-0000-0100-0000E3280000}"/>
    <hyperlink ref="OLI21" location="Age_Categories!A1" display="Age_Categories!A1" xr:uid="{00000000-0004-0000-0100-0000E4280000}"/>
    <hyperlink ref="OLJ21" location="Age_Categories!A1" display="Age_Categories!A1" xr:uid="{00000000-0004-0000-0100-0000E5280000}"/>
    <hyperlink ref="OLK21" location="Age_Categories!A1" display="Age_Categories!A1" xr:uid="{00000000-0004-0000-0100-0000E6280000}"/>
    <hyperlink ref="OLL21" location="Age_Categories!A1" display="Age_Categories!A1" xr:uid="{00000000-0004-0000-0100-0000E7280000}"/>
    <hyperlink ref="OLM21" location="Age_Categories!A1" display="Age_Categories!A1" xr:uid="{00000000-0004-0000-0100-0000E8280000}"/>
    <hyperlink ref="OLN21" location="Age_Categories!A1" display="Age_Categories!A1" xr:uid="{00000000-0004-0000-0100-0000E9280000}"/>
    <hyperlink ref="OLO21" location="Age_Categories!A1" display="Age_Categories!A1" xr:uid="{00000000-0004-0000-0100-0000EA280000}"/>
    <hyperlink ref="OLP21" location="Age_Categories!A1" display="Age_Categories!A1" xr:uid="{00000000-0004-0000-0100-0000EB280000}"/>
    <hyperlink ref="OLQ21" location="Age_Categories!A1" display="Age_Categories!A1" xr:uid="{00000000-0004-0000-0100-0000EC280000}"/>
    <hyperlink ref="OLR21" location="Age_Categories!A1" display="Age_Categories!A1" xr:uid="{00000000-0004-0000-0100-0000ED280000}"/>
    <hyperlink ref="OLS21" location="Age_Categories!A1" display="Age_Categories!A1" xr:uid="{00000000-0004-0000-0100-0000EE280000}"/>
    <hyperlink ref="OLT21" location="Age_Categories!A1" display="Age_Categories!A1" xr:uid="{00000000-0004-0000-0100-0000EF280000}"/>
    <hyperlink ref="OLU21" location="Age_Categories!A1" display="Age_Categories!A1" xr:uid="{00000000-0004-0000-0100-0000F0280000}"/>
    <hyperlink ref="OLV21" location="Age_Categories!A1" display="Age_Categories!A1" xr:uid="{00000000-0004-0000-0100-0000F1280000}"/>
    <hyperlink ref="OLW21" location="Age_Categories!A1" display="Age_Categories!A1" xr:uid="{00000000-0004-0000-0100-0000F2280000}"/>
    <hyperlink ref="OLX21" location="Age_Categories!A1" display="Age_Categories!A1" xr:uid="{00000000-0004-0000-0100-0000F3280000}"/>
    <hyperlink ref="OLY21" location="Age_Categories!A1" display="Age_Categories!A1" xr:uid="{00000000-0004-0000-0100-0000F4280000}"/>
    <hyperlink ref="OLZ21" location="Age_Categories!A1" display="Age_Categories!A1" xr:uid="{00000000-0004-0000-0100-0000F5280000}"/>
    <hyperlink ref="OMA21" location="Age_Categories!A1" display="Age_Categories!A1" xr:uid="{00000000-0004-0000-0100-0000F6280000}"/>
    <hyperlink ref="OMB21" location="Age_Categories!A1" display="Age_Categories!A1" xr:uid="{00000000-0004-0000-0100-0000F7280000}"/>
    <hyperlink ref="OMC21" location="Age_Categories!A1" display="Age_Categories!A1" xr:uid="{00000000-0004-0000-0100-0000F8280000}"/>
    <hyperlink ref="OMD21" location="Age_Categories!A1" display="Age_Categories!A1" xr:uid="{00000000-0004-0000-0100-0000F9280000}"/>
    <hyperlink ref="OME21" location="Age_Categories!A1" display="Age_Categories!A1" xr:uid="{00000000-0004-0000-0100-0000FA280000}"/>
    <hyperlink ref="OMF21" location="Age_Categories!A1" display="Age_Categories!A1" xr:uid="{00000000-0004-0000-0100-0000FB280000}"/>
    <hyperlink ref="OMG21" location="Age_Categories!A1" display="Age_Categories!A1" xr:uid="{00000000-0004-0000-0100-0000FC280000}"/>
    <hyperlink ref="OMH21" location="Age_Categories!A1" display="Age_Categories!A1" xr:uid="{00000000-0004-0000-0100-0000FD280000}"/>
    <hyperlink ref="OMI21" location="Age_Categories!A1" display="Age_Categories!A1" xr:uid="{00000000-0004-0000-0100-0000FE280000}"/>
    <hyperlink ref="OMJ21" location="Age_Categories!A1" display="Age_Categories!A1" xr:uid="{00000000-0004-0000-0100-0000FF280000}"/>
    <hyperlink ref="OMK21" location="Age_Categories!A1" display="Age_Categories!A1" xr:uid="{00000000-0004-0000-0100-000000290000}"/>
    <hyperlink ref="OML21" location="Age_Categories!A1" display="Age_Categories!A1" xr:uid="{00000000-0004-0000-0100-000001290000}"/>
    <hyperlink ref="OMM21" location="Age_Categories!A1" display="Age_Categories!A1" xr:uid="{00000000-0004-0000-0100-000002290000}"/>
    <hyperlink ref="OMN21" location="Age_Categories!A1" display="Age_Categories!A1" xr:uid="{00000000-0004-0000-0100-000003290000}"/>
    <hyperlink ref="OMO21" location="Age_Categories!A1" display="Age_Categories!A1" xr:uid="{00000000-0004-0000-0100-000004290000}"/>
    <hyperlink ref="OMP21" location="Age_Categories!A1" display="Age_Categories!A1" xr:uid="{00000000-0004-0000-0100-000005290000}"/>
    <hyperlink ref="OMQ21" location="Age_Categories!A1" display="Age_Categories!A1" xr:uid="{00000000-0004-0000-0100-000006290000}"/>
    <hyperlink ref="OMR21" location="Age_Categories!A1" display="Age_Categories!A1" xr:uid="{00000000-0004-0000-0100-000007290000}"/>
    <hyperlink ref="OMS21" location="Age_Categories!A1" display="Age_Categories!A1" xr:uid="{00000000-0004-0000-0100-000008290000}"/>
    <hyperlink ref="OMT21" location="Age_Categories!A1" display="Age_Categories!A1" xr:uid="{00000000-0004-0000-0100-000009290000}"/>
    <hyperlink ref="OMU21" location="Age_Categories!A1" display="Age_Categories!A1" xr:uid="{00000000-0004-0000-0100-00000A290000}"/>
    <hyperlink ref="OMV21" location="Age_Categories!A1" display="Age_Categories!A1" xr:uid="{00000000-0004-0000-0100-00000B290000}"/>
    <hyperlink ref="OMW21" location="Age_Categories!A1" display="Age_Categories!A1" xr:uid="{00000000-0004-0000-0100-00000C290000}"/>
    <hyperlink ref="OMX21" location="Age_Categories!A1" display="Age_Categories!A1" xr:uid="{00000000-0004-0000-0100-00000D290000}"/>
    <hyperlink ref="OMY21" location="Age_Categories!A1" display="Age_Categories!A1" xr:uid="{00000000-0004-0000-0100-00000E290000}"/>
    <hyperlink ref="OMZ21" location="Age_Categories!A1" display="Age_Categories!A1" xr:uid="{00000000-0004-0000-0100-00000F290000}"/>
    <hyperlink ref="ONA21" location="Age_Categories!A1" display="Age_Categories!A1" xr:uid="{00000000-0004-0000-0100-000010290000}"/>
    <hyperlink ref="ONB21" location="Age_Categories!A1" display="Age_Categories!A1" xr:uid="{00000000-0004-0000-0100-000011290000}"/>
    <hyperlink ref="ONC21" location="Age_Categories!A1" display="Age_Categories!A1" xr:uid="{00000000-0004-0000-0100-000012290000}"/>
    <hyperlink ref="OND21" location="Age_Categories!A1" display="Age_Categories!A1" xr:uid="{00000000-0004-0000-0100-000013290000}"/>
    <hyperlink ref="ONE21" location="Age_Categories!A1" display="Age_Categories!A1" xr:uid="{00000000-0004-0000-0100-000014290000}"/>
    <hyperlink ref="ONF21" location="Age_Categories!A1" display="Age_Categories!A1" xr:uid="{00000000-0004-0000-0100-000015290000}"/>
    <hyperlink ref="ONG21" location="Age_Categories!A1" display="Age_Categories!A1" xr:uid="{00000000-0004-0000-0100-000016290000}"/>
    <hyperlink ref="ONH21" location="Age_Categories!A1" display="Age_Categories!A1" xr:uid="{00000000-0004-0000-0100-000017290000}"/>
    <hyperlink ref="ONI21" location="Age_Categories!A1" display="Age_Categories!A1" xr:uid="{00000000-0004-0000-0100-000018290000}"/>
    <hyperlink ref="ONJ21" location="Age_Categories!A1" display="Age_Categories!A1" xr:uid="{00000000-0004-0000-0100-000019290000}"/>
    <hyperlink ref="ONK21" location="Age_Categories!A1" display="Age_Categories!A1" xr:uid="{00000000-0004-0000-0100-00001A290000}"/>
    <hyperlink ref="ONL21" location="Age_Categories!A1" display="Age_Categories!A1" xr:uid="{00000000-0004-0000-0100-00001B290000}"/>
    <hyperlink ref="ONM21" location="Age_Categories!A1" display="Age_Categories!A1" xr:uid="{00000000-0004-0000-0100-00001C290000}"/>
    <hyperlink ref="ONN21" location="Age_Categories!A1" display="Age_Categories!A1" xr:uid="{00000000-0004-0000-0100-00001D290000}"/>
    <hyperlink ref="ONO21" location="Age_Categories!A1" display="Age_Categories!A1" xr:uid="{00000000-0004-0000-0100-00001E290000}"/>
    <hyperlink ref="ONP21" location="Age_Categories!A1" display="Age_Categories!A1" xr:uid="{00000000-0004-0000-0100-00001F290000}"/>
    <hyperlink ref="ONQ21" location="Age_Categories!A1" display="Age_Categories!A1" xr:uid="{00000000-0004-0000-0100-000020290000}"/>
    <hyperlink ref="ONR21" location="Age_Categories!A1" display="Age_Categories!A1" xr:uid="{00000000-0004-0000-0100-000021290000}"/>
    <hyperlink ref="ONS21" location="Age_Categories!A1" display="Age_Categories!A1" xr:uid="{00000000-0004-0000-0100-000022290000}"/>
    <hyperlink ref="ONT21" location="Age_Categories!A1" display="Age_Categories!A1" xr:uid="{00000000-0004-0000-0100-000023290000}"/>
    <hyperlink ref="ONU21" location="Age_Categories!A1" display="Age_Categories!A1" xr:uid="{00000000-0004-0000-0100-000024290000}"/>
    <hyperlink ref="ONV21" location="Age_Categories!A1" display="Age_Categories!A1" xr:uid="{00000000-0004-0000-0100-000025290000}"/>
    <hyperlink ref="ONW21" location="Age_Categories!A1" display="Age_Categories!A1" xr:uid="{00000000-0004-0000-0100-000026290000}"/>
    <hyperlink ref="ONX21" location="Age_Categories!A1" display="Age_Categories!A1" xr:uid="{00000000-0004-0000-0100-000027290000}"/>
    <hyperlink ref="ONY21" location="Age_Categories!A1" display="Age_Categories!A1" xr:uid="{00000000-0004-0000-0100-000028290000}"/>
    <hyperlink ref="ONZ21" location="Age_Categories!A1" display="Age_Categories!A1" xr:uid="{00000000-0004-0000-0100-000029290000}"/>
    <hyperlink ref="OOA21" location="Age_Categories!A1" display="Age_Categories!A1" xr:uid="{00000000-0004-0000-0100-00002A290000}"/>
    <hyperlink ref="OOB21" location="Age_Categories!A1" display="Age_Categories!A1" xr:uid="{00000000-0004-0000-0100-00002B290000}"/>
    <hyperlink ref="OOC21" location="Age_Categories!A1" display="Age_Categories!A1" xr:uid="{00000000-0004-0000-0100-00002C290000}"/>
    <hyperlink ref="OOD21" location="Age_Categories!A1" display="Age_Categories!A1" xr:uid="{00000000-0004-0000-0100-00002D290000}"/>
    <hyperlink ref="OOE21" location="Age_Categories!A1" display="Age_Categories!A1" xr:uid="{00000000-0004-0000-0100-00002E290000}"/>
    <hyperlink ref="OOF21" location="Age_Categories!A1" display="Age_Categories!A1" xr:uid="{00000000-0004-0000-0100-00002F290000}"/>
    <hyperlink ref="OOG21" location="Age_Categories!A1" display="Age_Categories!A1" xr:uid="{00000000-0004-0000-0100-000030290000}"/>
    <hyperlink ref="OOH21" location="Age_Categories!A1" display="Age_Categories!A1" xr:uid="{00000000-0004-0000-0100-000031290000}"/>
    <hyperlink ref="OOI21" location="Age_Categories!A1" display="Age_Categories!A1" xr:uid="{00000000-0004-0000-0100-000032290000}"/>
    <hyperlink ref="OOJ21" location="Age_Categories!A1" display="Age_Categories!A1" xr:uid="{00000000-0004-0000-0100-000033290000}"/>
    <hyperlink ref="OOK21" location="Age_Categories!A1" display="Age_Categories!A1" xr:uid="{00000000-0004-0000-0100-000034290000}"/>
    <hyperlink ref="OOL21" location="Age_Categories!A1" display="Age_Categories!A1" xr:uid="{00000000-0004-0000-0100-000035290000}"/>
    <hyperlink ref="OOM21" location="Age_Categories!A1" display="Age_Categories!A1" xr:uid="{00000000-0004-0000-0100-000036290000}"/>
    <hyperlink ref="OON21" location="Age_Categories!A1" display="Age_Categories!A1" xr:uid="{00000000-0004-0000-0100-000037290000}"/>
    <hyperlink ref="OOO21" location="Age_Categories!A1" display="Age_Categories!A1" xr:uid="{00000000-0004-0000-0100-000038290000}"/>
    <hyperlink ref="OOP21" location="Age_Categories!A1" display="Age_Categories!A1" xr:uid="{00000000-0004-0000-0100-000039290000}"/>
    <hyperlink ref="OOQ21" location="Age_Categories!A1" display="Age_Categories!A1" xr:uid="{00000000-0004-0000-0100-00003A290000}"/>
    <hyperlink ref="OOR21" location="Age_Categories!A1" display="Age_Categories!A1" xr:uid="{00000000-0004-0000-0100-00003B290000}"/>
    <hyperlink ref="OOS21" location="Age_Categories!A1" display="Age_Categories!A1" xr:uid="{00000000-0004-0000-0100-00003C290000}"/>
    <hyperlink ref="OOT21" location="Age_Categories!A1" display="Age_Categories!A1" xr:uid="{00000000-0004-0000-0100-00003D290000}"/>
    <hyperlink ref="OOU21" location="Age_Categories!A1" display="Age_Categories!A1" xr:uid="{00000000-0004-0000-0100-00003E290000}"/>
    <hyperlink ref="OOV21" location="Age_Categories!A1" display="Age_Categories!A1" xr:uid="{00000000-0004-0000-0100-00003F290000}"/>
    <hyperlink ref="OOW21" location="Age_Categories!A1" display="Age_Categories!A1" xr:uid="{00000000-0004-0000-0100-000040290000}"/>
    <hyperlink ref="OOX21" location="Age_Categories!A1" display="Age_Categories!A1" xr:uid="{00000000-0004-0000-0100-000041290000}"/>
    <hyperlink ref="OOY21" location="Age_Categories!A1" display="Age_Categories!A1" xr:uid="{00000000-0004-0000-0100-000042290000}"/>
    <hyperlink ref="OOZ21" location="Age_Categories!A1" display="Age_Categories!A1" xr:uid="{00000000-0004-0000-0100-000043290000}"/>
    <hyperlink ref="OPA21" location="Age_Categories!A1" display="Age_Categories!A1" xr:uid="{00000000-0004-0000-0100-000044290000}"/>
    <hyperlink ref="OPB21" location="Age_Categories!A1" display="Age_Categories!A1" xr:uid="{00000000-0004-0000-0100-000045290000}"/>
    <hyperlink ref="OPC21" location="Age_Categories!A1" display="Age_Categories!A1" xr:uid="{00000000-0004-0000-0100-000046290000}"/>
    <hyperlink ref="OPD21" location="Age_Categories!A1" display="Age_Categories!A1" xr:uid="{00000000-0004-0000-0100-000047290000}"/>
    <hyperlink ref="OPE21" location="Age_Categories!A1" display="Age_Categories!A1" xr:uid="{00000000-0004-0000-0100-000048290000}"/>
    <hyperlink ref="OPF21" location="Age_Categories!A1" display="Age_Categories!A1" xr:uid="{00000000-0004-0000-0100-000049290000}"/>
    <hyperlink ref="OPG21" location="Age_Categories!A1" display="Age_Categories!A1" xr:uid="{00000000-0004-0000-0100-00004A290000}"/>
    <hyperlink ref="OPH21" location="Age_Categories!A1" display="Age_Categories!A1" xr:uid="{00000000-0004-0000-0100-00004B290000}"/>
    <hyperlink ref="OPI21" location="Age_Categories!A1" display="Age_Categories!A1" xr:uid="{00000000-0004-0000-0100-00004C290000}"/>
    <hyperlink ref="OPJ21" location="Age_Categories!A1" display="Age_Categories!A1" xr:uid="{00000000-0004-0000-0100-00004D290000}"/>
    <hyperlink ref="OPK21" location="Age_Categories!A1" display="Age_Categories!A1" xr:uid="{00000000-0004-0000-0100-00004E290000}"/>
    <hyperlink ref="OPL21" location="Age_Categories!A1" display="Age_Categories!A1" xr:uid="{00000000-0004-0000-0100-00004F290000}"/>
    <hyperlink ref="OPM21" location="Age_Categories!A1" display="Age_Categories!A1" xr:uid="{00000000-0004-0000-0100-000050290000}"/>
    <hyperlink ref="OPN21" location="Age_Categories!A1" display="Age_Categories!A1" xr:uid="{00000000-0004-0000-0100-000051290000}"/>
    <hyperlink ref="OPO21" location="Age_Categories!A1" display="Age_Categories!A1" xr:uid="{00000000-0004-0000-0100-000052290000}"/>
    <hyperlink ref="OPP21" location="Age_Categories!A1" display="Age_Categories!A1" xr:uid="{00000000-0004-0000-0100-000053290000}"/>
    <hyperlink ref="OPQ21" location="Age_Categories!A1" display="Age_Categories!A1" xr:uid="{00000000-0004-0000-0100-000054290000}"/>
    <hyperlink ref="OPR21" location="Age_Categories!A1" display="Age_Categories!A1" xr:uid="{00000000-0004-0000-0100-000055290000}"/>
    <hyperlink ref="OPS21" location="Age_Categories!A1" display="Age_Categories!A1" xr:uid="{00000000-0004-0000-0100-000056290000}"/>
    <hyperlink ref="OPT21" location="Age_Categories!A1" display="Age_Categories!A1" xr:uid="{00000000-0004-0000-0100-000057290000}"/>
    <hyperlink ref="OPU21" location="Age_Categories!A1" display="Age_Categories!A1" xr:uid="{00000000-0004-0000-0100-000058290000}"/>
    <hyperlink ref="OPV21" location="Age_Categories!A1" display="Age_Categories!A1" xr:uid="{00000000-0004-0000-0100-000059290000}"/>
    <hyperlink ref="OPW21" location="Age_Categories!A1" display="Age_Categories!A1" xr:uid="{00000000-0004-0000-0100-00005A290000}"/>
    <hyperlink ref="OPX21" location="Age_Categories!A1" display="Age_Categories!A1" xr:uid="{00000000-0004-0000-0100-00005B290000}"/>
    <hyperlink ref="OPY21" location="Age_Categories!A1" display="Age_Categories!A1" xr:uid="{00000000-0004-0000-0100-00005C290000}"/>
    <hyperlink ref="OPZ21" location="Age_Categories!A1" display="Age_Categories!A1" xr:uid="{00000000-0004-0000-0100-00005D290000}"/>
    <hyperlink ref="OQA21" location="Age_Categories!A1" display="Age_Categories!A1" xr:uid="{00000000-0004-0000-0100-00005E290000}"/>
    <hyperlink ref="OQB21" location="Age_Categories!A1" display="Age_Categories!A1" xr:uid="{00000000-0004-0000-0100-00005F290000}"/>
    <hyperlink ref="OQC21" location="Age_Categories!A1" display="Age_Categories!A1" xr:uid="{00000000-0004-0000-0100-000060290000}"/>
    <hyperlink ref="OQD21" location="Age_Categories!A1" display="Age_Categories!A1" xr:uid="{00000000-0004-0000-0100-000061290000}"/>
    <hyperlink ref="OQE21" location="Age_Categories!A1" display="Age_Categories!A1" xr:uid="{00000000-0004-0000-0100-000062290000}"/>
    <hyperlink ref="OQF21" location="Age_Categories!A1" display="Age_Categories!A1" xr:uid="{00000000-0004-0000-0100-000063290000}"/>
    <hyperlink ref="OQG21" location="Age_Categories!A1" display="Age_Categories!A1" xr:uid="{00000000-0004-0000-0100-000064290000}"/>
    <hyperlink ref="OQH21" location="Age_Categories!A1" display="Age_Categories!A1" xr:uid="{00000000-0004-0000-0100-000065290000}"/>
    <hyperlink ref="OQI21" location="Age_Categories!A1" display="Age_Categories!A1" xr:uid="{00000000-0004-0000-0100-000066290000}"/>
    <hyperlink ref="OQJ21" location="Age_Categories!A1" display="Age_Categories!A1" xr:uid="{00000000-0004-0000-0100-000067290000}"/>
    <hyperlink ref="OQK21" location="Age_Categories!A1" display="Age_Categories!A1" xr:uid="{00000000-0004-0000-0100-000068290000}"/>
    <hyperlink ref="OQL21" location="Age_Categories!A1" display="Age_Categories!A1" xr:uid="{00000000-0004-0000-0100-000069290000}"/>
    <hyperlink ref="OQM21" location="Age_Categories!A1" display="Age_Categories!A1" xr:uid="{00000000-0004-0000-0100-00006A290000}"/>
    <hyperlink ref="OQN21" location="Age_Categories!A1" display="Age_Categories!A1" xr:uid="{00000000-0004-0000-0100-00006B290000}"/>
    <hyperlink ref="OQO21" location="Age_Categories!A1" display="Age_Categories!A1" xr:uid="{00000000-0004-0000-0100-00006C290000}"/>
    <hyperlink ref="OQP21" location="Age_Categories!A1" display="Age_Categories!A1" xr:uid="{00000000-0004-0000-0100-00006D290000}"/>
    <hyperlink ref="OQQ21" location="Age_Categories!A1" display="Age_Categories!A1" xr:uid="{00000000-0004-0000-0100-00006E290000}"/>
    <hyperlink ref="OQR21" location="Age_Categories!A1" display="Age_Categories!A1" xr:uid="{00000000-0004-0000-0100-00006F290000}"/>
    <hyperlink ref="OQS21" location="Age_Categories!A1" display="Age_Categories!A1" xr:uid="{00000000-0004-0000-0100-000070290000}"/>
    <hyperlink ref="OQT21" location="Age_Categories!A1" display="Age_Categories!A1" xr:uid="{00000000-0004-0000-0100-000071290000}"/>
    <hyperlink ref="OQU21" location="Age_Categories!A1" display="Age_Categories!A1" xr:uid="{00000000-0004-0000-0100-000072290000}"/>
    <hyperlink ref="OQV21" location="Age_Categories!A1" display="Age_Categories!A1" xr:uid="{00000000-0004-0000-0100-000073290000}"/>
    <hyperlink ref="OQW21" location="Age_Categories!A1" display="Age_Categories!A1" xr:uid="{00000000-0004-0000-0100-000074290000}"/>
    <hyperlink ref="OQX21" location="Age_Categories!A1" display="Age_Categories!A1" xr:uid="{00000000-0004-0000-0100-000075290000}"/>
    <hyperlink ref="OQY21" location="Age_Categories!A1" display="Age_Categories!A1" xr:uid="{00000000-0004-0000-0100-000076290000}"/>
    <hyperlink ref="OQZ21" location="Age_Categories!A1" display="Age_Categories!A1" xr:uid="{00000000-0004-0000-0100-000077290000}"/>
    <hyperlink ref="ORA21" location="Age_Categories!A1" display="Age_Categories!A1" xr:uid="{00000000-0004-0000-0100-000078290000}"/>
    <hyperlink ref="ORB21" location="Age_Categories!A1" display="Age_Categories!A1" xr:uid="{00000000-0004-0000-0100-000079290000}"/>
    <hyperlink ref="ORC21" location="Age_Categories!A1" display="Age_Categories!A1" xr:uid="{00000000-0004-0000-0100-00007A290000}"/>
    <hyperlink ref="ORD21" location="Age_Categories!A1" display="Age_Categories!A1" xr:uid="{00000000-0004-0000-0100-00007B290000}"/>
    <hyperlink ref="ORE21" location="Age_Categories!A1" display="Age_Categories!A1" xr:uid="{00000000-0004-0000-0100-00007C290000}"/>
    <hyperlink ref="ORF21" location="Age_Categories!A1" display="Age_Categories!A1" xr:uid="{00000000-0004-0000-0100-00007D290000}"/>
    <hyperlink ref="ORG21" location="Age_Categories!A1" display="Age_Categories!A1" xr:uid="{00000000-0004-0000-0100-00007E290000}"/>
    <hyperlink ref="ORH21" location="Age_Categories!A1" display="Age_Categories!A1" xr:uid="{00000000-0004-0000-0100-00007F290000}"/>
    <hyperlink ref="ORI21" location="Age_Categories!A1" display="Age_Categories!A1" xr:uid="{00000000-0004-0000-0100-000080290000}"/>
    <hyperlink ref="ORJ21" location="Age_Categories!A1" display="Age_Categories!A1" xr:uid="{00000000-0004-0000-0100-000081290000}"/>
    <hyperlink ref="ORK21" location="Age_Categories!A1" display="Age_Categories!A1" xr:uid="{00000000-0004-0000-0100-000082290000}"/>
    <hyperlink ref="ORL21" location="Age_Categories!A1" display="Age_Categories!A1" xr:uid="{00000000-0004-0000-0100-000083290000}"/>
    <hyperlink ref="ORM21" location="Age_Categories!A1" display="Age_Categories!A1" xr:uid="{00000000-0004-0000-0100-000084290000}"/>
    <hyperlink ref="ORN21" location="Age_Categories!A1" display="Age_Categories!A1" xr:uid="{00000000-0004-0000-0100-000085290000}"/>
    <hyperlink ref="ORO21" location="Age_Categories!A1" display="Age_Categories!A1" xr:uid="{00000000-0004-0000-0100-000086290000}"/>
    <hyperlink ref="ORP21" location="Age_Categories!A1" display="Age_Categories!A1" xr:uid="{00000000-0004-0000-0100-000087290000}"/>
    <hyperlink ref="ORQ21" location="Age_Categories!A1" display="Age_Categories!A1" xr:uid="{00000000-0004-0000-0100-000088290000}"/>
    <hyperlink ref="ORR21" location="Age_Categories!A1" display="Age_Categories!A1" xr:uid="{00000000-0004-0000-0100-000089290000}"/>
    <hyperlink ref="ORS21" location="Age_Categories!A1" display="Age_Categories!A1" xr:uid="{00000000-0004-0000-0100-00008A290000}"/>
    <hyperlink ref="ORT21" location="Age_Categories!A1" display="Age_Categories!A1" xr:uid="{00000000-0004-0000-0100-00008B290000}"/>
    <hyperlink ref="ORU21" location="Age_Categories!A1" display="Age_Categories!A1" xr:uid="{00000000-0004-0000-0100-00008C290000}"/>
    <hyperlink ref="ORV21" location="Age_Categories!A1" display="Age_Categories!A1" xr:uid="{00000000-0004-0000-0100-00008D290000}"/>
    <hyperlink ref="ORW21" location="Age_Categories!A1" display="Age_Categories!A1" xr:uid="{00000000-0004-0000-0100-00008E290000}"/>
    <hyperlink ref="ORX21" location="Age_Categories!A1" display="Age_Categories!A1" xr:uid="{00000000-0004-0000-0100-00008F290000}"/>
    <hyperlink ref="ORY21" location="Age_Categories!A1" display="Age_Categories!A1" xr:uid="{00000000-0004-0000-0100-000090290000}"/>
    <hyperlink ref="ORZ21" location="Age_Categories!A1" display="Age_Categories!A1" xr:uid="{00000000-0004-0000-0100-000091290000}"/>
    <hyperlink ref="OSA21" location="Age_Categories!A1" display="Age_Categories!A1" xr:uid="{00000000-0004-0000-0100-000092290000}"/>
    <hyperlink ref="OSB21" location="Age_Categories!A1" display="Age_Categories!A1" xr:uid="{00000000-0004-0000-0100-000093290000}"/>
    <hyperlink ref="OSC21" location="Age_Categories!A1" display="Age_Categories!A1" xr:uid="{00000000-0004-0000-0100-000094290000}"/>
    <hyperlink ref="OSD21" location="Age_Categories!A1" display="Age_Categories!A1" xr:uid="{00000000-0004-0000-0100-000095290000}"/>
    <hyperlink ref="OSE21" location="Age_Categories!A1" display="Age_Categories!A1" xr:uid="{00000000-0004-0000-0100-000096290000}"/>
    <hyperlink ref="OSF21" location="Age_Categories!A1" display="Age_Categories!A1" xr:uid="{00000000-0004-0000-0100-000097290000}"/>
    <hyperlink ref="OSG21" location="Age_Categories!A1" display="Age_Categories!A1" xr:uid="{00000000-0004-0000-0100-000098290000}"/>
    <hyperlink ref="OSH21" location="Age_Categories!A1" display="Age_Categories!A1" xr:uid="{00000000-0004-0000-0100-000099290000}"/>
    <hyperlink ref="OSI21" location="Age_Categories!A1" display="Age_Categories!A1" xr:uid="{00000000-0004-0000-0100-00009A290000}"/>
    <hyperlink ref="OSJ21" location="Age_Categories!A1" display="Age_Categories!A1" xr:uid="{00000000-0004-0000-0100-00009B290000}"/>
    <hyperlink ref="OSK21" location="Age_Categories!A1" display="Age_Categories!A1" xr:uid="{00000000-0004-0000-0100-00009C290000}"/>
    <hyperlink ref="OSL21" location="Age_Categories!A1" display="Age_Categories!A1" xr:uid="{00000000-0004-0000-0100-00009D290000}"/>
    <hyperlink ref="OSM21" location="Age_Categories!A1" display="Age_Categories!A1" xr:uid="{00000000-0004-0000-0100-00009E290000}"/>
    <hyperlink ref="OSN21" location="Age_Categories!A1" display="Age_Categories!A1" xr:uid="{00000000-0004-0000-0100-00009F290000}"/>
    <hyperlink ref="OSO21" location="Age_Categories!A1" display="Age_Categories!A1" xr:uid="{00000000-0004-0000-0100-0000A0290000}"/>
    <hyperlink ref="OSP21" location="Age_Categories!A1" display="Age_Categories!A1" xr:uid="{00000000-0004-0000-0100-0000A1290000}"/>
    <hyperlink ref="OSQ21" location="Age_Categories!A1" display="Age_Categories!A1" xr:uid="{00000000-0004-0000-0100-0000A2290000}"/>
    <hyperlink ref="OSR21" location="Age_Categories!A1" display="Age_Categories!A1" xr:uid="{00000000-0004-0000-0100-0000A3290000}"/>
    <hyperlink ref="OSS21" location="Age_Categories!A1" display="Age_Categories!A1" xr:uid="{00000000-0004-0000-0100-0000A4290000}"/>
    <hyperlink ref="OST21" location="Age_Categories!A1" display="Age_Categories!A1" xr:uid="{00000000-0004-0000-0100-0000A5290000}"/>
    <hyperlink ref="OSU21" location="Age_Categories!A1" display="Age_Categories!A1" xr:uid="{00000000-0004-0000-0100-0000A6290000}"/>
    <hyperlink ref="OSV21" location="Age_Categories!A1" display="Age_Categories!A1" xr:uid="{00000000-0004-0000-0100-0000A7290000}"/>
    <hyperlink ref="OSW21" location="Age_Categories!A1" display="Age_Categories!A1" xr:uid="{00000000-0004-0000-0100-0000A8290000}"/>
    <hyperlink ref="OSX21" location="Age_Categories!A1" display="Age_Categories!A1" xr:uid="{00000000-0004-0000-0100-0000A9290000}"/>
    <hyperlink ref="OSY21" location="Age_Categories!A1" display="Age_Categories!A1" xr:uid="{00000000-0004-0000-0100-0000AA290000}"/>
    <hyperlink ref="OSZ21" location="Age_Categories!A1" display="Age_Categories!A1" xr:uid="{00000000-0004-0000-0100-0000AB290000}"/>
    <hyperlink ref="OTA21" location="Age_Categories!A1" display="Age_Categories!A1" xr:uid="{00000000-0004-0000-0100-0000AC290000}"/>
    <hyperlink ref="OTB21" location="Age_Categories!A1" display="Age_Categories!A1" xr:uid="{00000000-0004-0000-0100-0000AD290000}"/>
    <hyperlink ref="OTC21" location="Age_Categories!A1" display="Age_Categories!A1" xr:uid="{00000000-0004-0000-0100-0000AE290000}"/>
    <hyperlink ref="OTD21" location="Age_Categories!A1" display="Age_Categories!A1" xr:uid="{00000000-0004-0000-0100-0000AF290000}"/>
    <hyperlink ref="OTE21" location="Age_Categories!A1" display="Age_Categories!A1" xr:uid="{00000000-0004-0000-0100-0000B0290000}"/>
    <hyperlink ref="OTF21" location="Age_Categories!A1" display="Age_Categories!A1" xr:uid="{00000000-0004-0000-0100-0000B1290000}"/>
    <hyperlink ref="OTG21" location="Age_Categories!A1" display="Age_Categories!A1" xr:uid="{00000000-0004-0000-0100-0000B2290000}"/>
    <hyperlink ref="OTH21" location="Age_Categories!A1" display="Age_Categories!A1" xr:uid="{00000000-0004-0000-0100-0000B3290000}"/>
    <hyperlink ref="OTI21" location="Age_Categories!A1" display="Age_Categories!A1" xr:uid="{00000000-0004-0000-0100-0000B4290000}"/>
    <hyperlink ref="OTJ21" location="Age_Categories!A1" display="Age_Categories!A1" xr:uid="{00000000-0004-0000-0100-0000B5290000}"/>
    <hyperlink ref="OTK21" location="Age_Categories!A1" display="Age_Categories!A1" xr:uid="{00000000-0004-0000-0100-0000B6290000}"/>
    <hyperlink ref="OTL21" location="Age_Categories!A1" display="Age_Categories!A1" xr:uid="{00000000-0004-0000-0100-0000B7290000}"/>
    <hyperlink ref="OTM21" location="Age_Categories!A1" display="Age_Categories!A1" xr:uid="{00000000-0004-0000-0100-0000B8290000}"/>
    <hyperlink ref="OTN21" location="Age_Categories!A1" display="Age_Categories!A1" xr:uid="{00000000-0004-0000-0100-0000B9290000}"/>
    <hyperlink ref="OTO21" location="Age_Categories!A1" display="Age_Categories!A1" xr:uid="{00000000-0004-0000-0100-0000BA290000}"/>
    <hyperlink ref="OTP21" location="Age_Categories!A1" display="Age_Categories!A1" xr:uid="{00000000-0004-0000-0100-0000BB290000}"/>
    <hyperlink ref="OTQ21" location="Age_Categories!A1" display="Age_Categories!A1" xr:uid="{00000000-0004-0000-0100-0000BC290000}"/>
    <hyperlink ref="OTR21" location="Age_Categories!A1" display="Age_Categories!A1" xr:uid="{00000000-0004-0000-0100-0000BD290000}"/>
    <hyperlink ref="OTS21" location="Age_Categories!A1" display="Age_Categories!A1" xr:uid="{00000000-0004-0000-0100-0000BE290000}"/>
    <hyperlink ref="OTT21" location="Age_Categories!A1" display="Age_Categories!A1" xr:uid="{00000000-0004-0000-0100-0000BF290000}"/>
    <hyperlink ref="OTU21" location="Age_Categories!A1" display="Age_Categories!A1" xr:uid="{00000000-0004-0000-0100-0000C0290000}"/>
    <hyperlink ref="OTV21" location="Age_Categories!A1" display="Age_Categories!A1" xr:uid="{00000000-0004-0000-0100-0000C1290000}"/>
    <hyperlink ref="OTW21" location="Age_Categories!A1" display="Age_Categories!A1" xr:uid="{00000000-0004-0000-0100-0000C2290000}"/>
    <hyperlink ref="OTX21" location="Age_Categories!A1" display="Age_Categories!A1" xr:uid="{00000000-0004-0000-0100-0000C3290000}"/>
    <hyperlink ref="OTY21" location="Age_Categories!A1" display="Age_Categories!A1" xr:uid="{00000000-0004-0000-0100-0000C4290000}"/>
    <hyperlink ref="OTZ21" location="Age_Categories!A1" display="Age_Categories!A1" xr:uid="{00000000-0004-0000-0100-0000C5290000}"/>
    <hyperlink ref="OUA21" location="Age_Categories!A1" display="Age_Categories!A1" xr:uid="{00000000-0004-0000-0100-0000C6290000}"/>
    <hyperlink ref="OUB21" location="Age_Categories!A1" display="Age_Categories!A1" xr:uid="{00000000-0004-0000-0100-0000C7290000}"/>
    <hyperlink ref="OUC21" location="Age_Categories!A1" display="Age_Categories!A1" xr:uid="{00000000-0004-0000-0100-0000C8290000}"/>
    <hyperlink ref="OUD21" location="Age_Categories!A1" display="Age_Categories!A1" xr:uid="{00000000-0004-0000-0100-0000C9290000}"/>
    <hyperlink ref="OUE21" location="Age_Categories!A1" display="Age_Categories!A1" xr:uid="{00000000-0004-0000-0100-0000CA290000}"/>
    <hyperlink ref="OUF21" location="Age_Categories!A1" display="Age_Categories!A1" xr:uid="{00000000-0004-0000-0100-0000CB290000}"/>
    <hyperlink ref="OUG21" location="Age_Categories!A1" display="Age_Categories!A1" xr:uid="{00000000-0004-0000-0100-0000CC290000}"/>
    <hyperlink ref="OUH21" location="Age_Categories!A1" display="Age_Categories!A1" xr:uid="{00000000-0004-0000-0100-0000CD290000}"/>
    <hyperlink ref="OUI21" location="Age_Categories!A1" display="Age_Categories!A1" xr:uid="{00000000-0004-0000-0100-0000CE290000}"/>
    <hyperlink ref="OUJ21" location="Age_Categories!A1" display="Age_Categories!A1" xr:uid="{00000000-0004-0000-0100-0000CF290000}"/>
    <hyperlink ref="OUK21" location="Age_Categories!A1" display="Age_Categories!A1" xr:uid="{00000000-0004-0000-0100-0000D0290000}"/>
    <hyperlink ref="OUL21" location="Age_Categories!A1" display="Age_Categories!A1" xr:uid="{00000000-0004-0000-0100-0000D1290000}"/>
    <hyperlink ref="OUM21" location="Age_Categories!A1" display="Age_Categories!A1" xr:uid="{00000000-0004-0000-0100-0000D2290000}"/>
    <hyperlink ref="OUN21" location="Age_Categories!A1" display="Age_Categories!A1" xr:uid="{00000000-0004-0000-0100-0000D3290000}"/>
    <hyperlink ref="OUO21" location="Age_Categories!A1" display="Age_Categories!A1" xr:uid="{00000000-0004-0000-0100-0000D4290000}"/>
    <hyperlink ref="OUP21" location="Age_Categories!A1" display="Age_Categories!A1" xr:uid="{00000000-0004-0000-0100-0000D5290000}"/>
    <hyperlink ref="OUQ21" location="Age_Categories!A1" display="Age_Categories!A1" xr:uid="{00000000-0004-0000-0100-0000D6290000}"/>
    <hyperlink ref="OUR21" location="Age_Categories!A1" display="Age_Categories!A1" xr:uid="{00000000-0004-0000-0100-0000D7290000}"/>
    <hyperlink ref="OUS21" location="Age_Categories!A1" display="Age_Categories!A1" xr:uid="{00000000-0004-0000-0100-0000D8290000}"/>
    <hyperlink ref="OUT21" location="Age_Categories!A1" display="Age_Categories!A1" xr:uid="{00000000-0004-0000-0100-0000D9290000}"/>
    <hyperlink ref="OUU21" location="Age_Categories!A1" display="Age_Categories!A1" xr:uid="{00000000-0004-0000-0100-0000DA290000}"/>
    <hyperlink ref="OUV21" location="Age_Categories!A1" display="Age_Categories!A1" xr:uid="{00000000-0004-0000-0100-0000DB290000}"/>
    <hyperlink ref="OUW21" location="Age_Categories!A1" display="Age_Categories!A1" xr:uid="{00000000-0004-0000-0100-0000DC290000}"/>
    <hyperlink ref="OUX21" location="Age_Categories!A1" display="Age_Categories!A1" xr:uid="{00000000-0004-0000-0100-0000DD290000}"/>
    <hyperlink ref="OUY21" location="Age_Categories!A1" display="Age_Categories!A1" xr:uid="{00000000-0004-0000-0100-0000DE290000}"/>
    <hyperlink ref="OUZ21" location="Age_Categories!A1" display="Age_Categories!A1" xr:uid="{00000000-0004-0000-0100-0000DF290000}"/>
    <hyperlink ref="OVA21" location="Age_Categories!A1" display="Age_Categories!A1" xr:uid="{00000000-0004-0000-0100-0000E0290000}"/>
    <hyperlink ref="OVB21" location="Age_Categories!A1" display="Age_Categories!A1" xr:uid="{00000000-0004-0000-0100-0000E1290000}"/>
    <hyperlink ref="OVC21" location="Age_Categories!A1" display="Age_Categories!A1" xr:uid="{00000000-0004-0000-0100-0000E2290000}"/>
    <hyperlink ref="OVD21" location="Age_Categories!A1" display="Age_Categories!A1" xr:uid="{00000000-0004-0000-0100-0000E3290000}"/>
    <hyperlink ref="OVE21" location="Age_Categories!A1" display="Age_Categories!A1" xr:uid="{00000000-0004-0000-0100-0000E4290000}"/>
    <hyperlink ref="OVF21" location="Age_Categories!A1" display="Age_Categories!A1" xr:uid="{00000000-0004-0000-0100-0000E5290000}"/>
    <hyperlink ref="OVG21" location="Age_Categories!A1" display="Age_Categories!A1" xr:uid="{00000000-0004-0000-0100-0000E6290000}"/>
    <hyperlink ref="OVH21" location="Age_Categories!A1" display="Age_Categories!A1" xr:uid="{00000000-0004-0000-0100-0000E7290000}"/>
    <hyperlink ref="OVI21" location="Age_Categories!A1" display="Age_Categories!A1" xr:uid="{00000000-0004-0000-0100-0000E8290000}"/>
    <hyperlink ref="OVJ21" location="Age_Categories!A1" display="Age_Categories!A1" xr:uid="{00000000-0004-0000-0100-0000E9290000}"/>
    <hyperlink ref="OVK21" location="Age_Categories!A1" display="Age_Categories!A1" xr:uid="{00000000-0004-0000-0100-0000EA290000}"/>
    <hyperlink ref="OVL21" location="Age_Categories!A1" display="Age_Categories!A1" xr:uid="{00000000-0004-0000-0100-0000EB290000}"/>
    <hyperlink ref="OVM21" location="Age_Categories!A1" display="Age_Categories!A1" xr:uid="{00000000-0004-0000-0100-0000EC290000}"/>
    <hyperlink ref="OVN21" location="Age_Categories!A1" display="Age_Categories!A1" xr:uid="{00000000-0004-0000-0100-0000ED290000}"/>
    <hyperlink ref="OVO21" location="Age_Categories!A1" display="Age_Categories!A1" xr:uid="{00000000-0004-0000-0100-0000EE290000}"/>
    <hyperlink ref="OVP21" location="Age_Categories!A1" display="Age_Categories!A1" xr:uid="{00000000-0004-0000-0100-0000EF290000}"/>
    <hyperlink ref="OVQ21" location="Age_Categories!A1" display="Age_Categories!A1" xr:uid="{00000000-0004-0000-0100-0000F0290000}"/>
    <hyperlink ref="OVR21" location="Age_Categories!A1" display="Age_Categories!A1" xr:uid="{00000000-0004-0000-0100-0000F1290000}"/>
    <hyperlink ref="OVS21" location="Age_Categories!A1" display="Age_Categories!A1" xr:uid="{00000000-0004-0000-0100-0000F2290000}"/>
    <hyperlink ref="OVT21" location="Age_Categories!A1" display="Age_Categories!A1" xr:uid="{00000000-0004-0000-0100-0000F3290000}"/>
    <hyperlink ref="OVU21" location="Age_Categories!A1" display="Age_Categories!A1" xr:uid="{00000000-0004-0000-0100-0000F4290000}"/>
    <hyperlink ref="OVV21" location="Age_Categories!A1" display="Age_Categories!A1" xr:uid="{00000000-0004-0000-0100-0000F5290000}"/>
    <hyperlink ref="OVW21" location="Age_Categories!A1" display="Age_Categories!A1" xr:uid="{00000000-0004-0000-0100-0000F6290000}"/>
    <hyperlink ref="OVX21" location="Age_Categories!A1" display="Age_Categories!A1" xr:uid="{00000000-0004-0000-0100-0000F7290000}"/>
    <hyperlink ref="OVY21" location="Age_Categories!A1" display="Age_Categories!A1" xr:uid="{00000000-0004-0000-0100-0000F8290000}"/>
    <hyperlink ref="OVZ21" location="Age_Categories!A1" display="Age_Categories!A1" xr:uid="{00000000-0004-0000-0100-0000F9290000}"/>
    <hyperlink ref="OWA21" location="Age_Categories!A1" display="Age_Categories!A1" xr:uid="{00000000-0004-0000-0100-0000FA290000}"/>
    <hyperlink ref="OWB21" location="Age_Categories!A1" display="Age_Categories!A1" xr:uid="{00000000-0004-0000-0100-0000FB290000}"/>
    <hyperlink ref="OWC21" location="Age_Categories!A1" display="Age_Categories!A1" xr:uid="{00000000-0004-0000-0100-0000FC290000}"/>
    <hyperlink ref="OWD21" location="Age_Categories!A1" display="Age_Categories!A1" xr:uid="{00000000-0004-0000-0100-0000FD290000}"/>
    <hyperlink ref="OWE21" location="Age_Categories!A1" display="Age_Categories!A1" xr:uid="{00000000-0004-0000-0100-0000FE290000}"/>
    <hyperlink ref="OWF21" location="Age_Categories!A1" display="Age_Categories!A1" xr:uid="{00000000-0004-0000-0100-0000FF290000}"/>
    <hyperlink ref="OWG21" location="Age_Categories!A1" display="Age_Categories!A1" xr:uid="{00000000-0004-0000-0100-0000002A0000}"/>
    <hyperlink ref="OWH21" location="Age_Categories!A1" display="Age_Categories!A1" xr:uid="{00000000-0004-0000-0100-0000012A0000}"/>
    <hyperlink ref="OWI21" location="Age_Categories!A1" display="Age_Categories!A1" xr:uid="{00000000-0004-0000-0100-0000022A0000}"/>
    <hyperlink ref="OWJ21" location="Age_Categories!A1" display="Age_Categories!A1" xr:uid="{00000000-0004-0000-0100-0000032A0000}"/>
    <hyperlink ref="OWK21" location="Age_Categories!A1" display="Age_Categories!A1" xr:uid="{00000000-0004-0000-0100-0000042A0000}"/>
    <hyperlink ref="OWL21" location="Age_Categories!A1" display="Age_Categories!A1" xr:uid="{00000000-0004-0000-0100-0000052A0000}"/>
    <hyperlink ref="OWM21" location="Age_Categories!A1" display="Age_Categories!A1" xr:uid="{00000000-0004-0000-0100-0000062A0000}"/>
    <hyperlink ref="OWN21" location="Age_Categories!A1" display="Age_Categories!A1" xr:uid="{00000000-0004-0000-0100-0000072A0000}"/>
    <hyperlink ref="OWO21" location="Age_Categories!A1" display="Age_Categories!A1" xr:uid="{00000000-0004-0000-0100-0000082A0000}"/>
    <hyperlink ref="OWP21" location="Age_Categories!A1" display="Age_Categories!A1" xr:uid="{00000000-0004-0000-0100-0000092A0000}"/>
    <hyperlink ref="OWQ21" location="Age_Categories!A1" display="Age_Categories!A1" xr:uid="{00000000-0004-0000-0100-00000A2A0000}"/>
    <hyperlink ref="OWR21" location="Age_Categories!A1" display="Age_Categories!A1" xr:uid="{00000000-0004-0000-0100-00000B2A0000}"/>
    <hyperlink ref="OWS21" location="Age_Categories!A1" display="Age_Categories!A1" xr:uid="{00000000-0004-0000-0100-00000C2A0000}"/>
    <hyperlink ref="OWT21" location="Age_Categories!A1" display="Age_Categories!A1" xr:uid="{00000000-0004-0000-0100-00000D2A0000}"/>
    <hyperlink ref="OWU21" location="Age_Categories!A1" display="Age_Categories!A1" xr:uid="{00000000-0004-0000-0100-00000E2A0000}"/>
    <hyperlink ref="OWV21" location="Age_Categories!A1" display="Age_Categories!A1" xr:uid="{00000000-0004-0000-0100-00000F2A0000}"/>
    <hyperlink ref="OWW21" location="Age_Categories!A1" display="Age_Categories!A1" xr:uid="{00000000-0004-0000-0100-0000102A0000}"/>
    <hyperlink ref="OWX21" location="Age_Categories!A1" display="Age_Categories!A1" xr:uid="{00000000-0004-0000-0100-0000112A0000}"/>
    <hyperlink ref="OWY21" location="Age_Categories!A1" display="Age_Categories!A1" xr:uid="{00000000-0004-0000-0100-0000122A0000}"/>
    <hyperlink ref="OWZ21" location="Age_Categories!A1" display="Age_Categories!A1" xr:uid="{00000000-0004-0000-0100-0000132A0000}"/>
    <hyperlink ref="OXA21" location="Age_Categories!A1" display="Age_Categories!A1" xr:uid="{00000000-0004-0000-0100-0000142A0000}"/>
    <hyperlink ref="OXB21" location="Age_Categories!A1" display="Age_Categories!A1" xr:uid="{00000000-0004-0000-0100-0000152A0000}"/>
    <hyperlink ref="OXC21" location="Age_Categories!A1" display="Age_Categories!A1" xr:uid="{00000000-0004-0000-0100-0000162A0000}"/>
    <hyperlink ref="OXD21" location="Age_Categories!A1" display="Age_Categories!A1" xr:uid="{00000000-0004-0000-0100-0000172A0000}"/>
    <hyperlink ref="OXE21" location="Age_Categories!A1" display="Age_Categories!A1" xr:uid="{00000000-0004-0000-0100-0000182A0000}"/>
    <hyperlink ref="OXF21" location="Age_Categories!A1" display="Age_Categories!A1" xr:uid="{00000000-0004-0000-0100-0000192A0000}"/>
    <hyperlink ref="OXG21" location="Age_Categories!A1" display="Age_Categories!A1" xr:uid="{00000000-0004-0000-0100-00001A2A0000}"/>
    <hyperlink ref="OXH21" location="Age_Categories!A1" display="Age_Categories!A1" xr:uid="{00000000-0004-0000-0100-00001B2A0000}"/>
    <hyperlink ref="OXI21" location="Age_Categories!A1" display="Age_Categories!A1" xr:uid="{00000000-0004-0000-0100-00001C2A0000}"/>
    <hyperlink ref="OXJ21" location="Age_Categories!A1" display="Age_Categories!A1" xr:uid="{00000000-0004-0000-0100-00001D2A0000}"/>
    <hyperlink ref="OXK21" location="Age_Categories!A1" display="Age_Categories!A1" xr:uid="{00000000-0004-0000-0100-00001E2A0000}"/>
    <hyperlink ref="OXL21" location="Age_Categories!A1" display="Age_Categories!A1" xr:uid="{00000000-0004-0000-0100-00001F2A0000}"/>
    <hyperlink ref="OXM21" location="Age_Categories!A1" display="Age_Categories!A1" xr:uid="{00000000-0004-0000-0100-0000202A0000}"/>
    <hyperlink ref="OXN21" location="Age_Categories!A1" display="Age_Categories!A1" xr:uid="{00000000-0004-0000-0100-0000212A0000}"/>
    <hyperlink ref="OXO21" location="Age_Categories!A1" display="Age_Categories!A1" xr:uid="{00000000-0004-0000-0100-0000222A0000}"/>
    <hyperlink ref="OXP21" location="Age_Categories!A1" display="Age_Categories!A1" xr:uid="{00000000-0004-0000-0100-0000232A0000}"/>
    <hyperlink ref="OXQ21" location="Age_Categories!A1" display="Age_Categories!A1" xr:uid="{00000000-0004-0000-0100-0000242A0000}"/>
    <hyperlink ref="OXR21" location="Age_Categories!A1" display="Age_Categories!A1" xr:uid="{00000000-0004-0000-0100-0000252A0000}"/>
    <hyperlink ref="OXS21" location="Age_Categories!A1" display="Age_Categories!A1" xr:uid="{00000000-0004-0000-0100-0000262A0000}"/>
    <hyperlink ref="OXT21" location="Age_Categories!A1" display="Age_Categories!A1" xr:uid="{00000000-0004-0000-0100-0000272A0000}"/>
    <hyperlink ref="OXU21" location="Age_Categories!A1" display="Age_Categories!A1" xr:uid="{00000000-0004-0000-0100-0000282A0000}"/>
    <hyperlink ref="OXV21" location="Age_Categories!A1" display="Age_Categories!A1" xr:uid="{00000000-0004-0000-0100-0000292A0000}"/>
    <hyperlink ref="OXW21" location="Age_Categories!A1" display="Age_Categories!A1" xr:uid="{00000000-0004-0000-0100-00002A2A0000}"/>
    <hyperlink ref="OXX21" location="Age_Categories!A1" display="Age_Categories!A1" xr:uid="{00000000-0004-0000-0100-00002B2A0000}"/>
    <hyperlink ref="OXY21" location="Age_Categories!A1" display="Age_Categories!A1" xr:uid="{00000000-0004-0000-0100-00002C2A0000}"/>
    <hyperlink ref="OXZ21" location="Age_Categories!A1" display="Age_Categories!A1" xr:uid="{00000000-0004-0000-0100-00002D2A0000}"/>
    <hyperlink ref="OYA21" location="Age_Categories!A1" display="Age_Categories!A1" xr:uid="{00000000-0004-0000-0100-00002E2A0000}"/>
    <hyperlink ref="OYB21" location="Age_Categories!A1" display="Age_Categories!A1" xr:uid="{00000000-0004-0000-0100-00002F2A0000}"/>
    <hyperlink ref="OYC21" location="Age_Categories!A1" display="Age_Categories!A1" xr:uid="{00000000-0004-0000-0100-0000302A0000}"/>
    <hyperlink ref="OYD21" location="Age_Categories!A1" display="Age_Categories!A1" xr:uid="{00000000-0004-0000-0100-0000312A0000}"/>
    <hyperlink ref="OYE21" location="Age_Categories!A1" display="Age_Categories!A1" xr:uid="{00000000-0004-0000-0100-0000322A0000}"/>
    <hyperlink ref="OYF21" location="Age_Categories!A1" display="Age_Categories!A1" xr:uid="{00000000-0004-0000-0100-0000332A0000}"/>
    <hyperlink ref="OYG21" location="Age_Categories!A1" display="Age_Categories!A1" xr:uid="{00000000-0004-0000-0100-0000342A0000}"/>
    <hyperlink ref="OYH21" location="Age_Categories!A1" display="Age_Categories!A1" xr:uid="{00000000-0004-0000-0100-0000352A0000}"/>
    <hyperlink ref="OYI21" location="Age_Categories!A1" display="Age_Categories!A1" xr:uid="{00000000-0004-0000-0100-0000362A0000}"/>
    <hyperlink ref="OYJ21" location="Age_Categories!A1" display="Age_Categories!A1" xr:uid="{00000000-0004-0000-0100-0000372A0000}"/>
    <hyperlink ref="OYK21" location="Age_Categories!A1" display="Age_Categories!A1" xr:uid="{00000000-0004-0000-0100-0000382A0000}"/>
    <hyperlink ref="OYL21" location="Age_Categories!A1" display="Age_Categories!A1" xr:uid="{00000000-0004-0000-0100-0000392A0000}"/>
    <hyperlink ref="OYM21" location="Age_Categories!A1" display="Age_Categories!A1" xr:uid="{00000000-0004-0000-0100-00003A2A0000}"/>
    <hyperlink ref="OYN21" location="Age_Categories!A1" display="Age_Categories!A1" xr:uid="{00000000-0004-0000-0100-00003B2A0000}"/>
    <hyperlink ref="OYO21" location="Age_Categories!A1" display="Age_Categories!A1" xr:uid="{00000000-0004-0000-0100-00003C2A0000}"/>
    <hyperlink ref="OYP21" location="Age_Categories!A1" display="Age_Categories!A1" xr:uid="{00000000-0004-0000-0100-00003D2A0000}"/>
    <hyperlink ref="OYQ21" location="Age_Categories!A1" display="Age_Categories!A1" xr:uid="{00000000-0004-0000-0100-00003E2A0000}"/>
    <hyperlink ref="OYR21" location="Age_Categories!A1" display="Age_Categories!A1" xr:uid="{00000000-0004-0000-0100-00003F2A0000}"/>
    <hyperlink ref="OYS21" location="Age_Categories!A1" display="Age_Categories!A1" xr:uid="{00000000-0004-0000-0100-0000402A0000}"/>
    <hyperlink ref="OYT21" location="Age_Categories!A1" display="Age_Categories!A1" xr:uid="{00000000-0004-0000-0100-0000412A0000}"/>
    <hyperlink ref="OYU21" location="Age_Categories!A1" display="Age_Categories!A1" xr:uid="{00000000-0004-0000-0100-0000422A0000}"/>
    <hyperlink ref="OYV21" location="Age_Categories!A1" display="Age_Categories!A1" xr:uid="{00000000-0004-0000-0100-0000432A0000}"/>
    <hyperlink ref="OYW21" location="Age_Categories!A1" display="Age_Categories!A1" xr:uid="{00000000-0004-0000-0100-0000442A0000}"/>
    <hyperlink ref="OYX21" location="Age_Categories!A1" display="Age_Categories!A1" xr:uid="{00000000-0004-0000-0100-0000452A0000}"/>
    <hyperlink ref="OYY21" location="Age_Categories!A1" display="Age_Categories!A1" xr:uid="{00000000-0004-0000-0100-0000462A0000}"/>
    <hyperlink ref="OYZ21" location="Age_Categories!A1" display="Age_Categories!A1" xr:uid="{00000000-0004-0000-0100-0000472A0000}"/>
    <hyperlink ref="OZA21" location="Age_Categories!A1" display="Age_Categories!A1" xr:uid="{00000000-0004-0000-0100-0000482A0000}"/>
    <hyperlink ref="OZB21" location="Age_Categories!A1" display="Age_Categories!A1" xr:uid="{00000000-0004-0000-0100-0000492A0000}"/>
    <hyperlink ref="OZC21" location="Age_Categories!A1" display="Age_Categories!A1" xr:uid="{00000000-0004-0000-0100-00004A2A0000}"/>
    <hyperlink ref="OZD21" location="Age_Categories!A1" display="Age_Categories!A1" xr:uid="{00000000-0004-0000-0100-00004B2A0000}"/>
    <hyperlink ref="OZE21" location="Age_Categories!A1" display="Age_Categories!A1" xr:uid="{00000000-0004-0000-0100-00004C2A0000}"/>
    <hyperlink ref="OZF21" location="Age_Categories!A1" display="Age_Categories!A1" xr:uid="{00000000-0004-0000-0100-00004D2A0000}"/>
    <hyperlink ref="OZG21" location="Age_Categories!A1" display="Age_Categories!A1" xr:uid="{00000000-0004-0000-0100-00004E2A0000}"/>
    <hyperlink ref="OZH21" location="Age_Categories!A1" display="Age_Categories!A1" xr:uid="{00000000-0004-0000-0100-00004F2A0000}"/>
    <hyperlink ref="OZI21" location="Age_Categories!A1" display="Age_Categories!A1" xr:uid="{00000000-0004-0000-0100-0000502A0000}"/>
    <hyperlink ref="OZJ21" location="Age_Categories!A1" display="Age_Categories!A1" xr:uid="{00000000-0004-0000-0100-0000512A0000}"/>
    <hyperlink ref="OZK21" location="Age_Categories!A1" display="Age_Categories!A1" xr:uid="{00000000-0004-0000-0100-0000522A0000}"/>
    <hyperlink ref="OZL21" location="Age_Categories!A1" display="Age_Categories!A1" xr:uid="{00000000-0004-0000-0100-0000532A0000}"/>
    <hyperlink ref="OZM21" location="Age_Categories!A1" display="Age_Categories!A1" xr:uid="{00000000-0004-0000-0100-0000542A0000}"/>
    <hyperlink ref="OZN21" location="Age_Categories!A1" display="Age_Categories!A1" xr:uid="{00000000-0004-0000-0100-0000552A0000}"/>
    <hyperlink ref="OZO21" location="Age_Categories!A1" display="Age_Categories!A1" xr:uid="{00000000-0004-0000-0100-0000562A0000}"/>
    <hyperlink ref="OZP21" location="Age_Categories!A1" display="Age_Categories!A1" xr:uid="{00000000-0004-0000-0100-0000572A0000}"/>
    <hyperlink ref="OZQ21" location="Age_Categories!A1" display="Age_Categories!A1" xr:uid="{00000000-0004-0000-0100-0000582A0000}"/>
    <hyperlink ref="OZR21" location="Age_Categories!A1" display="Age_Categories!A1" xr:uid="{00000000-0004-0000-0100-0000592A0000}"/>
    <hyperlink ref="OZS21" location="Age_Categories!A1" display="Age_Categories!A1" xr:uid="{00000000-0004-0000-0100-00005A2A0000}"/>
    <hyperlink ref="OZT21" location="Age_Categories!A1" display="Age_Categories!A1" xr:uid="{00000000-0004-0000-0100-00005B2A0000}"/>
    <hyperlink ref="OZU21" location="Age_Categories!A1" display="Age_Categories!A1" xr:uid="{00000000-0004-0000-0100-00005C2A0000}"/>
    <hyperlink ref="OZV21" location="Age_Categories!A1" display="Age_Categories!A1" xr:uid="{00000000-0004-0000-0100-00005D2A0000}"/>
    <hyperlink ref="OZW21" location="Age_Categories!A1" display="Age_Categories!A1" xr:uid="{00000000-0004-0000-0100-00005E2A0000}"/>
    <hyperlink ref="OZX21" location="Age_Categories!A1" display="Age_Categories!A1" xr:uid="{00000000-0004-0000-0100-00005F2A0000}"/>
    <hyperlink ref="OZY21" location="Age_Categories!A1" display="Age_Categories!A1" xr:uid="{00000000-0004-0000-0100-0000602A0000}"/>
    <hyperlink ref="OZZ21" location="Age_Categories!A1" display="Age_Categories!A1" xr:uid="{00000000-0004-0000-0100-0000612A0000}"/>
    <hyperlink ref="PAA21" location="Age_Categories!A1" display="Age_Categories!A1" xr:uid="{00000000-0004-0000-0100-0000622A0000}"/>
    <hyperlink ref="PAB21" location="Age_Categories!A1" display="Age_Categories!A1" xr:uid="{00000000-0004-0000-0100-0000632A0000}"/>
    <hyperlink ref="PAC21" location="Age_Categories!A1" display="Age_Categories!A1" xr:uid="{00000000-0004-0000-0100-0000642A0000}"/>
    <hyperlink ref="PAD21" location="Age_Categories!A1" display="Age_Categories!A1" xr:uid="{00000000-0004-0000-0100-0000652A0000}"/>
    <hyperlink ref="PAE21" location="Age_Categories!A1" display="Age_Categories!A1" xr:uid="{00000000-0004-0000-0100-0000662A0000}"/>
    <hyperlink ref="PAF21" location="Age_Categories!A1" display="Age_Categories!A1" xr:uid="{00000000-0004-0000-0100-0000672A0000}"/>
    <hyperlink ref="PAG21" location="Age_Categories!A1" display="Age_Categories!A1" xr:uid="{00000000-0004-0000-0100-0000682A0000}"/>
    <hyperlink ref="PAH21" location="Age_Categories!A1" display="Age_Categories!A1" xr:uid="{00000000-0004-0000-0100-0000692A0000}"/>
    <hyperlink ref="PAI21" location="Age_Categories!A1" display="Age_Categories!A1" xr:uid="{00000000-0004-0000-0100-00006A2A0000}"/>
    <hyperlink ref="PAJ21" location="Age_Categories!A1" display="Age_Categories!A1" xr:uid="{00000000-0004-0000-0100-00006B2A0000}"/>
    <hyperlink ref="PAK21" location="Age_Categories!A1" display="Age_Categories!A1" xr:uid="{00000000-0004-0000-0100-00006C2A0000}"/>
    <hyperlink ref="PAL21" location="Age_Categories!A1" display="Age_Categories!A1" xr:uid="{00000000-0004-0000-0100-00006D2A0000}"/>
    <hyperlink ref="PAM21" location="Age_Categories!A1" display="Age_Categories!A1" xr:uid="{00000000-0004-0000-0100-00006E2A0000}"/>
    <hyperlink ref="PAN21" location="Age_Categories!A1" display="Age_Categories!A1" xr:uid="{00000000-0004-0000-0100-00006F2A0000}"/>
    <hyperlink ref="PAO21" location="Age_Categories!A1" display="Age_Categories!A1" xr:uid="{00000000-0004-0000-0100-0000702A0000}"/>
    <hyperlink ref="PAP21" location="Age_Categories!A1" display="Age_Categories!A1" xr:uid="{00000000-0004-0000-0100-0000712A0000}"/>
    <hyperlink ref="PAQ21" location="Age_Categories!A1" display="Age_Categories!A1" xr:uid="{00000000-0004-0000-0100-0000722A0000}"/>
    <hyperlink ref="PAR21" location="Age_Categories!A1" display="Age_Categories!A1" xr:uid="{00000000-0004-0000-0100-0000732A0000}"/>
    <hyperlink ref="PAS21" location="Age_Categories!A1" display="Age_Categories!A1" xr:uid="{00000000-0004-0000-0100-0000742A0000}"/>
    <hyperlink ref="PAT21" location="Age_Categories!A1" display="Age_Categories!A1" xr:uid="{00000000-0004-0000-0100-0000752A0000}"/>
    <hyperlink ref="PAU21" location="Age_Categories!A1" display="Age_Categories!A1" xr:uid="{00000000-0004-0000-0100-0000762A0000}"/>
    <hyperlink ref="PAV21" location="Age_Categories!A1" display="Age_Categories!A1" xr:uid="{00000000-0004-0000-0100-0000772A0000}"/>
    <hyperlink ref="PAW21" location="Age_Categories!A1" display="Age_Categories!A1" xr:uid="{00000000-0004-0000-0100-0000782A0000}"/>
    <hyperlink ref="PAX21" location="Age_Categories!A1" display="Age_Categories!A1" xr:uid="{00000000-0004-0000-0100-0000792A0000}"/>
    <hyperlink ref="PAY21" location="Age_Categories!A1" display="Age_Categories!A1" xr:uid="{00000000-0004-0000-0100-00007A2A0000}"/>
    <hyperlink ref="PAZ21" location="Age_Categories!A1" display="Age_Categories!A1" xr:uid="{00000000-0004-0000-0100-00007B2A0000}"/>
    <hyperlink ref="PBA21" location="Age_Categories!A1" display="Age_Categories!A1" xr:uid="{00000000-0004-0000-0100-00007C2A0000}"/>
    <hyperlink ref="PBB21" location="Age_Categories!A1" display="Age_Categories!A1" xr:uid="{00000000-0004-0000-0100-00007D2A0000}"/>
    <hyperlink ref="PBC21" location="Age_Categories!A1" display="Age_Categories!A1" xr:uid="{00000000-0004-0000-0100-00007E2A0000}"/>
    <hyperlink ref="PBD21" location="Age_Categories!A1" display="Age_Categories!A1" xr:uid="{00000000-0004-0000-0100-00007F2A0000}"/>
    <hyperlink ref="PBE21" location="Age_Categories!A1" display="Age_Categories!A1" xr:uid="{00000000-0004-0000-0100-0000802A0000}"/>
    <hyperlink ref="PBF21" location="Age_Categories!A1" display="Age_Categories!A1" xr:uid="{00000000-0004-0000-0100-0000812A0000}"/>
    <hyperlink ref="PBG21" location="Age_Categories!A1" display="Age_Categories!A1" xr:uid="{00000000-0004-0000-0100-0000822A0000}"/>
    <hyperlink ref="PBH21" location="Age_Categories!A1" display="Age_Categories!A1" xr:uid="{00000000-0004-0000-0100-0000832A0000}"/>
    <hyperlink ref="PBI21" location="Age_Categories!A1" display="Age_Categories!A1" xr:uid="{00000000-0004-0000-0100-0000842A0000}"/>
    <hyperlink ref="PBJ21" location="Age_Categories!A1" display="Age_Categories!A1" xr:uid="{00000000-0004-0000-0100-0000852A0000}"/>
    <hyperlink ref="PBK21" location="Age_Categories!A1" display="Age_Categories!A1" xr:uid="{00000000-0004-0000-0100-0000862A0000}"/>
    <hyperlink ref="PBL21" location="Age_Categories!A1" display="Age_Categories!A1" xr:uid="{00000000-0004-0000-0100-0000872A0000}"/>
    <hyperlink ref="PBM21" location="Age_Categories!A1" display="Age_Categories!A1" xr:uid="{00000000-0004-0000-0100-0000882A0000}"/>
    <hyperlink ref="PBN21" location="Age_Categories!A1" display="Age_Categories!A1" xr:uid="{00000000-0004-0000-0100-0000892A0000}"/>
    <hyperlink ref="PBO21" location="Age_Categories!A1" display="Age_Categories!A1" xr:uid="{00000000-0004-0000-0100-00008A2A0000}"/>
    <hyperlink ref="PBP21" location="Age_Categories!A1" display="Age_Categories!A1" xr:uid="{00000000-0004-0000-0100-00008B2A0000}"/>
    <hyperlink ref="PBQ21" location="Age_Categories!A1" display="Age_Categories!A1" xr:uid="{00000000-0004-0000-0100-00008C2A0000}"/>
    <hyperlink ref="PBR21" location="Age_Categories!A1" display="Age_Categories!A1" xr:uid="{00000000-0004-0000-0100-00008D2A0000}"/>
    <hyperlink ref="PBS21" location="Age_Categories!A1" display="Age_Categories!A1" xr:uid="{00000000-0004-0000-0100-00008E2A0000}"/>
    <hyperlink ref="PBT21" location="Age_Categories!A1" display="Age_Categories!A1" xr:uid="{00000000-0004-0000-0100-00008F2A0000}"/>
    <hyperlink ref="PBU21" location="Age_Categories!A1" display="Age_Categories!A1" xr:uid="{00000000-0004-0000-0100-0000902A0000}"/>
    <hyperlink ref="PBV21" location="Age_Categories!A1" display="Age_Categories!A1" xr:uid="{00000000-0004-0000-0100-0000912A0000}"/>
    <hyperlink ref="PBW21" location="Age_Categories!A1" display="Age_Categories!A1" xr:uid="{00000000-0004-0000-0100-0000922A0000}"/>
    <hyperlink ref="PBX21" location="Age_Categories!A1" display="Age_Categories!A1" xr:uid="{00000000-0004-0000-0100-0000932A0000}"/>
    <hyperlink ref="PBY21" location="Age_Categories!A1" display="Age_Categories!A1" xr:uid="{00000000-0004-0000-0100-0000942A0000}"/>
    <hyperlink ref="PBZ21" location="Age_Categories!A1" display="Age_Categories!A1" xr:uid="{00000000-0004-0000-0100-0000952A0000}"/>
    <hyperlink ref="PCA21" location="Age_Categories!A1" display="Age_Categories!A1" xr:uid="{00000000-0004-0000-0100-0000962A0000}"/>
    <hyperlink ref="PCB21" location="Age_Categories!A1" display="Age_Categories!A1" xr:uid="{00000000-0004-0000-0100-0000972A0000}"/>
    <hyperlink ref="PCC21" location="Age_Categories!A1" display="Age_Categories!A1" xr:uid="{00000000-0004-0000-0100-0000982A0000}"/>
    <hyperlink ref="PCD21" location="Age_Categories!A1" display="Age_Categories!A1" xr:uid="{00000000-0004-0000-0100-0000992A0000}"/>
    <hyperlink ref="PCE21" location="Age_Categories!A1" display="Age_Categories!A1" xr:uid="{00000000-0004-0000-0100-00009A2A0000}"/>
    <hyperlink ref="PCF21" location="Age_Categories!A1" display="Age_Categories!A1" xr:uid="{00000000-0004-0000-0100-00009B2A0000}"/>
    <hyperlink ref="PCG21" location="Age_Categories!A1" display="Age_Categories!A1" xr:uid="{00000000-0004-0000-0100-00009C2A0000}"/>
    <hyperlink ref="PCH21" location="Age_Categories!A1" display="Age_Categories!A1" xr:uid="{00000000-0004-0000-0100-00009D2A0000}"/>
    <hyperlink ref="PCI21" location="Age_Categories!A1" display="Age_Categories!A1" xr:uid="{00000000-0004-0000-0100-00009E2A0000}"/>
    <hyperlink ref="PCJ21" location="Age_Categories!A1" display="Age_Categories!A1" xr:uid="{00000000-0004-0000-0100-00009F2A0000}"/>
    <hyperlink ref="PCK21" location="Age_Categories!A1" display="Age_Categories!A1" xr:uid="{00000000-0004-0000-0100-0000A02A0000}"/>
    <hyperlink ref="PCL21" location="Age_Categories!A1" display="Age_Categories!A1" xr:uid="{00000000-0004-0000-0100-0000A12A0000}"/>
    <hyperlink ref="PCM21" location="Age_Categories!A1" display="Age_Categories!A1" xr:uid="{00000000-0004-0000-0100-0000A22A0000}"/>
    <hyperlink ref="PCN21" location="Age_Categories!A1" display="Age_Categories!A1" xr:uid="{00000000-0004-0000-0100-0000A32A0000}"/>
    <hyperlink ref="PCO21" location="Age_Categories!A1" display="Age_Categories!A1" xr:uid="{00000000-0004-0000-0100-0000A42A0000}"/>
    <hyperlink ref="PCP21" location="Age_Categories!A1" display="Age_Categories!A1" xr:uid="{00000000-0004-0000-0100-0000A52A0000}"/>
    <hyperlink ref="PCQ21" location="Age_Categories!A1" display="Age_Categories!A1" xr:uid="{00000000-0004-0000-0100-0000A62A0000}"/>
    <hyperlink ref="PCR21" location="Age_Categories!A1" display="Age_Categories!A1" xr:uid="{00000000-0004-0000-0100-0000A72A0000}"/>
    <hyperlink ref="PCS21" location="Age_Categories!A1" display="Age_Categories!A1" xr:uid="{00000000-0004-0000-0100-0000A82A0000}"/>
    <hyperlink ref="PCT21" location="Age_Categories!A1" display="Age_Categories!A1" xr:uid="{00000000-0004-0000-0100-0000A92A0000}"/>
    <hyperlink ref="PCU21" location="Age_Categories!A1" display="Age_Categories!A1" xr:uid="{00000000-0004-0000-0100-0000AA2A0000}"/>
    <hyperlink ref="PCV21" location="Age_Categories!A1" display="Age_Categories!A1" xr:uid="{00000000-0004-0000-0100-0000AB2A0000}"/>
    <hyperlink ref="PCW21" location="Age_Categories!A1" display="Age_Categories!A1" xr:uid="{00000000-0004-0000-0100-0000AC2A0000}"/>
    <hyperlink ref="PCX21" location="Age_Categories!A1" display="Age_Categories!A1" xr:uid="{00000000-0004-0000-0100-0000AD2A0000}"/>
    <hyperlink ref="PCY21" location="Age_Categories!A1" display="Age_Categories!A1" xr:uid="{00000000-0004-0000-0100-0000AE2A0000}"/>
    <hyperlink ref="PCZ21" location="Age_Categories!A1" display="Age_Categories!A1" xr:uid="{00000000-0004-0000-0100-0000AF2A0000}"/>
    <hyperlink ref="PDA21" location="Age_Categories!A1" display="Age_Categories!A1" xr:uid="{00000000-0004-0000-0100-0000B02A0000}"/>
    <hyperlink ref="PDB21" location="Age_Categories!A1" display="Age_Categories!A1" xr:uid="{00000000-0004-0000-0100-0000B12A0000}"/>
    <hyperlink ref="PDC21" location="Age_Categories!A1" display="Age_Categories!A1" xr:uid="{00000000-0004-0000-0100-0000B22A0000}"/>
    <hyperlink ref="PDD21" location="Age_Categories!A1" display="Age_Categories!A1" xr:uid="{00000000-0004-0000-0100-0000B32A0000}"/>
    <hyperlink ref="PDE21" location="Age_Categories!A1" display="Age_Categories!A1" xr:uid="{00000000-0004-0000-0100-0000B42A0000}"/>
    <hyperlink ref="PDF21" location="Age_Categories!A1" display="Age_Categories!A1" xr:uid="{00000000-0004-0000-0100-0000B52A0000}"/>
    <hyperlink ref="PDG21" location="Age_Categories!A1" display="Age_Categories!A1" xr:uid="{00000000-0004-0000-0100-0000B62A0000}"/>
    <hyperlink ref="PDH21" location="Age_Categories!A1" display="Age_Categories!A1" xr:uid="{00000000-0004-0000-0100-0000B72A0000}"/>
    <hyperlink ref="PDI21" location="Age_Categories!A1" display="Age_Categories!A1" xr:uid="{00000000-0004-0000-0100-0000B82A0000}"/>
    <hyperlink ref="PDJ21" location="Age_Categories!A1" display="Age_Categories!A1" xr:uid="{00000000-0004-0000-0100-0000B92A0000}"/>
    <hyperlink ref="PDK21" location="Age_Categories!A1" display="Age_Categories!A1" xr:uid="{00000000-0004-0000-0100-0000BA2A0000}"/>
    <hyperlink ref="PDL21" location="Age_Categories!A1" display="Age_Categories!A1" xr:uid="{00000000-0004-0000-0100-0000BB2A0000}"/>
    <hyperlink ref="PDM21" location="Age_Categories!A1" display="Age_Categories!A1" xr:uid="{00000000-0004-0000-0100-0000BC2A0000}"/>
    <hyperlink ref="PDN21" location="Age_Categories!A1" display="Age_Categories!A1" xr:uid="{00000000-0004-0000-0100-0000BD2A0000}"/>
    <hyperlink ref="PDO21" location="Age_Categories!A1" display="Age_Categories!A1" xr:uid="{00000000-0004-0000-0100-0000BE2A0000}"/>
    <hyperlink ref="PDP21" location="Age_Categories!A1" display="Age_Categories!A1" xr:uid="{00000000-0004-0000-0100-0000BF2A0000}"/>
    <hyperlink ref="PDQ21" location="Age_Categories!A1" display="Age_Categories!A1" xr:uid="{00000000-0004-0000-0100-0000C02A0000}"/>
    <hyperlink ref="PDR21" location="Age_Categories!A1" display="Age_Categories!A1" xr:uid="{00000000-0004-0000-0100-0000C12A0000}"/>
    <hyperlink ref="PDS21" location="Age_Categories!A1" display="Age_Categories!A1" xr:uid="{00000000-0004-0000-0100-0000C22A0000}"/>
    <hyperlink ref="PDT21" location="Age_Categories!A1" display="Age_Categories!A1" xr:uid="{00000000-0004-0000-0100-0000C32A0000}"/>
    <hyperlink ref="PDU21" location="Age_Categories!A1" display="Age_Categories!A1" xr:uid="{00000000-0004-0000-0100-0000C42A0000}"/>
    <hyperlink ref="PDV21" location="Age_Categories!A1" display="Age_Categories!A1" xr:uid="{00000000-0004-0000-0100-0000C52A0000}"/>
    <hyperlink ref="PDW21" location="Age_Categories!A1" display="Age_Categories!A1" xr:uid="{00000000-0004-0000-0100-0000C62A0000}"/>
    <hyperlink ref="PDX21" location="Age_Categories!A1" display="Age_Categories!A1" xr:uid="{00000000-0004-0000-0100-0000C72A0000}"/>
    <hyperlink ref="PDY21" location="Age_Categories!A1" display="Age_Categories!A1" xr:uid="{00000000-0004-0000-0100-0000C82A0000}"/>
    <hyperlink ref="PDZ21" location="Age_Categories!A1" display="Age_Categories!A1" xr:uid="{00000000-0004-0000-0100-0000C92A0000}"/>
    <hyperlink ref="PEA21" location="Age_Categories!A1" display="Age_Categories!A1" xr:uid="{00000000-0004-0000-0100-0000CA2A0000}"/>
    <hyperlink ref="PEB21" location="Age_Categories!A1" display="Age_Categories!A1" xr:uid="{00000000-0004-0000-0100-0000CB2A0000}"/>
    <hyperlink ref="PEC21" location="Age_Categories!A1" display="Age_Categories!A1" xr:uid="{00000000-0004-0000-0100-0000CC2A0000}"/>
    <hyperlink ref="PED21" location="Age_Categories!A1" display="Age_Categories!A1" xr:uid="{00000000-0004-0000-0100-0000CD2A0000}"/>
    <hyperlink ref="PEE21" location="Age_Categories!A1" display="Age_Categories!A1" xr:uid="{00000000-0004-0000-0100-0000CE2A0000}"/>
    <hyperlink ref="PEF21" location="Age_Categories!A1" display="Age_Categories!A1" xr:uid="{00000000-0004-0000-0100-0000CF2A0000}"/>
    <hyperlink ref="PEG21" location="Age_Categories!A1" display="Age_Categories!A1" xr:uid="{00000000-0004-0000-0100-0000D02A0000}"/>
    <hyperlink ref="PEH21" location="Age_Categories!A1" display="Age_Categories!A1" xr:uid="{00000000-0004-0000-0100-0000D12A0000}"/>
    <hyperlink ref="PEI21" location="Age_Categories!A1" display="Age_Categories!A1" xr:uid="{00000000-0004-0000-0100-0000D22A0000}"/>
    <hyperlink ref="PEJ21" location="Age_Categories!A1" display="Age_Categories!A1" xr:uid="{00000000-0004-0000-0100-0000D32A0000}"/>
    <hyperlink ref="PEK21" location="Age_Categories!A1" display="Age_Categories!A1" xr:uid="{00000000-0004-0000-0100-0000D42A0000}"/>
    <hyperlink ref="PEL21" location="Age_Categories!A1" display="Age_Categories!A1" xr:uid="{00000000-0004-0000-0100-0000D52A0000}"/>
    <hyperlink ref="PEM21" location="Age_Categories!A1" display="Age_Categories!A1" xr:uid="{00000000-0004-0000-0100-0000D62A0000}"/>
    <hyperlink ref="PEN21" location="Age_Categories!A1" display="Age_Categories!A1" xr:uid="{00000000-0004-0000-0100-0000D72A0000}"/>
    <hyperlink ref="PEO21" location="Age_Categories!A1" display="Age_Categories!A1" xr:uid="{00000000-0004-0000-0100-0000D82A0000}"/>
    <hyperlink ref="PEP21" location="Age_Categories!A1" display="Age_Categories!A1" xr:uid="{00000000-0004-0000-0100-0000D92A0000}"/>
    <hyperlink ref="PEQ21" location="Age_Categories!A1" display="Age_Categories!A1" xr:uid="{00000000-0004-0000-0100-0000DA2A0000}"/>
    <hyperlink ref="PER21" location="Age_Categories!A1" display="Age_Categories!A1" xr:uid="{00000000-0004-0000-0100-0000DB2A0000}"/>
    <hyperlink ref="PES21" location="Age_Categories!A1" display="Age_Categories!A1" xr:uid="{00000000-0004-0000-0100-0000DC2A0000}"/>
    <hyperlink ref="PET21" location="Age_Categories!A1" display="Age_Categories!A1" xr:uid="{00000000-0004-0000-0100-0000DD2A0000}"/>
    <hyperlink ref="PEU21" location="Age_Categories!A1" display="Age_Categories!A1" xr:uid="{00000000-0004-0000-0100-0000DE2A0000}"/>
    <hyperlink ref="PEV21" location="Age_Categories!A1" display="Age_Categories!A1" xr:uid="{00000000-0004-0000-0100-0000DF2A0000}"/>
    <hyperlink ref="PEW21" location="Age_Categories!A1" display="Age_Categories!A1" xr:uid="{00000000-0004-0000-0100-0000E02A0000}"/>
    <hyperlink ref="PEX21" location="Age_Categories!A1" display="Age_Categories!A1" xr:uid="{00000000-0004-0000-0100-0000E12A0000}"/>
    <hyperlink ref="PEY21" location="Age_Categories!A1" display="Age_Categories!A1" xr:uid="{00000000-0004-0000-0100-0000E22A0000}"/>
    <hyperlink ref="PEZ21" location="Age_Categories!A1" display="Age_Categories!A1" xr:uid="{00000000-0004-0000-0100-0000E32A0000}"/>
    <hyperlink ref="PFA21" location="Age_Categories!A1" display="Age_Categories!A1" xr:uid="{00000000-0004-0000-0100-0000E42A0000}"/>
    <hyperlink ref="PFB21" location="Age_Categories!A1" display="Age_Categories!A1" xr:uid="{00000000-0004-0000-0100-0000E52A0000}"/>
    <hyperlink ref="PFC21" location="Age_Categories!A1" display="Age_Categories!A1" xr:uid="{00000000-0004-0000-0100-0000E62A0000}"/>
    <hyperlink ref="PFD21" location="Age_Categories!A1" display="Age_Categories!A1" xr:uid="{00000000-0004-0000-0100-0000E72A0000}"/>
    <hyperlink ref="PFE21" location="Age_Categories!A1" display="Age_Categories!A1" xr:uid="{00000000-0004-0000-0100-0000E82A0000}"/>
    <hyperlink ref="PFF21" location="Age_Categories!A1" display="Age_Categories!A1" xr:uid="{00000000-0004-0000-0100-0000E92A0000}"/>
    <hyperlink ref="PFG21" location="Age_Categories!A1" display="Age_Categories!A1" xr:uid="{00000000-0004-0000-0100-0000EA2A0000}"/>
    <hyperlink ref="PFH21" location="Age_Categories!A1" display="Age_Categories!A1" xr:uid="{00000000-0004-0000-0100-0000EB2A0000}"/>
    <hyperlink ref="PFI21" location="Age_Categories!A1" display="Age_Categories!A1" xr:uid="{00000000-0004-0000-0100-0000EC2A0000}"/>
    <hyperlink ref="PFJ21" location="Age_Categories!A1" display="Age_Categories!A1" xr:uid="{00000000-0004-0000-0100-0000ED2A0000}"/>
    <hyperlink ref="PFK21" location="Age_Categories!A1" display="Age_Categories!A1" xr:uid="{00000000-0004-0000-0100-0000EE2A0000}"/>
    <hyperlink ref="PFL21" location="Age_Categories!A1" display="Age_Categories!A1" xr:uid="{00000000-0004-0000-0100-0000EF2A0000}"/>
    <hyperlink ref="PFM21" location="Age_Categories!A1" display="Age_Categories!A1" xr:uid="{00000000-0004-0000-0100-0000F02A0000}"/>
    <hyperlink ref="PFN21" location="Age_Categories!A1" display="Age_Categories!A1" xr:uid="{00000000-0004-0000-0100-0000F12A0000}"/>
    <hyperlink ref="PFO21" location="Age_Categories!A1" display="Age_Categories!A1" xr:uid="{00000000-0004-0000-0100-0000F22A0000}"/>
    <hyperlink ref="PFP21" location="Age_Categories!A1" display="Age_Categories!A1" xr:uid="{00000000-0004-0000-0100-0000F32A0000}"/>
    <hyperlink ref="PFQ21" location="Age_Categories!A1" display="Age_Categories!A1" xr:uid="{00000000-0004-0000-0100-0000F42A0000}"/>
    <hyperlink ref="PFR21" location="Age_Categories!A1" display="Age_Categories!A1" xr:uid="{00000000-0004-0000-0100-0000F52A0000}"/>
    <hyperlink ref="PFS21" location="Age_Categories!A1" display="Age_Categories!A1" xr:uid="{00000000-0004-0000-0100-0000F62A0000}"/>
    <hyperlink ref="PFT21" location="Age_Categories!A1" display="Age_Categories!A1" xr:uid="{00000000-0004-0000-0100-0000F72A0000}"/>
    <hyperlink ref="PFU21" location="Age_Categories!A1" display="Age_Categories!A1" xr:uid="{00000000-0004-0000-0100-0000F82A0000}"/>
    <hyperlink ref="PFV21" location="Age_Categories!A1" display="Age_Categories!A1" xr:uid="{00000000-0004-0000-0100-0000F92A0000}"/>
    <hyperlink ref="PFW21" location="Age_Categories!A1" display="Age_Categories!A1" xr:uid="{00000000-0004-0000-0100-0000FA2A0000}"/>
    <hyperlink ref="PFX21" location="Age_Categories!A1" display="Age_Categories!A1" xr:uid="{00000000-0004-0000-0100-0000FB2A0000}"/>
    <hyperlink ref="PFY21" location="Age_Categories!A1" display="Age_Categories!A1" xr:uid="{00000000-0004-0000-0100-0000FC2A0000}"/>
    <hyperlink ref="PFZ21" location="Age_Categories!A1" display="Age_Categories!A1" xr:uid="{00000000-0004-0000-0100-0000FD2A0000}"/>
    <hyperlink ref="PGA21" location="Age_Categories!A1" display="Age_Categories!A1" xr:uid="{00000000-0004-0000-0100-0000FE2A0000}"/>
    <hyperlink ref="PGB21" location="Age_Categories!A1" display="Age_Categories!A1" xr:uid="{00000000-0004-0000-0100-0000FF2A0000}"/>
    <hyperlink ref="PGC21" location="Age_Categories!A1" display="Age_Categories!A1" xr:uid="{00000000-0004-0000-0100-0000002B0000}"/>
    <hyperlink ref="PGD21" location="Age_Categories!A1" display="Age_Categories!A1" xr:uid="{00000000-0004-0000-0100-0000012B0000}"/>
    <hyperlink ref="PGE21" location="Age_Categories!A1" display="Age_Categories!A1" xr:uid="{00000000-0004-0000-0100-0000022B0000}"/>
    <hyperlink ref="PGF21" location="Age_Categories!A1" display="Age_Categories!A1" xr:uid="{00000000-0004-0000-0100-0000032B0000}"/>
    <hyperlink ref="PGG21" location="Age_Categories!A1" display="Age_Categories!A1" xr:uid="{00000000-0004-0000-0100-0000042B0000}"/>
    <hyperlink ref="PGH21" location="Age_Categories!A1" display="Age_Categories!A1" xr:uid="{00000000-0004-0000-0100-0000052B0000}"/>
    <hyperlink ref="PGI21" location="Age_Categories!A1" display="Age_Categories!A1" xr:uid="{00000000-0004-0000-0100-0000062B0000}"/>
    <hyperlink ref="PGJ21" location="Age_Categories!A1" display="Age_Categories!A1" xr:uid="{00000000-0004-0000-0100-0000072B0000}"/>
    <hyperlink ref="PGK21" location="Age_Categories!A1" display="Age_Categories!A1" xr:uid="{00000000-0004-0000-0100-0000082B0000}"/>
    <hyperlink ref="PGL21" location="Age_Categories!A1" display="Age_Categories!A1" xr:uid="{00000000-0004-0000-0100-0000092B0000}"/>
    <hyperlink ref="PGM21" location="Age_Categories!A1" display="Age_Categories!A1" xr:uid="{00000000-0004-0000-0100-00000A2B0000}"/>
    <hyperlink ref="PGN21" location="Age_Categories!A1" display="Age_Categories!A1" xr:uid="{00000000-0004-0000-0100-00000B2B0000}"/>
    <hyperlink ref="PGO21" location="Age_Categories!A1" display="Age_Categories!A1" xr:uid="{00000000-0004-0000-0100-00000C2B0000}"/>
    <hyperlink ref="PGP21" location="Age_Categories!A1" display="Age_Categories!A1" xr:uid="{00000000-0004-0000-0100-00000D2B0000}"/>
    <hyperlink ref="PGQ21" location="Age_Categories!A1" display="Age_Categories!A1" xr:uid="{00000000-0004-0000-0100-00000E2B0000}"/>
    <hyperlink ref="PGR21" location="Age_Categories!A1" display="Age_Categories!A1" xr:uid="{00000000-0004-0000-0100-00000F2B0000}"/>
    <hyperlink ref="PGS21" location="Age_Categories!A1" display="Age_Categories!A1" xr:uid="{00000000-0004-0000-0100-0000102B0000}"/>
    <hyperlink ref="PGT21" location="Age_Categories!A1" display="Age_Categories!A1" xr:uid="{00000000-0004-0000-0100-0000112B0000}"/>
    <hyperlink ref="PGU21" location="Age_Categories!A1" display="Age_Categories!A1" xr:uid="{00000000-0004-0000-0100-0000122B0000}"/>
    <hyperlink ref="PGV21" location="Age_Categories!A1" display="Age_Categories!A1" xr:uid="{00000000-0004-0000-0100-0000132B0000}"/>
    <hyperlink ref="PGW21" location="Age_Categories!A1" display="Age_Categories!A1" xr:uid="{00000000-0004-0000-0100-0000142B0000}"/>
    <hyperlink ref="PGX21" location="Age_Categories!A1" display="Age_Categories!A1" xr:uid="{00000000-0004-0000-0100-0000152B0000}"/>
    <hyperlink ref="PGY21" location="Age_Categories!A1" display="Age_Categories!A1" xr:uid="{00000000-0004-0000-0100-0000162B0000}"/>
    <hyperlink ref="PGZ21" location="Age_Categories!A1" display="Age_Categories!A1" xr:uid="{00000000-0004-0000-0100-0000172B0000}"/>
    <hyperlink ref="PHA21" location="Age_Categories!A1" display="Age_Categories!A1" xr:uid="{00000000-0004-0000-0100-0000182B0000}"/>
    <hyperlink ref="PHB21" location="Age_Categories!A1" display="Age_Categories!A1" xr:uid="{00000000-0004-0000-0100-0000192B0000}"/>
    <hyperlink ref="PHC21" location="Age_Categories!A1" display="Age_Categories!A1" xr:uid="{00000000-0004-0000-0100-00001A2B0000}"/>
    <hyperlink ref="PHD21" location="Age_Categories!A1" display="Age_Categories!A1" xr:uid="{00000000-0004-0000-0100-00001B2B0000}"/>
    <hyperlink ref="PHE21" location="Age_Categories!A1" display="Age_Categories!A1" xr:uid="{00000000-0004-0000-0100-00001C2B0000}"/>
    <hyperlink ref="PHF21" location="Age_Categories!A1" display="Age_Categories!A1" xr:uid="{00000000-0004-0000-0100-00001D2B0000}"/>
    <hyperlink ref="PHG21" location="Age_Categories!A1" display="Age_Categories!A1" xr:uid="{00000000-0004-0000-0100-00001E2B0000}"/>
    <hyperlink ref="PHH21" location="Age_Categories!A1" display="Age_Categories!A1" xr:uid="{00000000-0004-0000-0100-00001F2B0000}"/>
    <hyperlink ref="PHI21" location="Age_Categories!A1" display="Age_Categories!A1" xr:uid="{00000000-0004-0000-0100-0000202B0000}"/>
    <hyperlink ref="PHJ21" location="Age_Categories!A1" display="Age_Categories!A1" xr:uid="{00000000-0004-0000-0100-0000212B0000}"/>
    <hyperlink ref="PHK21" location="Age_Categories!A1" display="Age_Categories!A1" xr:uid="{00000000-0004-0000-0100-0000222B0000}"/>
    <hyperlink ref="PHL21" location="Age_Categories!A1" display="Age_Categories!A1" xr:uid="{00000000-0004-0000-0100-0000232B0000}"/>
    <hyperlink ref="PHM21" location="Age_Categories!A1" display="Age_Categories!A1" xr:uid="{00000000-0004-0000-0100-0000242B0000}"/>
    <hyperlink ref="PHN21" location="Age_Categories!A1" display="Age_Categories!A1" xr:uid="{00000000-0004-0000-0100-0000252B0000}"/>
    <hyperlink ref="PHO21" location="Age_Categories!A1" display="Age_Categories!A1" xr:uid="{00000000-0004-0000-0100-0000262B0000}"/>
    <hyperlink ref="PHP21" location="Age_Categories!A1" display="Age_Categories!A1" xr:uid="{00000000-0004-0000-0100-0000272B0000}"/>
    <hyperlink ref="PHQ21" location="Age_Categories!A1" display="Age_Categories!A1" xr:uid="{00000000-0004-0000-0100-0000282B0000}"/>
    <hyperlink ref="PHR21" location="Age_Categories!A1" display="Age_Categories!A1" xr:uid="{00000000-0004-0000-0100-0000292B0000}"/>
    <hyperlink ref="PHS21" location="Age_Categories!A1" display="Age_Categories!A1" xr:uid="{00000000-0004-0000-0100-00002A2B0000}"/>
    <hyperlink ref="PHT21" location="Age_Categories!A1" display="Age_Categories!A1" xr:uid="{00000000-0004-0000-0100-00002B2B0000}"/>
    <hyperlink ref="PHU21" location="Age_Categories!A1" display="Age_Categories!A1" xr:uid="{00000000-0004-0000-0100-00002C2B0000}"/>
    <hyperlink ref="PHV21" location="Age_Categories!A1" display="Age_Categories!A1" xr:uid="{00000000-0004-0000-0100-00002D2B0000}"/>
    <hyperlink ref="PHW21" location="Age_Categories!A1" display="Age_Categories!A1" xr:uid="{00000000-0004-0000-0100-00002E2B0000}"/>
    <hyperlink ref="PHX21" location="Age_Categories!A1" display="Age_Categories!A1" xr:uid="{00000000-0004-0000-0100-00002F2B0000}"/>
    <hyperlink ref="PHY21" location="Age_Categories!A1" display="Age_Categories!A1" xr:uid="{00000000-0004-0000-0100-0000302B0000}"/>
    <hyperlink ref="PHZ21" location="Age_Categories!A1" display="Age_Categories!A1" xr:uid="{00000000-0004-0000-0100-0000312B0000}"/>
    <hyperlink ref="PIA21" location="Age_Categories!A1" display="Age_Categories!A1" xr:uid="{00000000-0004-0000-0100-0000322B0000}"/>
    <hyperlink ref="PIB21" location="Age_Categories!A1" display="Age_Categories!A1" xr:uid="{00000000-0004-0000-0100-0000332B0000}"/>
    <hyperlink ref="PIC21" location="Age_Categories!A1" display="Age_Categories!A1" xr:uid="{00000000-0004-0000-0100-0000342B0000}"/>
    <hyperlink ref="PID21" location="Age_Categories!A1" display="Age_Categories!A1" xr:uid="{00000000-0004-0000-0100-0000352B0000}"/>
    <hyperlink ref="PIE21" location="Age_Categories!A1" display="Age_Categories!A1" xr:uid="{00000000-0004-0000-0100-0000362B0000}"/>
    <hyperlink ref="PIF21" location="Age_Categories!A1" display="Age_Categories!A1" xr:uid="{00000000-0004-0000-0100-0000372B0000}"/>
    <hyperlink ref="PIG21" location="Age_Categories!A1" display="Age_Categories!A1" xr:uid="{00000000-0004-0000-0100-0000382B0000}"/>
    <hyperlink ref="PIH21" location="Age_Categories!A1" display="Age_Categories!A1" xr:uid="{00000000-0004-0000-0100-0000392B0000}"/>
    <hyperlink ref="PII21" location="Age_Categories!A1" display="Age_Categories!A1" xr:uid="{00000000-0004-0000-0100-00003A2B0000}"/>
    <hyperlink ref="PIJ21" location="Age_Categories!A1" display="Age_Categories!A1" xr:uid="{00000000-0004-0000-0100-00003B2B0000}"/>
    <hyperlink ref="PIK21" location="Age_Categories!A1" display="Age_Categories!A1" xr:uid="{00000000-0004-0000-0100-00003C2B0000}"/>
    <hyperlink ref="PIL21" location="Age_Categories!A1" display="Age_Categories!A1" xr:uid="{00000000-0004-0000-0100-00003D2B0000}"/>
    <hyperlink ref="PIM21" location="Age_Categories!A1" display="Age_Categories!A1" xr:uid="{00000000-0004-0000-0100-00003E2B0000}"/>
    <hyperlink ref="PIN21" location="Age_Categories!A1" display="Age_Categories!A1" xr:uid="{00000000-0004-0000-0100-00003F2B0000}"/>
    <hyperlink ref="PIO21" location="Age_Categories!A1" display="Age_Categories!A1" xr:uid="{00000000-0004-0000-0100-0000402B0000}"/>
    <hyperlink ref="PIP21" location="Age_Categories!A1" display="Age_Categories!A1" xr:uid="{00000000-0004-0000-0100-0000412B0000}"/>
    <hyperlink ref="PIQ21" location="Age_Categories!A1" display="Age_Categories!A1" xr:uid="{00000000-0004-0000-0100-0000422B0000}"/>
    <hyperlink ref="PIR21" location="Age_Categories!A1" display="Age_Categories!A1" xr:uid="{00000000-0004-0000-0100-0000432B0000}"/>
    <hyperlink ref="PIS21" location="Age_Categories!A1" display="Age_Categories!A1" xr:uid="{00000000-0004-0000-0100-0000442B0000}"/>
    <hyperlink ref="PIT21" location="Age_Categories!A1" display="Age_Categories!A1" xr:uid="{00000000-0004-0000-0100-0000452B0000}"/>
    <hyperlink ref="PIU21" location="Age_Categories!A1" display="Age_Categories!A1" xr:uid="{00000000-0004-0000-0100-0000462B0000}"/>
    <hyperlink ref="PIV21" location="Age_Categories!A1" display="Age_Categories!A1" xr:uid="{00000000-0004-0000-0100-0000472B0000}"/>
    <hyperlink ref="PIW21" location="Age_Categories!A1" display="Age_Categories!A1" xr:uid="{00000000-0004-0000-0100-0000482B0000}"/>
    <hyperlink ref="PIX21" location="Age_Categories!A1" display="Age_Categories!A1" xr:uid="{00000000-0004-0000-0100-0000492B0000}"/>
    <hyperlink ref="PIY21" location="Age_Categories!A1" display="Age_Categories!A1" xr:uid="{00000000-0004-0000-0100-00004A2B0000}"/>
    <hyperlink ref="PIZ21" location="Age_Categories!A1" display="Age_Categories!A1" xr:uid="{00000000-0004-0000-0100-00004B2B0000}"/>
    <hyperlink ref="PJA21" location="Age_Categories!A1" display="Age_Categories!A1" xr:uid="{00000000-0004-0000-0100-00004C2B0000}"/>
    <hyperlink ref="PJB21" location="Age_Categories!A1" display="Age_Categories!A1" xr:uid="{00000000-0004-0000-0100-00004D2B0000}"/>
    <hyperlink ref="PJC21" location="Age_Categories!A1" display="Age_Categories!A1" xr:uid="{00000000-0004-0000-0100-00004E2B0000}"/>
    <hyperlink ref="PJD21" location="Age_Categories!A1" display="Age_Categories!A1" xr:uid="{00000000-0004-0000-0100-00004F2B0000}"/>
    <hyperlink ref="PJE21" location="Age_Categories!A1" display="Age_Categories!A1" xr:uid="{00000000-0004-0000-0100-0000502B0000}"/>
    <hyperlink ref="PJF21" location="Age_Categories!A1" display="Age_Categories!A1" xr:uid="{00000000-0004-0000-0100-0000512B0000}"/>
    <hyperlink ref="PJG21" location="Age_Categories!A1" display="Age_Categories!A1" xr:uid="{00000000-0004-0000-0100-0000522B0000}"/>
    <hyperlink ref="PJH21" location="Age_Categories!A1" display="Age_Categories!A1" xr:uid="{00000000-0004-0000-0100-0000532B0000}"/>
    <hyperlink ref="PJI21" location="Age_Categories!A1" display="Age_Categories!A1" xr:uid="{00000000-0004-0000-0100-0000542B0000}"/>
    <hyperlink ref="PJJ21" location="Age_Categories!A1" display="Age_Categories!A1" xr:uid="{00000000-0004-0000-0100-0000552B0000}"/>
    <hyperlink ref="PJK21" location="Age_Categories!A1" display="Age_Categories!A1" xr:uid="{00000000-0004-0000-0100-0000562B0000}"/>
    <hyperlink ref="PJL21" location="Age_Categories!A1" display="Age_Categories!A1" xr:uid="{00000000-0004-0000-0100-0000572B0000}"/>
    <hyperlink ref="PJM21" location="Age_Categories!A1" display="Age_Categories!A1" xr:uid="{00000000-0004-0000-0100-0000582B0000}"/>
    <hyperlink ref="PJN21" location="Age_Categories!A1" display="Age_Categories!A1" xr:uid="{00000000-0004-0000-0100-0000592B0000}"/>
    <hyperlink ref="PJO21" location="Age_Categories!A1" display="Age_Categories!A1" xr:uid="{00000000-0004-0000-0100-00005A2B0000}"/>
    <hyperlink ref="PJP21" location="Age_Categories!A1" display="Age_Categories!A1" xr:uid="{00000000-0004-0000-0100-00005B2B0000}"/>
    <hyperlink ref="PJQ21" location="Age_Categories!A1" display="Age_Categories!A1" xr:uid="{00000000-0004-0000-0100-00005C2B0000}"/>
    <hyperlink ref="PJR21" location="Age_Categories!A1" display="Age_Categories!A1" xr:uid="{00000000-0004-0000-0100-00005D2B0000}"/>
    <hyperlink ref="PJS21" location="Age_Categories!A1" display="Age_Categories!A1" xr:uid="{00000000-0004-0000-0100-00005E2B0000}"/>
    <hyperlink ref="PJT21" location="Age_Categories!A1" display="Age_Categories!A1" xr:uid="{00000000-0004-0000-0100-00005F2B0000}"/>
    <hyperlink ref="PJU21" location="Age_Categories!A1" display="Age_Categories!A1" xr:uid="{00000000-0004-0000-0100-0000602B0000}"/>
    <hyperlink ref="PJV21" location="Age_Categories!A1" display="Age_Categories!A1" xr:uid="{00000000-0004-0000-0100-0000612B0000}"/>
    <hyperlink ref="PJW21" location="Age_Categories!A1" display="Age_Categories!A1" xr:uid="{00000000-0004-0000-0100-0000622B0000}"/>
    <hyperlink ref="PJX21" location="Age_Categories!A1" display="Age_Categories!A1" xr:uid="{00000000-0004-0000-0100-0000632B0000}"/>
    <hyperlink ref="PJY21" location="Age_Categories!A1" display="Age_Categories!A1" xr:uid="{00000000-0004-0000-0100-0000642B0000}"/>
    <hyperlink ref="PJZ21" location="Age_Categories!A1" display="Age_Categories!A1" xr:uid="{00000000-0004-0000-0100-0000652B0000}"/>
    <hyperlink ref="PKA21" location="Age_Categories!A1" display="Age_Categories!A1" xr:uid="{00000000-0004-0000-0100-0000662B0000}"/>
    <hyperlink ref="PKB21" location="Age_Categories!A1" display="Age_Categories!A1" xr:uid="{00000000-0004-0000-0100-0000672B0000}"/>
    <hyperlink ref="PKC21" location="Age_Categories!A1" display="Age_Categories!A1" xr:uid="{00000000-0004-0000-0100-0000682B0000}"/>
    <hyperlink ref="PKD21" location="Age_Categories!A1" display="Age_Categories!A1" xr:uid="{00000000-0004-0000-0100-0000692B0000}"/>
    <hyperlink ref="PKE21" location="Age_Categories!A1" display="Age_Categories!A1" xr:uid="{00000000-0004-0000-0100-00006A2B0000}"/>
    <hyperlink ref="PKF21" location="Age_Categories!A1" display="Age_Categories!A1" xr:uid="{00000000-0004-0000-0100-00006B2B0000}"/>
    <hyperlink ref="PKG21" location="Age_Categories!A1" display="Age_Categories!A1" xr:uid="{00000000-0004-0000-0100-00006C2B0000}"/>
    <hyperlink ref="PKH21" location="Age_Categories!A1" display="Age_Categories!A1" xr:uid="{00000000-0004-0000-0100-00006D2B0000}"/>
    <hyperlink ref="PKI21" location="Age_Categories!A1" display="Age_Categories!A1" xr:uid="{00000000-0004-0000-0100-00006E2B0000}"/>
    <hyperlink ref="PKJ21" location="Age_Categories!A1" display="Age_Categories!A1" xr:uid="{00000000-0004-0000-0100-00006F2B0000}"/>
    <hyperlink ref="PKK21" location="Age_Categories!A1" display="Age_Categories!A1" xr:uid="{00000000-0004-0000-0100-0000702B0000}"/>
    <hyperlink ref="PKL21" location="Age_Categories!A1" display="Age_Categories!A1" xr:uid="{00000000-0004-0000-0100-0000712B0000}"/>
    <hyperlink ref="PKM21" location="Age_Categories!A1" display="Age_Categories!A1" xr:uid="{00000000-0004-0000-0100-0000722B0000}"/>
    <hyperlink ref="PKN21" location="Age_Categories!A1" display="Age_Categories!A1" xr:uid="{00000000-0004-0000-0100-0000732B0000}"/>
    <hyperlink ref="PKO21" location="Age_Categories!A1" display="Age_Categories!A1" xr:uid="{00000000-0004-0000-0100-0000742B0000}"/>
    <hyperlink ref="PKP21" location="Age_Categories!A1" display="Age_Categories!A1" xr:uid="{00000000-0004-0000-0100-0000752B0000}"/>
    <hyperlink ref="PKQ21" location="Age_Categories!A1" display="Age_Categories!A1" xr:uid="{00000000-0004-0000-0100-0000762B0000}"/>
    <hyperlink ref="PKR21" location="Age_Categories!A1" display="Age_Categories!A1" xr:uid="{00000000-0004-0000-0100-0000772B0000}"/>
    <hyperlink ref="PKS21" location="Age_Categories!A1" display="Age_Categories!A1" xr:uid="{00000000-0004-0000-0100-0000782B0000}"/>
    <hyperlink ref="PKT21" location="Age_Categories!A1" display="Age_Categories!A1" xr:uid="{00000000-0004-0000-0100-0000792B0000}"/>
    <hyperlink ref="PKU21" location="Age_Categories!A1" display="Age_Categories!A1" xr:uid="{00000000-0004-0000-0100-00007A2B0000}"/>
    <hyperlink ref="PKV21" location="Age_Categories!A1" display="Age_Categories!A1" xr:uid="{00000000-0004-0000-0100-00007B2B0000}"/>
    <hyperlink ref="PKW21" location="Age_Categories!A1" display="Age_Categories!A1" xr:uid="{00000000-0004-0000-0100-00007C2B0000}"/>
    <hyperlink ref="PKX21" location="Age_Categories!A1" display="Age_Categories!A1" xr:uid="{00000000-0004-0000-0100-00007D2B0000}"/>
    <hyperlink ref="PKY21" location="Age_Categories!A1" display="Age_Categories!A1" xr:uid="{00000000-0004-0000-0100-00007E2B0000}"/>
    <hyperlink ref="PKZ21" location="Age_Categories!A1" display="Age_Categories!A1" xr:uid="{00000000-0004-0000-0100-00007F2B0000}"/>
    <hyperlink ref="PLA21" location="Age_Categories!A1" display="Age_Categories!A1" xr:uid="{00000000-0004-0000-0100-0000802B0000}"/>
    <hyperlink ref="PLB21" location="Age_Categories!A1" display="Age_Categories!A1" xr:uid="{00000000-0004-0000-0100-0000812B0000}"/>
    <hyperlink ref="PLC21" location="Age_Categories!A1" display="Age_Categories!A1" xr:uid="{00000000-0004-0000-0100-0000822B0000}"/>
    <hyperlink ref="PLD21" location="Age_Categories!A1" display="Age_Categories!A1" xr:uid="{00000000-0004-0000-0100-0000832B0000}"/>
    <hyperlink ref="PLE21" location="Age_Categories!A1" display="Age_Categories!A1" xr:uid="{00000000-0004-0000-0100-0000842B0000}"/>
    <hyperlink ref="PLF21" location="Age_Categories!A1" display="Age_Categories!A1" xr:uid="{00000000-0004-0000-0100-0000852B0000}"/>
    <hyperlink ref="PLG21" location="Age_Categories!A1" display="Age_Categories!A1" xr:uid="{00000000-0004-0000-0100-0000862B0000}"/>
    <hyperlink ref="PLH21" location="Age_Categories!A1" display="Age_Categories!A1" xr:uid="{00000000-0004-0000-0100-0000872B0000}"/>
    <hyperlink ref="PLI21" location="Age_Categories!A1" display="Age_Categories!A1" xr:uid="{00000000-0004-0000-0100-0000882B0000}"/>
    <hyperlink ref="PLJ21" location="Age_Categories!A1" display="Age_Categories!A1" xr:uid="{00000000-0004-0000-0100-0000892B0000}"/>
    <hyperlink ref="PLK21" location="Age_Categories!A1" display="Age_Categories!A1" xr:uid="{00000000-0004-0000-0100-00008A2B0000}"/>
    <hyperlink ref="PLL21" location="Age_Categories!A1" display="Age_Categories!A1" xr:uid="{00000000-0004-0000-0100-00008B2B0000}"/>
    <hyperlink ref="PLM21" location="Age_Categories!A1" display="Age_Categories!A1" xr:uid="{00000000-0004-0000-0100-00008C2B0000}"/>
    <hyperlink ref="PLN21" location="Age_Categories!A1" display="Age_Categories!A1" xr:uid="{00000000-0004-0000-0100-00008D2B0000}"/>
    <hyperlink ref="PLO21" location="Age_Categories!A1" display="Age_Categories!A1" xr:uid="{00000000-0004-0000-0100-00008E2B0000}"/>
    <hyperlink ref="PLP21" location="Age_Categories!A1" display="Age_Categories!A1" xr:uid="{00000000-0004-0000-0100-00008F2B0000}"/>
    <hyperlink ref="PLQ21" location="Age_Categories!A1" display="Age_Categories!A1" xr:uid="{00000000-0004-0000-0100-0000902B0000}"/>
    <hyperlink ref="PLR21" location="Age_Categories!A1" display="Age_Categories!A1" xr:uid="{00000000-0004-0000-0100-0000912B0000}"/>
    <hyperlink ref="PLS21" location="Age_Categories!A1" display="Age_Categories!A1" xr:uid="{00000000-0004-0000-0100-0000922B0000}"/>
    <hyperlink ref="PLT21" location="Age_Categories!A1" display="Age_Categories!A1" xr:uid="{00000000-0004-0000-0100-0000932B0000}"/>
    <hyperlink ref="PLU21" location="Age_Categories!A1" display="Age_Categories!A1" xr:uid="{00000000-0004-0000-0100-0000942B0000}"/>
    <hyperlink ref="PLV21" location="Age_Categories!A1" display="Age_Categories!A1" xr:uid="{00000000-0004-0000-0100-0000952B0000}"/>
    <hyperlink ref="PLW21" location="Age_Categories!A1" display="Age_Categories!A1" xr:uid="{00000000-0004-0000-0100-0000962B0000}"/>
    <hyperlink ref="PLX21" location="Age_Categories!A1" display="Age_Categories!A1" xr:uid="{00000000-0004-0000-0100-0000972B0000}"/>
    <hyperlink ref="PLY21" location="Age_Categories!A1" display="Age_Categories!A1" xr:uid="{00000000-0004-0000-0100-0000982B0000}"/>
    <hyperlink ref="PLZ21" location="Age_Categories!A1" display="Age_Categories!A1" xr:uid="{00000000-0004-0000-0100-0000992B0000}"/>
    <hyperlink ref="PMA21" location="Age_Categories!A1" display="Age_Categories!A1" xr:uid="{00000000-0004-0000-0100-00009A2B0000}"/>
    <hyperlink ref="PMB21" location="Age_Categories!A1" display="Age_Categories!A1" xr:uid="{00000000-0004-0000-0100-00009B2B0000}"/>
    <hyperlink ref="PMC21" location="Age_Categories!A1" display="Age_Categories!A1" xr:uid="{00000000-0004-0000-0100-00009C2B0000}"/>
    <hyperlink ref="PMD21" location="Age_Categories!A1" display="Age_Categories!A1" xr:uid="{00000000-0004-0000-0100-00009D2B0000}"/>
    <hyperlink ref="PME21" location="Age_Categories!A1" display="Age_Categories!A1" xr:uid="{00000000-0004-0000-0100-00009E2B0000}"/>
    <hyperlink ref="PMF21" location="Age_Categories!A1" display="Age_Categories!A1" xr:uid="{00000000-0004-0000-0100-00009F2B0000}"/>
    <hyperlink ref="PMG21" location="Age_Categories!A1" display="Age_Categories!A1" xr:uid="{00000000-0004-0000-0100-0000A02B0000}"/>
    <hyperlink ref="PMH21" location="Age_Categories!A1" display="Age_Categories!A1" xr:uid="{00000000-0004-0000-0100-0000A12B0000}"/>
    <hyperlink ref="PMI21" location="Age_Categories!A1" display="Age_Categories!A1" xr:uid="{00000000-0004-0000-0100-0000A22B0000}"/>
    <hyperlink ref="PMJ21" location="Age_Categories!A1" display="Age_Categories!A1" xr:uid="{00000000-0004-0000-0100-0000A32B0000}"/>
    <hyperlink ref="PMK21" location="Age_Categories!A1" display="Age_Categories!A1" xr:uid="{00000000-0004-0000-0100-0000A42B0000}"/>
    <hyperlink ref="PML21" location="Age_Categories!A1" display="Age_Categories!A1" xr:uid="{00000000-0004-0000-0100-0000A52B0000}"/>
    <hyperlink ref="PMM21" location="Age_Categories!A1" display="Age_Categories!A1" xr:uid="{00000000-0004-0000-0100-0000A62B0000}"/>
    <hyperlink ref="PMN21" location="Age_Categories!A1" display="Age_Categories!A1" xr:uid="{00000000-0004-0000-0100-0000A72B0000}"/>
    <hyperlink ref="PMO21" location="Age_Categories!A1" display="Age_Categories!A1" xr:uid="{00000000-0004-0000-0100-0000A82B0000}"/>
    <hyperlink ref="PMP21" location="Age_Categories!A1" display="Age_Categories!A1" xr:uid="{00000000-0004-0000-0100-0000A92B0000}"/>
    <hyperlink ref="PMQ21" location="Age_Categories!A1" display="Age_Categories!A1" xr:uid="{00000000-0004-0000-0100-0000AA2B0000}"/>
    <hyperlink ref="PMR21" location="Age_Categories!A1" display="Age_Categories!A1" xr:uid="{00000000-0004-0000-0100-0000AB2B0000}"/>
    <hyperlink ref="PMS21" location="Age_Categories!A1" display="Age_Categories!A1" xr:uid="{00000000-0004-0000-0100-0000AC2B0000}"/>
    <hyperlink ref="PMT21" location="Age_Categories!A1" display="Age_Categories!A1" xr:uid="{00000000-0004-0000-0100-0000AD2B0000}"/>
    <hyperlink ref="PMU21" location="Age_Categories!A1" display="Age_Categories!A1" xr:uid="{00000000-0004-0000-0100-0000AE2B0000}"/>
    <hyperlink ref="PMV21" location="Age_Categories!A1" display="Age_Categories!A1" xr:uid="{00000000-0004-0000-0100-0000AF2B0000}"/>
    <hyperlink ref="PMW21" location="Age_Categories!A1" display="Age_Categories!A1" xr:uid="{00000000-0004-0000-0100-0000B02B0000}"/>
    <hyperlink ref="PMX21" location="Age_Categories!A1" display="Age_Categories!A1" xr:uid="{00000000-0004-0000-0100-0000B12B0000}"/>
    <hyperlink ref="PMY21" location="Age_Categories!A1" display="Age_Categories!A1" xr:uid="{00000000-0004-0000-0100-0000B22B0000}"/>
    <hyperlink ref="PMZ21" location="Age_Categories!A1" display="Age_Categories!A1" xr:uid="{00000000-0004-0000-0100-0000B32B0000}"/>
    <hyperlink ref="PNA21" location="Age_Categories!A1" display="Age_Categories!A1" xr:uid="{00000000-0004-0000-0100-0000B42B0000}"/>
    <hyperlink ref="PNB21" location="Age_Categories!A1" display="Age_Categories!A1" xr:uid="{00000000-0004-0000-0100-0000B52B0000}"/>
    <hyperlink ref="PNC21" location="Age_Categories!A1" display="Age_Categories!A1" xr:uid="{00000000-0004-0000-0100-0000B62B0000}"/>
    <hyperlink ref="PND21" location="Age_Categories!A1" display="Age_Categories!A1" xr:uid="{00000000-0004-0000-0100-0000B72B0000}"/>
    <hyperlink ref="PNE21" location="Age_Categories!A1" display="Age_Categories!A1" xr:uid="{00000000-0004-0000-0100-0000B82B0000}"/>
    <hyperlink ref="PNF21" location="Age_Categories!A1" display="Age_Categories!A1" xr:uid="{00000000-0004-0000-0100-0000B92B0000}"/>
    <hyperlink ref="PNG21" location="Age_Categories!A1" display="Age_Categories!A1" xr:uid="{00000000-0004-0000-0100-0000BA2B0000}"/>
    <hyperlink ref="PNH21" location="Age_Categories!A1" display="Age_Categories!A1" xr:uid="{00000000-0004-0000-0100-0000BB2B0000}"/>
    <hyperlink ref="PNI21" location="Age_Categories!A1" display="Age_Categories!A1" xr:uid="{00000000-0004-0000-0100-0000BC2B0000}"/>
    <hyperlink ref="PNJ21" location="Age_Categories!A1" display="Age_Categories!A1" xr:uid="{00000000-0004-0000-0100-0000BD2B0000}"/>
    <hyperlink ref="PNK21" location="Age_Categories!A1" display="Age_Categories!A1" xr:uid="{00000000-0004-0000-0100-0000BE2B0000}"/>
    <hyperlink ref="PNL21" location="Age_Categories!A1" display="Age_Categories!A1" xr:uid="{00000000-0004-0000-0100-0000BF2B0000}"/>
    <hyperlink ref="PNM21" location="Age_Categories!A1" display="Age_Categories!A1" xr:uid="{00000000-0004-0000-0100-0000C02B0000}"/>
    <hyperlink ref="PNN21" location="Age_Categories!A1" display="Age_Categories!A1" xr:uid="{00000000-0004-0000-0100-0000C12B0000}"/>
    <hyperlink ref="PNO21" location="Age_Categories!A1" display="Age_Categories!A1" xr:uid="{00000000-0004-0000-0100-0000C22B0000}"/>
    <hyperlink ref="PNP21" location="Age_Categories!A1" display="Age_Categories!A1" xr:uid="{00000000-0004-0000-0100-0000C32B0000}"/>
    <hyperlink ref="PNQ21" location="Age_Categories!A1" display="Age_Categories!A1" xr:uid="{00000000-0004-0000-0100-0000C42B0000}"/>
    <hyperlink ref="PNR21" location="Age_Categories!A1" display="Age_Categories!A1" xr:uid="{00000000-0004-0000-0100-0000C52B0000}"/>
    <hyperlink ref="PNS21" location="Age_Categories!A1" display="Age_Categories!A1" xr:uid="{00000000-0004-0000-0100-0000C62B0000}"/>
    <hyperlink ref="PNT21" location="Age_Categories!A1" display="Age_Categories!A1" xr:uid="{00000000-0004-0000-0100-0000C72B0000}"/>
    <hyperlink ref="PNU21" location="Age_Categories!A1" display="Age_Categories!A1" xr:uid="{00000000-0004-0000-0100-0000C82B0000}"/>
    <hyperlink ref="PNV21" location="Age_Categories!A1" display="Age_Categories!A1" xr:uid="{00000000-0004-0000-0100-0000C92B0000}"/>
    <hyperlink ref="PNW21" location="Age_Categories!A1" display="Age_Categories!A1" xr:uid="{00000000-0004-0000-0100-0000CA2B0000}"/>
    <hyperlink ref="PNX21" location="Age_Categories!A1" display="Age_Categories!A1" xr:uid="{00000000-0004-0000-0100-0000CB2B0000}"/>
    <hyperlink ref="PNY21" location="Age_Categories!A1" display="Age_Categories!A1" xr:uid="{00000000-0004-0000-0100-0000CC2B0000}"/>
    <hyperlink ref="PNZ21" location="Age_Categories!A1" display="Age_Categories!A1" xr:uid="{00000000-0004-0000-0100-0000CD2B0000}"/>
    <hyperlink ref="POA21" location="Age_Categories!A1" display="Age_Categories!A1" xr:uid="{00000000-0004-0000-0100-0000CE2B0000}"/>
    <hyperlink ref="POB21" location="Age_Categories!A1" display="Age_Categories!A1" xr:uid="{00000000-0004-0000-0100-0000CF2B0000}"/>
    <hyperlink ref="POC21" location="Age_Categories!A1" display="Age_Categories!A1" xr:uid="{00000000-0004-0000-0100-0000D02B0000}"/>
    <hyperlink ref="POD21" location="Age_Categories!A1" display="Age_Categories!A1" xr:uid="{00000000-0004-0000-0100-0000D12B0000}"/>
    <hyperlink ref="POE21" location="Age_Categories!A1" display="Age_Categories!A1" xr:uid="{00000000-0004-0000-0100-0000D22B0000}"/>
    <hyperlink ref="POF21" location="Age_Categories!A1" display="Age_Categories!A1" xr:uid="{00000000-0004-0000-0100-0000D32B0000}"/>
    <hyperlink ref="POG21" location="Age_Categories!A1" display="Age_Categories!A1" xr:uid="{00000000-0004-0000-0100-0000D42B0000}"/>
    <hyperlink ref="POH21" location="Age_Categories!A1" display="Age_Categories!A1" xr:uid="{00000000-0004-0000-0100-0000D52B0000}"/>
    <hyperlink ref="POI21" location="Age_Categories!A1" display="Age_Categories!A1" xr:uid="{00000000-0004-0000-0100-0000D62B0000}"/>
    <hyperlink ref="POJ21" location="Age_Categories!A1" display="Age_Categories!A1" xr:uid="{00000000-0004-0000-0100-0000D72B0000}"/>
    <hyperlink ref="POK21" location="Age_Categories!A1" display="Age_Categories!A1" xr:uid="{00000000-0004-0000-0100-0000D82B0000}"/>
    <hyperlink ref="POL21" location="Age_Categories!A1" display="Age_Categories!A1" xr:uid="{00000000-0004-0000-0100-0000D92B0000}"/>
    <hyperlink ref="POM21" location="Age_Categories!A1" display="Age_Categories!A1" xr:uid="{00000000-0004-0000-0100-0000DA2B0000}"/>
    <hyperlink ref="PON21" location="Age_Categories!A1" display="Age_Categories!A1" xr:uid="{00000000-0004-0000-0100-0000DB2B0000}"/>
    <hyperlink ref="POO21" location="Age_Categories!A1" display="Age_Categories!A1" xr:uid="{00000000-0004-0000-0100-0000DC2B0000}"/>
    <hyperlink ref="POP21" location="Age_Categories!A1" display="Age_Categories!A1" xr:uid="{00000000-0004-0000-0100-0000DD2B0000}"/>
    <hyperlink ref="POQ21" location="Age_Categories!A1" display="Age_Categories!A1" xr:uid="{00000000-0004-0000-0100-0000DE2B0000}"/>
    <hyperlink ref="POR21" location="Age_Categories!A1" display="Age_Categories!A1" xr:uid="{00000000-0004-0000-0100-0000DF2B0000}"/>
    <hyperlink ref="POS21" location="Age_Categories!A1" display="Age_Categories!A1" xr:uid="{00000000-0004-0000-0100-0000E02B0000}"/>
    <hyperlink ref="POT21" location="Age_Categories!A1" display="Age_Categories!A1" xr:uid="{00000000-0004-0000-0100-0000E12B0000}"/>
    <hyperlink ref="POU21" location="Age_Categories!A1" display="Age_Categories!A1" xr:uid="{00000000-0004-0000-0100-0000E22B0000}"/>
    <hyperlink ref="POV21" location="Age_Categories!A1" display="Age_Categories!A1" xr:uid="{00000000-0004-0000-0100-0000E32B0000}"/>
    <hyperlink ref="POW21" location="Age_Categories!A1" display="Age_Categories!A1" xr:uid="{00000000-0004-0000-0100-0000E42B0000}"/>
    <hyperlink ref="POX21" location="Age_Categories!A1" display="Age_Categories!A1" xr:uid="{00000000-0004-0000-0100-0000E52B0000}"/>
    <hyperlink ref="POY21" location="Age_Categories!A1" display="Age_Categories!A1" xr:uid="{00000000-0004-0000-0100-0000E62B0000}"/>
    <hyperlink ref="POZ21" location="Age_Categories!A1" display="Age_Categories!A1" xr:uid="{00000000-0004-0000-0100-0000E72B0000}"/>
    <hyperlink ref="PPA21" location="Age_Categories!A1" display="Age_Categories!A1" xr:uid="{00000000-0004-0000-0100-0000E82B0000}"/>
    <hyperlink ref="PPB21" location="Age_Categories!A1" display="Age_Categories!A1" xr:uid="{00000000-0004-0000-0100-0000E92B0000}"/>
    <hyperlink ref="PPC21" location="Age_Categories!A1" display="Age_Categories!A1" xr:uid="{00000000-0004-0000-0100-0000EA2B0000}"/>
    <hyperlink ref="PPD21" location="Age_Categories!A1" display="Age_Categories!A1" xr:uid="{00000000-0004-0000-0100-0000EB2B0000}"/>
    <hyperlink ref="PPE21" location="Age_Categories!A1" display="Age_Categories!A1" xr:uid="{00000000-0004-0000-0100-0000EC2B0000}"/>
    <hyperlink ref="PPF21" location="Age_Categories!A1" display="Age_Categories!A1" xr:uid="{00000000-0004-0000-0100-0000ED2B0000}"/>
    <hyperlink ref="PPG21" location="Age_Categories!A1" display="Age_Categories!A1" xr:uid="{00000000-0004-0000-0100-0000EE2B0000}"/>
    <hyperlink ref="PPH21" location="Age_Categories!A1" display="Age_Categories!A1" xr:uid="{00000000-0004-0000-0100-0000EF2B0000}"/>
    <hyperlink ref="PPI21" location="Age_Categories!A1" display="Age_Categories!A1" xr:uid="{00000000-0004-0000-0100-0000F02B0000}"/>
    <hyperlink ref="PPJ21" location="Age_Categories!A1" display="Age_Categories!A1" xr:uid="{00000000-0004-0000-0100-0000F12B0000}"/>
    <hyperlink ref="PPK21" location="Age_Categories!A1" display="Age_Categories!A1" xr:uid="{00000000-0004-0000-0100-0000F22B0000}"/>
    <hyperlink ref="PPL21" location="Age_Categories!A1" display="Age_Categories!A1" xr:uid="{00000000-0004-0000-0100-0000F32B0000}"/>
    <hyperlink ref="PPM21" location="Age_Categories!A1" display="Age_Categories!A1" xr:uid="{00000000-0004-0000-0100-0000F42B0000}"/>
    <hyperlink ref="PPN21" location="Age_Categories!A1" display="Age_Categories!A1" xr:uid="{00000000-0004-0000-0100-0000F52B0000}"/>
    <hyperlink ref="PPO21" location="Age_Categories!A1" display="Age_Categories!A1" xr:uid="{00000000-0004-0000-0100-0000F62B0000}"/>
    <hyperlink ref="PPP21" location="Age_Categories!A1" display="Age_Categories!A1" xr:uid="{00000000-0004-0000-0100-0000F72B0000}"/>
    <hyperlink ref="PPQ21" location="Age_Categories!A1" display="Age_Categories!A1" xr:uid="{00000000-0004-0000-0100-0000F82B0000}"/>
    <hyperlink ref="PPR21" location="Age_Categories!A1" display="Age_Categories!A1" xr:uid="{00000000-0004-0000-0100-0000F92B0000}"/>
    <hyperlink ref="PPS21" location="Age_Categories!A1" display="Age_Categories!A1" xr:uid="{00000000-0004-0000-0100-0000FA2B0000}"/>
    <hyperlink ref="PPT21" location="Age_Categories!A1" display="Age_Categories!A1" xr:uid="{00000000-0004-0000-0100-0000FB2B0000}"/>
    <hyperlink ref="PPU21" location="Age_Categories!A1" display="Age_Categories!A1" xr:uid="{00000000-0004-0000-0100-0000FC2B0000}"/>
    <hyperlink ref="PPV21" location="Age_Categories!A1" display="Age_Categories!A1" xr:uid="{00000000-0004-0000-0100-0000FD2B0000}"/>
    <hyperlink ref="PPW21" location="Age_Categories!A1" display="Age_Categories!A1" xr:uid="{00000000-0004-0000-0100-0000FE2B0000}"/>
    <hyperlink ref="PPX21" location="Age_Categories!A1" display="Age_Categories!A1" xr:uid="{00000000-0004-0000-0100-0000FF2B0000}"/>
    <hyperlink ref="PPY21" location="Age_Categories!A1" display="Age_Categories!A1" xr:uid="{00000000-0004-0000-0100-0000002C0000}"/>
    <hyperlink ref="PPZ21" location="Age_Categories!A1" display="Age_Categories!A1" xr:uid="{00000000-0004-0000-0100-0000012C0000}"/>
    <hyperlink ref="PQA21" location="Age_Categories!A1" display="Age_Categories!A1" xr:uid="{00000000-0004-0000-0100-0000022C0000}"/>
    <hyperlink ref="PQB21" location="Age_Categories!A1" display="Age_Categories!A1" xr:uid="{00000000-0004-0000-0100-0000032C0000}"/>
    <hyperlink ref="PQC21" location="Age_Categories!A1" display="Age_Categories!A1" xr:uid="{00000000-0004-0000-0100-0000042C0000}"/>
    <hyperlink ref="PQD21" location="Age_Categories!A1" display="Age_Categories!A1" xr:uid="{00000000-0004-0000-0100-0000052C0000}"/>
    <hyperlink ref="PQE21" location="Age_Categories!A1" display="Age_Categories!A1" xr:uid="{00000000-0004-0000-0100-0000062C0000}"/>
    <hyperlink ref="PQF21" location="Age_Categories!A1" display="Age_Categories!A1" xr:uid="{00000000-0004-0000-0100-0000072C0000}"/>
    <hyperlink ref="PQG21" location="Age_Categories!A1" display="Age_Categories!A1" xr:uid="{00000000-0004-0000-0100-0000082C0000}"/>
    <hyperlink ref="PQH21" location="Age_Categories!A1" display="Age_Categories!A1" xr:uid="{00000000-0004-0000-0100-0000092C0000}"/>
    <hyperlink ref="PQI21" location="Age_Categories!A1" display="Age_Categories!A1" xr:uid="{00000000-0004-0000-0100-00000A2C0000}"/>
    <hyperlink ref="PQJ21" location="Age_Categories!A1" display="Age_Categories!A1" xr:uid="{00000000-0004-0000-0100-00000B2C0000}"/>
    <hyperlink ref="PQK21" location="Age_Categories!A1" display="Age_Categories!A1" xr:uid="{00000000-0004-0000-0100-00000C2C0000}"/>
    <hyperlink ref="PQL21" location="Age_Categories!A1" display="Age_Categories!A1" xr:uid="{00000000-0004-0000-0100-00000D2C0000}"/>
    <hyperlink ref="PQM21" location="Age_Categories!A1" display="Age_Categories!A1" xr:uid="{00000000-0004-0000-0100-00000E2C0000}"/>
    <hyperlink ref="PQN21" location="Age_Categories!A1" display="Age_Categories!A1" xr:uid="{00000000-0004-0000-0100-00000F2C0000}"/>
    <hyperlink ref="PQO21" location="Age_Categories!A1" display="Age_Categories!A1" xr:uid="{00000000-0004-0000-0100-0000102C0000}"/>
    <hyperlink ref="PQP21" location="Age_Categories!A1" display="Age_Categories!A1" xr:uid="{00000000-0004-0000-0100-0000112C0000}"/>
    <hyperlink ref="PQQ21" location="Age_Categories!A1" display="Age_Categories!A1" xr:uid="{00000000-0004-0000-0100-0000122C0000}"/>
    <hyperlink ref="PQR21" location="Age_Categories!A1" display="Age_Categories!A1" xr:uid="{00000000-0004-0000-0100-0000132C0000}"/>
    <hyperlink ref="PQS21" location="Age_Categories!A1" display="Age_Categories!A1" xr:uid="{00000000-0004-0000-0100-0000142C0000}"/>
    <hyperlink ref="PQT21" location="Age_Categories!A1" display="Age_Categories!A1" xr:uid="{00000000-0004-0000-0100-0000152C0000}"/>
    <hyperlink ref="PQU21" location="Age_Categories!A1" display="Age_Categories!A1" xr:uid="{00000000-0004-0000-0100-0000162C0000}"/>
    <hyperlink ref="PQV21" location="Age_Categories!A1" display="Age_Categories!A1" xr:uid="{00000000-0004-0000-0100-0000172C0000}"/>
    <hyperlink ref="PQW21" location="Age_Categories!A1" display="Age_Categories!A1" xr:uid="{00000000-0004-0000-0100-0000182C0000}"/>
    <hyperlink ref="PQX21" location="Age_Categories!A1" display="Age_Categories!A1" xr:uid="{00000000-0004-0000-0100-0000192C0000}"/>
    <hyperlink ref="PQY21" location="Age_Categories!A1" display="Age_Categories!A1" xr:uid="{00000000-0004-0000-0100-00001A2C0000}"/>
    <hyperlink ref="PQZ21" location="Age_Categories!A1" display="Age_Categories!A1" xr:uid="{00000000-0004-0000-0100-00001B2C0000}"/>
    <hyperlink ref="PRA21" location="Age_Categories!A1" display="Age_Categories!A1" xr:uid="{00000000-0004-0000-0100-00001C2C0000}"/>
    <hyperlink ref="PRB21" location="Age_Categories!A1" display="Age_Categories!A1" xr:uid="{00000000-0004-0000-0100-00001D2C0000}"/>
    <hyperlink ref="PRC21" location="Age_Categories!A1" display="Age_Categories!A1" xr:uid="{00000000-0004-0000-0100-00001E2C0000}"/>
    <hyperlink ref="PRD21" location="Age_Categories!A1" display="Age_Categories!A1" xr:uid="{00000000-0004-0000-0100-00001F2C0000}"/>
    <hyperlink ref="PRE21" location="Age_Categories!A1" display="Age_Categories!A1" xr:uid="{00000000-0004-0000-0100-0000202C0000}"/>
    <hyperlink ref="PRF21" location="Age_Categories!A1" display="Age_Categories!A1" xr:uid="{00000000-0004-0000-0100-0000212C0000}"/>
    <hyperlink ref="PRG21" location="Age_Categories!A1" display="Age_Categories!A1" xr:uid="{00000000-0004-0000-0100-0000222C0000}"/>
    <hyperlink ref="PRH21" location="Age_Categories!A1" display="Age_Categories!A1" xr:uid="{00000000-0004-0000-0100-0000232C0000}"/>
    <hyperlink ref="PRI21" location="Age_Categories!A1" display="Age_Categories!A1" xr:uid="{00000000-0004-0000-0100-0000242C0000}"/>
    <hyperlink ref="PRJ21" location="Age_Categories!A1" display="Age_Categories!A1" xr:uid="{00000000-0004-0000-0100-0000252C0000}"/>
    <hyperlink ref="PRK21" location="Age_Categories!A1" display="Age_Categories!A1" xr:uid="{00000000-0004-0000-0100-0000262C0000}"/>
    <hyperlink ref="PRL21" location="Age_Categories!A1" display="Age_Categories!A1" xr:uid="{00000000-0004-0000-0100-0000272C0000}"/>
    <hyperlink ref="PRM21" location="Age_Categories!A1" display="Age_Categories!A1" xr:uid="{00000000-0004-0000-0100-0000282C0000}"/>
    <hyperlink ref="PRN21" location="Age_Categories!A1" display="Age_Categories!A1" xr:uid="{00000000-0004-0000-0100-0000292C0000}"/>
    <hyperlink ref="PRO21" location="Age_Categories!A1" display="Age_Categories!A1" xr:uid="{00000000-0004-0000-0100-00002A2C0000}"/>
    <hyperlink ref="PRP21" location="Age_Categories!A1" display="Age_Categories!A1" xr:uid="{00000000-0004-0000-0100-00002B2C0000}"/>
    <hyperlink ref="PRQ21" location="Age_Categories!A1" display="Age_Categories!A1" xr:uid="{00000000-0004-0000-0100-00002C2C0000}"/>
    <hyperlink ref="PRR21" location="Age_Categories!A1" display="Age_Categories!A1" xr:uid="{00000000-0004-0000-0100-00002D2C0000}"/>
    <hyperlink ref="PRS21" location="Age_Categories!A1" display="Age_Categories!A1" xr:uid="{00000000-0004-0000-0100-00002E2C0000}"/>
    <hyperlink ref="PRT21" location="Age_Categories!A1" display="Age_Categories!A1" xr:uid="{00000000-0004-0000-0100-00002F2C0000}"/>
    <hyperlink ref="PRU21" location="Age_Categories!A1" display="Age_Categories!A1" xr:uid="{00000000-0004-0000-0100-0000302C0000}"/>
    <hyperlink ref="PRV21" location="Age_Categories!A1" display="Age_Categories!A1" xr:uid="{00000000-0004-0000-0100-0000312C0000}"/>
    <hyperlink ref="PRW21" location="Age_Categories!A1" display="Age_Categories!A1" xr:uid="{00000000-0004-0000-0100-0000322C0000}"/>
    <hyperlink ref="PRX21" location="Age_Categories!A1" display="Age_Categories!A1" xr:uid="{00000000-0004-0000-0100-0000332C0000}"/>
    <hyperlink ref="PRY21" location="Age_Categories!A1" display="Age_Categories!A1" xr:uid="{00000000-0004-0000-0100-0000342C0000}"/>
    <hyperlink ref="PRZ21" location="Age_Categories!A1" display="Age_Categories!A1" xr:uid="{00000000-0004-0000-0100-0000352C0000}"/>
    <hyperlink ref="PSA21" location="Age_Categories!A1" display="Age_Categories!A1" xr:uid="{00000000-0004-0000-0100-0000362C0000}"/>
    <hyperlink ref="PSB21" location="Age_Categories!A1" display="Age_Categories!A1" xr:uid="{00000000-0004-0000-0100-0000372C0000}"/>
    <hyperlink ref="PSC21" location="Age_Categories!A1" display="Age_Categories!A1" xr:uid="{00000000-0004-0000-0100-0000382C0000}"/>
    <hyperlink ref="PSD21" location="Age_Categories!A1" display="Age_Categories!A1" xr:uid="{00000000-0004-0000-0100-0000392C0000}"/>
    <hyperlink ref="PSE21" location="Age_Categories!A1" display="Age_Categories!A1" xr:uid="{00000000-0004-0000-0100-00003A2C0000}"/>
    <hyperlink ref="PSF21" location="Age_Categories!A1" display="Age_Categories!A1" xr:uid="{00000000-0004-0000-0100-00003B2C0000}"/>
    <hyperlink ref="PSG21" location="Age_Categories!A1" display="Age_Categories!A1" xr:uid="{00000000-0004-0000-0100-00003C2C0000}"/>
    <hyperlink ref="PSH21" location="Age_Categories!A1" display="Age_Categories!A1" xr:uid="{00000000-0004-0000-0100-00003D2C0000}"/>
    <hyperlink ref="PSI21" location="Age_Categories!A1" display="Age_Categories!A1" xr:uid="{00000000-0004-0000-0100-00003E2C0000}"/>
    <hyperlink ref="PSJ21" location="Age_Categories!A1" display="Age_Categories!A1" xr:uid="{00000000-0004-0000-0100-00003F2C0000}"/>
    <hyperlink ref="PSK21" location="Age_Categories!A1" display="Age_Categories!A1" xr:uid="{00000000-0004-0000-0100-0000402C0000}"/>
    <hyperlink ref="PSL21" location="Age_Categories!A1" display="Age_Categories!A1" xr:uid="{00000000-0004-0000-0100-0000412C0000}"/>
    <hyperlink ref="PSM21" location="Age_Categories!A1" display="Age_Categories!A1" xr:uid="{00000000-0004-0000-0100-0000422C0000}"/>
    <hyperlink ref="PSN21" location="Age_Categories!A1" display="Age_Categories!A1" xr:uid="{00000000-0004-0000-0100-0000432C0000}"/>
    <hyperlink ref="PSO21" location="Age_Categories!A1" display="Age_Categories!A1" xr:uid="{00000000-0004-0000-0100-0000442C0000}"/>
    <hyperlink ref="PSP21" location="Age_Categories!A1" display="Age_Categories!A1" xr:uid="{00000000-0004-0000-0100-0000452C0000}"/>
    <hyperlink ref="PSQ21" location="Age_Categories!A1" display="Age_Categories!A1" xr:uid="{00000000-0004-0000-0100-0000462C0000}"/>
    <hyperlink ref="PSR21" location="Age_Categories!A1" display="Age_Categories!A1" xr:uid="{00000000-0004-0000-0100-0000472C0000}"/>
    <hyperlink ref="PSS21" location="Age_Categories!A1" display="Age_Categories!A1" xr:uid="{00000000-0004-0000-0100-0000482C0000}"/>
    <hyperlink ref="PST21" location="Age_Categories!A1" display="Age_Categories!A1" xr:uid="{00000000-0004-0000-0100-0000492C0000}"/>
    <hyperlink ref="PSU21" location="Age_Categories!A1" display="Age_Categories!A1" xr:uid="{00000000-0004-0000-0100-00004A2C0000}"/>
    <hyperlink ref="PSV21" location="Age_Categories!A1" display="Age_Categories!A1" xr:uid="{00000000-0004-0000-0100-00004B2C0000}"/>
    <hyperlink ref="PSW21" location="Age_Categories!A1" display="Age_Categories!A1" xr:uid="{00000000-0004-0000-0100-00004C2C0000}"/>
    <hyperlink ref="PSX21" location="Age_Categories!A1" display="Age_Categories!A1" xr:uid="{00000000-0004-0000-0100-00004D2C0000}"/>
    <hyperlink ref="PSY21" location="Age_Categories!A1" display="Age_Categories!A1" xr:uid="{00000000-0004-0000-0100-00004E2C0000}"/>
    <hyperlink ref="PSZ21" location="Age_Categories!A1" display="Age_Categories!A1" xr:uid="{00000000-0004-0000-0100-00004F2C0000}"/>
    <hyperlink ref="PTA21" location="Age_Categories!A1" display="Age_Categories!A1" xr:uid="{00000000-0004-0000-0100-0000502C0000}"/>
    <hyperlink ref="PTB21" location="Age_Categories!A1" display="Age_Categories!A1" xr:uid="{00000000-0004-0000-0100-0000512C0000}"/>
    <hyperlink ref="PTC21" location="Age_Categories!A1" display="Age_Categories!A1" xr:uid="{00000000-0004-0000-0100-0000522C0000}"/>
    <hyperlink ref="PTD21" location="Age_Categories!A1" display="Age_Categories!A1" xr:uid="{00000000-0004-0000-0100-0000532C0000}"/>
    <hyperlink ref="PTE21" location="Age_Categories!A1" display="Age_Categories!A1" xr:uid="{00000000-0004-0000-0100-0000542C0000}"/>
    <hyperlink ref="PTF21" location="Age_Categories!A1" display="Age_Categories!A1" xr:uid="{00000000-0004-0000-0100-0000552C0000}"/>
    <hyperlink ref="PTG21" location="Age_Categories!A1" display="Age_Categories!A1" xr:uid="{00000000-0004-0000-0100-0000562C0000}"/>
    <hyperlink ref="PTH21" location="Age_Categories!A1" display="Age_Categories!A1" xr:uid="{00000000-0004-0000-0100-0000572C0000}"/>
    <hyperlink ref="PTI21" location="Age_Categories!A1" display="Age_Categories!A1" xr:uid="{00000000-0004-0000-0100-0000582C0000}"/>
    <hyperlink ref="PTJ21" location="Age_Categories!A1" display="Age_Categories!A1" xr:uid="{00000000-0004-0000-0100-0000592C0000}"/>
    <hyperlink ref="PTK21" location="Age_Categories!A1" display="Age_Categories!A1" xr:uid="{00000000-0004-0000-0100-00005A2C0000}"/>
    <hyperlink ref="PTL21" location="Age_Categories!A1" display="Age_Categories!A1" xr:uid="{00000000-0004-0000-0100-00005B2C0000}"/>
    <hyperlink ref="PTM21" location="Age_Categories!A1" display="Age_Categories!A1" xr:uid="{00000000-0004-0000-0100-00005C2C0000}"/>
    <hyperlink ref="PTN21" location="Age_Categories!A1" display="Age_Categories!A1" xr:uid="{00000000-0004-0000-0100-00005D2C0000}"/>
    <hyperlink ref="PTO21" location="Age_Categories!A1" display="Age_Categories!A1" xr:uid="{00000000-0004-0000-0100-00005E2C0000}"/>
    <hyperlink ref="PTP21" location="Age_Categories!A1" display="Age_Categories!A1" xr:uid="{00000000-0004-0000-0100-00005F2C0000}"/>
    <hyperlink ref="PTQ21" location="Age_Categories!A1" display="Age_Categories!A1" xr:uid="{00000000-0004-0000-0100-0000602C0000}"/>
    <hyperlink ref="PTR21" location="Age_Categories!A1" display="Age_Categories!A1" xr:uid="{00000000-0004-0000-0100-0000612C0000}"/>
    <hyperlink ref="PTS21" location="Age_Categories!A1" display="Age_Categories!A1" xr:uid="{00000000-0004-0000-0100-0000622C0000}"/>
    <hyperlink ref="PTT21" location="Age_Categories!A1" display="Age_Categories!A1" xr:uid="{00000000-0004-0000-0100-0000632C0000}"/>
    <hyperlink ref="PTU21" location="Age_Categories!A1" display="Age_Categories!A1" xr:uid="{00000000-0004-0000-0100-0000642C0000}"/>
    <hyperlink ref="PTV21" location="Age_Categories!A1" display="Age_Categories!A1" xr:uid="{00000000-0004-0000-0100-0000652C0000}"/>
    <hyperlink ref="PTW21" location="Age_Categories!A1" display="Age_Categories!A1" xr:uid="{00000000-0004-0000-0100-0000662C0000}"/>
    <hyperlink ref="PTX21" location="Age_Categories!A1" display="Age_Categories!A1" xr:uid="{00000000-0004-0000-0100-0000672C0000}"/>
    <hyperlink ref="PTY21" location="Age_Categories!A1" display="Age_Categories!A1" xr:uid="{00000000-0004-0000-0100-0000682C0000}"/>
    <hyperlink ref="PTZ21" location="Age_Categories!A1" display="Age_Categories!A1" xr:uid="{00000000-0004-0000-0100-0000692C0000}"/>
    <hyperlink ref="PUA21" location="Age_Categories!A1" display="Age_Categories!A1" xr:uid="{00000000-0004-0000-0100-00006A2C0000}"/>
    <hyperlink ref="PUB21" location="Age_Categories!A1" display="Age_Categories!A1" xr:uid="{00000000-0004-0000-0100-00006B2C0000}"/>
    <hyperlink ref="PUC21" location="Age_Categories!A1" display="Age_Categories!A1" xr:uid="{00000000-0004-0000-0100-00006C2C0000}"/>
    <hyperlink ref="PUD21" location="Age_Categories!A1" display="Age_Categories!A1" xr:uid="{00000000-0004-0000-0100-00006D2C0000}"/>
    <hyperlink ref="PUE21" location="Age_Categories!A1" display="Age_Categories!A1" xr:uid="{00000000-0004-0000-0100-00006E2C0000}"/>
    <hyperlink ref="PUF21" location="Age_Categories!A1" display="Age_Categories!A1" xr:uid="{00000000-0004-0000-0100-00006F2C0000}"/>
    <hyperlink ref="PUG21" location="Age_Categories!A1" display="Age_Categories!A1" xr:uid="{00000000-0004-0000-0100-0000702C0000}"/>
    <hyperlink ref="PUH21" location="Age_Categories!A1" display="Age_Categories!A1" xr:uid="{00000000-0004-0000-0100-0000712C0000}"/>
    <hyperlink ref="PUI21" location="Age_Categories!A1" display="Age_Categories!A1" xr:uid="{00000000-0004-0000-0100-0000722C0000}"/>
    <hyperlink ref="PUJ21" location="Age_Categories!A1" display="Age_Categories!A1" xr:uid="{00000000-0004-0000-0100-0000732C0000}"/>
    <hyperlink ref="PUK21" location="Age_Categories!A1" display="Age_Categories!A1" xr:uid="{00000000-0004-0000-0100-0000742C0000}"/>
    <hyperlink ref="PUL21" location="Age_Categories!A1" display="Age_Categories!A1" xr:uid="{00000000-0004-0000-0100-0000752C0000}"/>
    <hyperlink ref="PUM21" location="Age_Categories!A1" display="Age_Categories!A1" xr:uid="{00000000-0004-0000-0100-0000762C0000}"/>
    <hyperlink ref="PUN21" location="Age_Categories!A1" display="Age_Categories!A1" xr:uid="{00000000-0004-0000-0100-0000772C0000}"/>
    <hyperlink ref="PUO21" location="Age_Categories!A1" display="Age_Categories!A1" xr:uid="{00000000-0004-0000-0100-0000782C0000}"/>
    <hyperlink ref="PUP21" location="Age_Categories!A1" display="Age_Categories!A1" xr:uid="{00000000-0004-0000-0100-0000792C0000}"/>
    <hyperlink ref="PUQ21" location="Age_Categories!A1" display="Age_Categories!A1" xr:uid="{00000000-0004-0000-0100-00007A2C0000}"/>
    <hyperlink ref="PUR21" location="Age_Categories!A1" display="Age_Categories!A1" xr:uid="{00000000-0004-0000-0100-00007B2C0000}"/>
    <hyperlink ref="PUS21" location="Age_Categories!A1" display="Age_Categories!A1" xr:uid="{00000000-0004-0000-0100-00007C2C0000}"/>
    <hyperlink ref="PUT21" location="Age_Categories!A1" display="Age_Categories!A1" xr:uid="{00000000-0004-0000-0100-00007D2C0000}"/>
    <hyperlink ref="PUU21" location="Age_Categories!A1" display="Age_Categories!A1" xr:uid="{00000000-0004-0000-0100-00007E2C0000}"/>
    <hyperlink ref="PUV21" location="Age_Categories!A1" display="Age_Categories!A1" xr:uid="{00000000-0004-0000-0100-00007F2C0000}"/>
    <hyperlink ref="PUW21" location="Age_Categories!A1" display="Age_Categories!A1" xr:uid="{00000000-0004-0000-0100-0000802C0000}"/>
    <hyperlink ref="PUX21" location="Age_Categories!A1" display="Age_Categories!A1" xr:uid="{00000000-0004-0000-0100-0000812C0000}"/>
    <hyperlink ref="PUY21" location="Age_Categories!A1" display="Age_Categories!A1" xr:uid="{00000000-0004-0000-0100-0000822C0000}"/>
    <hyperlink ref="PUZ21" location="Age_Categories!A1" display="Age_Categories!A1" xr:uid="{00000000-0004-0000-0100-0000832C0000}"/>
    <hyperlink ref="PVA21" location="Age_Categories!A1" display="Age_Categories!A1" xr:uid="{00000000-0004-0000-0100-0000842C0000}"/>
    <hyperlink ref="PVB21" location="Age_Categories!A1" display="Age_Categories!A1" xr:uid="{00000000-0004-0000-0100-0000852C0000}"/>
    <hyperlink ref="PVC21" location="Age_Categories!A1" display="Age_Categories!A1" xr:uid="{00000000-0004-0000-0100-0000862C0000}"/>
    <hyperlink ref="PVD21" location="Age_Categories!A1" display="Age_Categories!A1" xr:uid="{00000000-0004-0000-0100-0000872C0000}"/>
    <hyperlink ref="PVE21" location="Age_Categories!A1" display="Age_Categories!A1" xr:uid="{00000000-0004-0000-0100-0000882C0000}"/>
    <hyperlink ref="PVF21" location="Age_Categories!A1" display="Age_Categories!A1" xr:uid="{00000000-0004-0000-0100-0000892C0000}"/>
    <hyperlink ref="PVG21" location="Age_Categories!A1" display="Age_Categories!A1" xr:uid="{00000000-0004-0000-0100-00008A2C0000}"/>
    <hyperlink ref="PVH21" location="Age_Categories!A1" display="Age_Categories!A1" xr:uid="{00000000-0004-0000-0100-00008B2C0000}"/>
    <hyperlink ref="PVI21" location="Age_Categories!A1" display="Age_Categories!A1" xr:uid="{00000000-0004-0000-0100-00008C2C0000}"/>
    <hyperlink ref="PVJ21" location="Age_Categories!A1" display="Age_Categories!A1" xr:uid="{00000000-0004-0000-0100-00008D2C0000}"/>
    <hyperlink ref="PVK21" location="Age_Categories!A1" display="Age_Categories!A1" xr:uid="{00000000-0004-0000-0100-00008E2C0000}"/>
    <hyperlink ref="PVL21" location="Age_Categories!A1" display="Age_Categories!A1" xr:uid="{00000000-0004-0000-0100-00008F2C0000}"/>
    <hyperlink ref="PVM21" location="Age_Categories!A1" display="Age_Categories!A1" xr:uid="{00000000-0004-0000-0100-0000902C0000}"/>
    <hyperlink ref="PVN21" location="Age_Categories!A1" display="Age_Categories!A1" xr:uid="{00000000-0004-0000-0100-0000912C0000}"/>
    <hyperlink ref="PVO21" location="Age_Categories!A1" display="Age_Categories!A1" xr:uid="{00000000-0004-0000-0100-0000922C0000}"/>
    <hyperlink ref="PVP21" location="Age_Categories!A1" display="Age_Categories!A1" xr:uid="{00000000-0004-0000-0100-0000932C0000}"/>
    <hyperlink ref="PVQ21" location="Age_Categories!A1" display="Age_Categories!A1" xr:uid="{00000000-0004-0000-0100-0000942C0000}"/>
    <hyperlink ref="PVR21" location="Age_Categories!A1" display="Age_Categories!A1" xr:uid="{00000000-0004-0000-0100-0000952C0000}"/>
    <hyperlink ref="PVS21" location="Age_Categories!A1" display="Age_Categories!A1" xr:uid="{00000000-0004-0000-0100-0000962C0000}"/>
    <hyperlink ref="PVT21" location="Age_Categories!A1" display="Age_Categories!A1" xr:uid="{00000000-0004-0000-0100-0000972C0000}"/>
    <hyperlink ref="PVU21" location="Age_Categories!A1" display="Age_Categories!A1" xr:uid="{00000000-0004-0000-0100-0000982C0000}"/>
    <hyperlink ref="PVV21" location="Age_Categories!A1" display="Age_Categories!A1" xr:uid="{00000000-0004-0000-0100-0000992C0000}"/>
    <hyperlink ref="PVW21" location="Age_Categories!A1" display="Age_Categories!A1" xr:uid="{00000000-0004-0000-0100-00009A2C0000}"/>
    <hyperlink ref="PVX21" location="Age_Categories!A1" display="Age_Categories!A1" xr:uid="{00000000-0004-0000-0100-00009B2C0000}"/>
    <hyperlink ref="PVY21" location="Age_Categories!A1" display="Age_Categories!A1" xr:uid="{00000000-0004-0000-0100-00009C2C0000}"/>
    <hyperlink ref="PVZ21" location="Age_Categories!A1" display="Age_Categories!A1" xr:uid="{00000000-0004-0000-0100-00009D2C0000}"/>
    <hyperlink ref="PWA21" location="Age_Categories!A1" display="Age_Categories!A1" xr:uid="{00000000-0004-0000-0100-00009E2C0000}"/>
    <hyperlink ref="PWB21" location="Age_Categories!A1" display="Age_Categories!A1" xr:uid="{00000000-0004-0000-0100-00009F2C0000}"/>
    <hyperlink ref="PWC21" location="Age_Categories!A1" display="Age_Categories!A1" xr:uid="{00000000-0004-0000-0100-0000A02C0000}"/>
    <hyperlink ref="PWD21" location="Age_Categories!A1" display="Age_Categories!A1" xr:uid="{00000000-0004-0000-0100-0000A12C0000}"/>
    <hyperlink ref="PWE21" location="Age_Categories!A1" display="Age_Categories!A1" xr:uid="{00000000-0004-0000-0100-0000A22C0000}"/>
    <hyperlink ref="PWF21" location="Age_Categories!A1" display="Age_Categories!A1" xr:uid="{00000000-0004-0000-0100-0000A32C0000}"/>
    <hyperlink ref="PWG21" location="Age_Categories!A1" display="Age_Categories!A1" xr:uid="{00000000-0004-0000-0100-0000A42C0000}"/>
    <hyperlink ref="PWH21" location="Age_Categories!A1" display="Age_Categories!A1" xr:uid="{00000000-0004-0000-0100-0000A52C0000}"/>
    <hyperlink ref="PWI21" location="Age_Categories!A1" display="Age_Categories!A1" xr:uid="{00000000-0004-0000-0100-0000A62C0000}"/>
    <hyperlink ref="PWJ21" location="Age_Categories!A1" display="Age_Categories!A1" xr:uid="{00000000-0004-0000-0100-0000A72C0000}"/>
    <hyperlink ref="PWK21" location="Age_Categories!A1" display="Age_Categories!A1" xr:uid="{00000000-0004-0000-0100-0000A82C0000}"/>
    <hyperlink ref="PWL21" location="Age_Categories!A1" display="Age_Categories!A1" xr:uid="{00000000-0004-0000-0100-0000A92C0000}"/>
    <hyperlink ref="PWM21" location="Age_Categories!A1" display="Age_Categories!A1" xr:uid="{00000000-0004-0000-0100-0000AA2C0000}"/>
    <hyperlink ref="PWN21" location="Age_Categories!A1" display="Age_Categories!A1" xr:uid="{00000000-0004-0000-0100-0000AB2C0000}"/>
    <hyperlink ref="PWO21" location="Age_Categories!A1" display="Age_Categories!A1" xr:uid="{00000000-0004-0000-0100-0000AC2C0000}"/>
    <hyperlink ref="PWP21" location="Age_Categories!A1" display="Age_Categories!A1" xr:uid="{00000000-0004-0000-0100-0000AD2C0000}"/>
    <hyperlink ref="PWQ21" location="Age_Categories!A1" display="Age_Categories!A1" xr:uid="{00000000-0004-0000-0100-0000AE2C0000}"/>
    <hyperlink ref="PWR21" location="Age_Categories!A1" display="Age_Categories!A1" xr:uid="{00000000-0004-0000-0100-0000AF2C0000}"/>
    <hyperlink ref="PWS21" location="Age_Categories!A1" display="Age_Categories!A1" xr:uid="{00000000-0004-0000-0100-0000B02C0000}"/>
    <hyperlink ref="PWT21" location="Age_Categories!A1" display="Age_Categories!A1" xr:uid="{00000000-0004-0000-0100-0000B12C0000}"/>
    <hyperlink ref="PWU21" location="Age_Categories!A1" display="Age_Categories!A1" xr:uid="{00000000-0004-0000-0100-0000B22C0000}"/>
    <hyperlink ref="PWV21" location="Age_Categories!A1" display="Age_Categories!A1" xr:uid="{00000000-0004-0000-0100-0000B32C0000}"/>
    <hyperlink ref="PWW21" location="Age_Categories!A1" display="Age_Categories!A1" xr:uid="{00000000-0004-0000-0100-0000B42C0000}"/>
    <hyperlink ref="PWX21" location="Age_Categories!A1" display="Age_Categories!A1" xr:uid="{00000000-0004-0000-0100-0000B52C0000}"/>
    <hyperlink ref="PWY21" location="Age_Categories!A1" display="Age_Categories!A1" xr:uid="{00000000-0004-0000-0100-0000B62C0000}"/>
    <hyperlink ref="PWZ21" location="Age_Categories!A1" display="Age_Categories!A1" xr:uid="{00000000-0004-0000-0100-0000B72C0000}"/>
    <hyperlink ref="PXA21" location="Age_Categories!A1" display="Age_Categories!A1" xr:uid="{00000000-0004-0000-0100-0000B82C0000}"/>
    <hyperlink ref="PXB21" location="Age_Categories!A1" display="Age_Categories!A1" xr:uid="{00000000-0004-0000-0100-0000B92C0000}"/>
    <hyperlink ref="PXC21" location="Age_Categories!A1" display="Age_Categories!A1" xr:uid="{00000000-0004-0000-0100-0000BA2C0000}"/>
    <hyperlink ref="PXD21" location="Age_Categories!A1" display="Age_Categories!A1" xr:uid="{00000000-0004-0000-0100-0000BB2C0000}"/>
    <hyperlink ref="PXE21" location="Age_Categories!A1" display="Age_Categories!A1" xr:uid="{00000000-0004-0000-0100-0000BC2C0000}"/>
    <hyperlink ref="PXF21" location="Age_Categories!A1" display="Age_Categories!A1" xr:uid="{00000000-0004-0000-0100-0000BD2C0000}"/>
    <hyperlink ref="PXG21" location="Age_Categories!A1" display="Age_Categories!A1" xr:uid="{00000000-0004-0000-0100-0000BE2C0000}"/>
    <hyperlink ref="PXH21" location="Age_Categories!A1" display="Age_Categories!A1" xr:uid="{00000000-0004-0000-0100-0000BF2C0000}"/>
    <hyperlink ref="PXI21" location="Age_Categories!A1" display="Age_Categories!A1" xr:uid="{00000000-0004-0000-0100-0000C02C0000}"/>
    <hyperlink ref="PXJ21" location="Age_Categories!A1" display="Age_Categories!A1" xr:uid="{00000000-0004-0000-0100-0000C12C0000}"/>
    <hyperlink ref="PXK21" location="Age_Categories!A1" display="Age_Categories!A1" xr:uid="{00000000-0004-0000-0100-0000C22C0000}"/>
    <hyperlink ref="PXL21" location="Age_Categories!A1" display="Age_Categories!A1" xr:uid="{00000000-0004-0000-0100-0000C32C0000}"/>
    <hyperlink ref="PXM21" location="Age_Categories!A1" display="Age_Categories!A1" xr:uid="{00000000-0004-0000-0100-0000C42C0000}"/>
    <hyperlink ref="PXN21" location="Age_Categories!A1" display="Age_Categories!A1" xr:uid="{00000000-0004-0000-0100-0000C52C0000}"/>
    <hyperlink ref="PXO21" location="Age_Categories!A1" display="Age_Categories!A1" xr:uid="{00000000-0004-0000-0100-0000C62C0000}"/>
    <hyperlink ref="PXP21" location="Age_Categories!A1" display="Age_Categories!A1" xr:uid="{00000000-0004-0000-0100-0000C72C0000}"/>
    <hyperlink ref="PXQ21" location="Age_Categories!A1" display="Age_Categories!A1" xr:uid="{00000000-0004-0000-0100-0000C82C0000}"/>
    <hyperlink ref="PXR21" location="Age_Categories!A1" display="Age_Categories!A1" xr:uid="{00000000-0004-0000-0100-0000C92C0000}"/>
    <hyperlink ref="PXS21" location="Age_Categories!A1" display="Age_Categories!A1" xr:uid="{00000000-0004-0000-0100-0000CA2C0000}"/>
    <hyperlink ref="PXT21" location="Age_Categories!A1" display="Age_Categories!A1" xr:uid="{00000000-0004-0000-0100-0000CB2C0000}"/>
    <hyperlink ref="PXU21" location="Age_Categories!A1" display="Age_Categories!A1" xr:uid="{00000000-0004-0000-0100-0000CC2C0000}"/>
    <hyperlink ref="PXV21" location="Age_Categories!A1" display="Age_Categories!A1" xr:uid="{00000000-0004-0000-0100-0000CD2C0000}"/>
    <hyperlink ref="PXW21" location="Age_Categories!A1" display="Age_Categories!A1" xr:uid="{00000000-0004-0000-0100-0000CE2C0000}"/>
    <hyperlink ref="PXX21" location="Age_Categories!A1" display="Age_Categories!A1" xr:uid="{00000000-0004-0000-0100-0000CF2C0000}"/>
    <hyperlink ref="PXY21" location="Age_Categories!A1" display="Age_Categories!A1" xr:uid="{00000000-0004-0000-0100-0000D02C0000}"/>
    <hyperlink ref="PXZ21" location="Age_Categories!A1" display="Age_Categories!A1" xr:uid="{00000000-0004-0000-0100-0000D12C0000}"/>
    <hyperlink ref="PYA21" location="Age_Categories!A1" display="Age_Categories!A1" xr:uid="{00000000-0004-0000-0100-0000D22C0000}"/>
    <hyperlink ref="PYB21" location="Age_Categories!A1" display="Age_Categories!A1" xr:uid="{00000000-0004-0000-0100-0000D32C0000}"/>
    <hyperlink ref="PYC21" location="Age_Categories!A1" display="Age_Categories!A1" xr:uid="{00000000-0004-0000-0100-0000D42C0000}"/>
    <hyperlink ref="PYD21" location="Age_Categories!A1" display="Age_Categories!A1" xr:uid="{00000000-0004-0000-0100-0000D52C0000}"/>
    <hyperlink ref="PYE21" location="Age_Categories!A1" display="Age_Categories!A1" xr:uid="{00000000-0004-0000-0100-0000D62C0000}"/>
    <hyperlink ref="PYF21" location="Age_Categories!A1" display="Age_Categories!A1" xr:uid="{00000000-0004-0000-0100-0000D72C0000}"/>
    <hyperlink ref="PYG21" location="Age_Categories!A1" display="Age_Categories!A1" xr:uid="{00000000-0004-0000-0100-0000D82C0000}"/>
    <hyperlink ref="PYH21" location="Age_Categories!A1" display="Age_Categories!A1" xr:uid="{00000000-0004-0000-0100-0000D92C0000}"/>
    <hyperlink ref="PYI21" location="Age_Categories!A1" display="Age_Categories!A1" xr:uid="{00000000-0004-0000-0100-0000DA2C0000}"/>
    <hyperlink ref="PYJ21" location="Age_Categories!A1" display="Age_Categories!A1" xr:uid="{00000000-0004-0000-0100-0000DB2C0000}"/>
    <hyperlink ref="PYK21" location="Age_Categories!A1" display="Age_Categories!A1" xr:uid="{00000000-0004-0000-0100-0000DC2C0000}"/>
    <hyperlink ref="PYL21" location="Age_Categories!A1" display="Age_Categories!A1" xr:uid="{00000000-0004-0000-0100-0000DD2C0000}"/>
    <hyperlink ref="PYM21" location="Age_Categories!A1" display="Age_Categories!A1" xr:uid="{00000000-0004-0000-0100-0000DE2C0000}"/>
    <hyperlink ref="PYN21" location="Age_Categories!A1" display="Age_Categories!A1" xr:uid="{00000000-0004-0000-0100-0000DF2C0000}"/>
    <hyperlink ref="PYO21" location="Age_Categories!A1" display="Age_Categories!A1" xr:uid="{00000000-0004-0000-0100-0000E02C0000}"/>
    <hyperlink ref="PYP21" location="Age_Categories!A1" display="Age_Categories!A1" xr:uid="{00000000-0004-0000-0100-0000E12C0000}"/>
    <hyperlink ref="PYQ21" location="Age_Categories!A1" display="Age_Categories!A1" xr:uid="{00000000-0004-0000-0100-0000E22C0000}"/>
    <hyperlink ref="PYR21" location="Age_Categories!A1" display="Age_Categories!A1" xr:uid="{00000000-0004-0000-0100-0000E32C0000}"/>
    <hyperlink ref="PYS21" location="Age_Categories!A1" display="Age_Categories!A1" xr:uid="{00000000-0004-0000-0100-0000E42C0000}"/>
    <hyperlink ref="PYT21" location="Age_Categories!A1" display="Age_Categories!A1" xr:uid="{00000000-0004-0000-0100-0000E52C0000}"/>
    <hyperlink ref="PYU21" location="Age_Categories!A1" display="Age_Categories!A1" xr:uid="{00000000-0004-0000-0100-0000E62C0000}"/>
    <hyperlink ref="PYV21" location="Age_Categories!A1" display="Age_Categories!A1" xr:uid="{00000000-0004-0000-0100-0000E72C0000}"/>
    <hyperlink ref="PYW21" location="Age_Categories!A1" display="Age_Categories!A1" xr:uid="{00000000-0004-0000-0100-0000E82C0000}"/>
    <hyperlink ref="PYX21" location="Age_Categories!A1" display="Age_Categories!A1" xr:uid="{00000000-0004-0000-0100-0000E92C0000}"/>
    <hyperlink ref="PYY21" location="Age_Categories!A1" display="Age_Categories!A1" xr:uid="{00000000-0004-0000-0100-0000EA2C0000}"/>
    <hyperlink ref="PYZ21" location="Age_Categories!A1" display="Age_Categories!A1" xr:uid="{00000000-0004-0000-0100-0000EB2C0000}"/>
    <hyperlink ref="PZA21" location="Age_Categories!A1" display="Age_Categories!A1" xr:uid="{00000000-0004-0000-0100-0000EC2C0000}"/>
    <hyperlink ref="PZB21" location="Age_Categories!A1" display="Age_Categories!A1" xr:uid="{00000000-0004-0000-0100-0000ED2C0000}"/>
    <hyperlink ref="PZC21" location="Age_Categories!A1" display="Age_Categories!A1" xr:uid="{00000000-0004-0000-0100-0000EE2C0000}"/>
    <hyperlink ref="PZD21" location="Age_Categories!A1" display="Age_Categories!A1" xr:uid="{00000000-0004-0000-0100-0000EF2C0000}"/>
    <hyperlink ref="PZE21" location="Age_Categories!A1" display="Age_Categories!A1" xr:uid="{00000000-0004-0000-0100-0000F02C0000}"/>
    <hyperlink ref="PZF21" location="Age_Categories!A1" display="Age_Categories!A1" xr:uid="{00000000-0004-0000-0100-0000F12C0000}"/>
    <hyperlink ref="PZG21" location="Age_Categories!A1" display="Age_Categories!A1" xr:uid="{00000000-0004-0000-0100-0000F22C0000}"/>
    <hyperlink ref="PZH21" location="Age_Categories!A1" display="Age_Categories!A1" xr:uid="{00000000-0004-0000-0100-0000F32C0000}"/>
    <hyperlink ref="PZI21" location="Age_Categories!A1" display="Age_Categories!A1" xr:uid="{00000000-0004-0000-0100-0000F42C0000}"/>
    <hyperlink ref="PZJ21" location="Age_Categories!A1" display="Age_Categories!A1" xr:uid="{00000000-0004-0000-0100-0000F52C0000}"/>
    <hyperlink ref="PZK21" location="Age_Categories!A1" display="Age_Categories!A1" xr:uid="{00000000-0004-0000-0100-0000F62C0000}"/>
    <hyperlink ref="PZL21" location="Age_Categories!A1" display="Age_Categories!A1" xr:uid="{00000000-0004-0000-0100-0000F72C0000}"/>
    <hyperlink ref="PZM21" location="Age_Categories!A1" display="Age_Categories!A1" xr:uid="{00000000-0004-0000-0100-0000F82C0000}"/>
    <hyperlink ref="PZN21" location="Age_Categories!A1" display="Age_Categories!A1" xr:uid="{00000000-0004-0000-0100-0000F92C0000}"/>
    <hyperlink ref="PZO21" location="Age_Categories!A1" display="Age_Categories!A1" xr:uid="{00000000-0004-0000-0100-0000FA2C0000}"/>
    <hyperlink ref="PZP21" location="Age_Categories!A1" display="Age_Categories!A1" xr:uid="{00000000-0004-0000-0100-0000FB2C0000}"/>
    <hyperlink ref="PZQ21" location="Age_Categories!A1" display="Age_Categories!A1" xr:uid="{00000000-0004-0000-0100-0000FC2C0000}"/>
    <hyperlink ref="PZR21" location="Age_Categories!A1" display="Age_Categories!A1" xr:uid="{00000000-0004-0000-0100-0000FD2C0000}"/>
    <hyperlink ref="PZS21" location="Age_Categories!A1" display="Age_Categories!A1" xr:uid="{00000000-0004-0000-0100-0000FE2C0000}"/>
    <hyperlink ref="PZT21" location="Age_Categories!A1" display="Age_Categories!A1" xr:uid="{00000000-0004-0000-0100-0000FF2C0000}"/>
    <hyperlink ref="PZU21" location="Age_Categories!A1" display="Age_Categories!A1" xr:uid="{00000000-0004-0000-0100-0000002D0000}"/>
    <hyperlink ref="PZV21" location="Age_Categories!A1" display="Age_Categories!A1" xr:uid="{00000000-0004-0000-0100-0000012D0000}"/>
    <hyperlink ref="PZW21" location="Age_Categories!A1" display="Age_Categories!A1" xr:uid="{00000000-0004-0000-0100-0000022D0000}"/>
    <hyperlink ref="PZX21" location="Age_Categories!A1" display="Age_Categories!A1" xr:uid="{00000000-0004-0000-0100-0000032D0000}"/>
    <hyperlink ref="PZY21" location="Age_Categories!A1" display="Age_Categories!A1" xr:uid="{00000000-0004-0000-0100-0000042D0000}"/>
    <hyperlink ref="PZZ21" location="Age_Categories!A1" display="Age_Categories!A1" xr:uid="{00000000-0004-0000-0100-0000052D0000}"/>
    <hyperlink ref="QAA21" location="Age_Categories!A1" display="Age_Categories!A1" xr:uid="{00000000-0004-0000-0100-0000062D0000}"/>
    <hyperlink ref="QAB21" location="Age_Categories!A1" display="Age_Categories!A1" xr:uid="{00000000-0004-0000-0100-0000072D0000}"/>
    <hyperlink ref="QAC21" location="Age_Categories!A1" display="Age_Categories!A1" xr:uid="{00000000-0004-0000-0100-0000082D0000}"/>
    <hyperlink ref="QAD21" location="Age_Categories!A1" display="Age_Categories!A1" xr:uid="{00000000-0004-0000-0100-0000092D0000}"/>
    <hyperlink ref="QAE21" location="Age_Categories!A1" display="Age_Categories!A1" xr:uid="{00000000-0004-0000-0100-00000A2D0000}"/>
    <hyperlink ref="QAF21" location="Age_Categories!A1" display="Age_Categories!A1" xr:uid="{00000000-0004-0000-0100-00000B2D0000}"/>
    <hyperlink ref="QAG21" location="Age_Categories!A1" display="Age_Categories!A1" xr:uid="{00000000-0004-0000-0100-00000C2D0000}"/>
    <hyperlink ref="QAH21" location="Age_Categories!A1" display="Age_Categories!A1" xr:uid="{00000000-0004-0000-0100-00000D2D0000}"/>
    <hyperlink ref="QAI21" location="Age_Categories!A1" display="Age_Categories!A1" xr:uid="{00000000-0004-0000-0100-00000E2D0000}"/>
    <hyperlink ref="QAJ21" location="Age_Categories!A1" display="Age_Categories!A1" xr:uid="{00000000-0004-0000-0100-00000F2D0000}"/>
    <hyperlink ref="QAK21" location="Age_Categories!A1" display="Age_Categories!A1" xr:uid="{00000000-0004-0000-0100-0000102D0000}"/>
    <hyperlink ref="QAL21" location="Age_Categories!A1" display="Age_Categories!A1" xr:uid="{00000000-0004-0000-0100-0000112D0000}"/>
    <hyperlink ref="QAM21" location="Age_Categories!A1" display="Age_Categories!A1" xr:uid="{00000000-0004-0000-0100-0000122D0000}"/>
    <hyperlink ref="QAN21" location="Age_Categories!A1" display="Age_Categories!A1" xr:uid="{00000000-0004-0000-0100-0000132D0000}"/>
    <hyperlink ref="QAO21" location="Age_Categories!A1" display="Age_Categories!A1" xr:uid="{00000000-0004-0000-0100-0000142D0000}"/>
    <hyperlink ref="QAP21" location="Age_Categories!A1" display="Age_Categories!A1" xr:uid="{00000000-0004-0000-0100-0000152D0000}"/>
    <hyperlink ref="QAQ21" location="Age_Categories!A1" display="Age_Categories!A1" xr:uid="{00000000-0004-0000-0100-0000162D0000}"/>
    <hyperlink ref="QAR21" location="Age_Categories!A1" display="Age_Categories!A1" xr:uid="{00000000-0004-0000-0100-0000172D0000}"/>
    <hyperlink ref="QAS21" location="Age_Categories!A1" display="Age_Categories!A1" xr:uid="{00000000-0004-0000-0100-0000182D0000}"/>
    <hyperlink ref="QAT21" location="Age_Categories!A1" display="Age_Categories!A1" xr:uid="{00000000-0004-0000-0100-0000192D0000}"/>
    <hyperlink ref="QAU21" location="Age_Categories!A1" display="Age_Categories!A1" xr:uid="{00000000-0004-0000-0100-00001A2D0000}"/>
    <hyperlink ref="QAV21" location="Age_Categories!A1" display="Age_Categories!A1" xr:uid="{00000000-0004-0000-0100-00001B2D0000}"/>
    <hyperlink ref="QAW21" location="Age_Categories!A1" display="Age_Categories!A1" xr:uid="{00000000-0004-0000-0100-00001C2D0000}"/>
    <hyperlink ref="QAX21" location="Age_Categories!A1" display="Age_Categories!A1" xr:uid="{00000000-0004-0000-0100-00001D2D0000}"/>
    <hyperlink ref="QAY21" location="Age_Categories!A1" display="Age_Categories!A1" xr:uid="{00000000-0004-0000-0100-00001E2D0000}"/>
    <hyperlink ref="QAZ21" location="Age_Categories!A1" display="Age_Categories!A1" xr:uid="{00000000-0004-0000-0100-00001F2D0000}"/>
    <hyperlink ref="QBA21" location="Age_Categories!A1" display="Age_Categories!A1" xr:uid="{00000000-0004-0000-0100-0000202D0000}"/>
    <hyperlink ref="QBB21" location="Age_Categories!A1" display="Age_Categories!A1" xr:uid="{00000000-0004-0000-0100-0000212D0000}"/>
    <hyperlink ref="QBC21" location="Age_Categories!A1" display="Age_Categories!A1" xr:uid="{00000000-0004-0000-0100-0000222D0000}"/>
    <hyperlink ref="QBD21" location="Age_Categories!A1" display="Age_Categories!A1" xr:uid="{00000000-0004-0000-0100-0000232D0000}"/>
    <hyperlink ref="QBE21" location="Age_Categories!A1" display="Age_Categories!A1" xr:uid="{00000000-0004-0000-0100-0000242D0000}"/>
    <hyperlink ref="QBF21" location="Age_Categories!A1" display="Age_Categories!A1" xr:uid="{00000000-0004-0000-0100-0000252D0000}"/>
    <hyperlink ref="QBG21" location="Age_Categories!A1" display="Age_Categories!A1" xr:uid="{00000000-0004-0000-0100-0000262D0000}"/>
    <hyperlink ref="QBH21" location="Age_Categories!A1" display="Age_Categories!A1" xr:uid="{00000000-0004-0000-0100-0000272D0000}"/>
    <hyperlink ref="QBI21" location="Age_Categories!A1" display="Age_Categories!A1" xr:uid="{00000000-0004-0000-0100-0000282D0000}"/>
    <hyperlink ref="QBJ21" location="Age_Categories!A1" display="Age_Categories!A1" xr:uid="{00000000-0004-0000-0100-0000292D0000}"/>
    <hyperlink ref="QBK21" location="Age_Categories!A1" display="Age_Categories!A1" xr:uid="{00000000-0004-0000-0100-00002A2D0000}"/>
    <hyperlink ref="QBL21" location="Age_Categories!A1" display="Age_Categories!A1" xr:uid="{00000000-0004-0000-0100-00002B2D0000}"/>
    <hyperlink ref="QBM21" location="Age_Categories!A1" display="Age_Categories!A1" xr:uid="{00000000-0004-0000-0100-00002C2D0000}"/>
    <hyperlink ref="QBN21" location="Age_Categories!A1" display="Age_Categories!A1" xr:uid="{00000000-0004-0000-0100-00002D2D0000}"/>
    <hyperlink ref="QBO21" location="Age_Categories!A1" display="Age_Categories!A1" xr:uid="{00000000-0004-0000-0100-00002E2D0000}"/>
    <hyperlink ref="QBP21" location="Age_Categories!A1" display="Age_Categories!A1" xr:uid="{00000000-0004-0000-0100-00002F2D0000}"/>
    <hyperlink ref="QBQ21" location="Age_Categories!A1" display="Age_Categories!A1" xr:uid="{00000000-0004-0000-0100-0000302D0000}"/>
    <hyperlink ref="QBR21" location="Age_Categories!A1" display="Age_Categories!A1" xr:uid="{00000000-0004-0000-0100-0000312D0000}"/>
    <hyperlink ref="QBS21" location="Age_Categories!A1" display="Age_Categories!A1" xr:uid="{00000000-0004-0000-0100-0000322D0000}"/>
    <hyperlink ref="QBT21" location="Age_Categories!A1" display="Age_Categories!A1" xr:uid="{00000000-0004-0000-0100-0000332D0000}"/>
    <hyperlink ref="QBU21" location="Age_Categories!A1" display="Age_Categories!A1" xr:uid="{00000000-0004-0000-0100-0000342D0000}"/>
    <hyperlink ref="QBV21" location="Age_Categories!A1" display="Age_Categories!A1" xr:uid="{00000000-0004-0000-0100-0000352D0000}"/>
    <hyperlink ref="QBW21" location="Age_Categories!A1" display="Age_Categories!A1" xr:uid="{00000000-0004-0000-0100-0000362D0000}"/>
    <hyperlink ref="QBX21" location="Age_Categories!A1" display="Age_Categories!A1" xr:uid="{00000000-0004-0000-0100-0000372D0000}"/>
    <hyperlink ref="QBY21" location="Age_Categories!A1" display="Age_Categories!A1" xr:uid="{00000000-0004-0000-0100-0000382D0000}"/>
    <hyperlink ref="QBZ21" location="Age_Categories!A1" display="Age_Categories!A1" xr:uid="{00000000-0004-0000-0100-0000392D0000}"/>
    <hyperlink ref="QCA21" location="Age_Categories!A1" display="Age_Categories!A1" xr:uid="{00000000-0004-0000-0100-00003A2D0000}"/>
    <hyperlink ref="QCB21" location="Age_Categories!A1" display="Age_Categories!A1" xr:uid="{00000000-0004-0000-0100-00003B2D0000}"/>
    <hyperlink ref="QCC21" location="Age_Categories!A1" display="Age_Categories!A1" xr:uid="{00000000-0004-0000-0100-00003C2D0000}"/>
    <hyperlink ref="QCD21" location="Age_Categories!A1" display="Age_Categories!A1" xr:uid="{00000000-0004-0000-0100-00003D2D0000}"/>
    <hyperlink ref="QCE21" location="Age_Categories!A1" display="Age_Categories!A1" xr:uid="{00000000-0004-0000-0100-00003E2D0000}"/>
    <hyperlink ref="QCF21" location="Age_Categories!A1" display="Age_Categories!A1" xr:uid="{00000000-0004-0000-0100-00003F2D0000}"/>
    <hyperlink ref="QCG21" location="Age_Categories!A1" display="Age_Categories!A1" xr:uid="{00000000-0004-0000-0100-0000402D0000}"/>
    <hyperlink ref="QCH21" location="Age_Categories!A1" display="Age_Categories!A1" xr:uid="{00000000-0004-0000-0100-0000412D0000}"/>
    <hyperlink ref="QCI21" location="Age_Categories!A1" display="Age_Categories!A1" xr:uid="{00000000-0004-0000-0100-0000422D0000}"/>
    <hyperlink ref="QCJ21" location="Age_Categories!A1" display="Age_Categories!A1" xr:uid="{00000000-0004-0000-0100-0000432D0000}"/>
    <hyperlink ref="QCK21" location="Age_Categories!A1" display="Age_Categories!A1" xr:uid="{00000000-0004-0000-0100-0000442D0000}"/>
    <hyperlink ref="QCL21" location="Age_Categories!A1" display="Age_Categories!A1" xr:uid="{00000000-0004-0000-0100-0000452D0000}"/>
    <hyperlink ref="QCM21" location="Age_Categories!A1" display="Age_Categories!A1" xr:uid="{00000000-0004-0000-0100-0000462D0000}"/>
    <hyperlink ref="QCN21" location="Age_Categories!A1" display="Age_Categories!A1" xr:uid="{00000000-0004-0000-0100-0000472D0000}"/>
    <hyperlink ref="QCO21" location="Age_Categories!A1" display="Age_Categories!A1" xr:uid="{00000000-0004-0000-0100-0000482D0000}"/>
    <hyperlink ref="QCP21" location="Age_Categories!A1" display="Age_Categories!A1" xr:uid="{00000000-0004-0000-0100-0000492D0000}"/>
    <hyperlink ref="QCQ21" location="Age_Categories!A1" display="Age_Categories!A1" xr:uid="{00000000-0004-0000-0100-00004A2D0000}"/>
    <hyperlink ref="QCR21" location="Age_Categories!A1" display="Age_Categories!A1" xr:uid="{00000000-0004-0000-0100-00004B2D0000}"/>
    <hyperlink ref="QCS21" location="Age_Categories!A1" display="Age_Categories!A1" xr:uid="{00000000-0004-0000-0100-00004C2D0000}"/>
    <hyperlink ref="QCT21" location="Age_Categories!A1" display="Age_Categories!A1" xr:uid="{00000000-0004-0000-0100-00004D2D0000}"/>
    <hyperlink ref="QCU21" location="Age_Categories!A1" display="Age_Categories!A1" xr:uid="{00000000-0004-0000-0100-00004E2D0000}"/>
    <hyperlink ref="QCV21" location="Age_Categories!A1" display="Age_Categories!A1" xr:uid="{00000000-0004-0000-0100-00004F2D0000}"/>
    <hyperlink ref="QCW21" location="Age_Categories!A1" display="Age_Categories!A1" xr:uid="{00000000-0004-0000-0100-0000502D0000}"/>
    <hyperlink ref="QCX21" location="Age_Categories!A1" display="Age_Categories!A1" xr:uid="{00000000-0004-0000-0100-0000512D0000}"/>
    <hyperlink ref="QCY21" location="Age_Categories!A1" display="Age_Categories!A1" xr:uid="{00000000-0004-0000-0100-0000522D0000}"/>
    <hyperlink ref="QCZ21" location="Age_Categories!A1" display="Age_Categories!A1" xr:uid="{00000000-0004-0000-0100-0000532D0000}"/>
    <hyperlink ref="QDA21" location="Age_Categories!A1" display="Age_Categories!A1" xr:uid="{00000000-0004-0000-0100-0000542D0000}"/>
    <hyperlink ref="QDB21" location="Age_Categories!A1" display="Age_Categories!A1" xr:uid="{00000000-0004-0000-0100-0000552D0000}"/>
    <hyperlink ref="QDC21" location="Age_Categories!A1" display="Age_Categories!A1" xr:uid="{00000000-0004-0000-0100-0000562D0000}"/>
    <hyperlink ref="QDD21" location="Age_Categories!A1" display="Age_Categories!A1" xr:uid="{00000000-0004-0000-0100-0000572D0000}"/>
    <hyperlink ref="QDE21" location="Age_Categories!A1" display="Age_Categories!A1" xr:uid="{00000000-0004-0000-0100-0000582D0000}"/>
    <hyperlink ref="QDF21" location="Age_Categories!A1" display="Age_Categories!A1" xr:uid="{00000000-0004-0000-0100-0000592D0000}"/>
    <hyperlink ref="QDG21" location="Age_Categories!A1" display="Age_Categories!A1" xr:uid="{00000000-0004-0000-0100-00005A2D0000}"/>
    <hyperlink ref="QDH21" location="Age_Categories!A1" display="Age_Categories!A1" xr:uid="{00000000-0004-0000-0100-00005B2D0000}"/>
    <hyperlink ref="QDI21" location="Age_Categories!A1" display="Age_Categories!A1" xr:uid="{00000000-0004-0000-0100-00005C2D0000}"/>
    <hyperlink ref="QDJ21" location="Age_Categories!A1" display="Age_Categories!A1" xr:uid="{00000000-0004-0000-0100-00005D2D0000}"/>
    <hyperlink ref="QDK21" location="Age_Categories!A1" display="Age_Categories!A1" xr:uid="{00000000-0004-0000-0100-00005E2D0000}"/>
    <hyperlink ref="QDL21" location="Age_Categories!A1" display="Age_Categories!A1" xr:uid="{00000000-0004-0000-0100-00005F2D0000}"/>
    <hyperlink ref="QDM21" location="Age_Categories!A1" display="Age_Categories!A1" xr:uid="{00000000-0004-0000-0100-0000602D0000}"/>
    <hyperlink ref="QDN21" location="Age_Categories!A1" display="Age_Categories!A1" xr:uid="{00000000-0004-0000-0100-0000612D0000}"/>
    <hyperlink ref="QDO21" location="Age_Categories!A1" display="Age_Categories!A1" xr:uid="{00000000-0004-0000-0100-0000622D0000}"/>
    <hyperlink ref="QDP21" location="Age_Categories!A1" display="Age_Categories!A1" xr:uid="{00000000-0004-0000-0100-0000632D0000}"/>
    <hyperlink ref="QDQ21" location="Age_Categories!A1" display="Age_Categories!A1" xr:uid="{00000000-0004-0000-0100-0000642D0000}"/>
    <hyperlink ref="QDR21" location="Age_Categories!A1" display="Age_Categories!A1" xr:uid="{00000000-0004-0000-0100-0000652D0000}"/>
    <hyperlink ref="QDS21" location="Age_Categories!A1" display="Age_Categories!A1" xr:uid="{00000000-0004-0000-0100-0000662D0000}"/>
    <hyperlink ref="QDT21" location="Age_Categories!A1" display="Age_Categories!A1" xr:uid="{00000000-0004-0000-0100-0000672D0000}"/>
    <hyperlink ref="QDU21" location="Age_Categories!A1" display="Age_Categories!A1" xr:uid="{00000000-0004-0000-0100-0000682D0000}"/>
    <hyperlink ref="QDV21" location="Age_Categories!A1" display="Age_Categories!A1" xr:uid="{00000000-0004-0000-0100-0000692D0000}"/>
    <hyperlink ref="QDW21" location="Age_Categories!A1" display="Age_Categories!A1" xr:uid="{00000000-0004-0000-0100-00006A2D0000}"/>
    <hyperlink ref="QDX21" location="Age_Categories!A1" display="Age_Categories!A1" xr:uid="{00000000-0004-0000-0100-00006B2D0000}"/>
    <hyperlink ref="QDY21" location="Age_Categories!A1" display="Age_Categories!A1" xr:uid="{00000000-0004-0000-0100-00006C2D0000}"/>
    <hyperlink ref="QDZ21" location="Age_Categories!A1" display="Age_Categories!A1" xr:uid="{00000000-0004-0000-0100-00006D2D0000}"/>
    <hyperlink ref="QEA21" location="Age_Categories!A1" display="Age_Categories!A1" xr:uid="{00000000-0004-0000-0100-00006E2D0000}"/>
    <hyperlink ref="QEB21" location="Age_Categories!A1" display="Age_Categories!A1" xr:uid="{00000000-0004-0000-0100-00006F2D0000}"/>
    <hyperlink ref="QEC21" location="Age_Categories!A1" display="Age_Categories!A1" xr:uid="{00000000-0004-0000-0100-0000702D0000}"/>
    <hyperlink ref="QED21" location="Age_Categories!A1" display="Age_Categories!A1" xr:uid="{00000000-0004-0000-0100-0000712D0000}"/>
    <hyperlink ref="QEE21" location="Age_Categories!A1" display="Age_Categories!A1" xr:uid="{00000000-0004-0000-0100-0000722D0000}"/>
    <hyperlink ref="QEF21" location="Age_Categories!A1" display="Age_Categories!A1" xr:uid="{00000000-0004-0000-0100-0000732D0000}"/>
    <hyperlink ref="QEG21" location="Age_Categories!A1" display="Age_Categories!A1" xr:uid="{00000000-0004-0000-0100-0000742D0000}"/>
    <hyperlink ref="QEH21" location="Age_Categories!A1" display="Age_Categories!A1" xr:uid="{00000000-0004-0000-0100-0000752D0000}"/>
    <hyperlink ref="QEI21" location="Age_Categories!A1" display="Age_Categories!A1" xr:uid="{00000000-0004-0000-0100-0000762D0000}"/>
    <hyperlink ref="QEJ21" location="Age_Categories!A1" display="Age_Categories!A1" xr:uid="{00000000-0004-0000-0100-0000772D0000}"/>
    <hyperlink ref="QEK21" location="Age_Categories!A1" display="Age_Categories!A1" xr:uid="{00000000-0004-0000-0100-0000782D0000}"/>
    <hyperlink ref="QEL21" location="Age_Categories!A1" display="Age_Categories!A1" xr:uid="{00000000-0004-0000-0100-0000792D0000}"/>
    <hyperlink ref="QEM21" location="Age_Categories!A1" display="Age_Categories!A1" xr:uid="{00000000-0004-0000-0100-00007A2D0000}"/>
    <hyperlink ref="QEN21" location="Age_Categories!A1" display="Age_Categories!A1" xr:uid="{00000000-0004-0000-0100-00007B2D0000}"/>
    <hyperlink ref="QEO21" location="Age_Categories!A1" display="Age_Categories!A1" xr:uid="{00000000-0004-0000-0100-00007C2D0000}"/>
    <hyperlink ref="QEP21" location="Age_Categories!A1" display="Age_Categories!A1" xr:uid="{00000000-0004-0000-0100-00007D2D0000}"/>
    <hyperlink ref="QEQ21" location="Age_Categories!A1" display="Age_Categories!A1" xr:uid="{00000000-0004-0000-0100-00007E2D0000}"/>
    <hyperlink ref="QER21" location="Age_Categories!A1" display="Age_Categories!A1" xr:uid="{00000000-0004-0000-0100-00007F2D0000}"/>
    <hyperlink ref="QES21" location="Age_Categories!A1" display="Age_Categories!A1" xr:uid="{00000000-0004-0000-0100-0000802D0000}"/>
    <hyperlink ref="QET21" location="Age_Categories!A1" display="Age_Categories!A1" xr:uid="{00000000-0004-0000-0100-0000812D0000}"/>
    <hyperlink ref="QEU21" location="Age_Categories!A1" display="Age_Categories!A1" xr:uid="{00000000-0004-0000-0100-0000822D0000}"/>
    <hyperlink ref="QEV21" location="Age_Categories!A1" display="Age_Categories!A1" xr:uid="{00000000-0004-0000-0100-0000832D0000}"/>
    <hyperlink ref="QEW21" location="Age_Categories!A1" display="Age_Categories!A1" xr:uid="{00000000-0004-0000-0100-0000842D0000}"/>
    <hyperlink ref="QEX21" location="Age_Categories!A1" display="Age_Categories!A1" xr:uid="{00000000-0004-0000-0100-0000852D0000}"/>
    <hyperlink ref="QEY21" location="Age_Categories!A1" display="Age_Categories!A1" xr:uid="{00000000-0004-0000-0100-0000862D0000}"/>
    <hyperlink ref="QEZ21" location="Age_Categories!A1" display="Age_Categories!A1" xr:uid="{00000000-0004-0000-0100-0000872D0000}"/>
    <hyperlink ref="QFA21" location="Age_Categories!A1" display="Age_Categories!A1" xr:uid="{00000000-0004-0000-0100-0000882D0000}"/>
    <hyperlink ref="QFB21" location="Age_Categories!A1" display="Age_Categories!A1" xr:uid="{00000000-0004-0000-0100-0000892D0000}"/>
    <hyperlink ref="QFC21" location="Age_Categories!A1" display="Age_Categories!A1" xr:uid="{00000000-0004-0000-0100-00008A2D0000}"/>
    <hyperlink ref="QFD21" location="Age_Categories!A1" display="Age_Categories!A1" xr:uid="{00000000-0004-0000-0100-00008B2D0000}"/>
    <hyperlink ref="QFE21" location="Age_Categories!A1" display="Age_Categories!A1" xr:uid="{00000000-0004-0000-0100-00008C2D0000}"/>
    <hyperlink ref="QFF21" location="Age_Categories!A1" display="Age_Categories!A1" xr:uid="{00000000-0004-0000-0100-00008D2D0000}"/>
    <hyperlink ref="QFG21" location="Age_Categories!A1" display="Age_Categories!A1" xr:uid="{00000000-0004-0000-0100-00008E2D0000}"/>
    <hyperlink ref="QFH21" location="Age_Categories!A1" display="Age_Categories!A1" xr:uid="{00000000-0004-0000-0100-00008F2D0000}"/>
    <hyperlink ref="QFI21" location="Age_Categories!A1" display="Age_Categories!A1" xr:uid="{00000000-0004-0000-0100-0000902D0000}"/>
    <hyperlink ref="QFJ21" location="Age_Categories!A1" display="Age_Categories!A1" xr:uid="{00000000-0004-0000-0100-0000912D0000}"/>
    <hyperlink ref="QFK21" location="Age_Categories!A1" display="Age_Categories!A1" xr:uid="{00000000-0004-0000-0100-0000922D0000}"/>
    <hyperlink ref="QFL21" location="Age_Categories!A1" display="Age_Categories!A1" xr:uid="{00000000-0004-0000-0100-0000932D0000}"/>
    <hyperlink ref="QFM21" location="Age_Categories!A1" display="Age_Categories!A1" xr:uid="{00000000-0004-0000-0100-0000942D0000}"/>
    <hyperlink ref="QFN21" location="Age_Categories!A1" display="Age_Categories!A1" xr:uid="{00000000-0004-0000-0100-0000952D0000}"/>
    <hyperlink ref="QFO21" location="Age_Categories!A1" display="Age_Categories!A1" xr:uid="{00000000-0004-0000-0100-0000962D0000}"/>
    <hyperlink ref="QFP21" location="Age_Categories!A1" display="Age_Categories!A1" xr:uid="{00000000-0004-0000-0100-0000972D0000}"/>
    <hyperlink ref="QFQ21" location="Age_Categories!A1" display="Age_Categories!A1" xr:uid="{00000000-0004-0000-0100-0000982D0000}"/>
    <hyperlink ref="QFR21" location="Age_Categories!A1" display="Age_Categories!A1" xr:uid="{00000000-0004-0000-0100-0000992D0000}"/>
    <hyperlink ref="QFS21" location="Age_Categories!A1" display="Age_Categories!A1" xr:uid="{00000000-0004-0000-0100-00009A2D0000}"/>
    <hyperlink ref="QFT21" location="Age_Categories!A1" display="Age_Categories!A1" xr:uid="{00000000-0004-0000-0100-00009B2D0000}"/>
    <hyperlink ref="QFU21" location="Age_Categories!A1" display="Age_Categories!A1" xr:uid="{00000000-0004-0000-0100-00009C2D0000}"/>
    <hyperlink ref="QFV21" location="Age_Categories!A1" display="Age_Categories!A1" xr:uid="{00000000-0004-0000-0100-00009D2D0000}"/>
    <hyperlink ref="QFW21" location="Age_Categories!A1" display="Age_Categories!A1" xr:uid="{00000000-0004-0000-0100-00009E2D0000}"/>
    <hyperlink ref="QFX21" location="Age_Categories!A1" display="Age_Categories!A1" xr:uid="{00000000-0004-0000-0100-00009F2D0000}"/>
    <hyperlink ref="QFY21" location="Age_Categories!A1" display="Age_Categories!A1" xr:uid="{00000000-0004-0000-0100-0000A02D0000}"/>
    <hyperlink ref="QFZ21" location="Age_Categories!A1" display="Age_Categories!A1" xr:uid="{00000000-0004-0000-0100-0000A12D0000}"/>
    <hyperlink ref="QGA21" location="Age_Categories!A1" display="Age_Categories!A1" xr:uid="{00000000-0004-0000-0100-0000A22D0000}"/>
    <hyperlink ref="QGB21" location="Age_Categories!A1" display="Age_Categories!A1" xr:uid="{00000000-0004-0000-0100-0000A32D0000}"/>
    <hyperlink ref="QGC21" location="Age_Categories!A1" display="Age_Categories!A1" xr:uid="{00000000-0004-0000-0100-0000A42D0000}"/>
    <hyperlink ref="QGD21" location="Age_Categories!A1" display="Age_Categories!A1" xr:uid="{00000000-0004-0000-0100-0000A52D0000}"/>
    <hyperlink ref="QGE21" location="Age_Categories!A1" display="Age_Categories!A1" xr:uid="{00000000-0004-0000-0100-0000A62D0000}"/>
    <hyperlink ref="QGF21" location="Age_Categories!A1" display="Age_Categories!A1" xr:uid="{00000000-0004-0000-0100-0000A72D0000}"/>
    <hyperlink ref="QGG21" location="Age_Categories!A1" display="Age_Categories!A1" xr:uid="{00000000-0004-0000-0100-0000A82D0000}"/>
    <hyperlink ref="QGH21" location="Age_Categories!A1" display="Age_Categories!A1" xr:uid="{00000000-0004-0000-0100-0000A92D0000}"/>
    <hyperlink ref="QGI21" location="Age_Categories!A1" display="Age_Categories!A1" xr:uid="{00000000-0004-0000-0100-0000AA2D0000}"/>
    <hyperlink ref="QGJ21" location="Age_Categories!A1" display="Age_Categories!A1" xr:uid="{00000000-0004-0000-0100-0000AB2D0000}"/>
    <hyperlink ref="QGK21" location="Age_Categories!A1" display="Age_Categories!A1" xr:uid="{00000000-0004-0000-0100-0000AC2D0000}"/>
    <hyperlink ref="QGL21" location="Age_Categories!A1" display="Age_Categories!A1" xr:uid="{00000000-0004-0000-0100-0000AD2D0000}"/>
    <hyperlink ref="QGM21" location="Age_Categories!A1" display="Age_Categories!A1" xr:uid="{00000000-0004-0000-0100-0000AE2D0000}"/>
    <hyperlink ref="QGN21" location="Age_Categories!A1" display="Age_Categories!A1" xr:uid="{00000000-0004-0000-0100-0000AF2D0000}"/>
    <hyperlink ref="QGO21" location="Age_Categories!A1" display="Age_Categories!A1" xr:uid="{00000000-0004-0000-0100-0000B02D0000}"/>
    <hyperlink ref="QGP21" location="Age_Categories!A1" display="Age_Categories!A1" xr:uid="{00000000-0004-0000-0100-0000B12D0000}"/>
    <hyperlink ref="QGQ21" location="Age_Categories!A1" display="Age_Categories!A1" xr:uid="{00000000-0004-0000-0100-0000B22D0000}"/>
    <hyperlink ref="QGR21" location="Age_Categories!A1" display="Age_Categories!A1" xr:uid="{00000000-0004-0000-0100-0000B32D0000}"/>
    <hyperlink ref="QGS21" location="Age_Categories!A1" display="Age_Categories!A1" xr:uid="{00000000-0004-0000-0100-0000B42D0000}"/>
    <hyperlink ref="QGT21" location="Age_Categories!A1" display="Age_Categories!A1" xr:uid="{00000000-0004-0000-0100-0000B52D0000}"/>
    <hyperlink ref="QGU21" location="Age_Categories!A1" display="Age_Categories!A1" xr:uid="{00000000-0004-0000-0100-0000B62D0000}"/>
    <hyperlink ref="QGV21" location="Age_Categories!A1" display="Age_Categories!A1" xr:uid="{00000000-0004-0000-0100-0000B72D0000}"/>
    <hyperlink ref="QGW21" location="Age_Categories!A1" display="Age_Categories!A1" xr:uid="{00000000-0004-0000-0100-0000B82D0000}"/>
    <hyperlink ref="QGX21" location="Age_Categories!A1" display="Age_Categories!A1" xr:uid="{00000000-0004-0000-0100-0000B92D0000}"/>
    <hyperlink ref="QGY21" location="Age_Categories!A1" display="Age_Categories!A1" xr:uid="{00000000-0004-0000-0100-0000BA2D0000}"/>
    <hyperlink ref="QGZ21" location="Age_Categories!A1" display="Age_Categories!A1" xr:uid="{00000000-0004-0000-0100-0000BB2D0000}"/>
    <hyperlink ref="QHA21" location="Age_Categories!A1" display="Age_Categories!A1" xr:uid="{00000000-0004-0000-0100-0000BC2D0000}"/>
    <hyperlink ref="QHB21" location="Age_Categories!A1" display="Age_Categories!A1" xr:uid="{00000000-0004-0000-0100-0000BD2D0000}"/>
    <hyperlink ref="QHC21" location="Age_Categories!A1" display="Age_Categories!A1" xr:uid="{00000000-0004-0000-0100-0000BE2D0000}"/>
    <hyperlink ref="QHD21" location="Age_Categories!A1" display="Age_Categories!A1" xr:uid="{00000000-0004-0000-0100-0000BF2D0000}"/>
    <hyperlink ref="QHE21" location="Age_Categories!A1" display="Age_Categories!A1" xr:uid="{00000000-0004-0000-0100-0000C02D0000}"/>
    <hyperlink ref="QHF21" location="Age_Categories!A1" display="Age_Categories!A1" xr:uid="{00000000-0004-0000-0100-0000C12D0000}"/>
    <hyperlink ref="QHG21" location="Age_Categories!A1" display="Age_Categories!A1" xr:uid="{00000000-0004-0000-0100-0000C22D0000}"/>
    <hyperlink ref="QHH21" location="Age_Categories!A1" display="Age_Categories!A1" xr:uid="{00000000-0004-0000-0100-0000C32D0000}"/>
    <hyperlink ref="QHI21" location="Age_Categories!A1" display="Age_Categories!A1" xr:uid="{00000000-0004-0000-0100-0000C42D0000}"/>
    <hyperlink ref="QHJ21" location="Age_Categories!A1" display="Age_Categories!A1" xr:uid="{00000000-0004-0000-0100-0000C52D0000}"/>
    <hyperlink ref="QHK21" location="Age_Categories!A1" display="Age_Categories!A1" xr:uid="{00000000-0004-0000-0100-0000C62D0000}"/>
    <hyperlink ref="QHL21" location="Age_Categories!A1" display="Age_Categories!A1" xr:uid="{00000000-0004-0000-0100-0000C72D0000}"/>
    <hyperlink ref="QHM21" location="Age_Categories!A1" display="Age_Categories!A1" xr:uid="{00000000-0004-0000-0100-0000C82D0000}"/>
    <hyperlink ref="QHN21" location="Age_Categories!A1" display="Age_Categories!A1" xr:uid="{00000000-0004-0000-0100-0000C92D0000}"/>
    <hyperlink ref="QHO21" location="Age_Categories!A1" display="Age_Categories!A1" xr:uid="{00000000-0004-0000-0100-0000CA2D0000}"/>
    <hyperlink ref="QHP21" location="Age_Categories!A1" display="Age_Categories!A1" xr:uid="{00000000-0004-0000-0100-0000CB2D0000}"/>
    <hyperlink ref="QHQ21" location="Age_Categories!A1" display="Age_Categories!A1" xr:uid="{00000000-0004-0000-0100-0000CC2D0000}"/>
    <hyperlink ref="QHR21" location="Age_Categories!A1" display="Age_Categories!A1" xr:uid="{00000000-0004-0000-0100-0000CD2D0000}"/>
    <hyperlink ref="QHS21" location="Age_Categories!A1" display="Age_Categories!A1" xr:uid="{00000000-0004-0000-0100-0000CE2D0000}"/>
    <hyperlink ref="QHT21" location="Age_Categories!A1" display="Age_Categories!A1" xr:uid="{00000000-0004-0000-0100-0000CF2D0000}"/>
    <hyperlink ref="QHU21" location="Age_Categories!A1" display="Age_Categories!A1" xr:uid="{00000000-0004-0000-0100-0000D02D0000}"/>
    <hyperlink ref="QHV21" location="Age_Categories!A1" display="Age_Categories!A1" xr:uid="{00000000-0004-0000-0100-0000D12D0000}"/>
    <hyperlink ref="QHW21" location="Age_Categories!A1" display="Age_Categories!A1" xr:uid="{00000000-0004-0000-0100-0000D22D0000}"/>
    <hyperlink ref="QHX21" location="Age_Categories!A1" display="Age_Categories!A1" xr:uid="{00000000-0004-0000-0100-0000D32D0000}"/>
    <hyperlink ref="QHY21" location="Age_Categories!A1" display="Age_Categories!A1" xr:uid="{00000000-0004-0000-0100-0000D42D0000}"/>
    <hyperlink ref="QHZ21" location="Age_Categories!A1" display="Age_Categories!A1" xr:uid="{00000000-0004-0000-0100-0000D52D0000}"/>
    <hyperlink ref="QIA21" location="Age_Categories!A1" display="Age_Categories!A1" xr:uid="{00000000-0004-0000-0100-0000D62D0000}"/>
    <hyperlink ref="QIB21" location="Age_Categories!A1" display="Age_Categories!A1" xr:uid="{00000000-0004-0000-0100-0000D72D0000}"/>
    <hyperlink ref="QIC21" location="Age_Categories!A1" display="Age_Categories!A1" xr:uid="{00000000-0004-0000-0100-0000D82D0000}"/>
    <hyperlink ref="QID21" location="Age_Categories!A1" display="Age_Categories!A1" xr:uid="{00000000-0004-0000-0100-0000D92D0000}"/>
    <hyperlink ref="QIE21" location="Age_Categories!A1" display="Age_Categories!A1" xr:uid="{00000000-0004-0000-0100-0000DA2D0000}"/>
    <hyperlink ref="QIF21" location="Age_Categories!A1" display="Age_Categories!A1" xr:uid="{00000000-0004-0000-0100-0000DB2D0000}"/>
    <hyperlink ref="QIG21" location="Age_Categories!A1" display="Age_Categories!A1" xr:uid="{00000000-0004-0000-0100-0000DC2D0000}"/>
    <hyperlink ref="QIH21" location="Age_Categories!A1" display="Age_Categories!A1" xr:uid="{00000000-0004-0000-0100-0000DD2D0000}"/>
    <hyperlink ref="QII21" location="Age_Categories!A1" display="Age_Categories!A1" xr:uid="{00000000-0004-0000-0100-0000DE2D0000}"/>
    <hyperlink ref="QIJ21" location="Age_Categories!A1" display="Age_Categories!A1" xr:uid="{00000000-0004-0000-0100-0000DF2D0000}"/>
    <hyperlink ref="QIK21" location="Age_Categories!A1" display="Age_Categories!A1" xr:uid="{00000000-0004-0000-0100-0000E02D0000}"/>
    <hyperlink ref="QIL21" location="Age_Categories!A1" display="Age_Categories!A1" xr:uid="{00000000-0004-0000-0100-0000E12D0000}"/>
    <hyperlink ref="QIM21" location="Age_Categories!A1" display="Age_Categories!A1" xr:uid="{00000000-0004-0000-0100-0000E22D0000}"/>
    <hyperlink ref="QIN21" location="Age_Categories!A1" display="Age_Categories!A1" xr:uid="{00000000-0004-0000-0100-0000E32D0000}"/>
    <hyperlink ref="QIO21" location="Age_Categories!A1" display="Age_Categories!A1" xr:uid="{00000000-0004-0000-0100-0000E42D0000}"/>
    <hyperlink ref="QIP21" location="Age_Categories!A1" display="Age_Categories!A1" xr:uid="{00000000-0004-0000-0100-0000E52D0000}"/>
    <hyperlink ref="QIQ21" location="Age_Categories!A1" display="Age_Categories!A1" xr:uid="{00000000-0004-0000-0100-0000E62D0000}"/>
    <hyperlink ref="QIR21" location="Age_Categories!A1" display="Age_Categories!A1" xr:uid="{00000000-0004-0000-0100-0000E72D0000}"/>
    <hyperlink ref="QIS21" location="Age_Categories!A1" display="Age_Categories!A1" xr:uid="{00000000-0004-0000-0100-0000E82D0000}"/>
    <hyperlink ref="QIT21" location="Age_Categories!A1" display="Age_Categories!A1" xr:uid="{00000000-0004-0000-0100-0000E92D0000}"/>
    <hyperlink ref="QIU21" location="Age_Categories!A1" display="Age_Categories!A1" xr:uid="{00000000-0004-0000-0100-0000EA2D0000}"/>
    <hyperlink ref="QIV21" location="Age_Categories!A1" display="Age_Categories!A1" xr:uid="{00000000-0004-0000-0100-0000EB2D0000}"/>
    <hyperlink ref="QIW21" location="Age_Categories!A1" display="Age_Categories!A1" xr:uid="{00000000-0004-0000-0100-0000EC2D0000}"/>
    <hyperlink ref="QIX21" location="Age_Categories!A1" display="Age_Categories!A1" xr:uid="{00000000-0004-0000-0100-0000ED2D0000}"/>
    <hyperlink ref="QIY21" location="Age_Categories!A1" display="Age_Categories!A1" xr:uid="{00000000-0004-0000-0100-0000EE2D0000}"/>
    <hyperlink ref="QIZ21" location="Age_Categories!A1" display="Age_Categories!A1" xr:uid="{00000000-0004-0000-0100-0000EF2D0000}"/>
    <hyperlink ref="QJA21" location="Age_Categories!A1" display="Age_Categories!A1" xr:uid="{00000000-0004-0000-0100-0000F02D0000}"/>
    <hyperlink ref="QJB21" location="Age_Categories!A1" display="Age_Categories!A1" xr:uid="{00000000-0004-0000-0100-0000F12D0000}"/>
    <hyperlink ref="QJC21" location="Age_Categories!A1" display="Age_Categories!A1" xr:uid="{00000000-0004-0000-0100-0000F22D0000}"/>
    <hyperlink ref="QJD21" location="Age_Categories!A1" display="Age_Categories!A1" xr:uid="{00000000-0004-0000-0100-0000F32D0000}"/>
    <hyperlink ref="QJE21" location="Age_Categories!A1" display="Age_Categories!A1" xr:uid="{00000000-0004-0000-0100-0000F42D0000}"/>
    <hyperlink ref="QJF21" location="Age_Categories!A1" display="Age_Categories!A1" xr:uid="{00000000-0004-0000-0100-0000F52D0000}"/>
    <hyperlink ref="QJG21" location="Age_Categories!A1" display="Age_Categories!A1" xr:uid="{00000000-0004-0000-0100-0000F62D0000}"/>
    <hyperlink ref="QJH21" location="Age_Categories!A1" display="Age_Categories!A1" xr:uid="{00000000-0004-0000-0100-0000F72D0000}"/>
    <hyperlink ref="QJI21" location="Age_Categories!A1" display="Age_Categories!A1" xr:uid="{00000000-0004-0000-0100-0000F82D0000}"/>
    <hyperlink ref="QJJ21" location="Age_Categories!A1" display="Age_Categories!A1" xr:uid="{00000000-0004-0000-0100-0000F92D0000}"/>
    <hyperlink ref="QJK21" location="Age_Categories!A1" display="Age_Categories!A1" xr:uid="{00000000-0004-0000-0100-0000FA2D0000}"/>
    <hyperlink ref="QJL21" location="Age_Categories!A1" display="Age_Categories!A1" xr:uid="{00000000-0004-0000-0100-0000FB2D0000}"/>
    <hyperlink ref="QJM21" location="Age_Categories!A1" display="Age_Categories!A1" xr:uid="{00000000-0004-0000-0100-0000FC2D0000}"/>
    <hyperlink ref="QJN21" location="Age_Categories!A1" display="Age_Categories!A1" xr:uid="{00000000-0004-0000-0100-0000FD2D0000}"/>
    <hyperlink ref="QJO21" location="Age_Categories!A1" display="Age_Categories!A1" xr:uid="{00000000-0004-0000-0100-0000FE2D0000}"/>
    <hyperlink ref="QJP21" location="Age_Categories!A1" display="Age_Categories!A1" xr:uid="{00000000-0004-0000-0100-0000FF2D0000}"/>
    <hyperlink ref="QJQ21" location="Age_Categories!A1" display="Age_Categories!A1" xr:uid="{00000000-0004-0000-0100-0000002E0000}"/>
    <hyperlink ref="QJR21" location="Age_Categories!A1" display="Age_Categories!A1" xr:uid="{00000000-0004-0000-0100-0000012E0000}"/>
    <hyperlink ref="QJS21" location="Age_Categories!A1" display="Age_Categories!A1" xr:uid="{00000000-0004-0000-0100-0000022E0000}"/>
    <hyperlink ref="QJT21" location="Age_Categories!A1" display="Age_Categories!A1" xr:uid="{00000000-0004-0000-0100-0000032E0000}"/>
    <hyperlink ref="QJU21" location="Age_Categories!A1" display="Age_Categories!A1" xr:uid="{00000000-0004-0000-0100-0000042E0000}"/>
    <hyperlink ref="QJV21" location="Age_Categories!A1" display="Age_Categories!A1" xr:uid="{00000000-0004-0000-0100-0000052E0000}"/>
    <hyperlink ref="QJW21" location="Age_Categories!A1" display="Age_Categories!A1" xr:uid="{00000000-0004-0000-0100-0000062E0000}"/>
    <hyperlink ref="QJX21" location="Age_Categories!A1" display="Age_Categories!A1" xr:uid="{00000000-0004-0000-0100-0000072E0000}"/>
    <hyperlink ref="QJY21" location="Age_Categories!A1" display="Age_Categories!A1" xr:uid="{00000000-0004-0000-0100-0000082E0000}"/>
    <hyperlink ref="QJZ21" location="Age_Categories!A1" display="Age_Categories!A1" xr:uid="{00000000-0004-0000-0100-0000092E0000}"/>
    <hyperlink ref="QKA21" location="Age_Categories!A1" display="Age_Categories!A1" xr:uid="{00000000-0004-0000-0100-00000A2E0000}"/>
    <hyperlink ref="QKB21" location="Age_Categories!A1" display="Age_Categories!A1" xr:uid="{00000000-0004-0000-0100-00000B2E0000}"/>
    <hyperlink ref="QKC21" location="Age_Categories!A1" display="Age_Categories!A1" xr:uid="{00000000-0004-0000-0100-00000C2E0000}"/>
    <hyperlink ref="QKD21" location="Age_Categories!A1" display="Age_Categories!A1" xr:uid="{00000000-0004-0000-0100-00000D2E0000}"/>
    <hyperlink ref="QKE21" location="Age_Categories!A1" display="Age_Categories!A1" xr:uid="{00000000-0004-0000-0100-00000E2E0000}"/>
    <hyperlink ref="QKF21" location="Age_Categories!A1" display="Age_Categories!A1" xr:uid="{00000000-0004-0000-0100-00000F2E0000}"/>
    <hyperlink ref="QKG21" location="Age_Categories!A1" display="Age_Categories!A1" xr:uid="{00000000-0004-0000-0100-0000102E0000}"/>
    <hyperlink ref="QKH21" location="Age_Categories!A1" display="Age_Categories!A1" xr:uid="{00000000-0004-0000-0100-0000112E0000}"/>
    <hyperlink ref="QKI21" location="Age_Categories!A1" display="Age_Categories!A1" xr:uid="{00000000-0004-0000-0100-0000122E0000}"/>
    <hyperlink ref="QKJ21" location="Age_Categories!A1" display="Age_Categories!A1" xr:uid="{00000000-0004-0000-0100-0000132E0000}"/>
    <hyperlink ref="QKK21" location="Age_Categories!A1" display="Age_Categories!A1" xr:uid="{00000000-0004-0000-0100-0000142E0000}"/>
    <hyperlink ref="QKL21" location="Age_Categories!A1" display="Age_Categories!A1" xr:uid="{00000000-0004-0000-0100-0000152E0000}"/>
    <hyperlink ref="QKM21" location="Age_Categories!A1" display="Age_Categories!A1" xr:uid="{00000000-0004-0000-0100-0000162E0000}"/>
    <hyperlink ref="QKN21" location="Age_Categories!A1" display="Age_Categories!A1" xr:uid="{00000000-0004-0000-0100-0000172E0000}"/>
    <hyperlink ref="QKO21" location="Age_Categories!A1" display="Age_Categories!A1" xr:uid="{00000000-0004-0000-0100-0000182E0000}"/>
    <hyperlink ref="QKP21" location="Age_Categories!A1" display="Age_Categories!A1" xr:uid="{00000000-0004-0000-0100-0000192E0000}"/>
    <hyperlink ref="QKQ21" location="Age_Categories!A1" display="Age_Categories!A1" xr:uid="{00000000-0004-0000-0100-00001A2E0000}"/>
    <hyperlink ref="QKR21" location="Age_Categories!A1" display="Age_Categories!A1" xr:uid="{00000000-0004-0000-0100-00001B2E0000}"/>
    <hyperlink ref="QKS21" location="Age_Categories!A1" display="Age_Categories!A1" xr:uid="{00000000-0004-0000-0100-00001C2E0000}"/>
    <hyperlink ref="QKT21" location="Age_Categories!A1" display="Age_Categories!A1" xr:uid="{00000000-0004-0000-0100-00001D2E0000}"/>
    <hyperlink ref="QKU21" location="Age_Categories!A1" display="Age_Categories!A1" xr:uid="{00000000-0004-0000-0100-00001E2E0000}"/>
    <hyperlink ref="QKV21" location="Age_Categories!A1" display="Age_Categories!A1" xr:uid="{00000000-0004-0000-0100-00001F2E0000}"/>
    <hyperlink ref="QKW21" location="Age_Categories!A1" display="Age_Categories!A1" xr:uid="{00000000-0004-0000-0100-0000202E0000}"/>
    <hyperlink ref="QKX21" location="Age_Categories!A1" display="Age_Categories!A1" xr:uid="{00000000-0004-0000-0100-0000212E0000}"/>
    <hyperlink ref="QKY21" location="Age_Categories!A1" display="Age_Categories!A1" xr:uid="{00000000-0004-0000-0100-0000222E0000}"/>
    <hyperlink ref="QKZ21" location="Age_Categories!A1" display="Age_Categories!A1" xr:uid="{00000000-0004-0000-0100-0000232E0000}"/>
    <hyperlink ref="QLA21" location="Age_Categories!A1" display="Age_Categories!A1" xr:uid="{00000000-0004-0000-0100-0000242E0000}"/>
    <hyperlink ref="QLB21" location="Age_Categories!A1" display="Age_Categories!A1" xr:uid="{00000000-0004-0000-0100-0000252E0000}"/>
    <hyperlink ref="QLC21" location="Age_Categories!A1" display="Age_Categories!A1" xr:uid="{00000000-0004-0000-0100-0000262E0000}"/>
    <hyperlink ref="QLD21" location="Age_Categories!A1" display="Age_Categories!A1" xr:uid="{00000000-0004-0000-0100-0000272E0000}"/>
    <hyperlink ref="QLE21" location="Age_Categories!A1" display="Age_Categories!A1" xr:uid="{00000000-0004-0000-0100-0000282E0000}"/>
    <hyperlink ref="QLF21" location="Age_Categories!A1" display="Age_Categories!A1" xr:uid="{00000000-0004-0000-0100-0000292E0000}"/>
    <hyperlink ref="QLG21" location="Age_Categories!A1" display="Age_Categories!A1" xr:uid="{00000000-0004-0000-0100-00002A2E0000}"/>
    <hyperlink ref="QLH21" location="Age_Categories!A1" display="Age_Categories!A1" xr:uid="{00000000-0004-0000-0100-00002B2E0000}"/>
    <hyperlink ref="QLI21" location="Age_Categories!A1" display="Age_Categories!A1" xr:uid="{00000000-0004-0000-0100-00002C2E0000}"/>
    <hyperlink ref="QLJ21" location="Age_Categories!A1" display="Age_Categories!A1" xr:uid="{00000000-0004-0000-0100-00002D2E0000}"/>
    <hyperlink ref="QLK21" location="Age_Categories!A1" display="Age_Categories!A1" xr:uid="{00000000-0004-0000-0100-00002E2E0000}"/>
    <hyperlink ref="QLL21" location="Age_Categories!A1" display="Age_Categories!A1" xr:uid="{00000000-0004-0000-0100-00002F2E0000}"/>
    <hyperlink ref="QLM21" location="Age_Categories!A1" display="Age_Categories!A1" xr:uid="{00000000-0004-0000-0100-0000302E0000}"/>
    <hyperlink ref="QLN21" location="Age_Categories!A1" display="Age_Categories!A1" xr:uid="{00000000-0004-0000-0100-0000312E0000}"/>
    <hyperlink ref="QLO21" location="Age_Categories!A1" display="Age_Categories!A1" xr:uid="{00000000-0004-0000-0100-0000322E0000}"/>
    <hyperlink ref="QLP21" location="Age_Categories!A1" display="Age_Categories!A1" xr:uid="{00000000-0004-0000-0100-0000332E0000}"/>
    <hyperlink ref="QLQ21" location="Age_Categories!A1" display="Age_Categories!A1" xr:uid="{00000000-0004-0000-0100-0000342E0000}"/>
    <hyperlink ref="QLR21" location="Age_Categories!A1" display="Age_Categories!A1" xr:uid="{00000000-0004-0000-0100-0000352E0000}"/>
    <hyperlink ref="QLS21" location="Age_Categories!A1" display="Age_Categories!A1" xr:uid="{00000000-0004-0000-0100-0000362E0000}"/>
    <hyperlink ref="QLT21" location="Age_Categories!A1" display="Age_Categories!A1" xr:uid="{00000000-0004-0000-0100-0000372E0000}"/>
    <hyperlink ref="QLU21" location="Age_Categories!A1" display="Age_Categories!A1" xr:uid="{00000000-0004-0000-0100-0000382E0000}"/>
    <hyperlink ref="QLV21" location="Age_Categories!A1" display="Age_Categories!A1" xr:uid="{00000000-0004-0000-0100-0000392E0000}"/>
    <hyperlink ref="QLW21" location="Age_Categories!A1" display="Age_Categories!A1" xr:uid="{00000000-0004-0000-0100-00003A2E0000}"/>
    <hyperlink ref="QLX21" location="Age_Categories!A1" display="Age_Categories!A1" xr:uid="{00000000-0004-0000-0100-00003B2E0000}"/>
    <hyperlink ref="QLY21" location="Age_Categories!A1" display="Age_Categories!A1" xr:uid="{00000000-0004-0000-0100-00003C2E0000}"/>
    <hyperlink ref="QLZ21" location="Age_Categories!A1" display="Age_Categories!A1" xr:uid="{00000000-0004-0000-0100-00003D2E0000}"/>
    <hyperlink ref="QMA21" location="Age_Categories!A1" display="Age_Categories!A1" xr:uid="{00000000-0004-0000-0100-00003E2E0000}"/>
    <hyperlink ref="QMB21" location="Age_Categories!A1" display="Age_Categories!A1" xr:uid="{00000000-0004-0000-0100-00003F2E0000}"/>
    <hyperlink ref="QMC21" location="Age_Categories!A1" display="Age_Categories!A1" xr:uid="{00000000-0004-0000-0100-0000402E0000}"/>
    <hyperlink ref="QMD21" location="Age_Categories!A1" display="Age_Categories!A1" xr:uid="{00000000-0004-0000-0100-0000412E0000}"/>
    <hyperlink ref="QME21" location="Age_Categories!A1" display="Age_Categories!A1" xr:uid="{00000000-0004-0000-0100-0000422E0000}"/>
    <hyperlink ref="QMF21" location="Age_Categories!A1" display="Age_Categories!A1" xr:uid="{00000000-0004-0000-0100-0000432E0000}"/>
    <hyperlink ref="QMG21" location="Age_Categories!A1" display="Age_Categories!A1" xr:uid="{00000000-0004-0000-0100-0000442E0000}"/>
    <hyperlink ref="QMH21" location="Age_Categories!A1" display="Age_Categories!A1" xr:uid="{00000000-0004-0000-0100-0000452E0000}"/>
    <hyperlink ref="QMI21" location="Age_Categories!A1" display="Age_Categories!A1" xr:uid="{00000000-0004-0000-0100-0000462E0000}"/>
    <hyperlink ref="QMJ21" location="Age_Categories!A1" display="Age_Categories!A1" xr:uid="{00000000-0004-0000-0100-0000472E0000}"/>
    <hyperlink ref="QMK21" location="Age_Categories!A1" display="Age_Categories!A1" xr:uid="{00000000-0004-0000-0100-0000482E0000}"/>
    <hyperlink ref="QML21" location="Age_Categories!A1" display="Age_Categories!A1" xr:uid="{00000000-0004-0000-0100-0000492E0000}"/>
    <hyperlink ref="QMM21" location="Age_Categories!A1" display="Age_Categories!A1" xr:uid="{00000000-0004-0000-0100-00004A2E0000}"/>
    <hyperlink ref="QMN21" location="Age_Categories!A1" display="Age_Categories!A1" xr:uid="{00000000-0004-0000-0100-00004B2E0000}"/>
    <hyperlink ref="QMO21" location="Age_Categories!A1" display="Age_Categories!A1" xr:uid="{00000000-0004-0000-0100-00004C2E0000}"/>
    <hyperlink ref="QMP21" location="Age_Categories!A1" display="Age_Categories!A1" xr:uid="{00000000-0004-0000-0100-00004D2E0000}"/>
    <hyperlink ref="QMQ21" location="Age_Categories!A1" display="Age_Categories!A1" xr:uid="{00000000-0004-0000-0100-00004E2E0000}"/>
    <hyperlink ref="QMR21" location="Age_Categories!A1" display="Age_Categories!A1" xr:uid="{00000000-0004-0000-0100-00004F2E0000}"/>
    <hyperlink ref="QMS21" location="Age_Categories!A1" display="Age_Categories!A1" xr:uid="{00000000-0004-0000-0100-0000502E0000}"/>
    <hyperlink ref="QMT21" location="Age_Categories!A1" display="Age_Categories!A1" xr:uid="{00000000-0004-0000-0100-0000512E0000}"/>
    <hyperlink ref="QMU21" location="Age_Categories!A1" display="Age_Categories!A1" xr:uid="{00000000-0004-0000-0100-0000522E0000}"/>
    <hyperlink ref="QMV21" location="Age_Categories!A1" display="Age_Categories!A1" xr:uid="{00000000-0004-0000-0100-0000532E0000}"/>
    <hyperlink ref="QMW21" location="Age_Categories!A1" display="Age_Categories!A1" xr:uid="{00000000-0004-0000-0100-0000542E0000}"/>
    <hyperlink ref="QMX21" location="Age_Categories!A1" display="Age_Categories!A1" xr:uid="{00000000-0004-0000-0100-0000552E0000}"/>
    <hyperlink ref="QMY21" location="Age_Categories!A1" display="Age_Categories!A1" xr:uid="{00000000-0004-0000-0100-0000562E0000}"/>
    <hyperlink ref="QMZ21" location="Age_Categories!A1" display="Age_Categories!A1" xr:uid="{00000000-0004-0000-0100-0000572E0000}"/>
    <hyperlink ref="QNA21" location="Age_Categories!A1" display="Age_Categories!A1" xr:uid="{00000000-0004-0000-0100-0000582E0000}"/>
    <hyperlink ref="QNB21" location="Age_Categories!A1" display="Age_Categories!A1" xr:uid="{00000000-0004-0000-0100-0000592E0000}"/>
    <hyperlink ref="QNC21" location="Age_Categories!A1" display="Age_Categories!A1" xr:uid="{00000000-0004-0000-0100-00005A2E0000}"/>
    <hyperlink ref="QND21" location="Age_Categories!A1" display="Age_Categories!A1" xr:uid="{00000000-0004-0000-0100-00005B2E0000}"/>
    <hyperlink ref="QNE21" location="Age_Categories!A1" display="Age_Categories!A1" xr:uid="{00000000-0004-0000-0100-00005C2E0000}"/>
    <hyperlink ref="QNF21" location="Age_Categories!A1" display="Age_Categories!A1" xr:uid="{00000000-0004-0000-0100-00005D2E0000}"/>
    <hyperlink ref="QNG21" location="Age_Categories!A1" display="Age_Categories!A1" xr:uid="{00000000-0004-0000-0100-00005E2E0000}"/>
    <hyperlink ref="QNH21" location="Age_Categories!A1" display="Age_Categories!A1" xr:uid="{00000000-0004-0000-0100-00005F2E0000}"/>
    <hyperlink ref="QNI21" location="Age_Categories!A1" display="Age_Categories!A1" xr:uid="{00000000-0004-0000-0100-0000602E0000}"/>
    <hyperlink ref="QNJ21" location="Age_Categories!A1" display="Age_Categories!A1" xr:uid="{00000000-0004-0000-0100-0000612E0000}"/>
    <hyperlink ref="QNK21" location="Age_Categories!A1" display="Age_Categories!A1" xr:uid="{00000000-0004-0000-0100-0000622E0000}"/>
    <hyperlink ref="QNL21" location="Age_Categories!A1" display="Age_Categories!A1" xr:uid="{00000000-0004-0000-0100-0000632E0000}"/>
    <hyperlink ref="QNM21" location="Age_Categories!A1" display="Age_Categories!A1" xr:uid="{00000000-0004-0000-0100-0000642E0000}"/>
    <hyperlink ref="QNN21" location="Age_Categories!A1" display="Age_Categories!A1" xr:uid="{00000000-0004-0000-0100-0000652E0000}"/>
    <hyperlink ref="QNO21" location="Age_Categories!A1" display="Age_Categories!A1" xr:uid="{00000000-0004-0000-0100-0000662E0000}"/>
    <hyperlink ref="QNP21" location="Age_Categories!A1" display="Age_Categories!A1" xr:uid="{00000000-0004-0000-0100-0000672E0000}"/>
    <hyperlink ref="QNQ21" location="Age_Categories!A1" display="Age_Categories!A1" xr:uid="{00000000-0004-0000-0100-0000682E0000}"/>
    <hyperlink ref="QNR21" location="Age_Categories!A1" display="Age_Categories!A1" xr:uid="{00000000-0004-0000-0100-0000692E0000}"/>
    <hyperlink ref="QNS21" location="Age_Categories!A1" display="Age_Categories!A1" xr:uid="{00000000-0004-0000-0100-00006A2E0000}"/>
    <hyperlink ref="QNT21" location="Age_Categories!A1" display="Age_Categories!A1" xr:uid="{00000000-0004-0000-0100-00006B2E0000}"/>
    <hyperlink ref="QNU21" location="Age_Categories!A1" display="Age_Categories!A1" xr:uid="{00000000-0004-0000-0100-00006C2E0000}"/>
    <hyperlink ref="QNV21" location="Age_Categories!A1" display="Age_Categories!A1" xr:uid="{00000000-0004-0000-0100-00006D2E0000}"/>
    <hyperlink ref="QNW21" location="Age_Categories!A1" display="Age_Categories!A1" xr:uid="{00000000-0004-0000-0100-00006E2E0000}"/>
    <hyperlink ref="QNX21" location="Age_Categories!A1" display="Age_Categories!A1" xr:uid="{00000000-0004-0000-0100-00006F2E0000}"/>
    <hyperlink ref="QNY21" location="Age_Categories!A1" display="Age_Categories!A1" xr:uid="{00000000-0004-0000-0100-0000702E0000}"/>
    <hyperlink ref="QNZ21" location="Age_Categories!A1" display="Age_Categories!A1" xr:uid="{00000000-0004-0000-0100-0000712E0000}"/>
    <hyperlink ref="QOA21" location="Age_Categories!A1" display="Age_Categories!A1" xr:uid="{00000000-0004-0000-0100-0000722E0000}"/>
    <hyperlink ref="QOB21" location="Age_Categories!A1" display="Age_Categories!A1" xr:uid="{00000000-0004-0000-0100-0000732E0000}"/>
    <hyperlink ref="QOC21" location="Age_Categories!A1" display="Age_Categories!A1" xr:uid="{00000000-0004-0000-0100-0000742E0000}"/>
    <hyperlink ref="QOD21" location="Age_Categories!A1" display="Age_Categories!A1" xr:uid="{00000000-0004-0000-0100-0000752E0000}"/>
    <hyperlink ref="QOE21" location="Age_Categories!A1" display="Age_Categories!A1" xr:uid="{00000000-0004-0000-0100-0000762E0000}"/>
    <hyperlink ref="QOF21" location="Age_Categories!A1" display="Age_Categories!A1" xr:uid="{00000000-0004-0000-0100-0000772E0000}"/>
    <hyperlink ref="QOG21" location="Age_Categories!A1" display="Age_Categories!A1" xr:uid="{00000000-0004-0000-0100-0000782E0000}"/>
    <hyperlink ref="QOH21" location="Age_Categories!A1" display="Age_Categories!A1" xr:uid="{00000000-0004-0000-0100-0000792E0000}"/>
    <hyperlink ref="QOI21" location="Age_Categories!A1" display="Age_Categories!A1" xr:uid="{00000000-0004-0000-0100-00007A2E0000}"/>
    <hyperlink ref="QOJ21" location="Age_Categories!A1" display="Age_Categories!A1" xr:uid="{00000000-0004-0000-0100-00007B2E0000}"/>
    <hyperlink ref="QOK21" location="Age_Categories!A1" display="Age_Categories!A1" xr:uid="{00000000-0004-0000-0100-00007C2E0000}"/>
    <hyperlink ref="QOL21" location="Age_Categories!A1" display="Age_Categories!A1" xr:uid="{00000000-0004-0000-0100-00007D2E0000}"/>
    <hyperlink ref="QOM21" location="Age_Categories!A1" display="Age_Categories!A1" xr:uid="{00000000-0004-0000-0100-00007E2E0000}"/>
    <hyperlink ref="QON21" location="Age_Categories!A1" display="Age_Categories!A1" xr:uid="{00000000-0004-0000-0100-00007F2E0000}"/>
    <hyperlink ref="QOO21" location="Age_Categories!A1" display="Age_Categories!A1" xr:uid="{00000000-0004-0000-0100-0000802E0000}"/>
    <hyperlink ref="QOP21" location="Age_Categories!A1" display="Age_Categories!A1" xr:uid="{00000000-0004-0000-0100-0000812E0000}"/>
    <hyperlink ref="QOQ21" location="Age_Categories!A1" display="Age_Categories!A1" xr:uid="{00000000-0004-0000-0100-0000822E0000}"/>
    <hyperlink ref="QOR21" location="Age_Categories!A1" display="Age_Categories!A1" xr:uid="{00000000-0004-0000-0100-0000832E0000}"/>
    <hyperlink ref="QOS21" location="Age_Categories!A1" display="Age_Categories!A1" xr:uid="{00000000-0004-0000-0100-0000842E0000}"/>
    <hyperlink ref="QOT21" location="Age_Categories!A1" display="Age_Categories!A1" xr:uid="{00000000-0004-0000-0100-0000852E0000}"/>
    <hyperlink ref="QOU21" location="Age_Categories!A1" display="Age_Categories!A1" xr:uid="{00000000-0004-0000-0100-0000862E0000}"/>
    <hyperlink ref="QOV21" location="Age_Categories!A1" display="Age_Categories!A1" xr:uid="{00000000-0004-0000-0100-0000872E0000}"/>
    <hyperlink ref="QOW21" location="Age_Categories!A1" display="Age_Categories!A1" xr:uid="{00000000-0004-0000-0100-0000882E0000}"/>
    <hyperlink ref="QOX21" location="Age_Categories!A1" display="Age_Categories!A1" xr:uid="{00000000-0004-0000-0100-0000892E0000}"/>
    <hyperlink ref="QOY21" location="Age_Categories!A1" display="Age_Categories!A1" xr:uid="{00000000-0004-0000-0100-00008A2E0000}"/>
    <hyperlink ref="QOZ21" location="Age_Categories!A1" display="Age_Categories!A1" xr:uid="{00000000-0004-0000-0100-00008B2E0000}"/>
    <hyperlink ref="QPA21" location="Age_Categories!A1" display="Age_Categories!A1" xr:uid="{00000000-0004-0000-0100-00008C2E0000}"/>
    <hyperlink ref="QPB21" location="Age_Categories!A1" display="Age_Categories!A1" xr:uid="{00000000-0004-0000-0100-00008D2E0000}"/>
    <hyperlink ref="QPC21" location="Age_Categories!A1" display="Age_Categories!A1" xr:uid="{00000000-0004-0000-0100-00008E2E0000}"/>
    <hyperlink ref="QPD21" location="Age_Categories!A1" display="Age_Categories!A1" xr:uid="{00000000-0004-0000-0100-00008F2E0000}"/>
    <hyperlink ref="QPE21" location="Age_Categories!A1" display="Age_Categories!A1" xr:uid="{00000000-0004-0000-0100-0000902E0000}"/>
    <hyperlink ref="QPF21" location="Age_Categories!A1" display="Age_Categories!A1" xr:uid="{00000000-0004-0000-0100-0000912E0000}"/>
    <hyperlink ref="QPG21" location="Age_Categories!A1" display="Age_Categories!A1" xr:uid="{00000000-0004-0000-0100-0000922E0000}"/>
    <hyperlink ref="QPH21" location="Age_Categories!A1" display="Age_Categories!A1" xr:uid="{00000000-0004-0000-0100-0000932E0000}"/>
    <hyperlink ref="QPI21" location="Age_Categories!A1" display="Age_Categories!A1" xr:uid="{00000000-0004-0000-0100-0000942E0000}"/>
    <hyperlink ref="QPJ21" location="Age_Categories!A1" display="Age_Categories!A1" xr:uid="{00000000-0004-0000-0100-0000952E0000}"/>
    <hyperlink ref="QPK21" location="Age_Categories!A1" display="Age_Categories!A1" xr:uid="{00000000-0004-0000-0100-0000962E0000}"/>
    <hyperlink ref="QPL21" location="Age_Categories!A1" display="Age_Categories!A1" xr:uid="{00000000-0004-0000-0100-0000972E0000}"/>
    <hyperlink ref="QPM21" location="Age_Categories!A1" display="Age_Categories!A1" xr:uid="{00000000-0004-0000-0100-0000982E0000}"/>
    <hyperlink ref="QPN21" location="Age_Categories!A1" display="Age_Categories!A1" xr:uid="{00000000-0004-0000-0100-0000992E0000}"/>
    <hyperlink ref="QPO21" location="Age_Categories!A1" display="Age_Categories!A1" xr:uid="{00000000-0004-0000-0100-00009A2E0000}"/>
    <hyperlink ref="QPP21" location="Age_Categories!A1" display="Age_Categories!A1" xr:uid="{00000000-0004-0000-0100-00009B2E0000}"/>
    <hyperlink ref="QPQ21" location="Age_Categories!A1" display="Age_Categories!A1" xr:uid="{00000000-0004-0000-0100-00009C2E0000}"/>
    <hyperlink ref="QPR21" location="Age_Categories!A1" display="Age_Categories!A1" xr:uid="{00000000-0004-0000-0100-00009D2E0000}"/>
    <hyperlink ref="QPS21" location="Age_Categories!A1" display="Age_Categories!A1" xr:uid="{00000000-0004-0000-0100-00009E2E0000}"/>
    <hyperlink ref="QPT21" location="Age_Categories!A1" display="Age_Categories!A1" xr:uid="{00000000-0004-0000-0100-00009F2E0000}"/>
    <hyperlink ref="QPU21" location="Age_Categories!A1" display="Age_Categories!A1" xr:uid="{00000000-0004-0000-0100-0000A02E0000}"/>
    <hyperlink ref="QPV21" location="Age_Categories!A1" display="Age_Categories!A1" xr:uid="{00000000-0004-0000-0100-0000A12E0000}"/>
    <hyperlink ref="QPW21" location="Age_Categories!A1" display="Age_Categories!A1" xr:uid="{00000000-0004-0000-0100-0000A22E0000}"/>
    <hyperlink ref="QPX21" location="Age_Categories!A1" display="Age_Categories!A1" xr:uid="{00000000-0004-0000-0100-0000A32E0000}"/>
    <hyperlink ref="QPY21" location="Age_Categories!A1" display="Age_Categories!A1" xr:uid="{00000000-0004-0000-0100-0000A42E0000}"/>
    <hyperlink ref="QPZ21" location="Age_Categories!A1" display="Age_Categories!A1" xr:uid="{00000000-0004-0000-0100-0000A52E0000}"/>
    <hyperlink ref="QQA21" location="Age_Categories!A1" display="Age_Categories!A1" xr:uid="{00000000-0004-0000-0100-0000A62E0000}"/>
    <hyperlink ref="QQB21" location="Age_Categories!A1" display="Age_Categories!A1" xr:uid="{00000000-0004-0000-0100-0000A72E0000}"/>
    <hyperlink ref="QQC21" location="Age_Categories!A1" display="Age_Categories!A1" xr:uid="{00000000-0004-0000-0100-0000A82E0000}"/>
    <hyperlink ref="QQD21" location="Age_Categories!A1" display="Age_Categories!A1" xr:uid="{00000000-0004-0000-0100-0000A92E0000}"/>
    <hyperlink ref="QQE21" location="Age_Categories!A1" display="Age_Categories!A1" xr:uid="{00000000-0004-0000-0100-0000AA2E0000}"/>
    <hyperlink ref="QQF21" location="Age_Categories!A1" display="Age_Categories!A1" xr:uid="{00000000-0004-0000-0100-0000AB2E0000}"/>
    <hyperlink ref="QQG21" location="Age_Categories!A1" display="Age_Categories!A1" xr:uid="{00000000-0004-0000-0100-0000AC2E0000}"/>
    <hyperlink ref="QQH21" location="Age_Categories!A1" display="Age_Categories!A1" xr:uid="{00000000-0004-0000-0100-0000AD2E0000}"/>
    <hyperlink ref="QQI21" location="Age_Categories!A1" display="Age_Categories!A1" xr:uid="{00000000-0004-0000-0100-0000AE2E0000}"/>
    <hyperlink ref="QQJ21" location="Age_Categories!A1" display="Age_Categories!A1" xr:uid="{00000000-0004-0000-0100-0000AF2E0000}"/>
    <hyperlink ref="QQK21" location="Age_Categories!A1" display="Age_Categories!A1" xr:uid="{00000000-0004-0000-0100-0000B02E0000}"/>
    <hyperlink ref="QQL21" location="Age_Categories!A1" display="Age_Categories!A1" xr:uid="{00000000-0004-0000-0100-0000B12E0000}"/>
    <hyperlink ref="QQM21" location="Age_Categories!A1" display="Age_Categories!A1" xr:uid="{00000000-0004-0000-0100-0000B22E0000}"/>
    <hyperlink ref="QQN21" location="Age_Categories!A1" display="Age_Categories!A1" xr:uid="{00000000-0004-0000-0100-0000B32E0000}"/>
    <hyperlink ref="QQO21" location="Age_Categories!A1" display="Age_Categories!A1" xr:uid="{00000000-0004-0000-0100-0000B42E0000}"/>
    <hyperlink ref="QQP21" location="Age_Categories!A1" display="Age_Categories!A1" xr:uid="{00000000-0004-0000-0100-0000B52E0000}"/>
    <hyperlink ref="QQQ21" location="Age_Categories!A1" display="Age_Categories!A1" xr:uid="{00000000-0004-0000-0100-0000B62E0000}"/>
    <hyperlink ref="QQR21" location="Age_Categories!A1" display="Age_Categories!A1" xr:uid="{00000000-0004-0000-0100-0000B72E0000}"/>
    <hyperlink ref="QQS21" location="Age_Categories!A1" display="Age_Categories!A1" xr:uid="{00000000-0004-0000-0100-0000B82E0000}"/>
    <hyperlink ref="QQT21" location="Age_Categories!A1" display="Age_Categories!A1" xr:uid="{00000000-0004-0000-0100-0000B92E0000}"/>
    <hyperlink ref="QQU21" location="Age_Categories!A1" display="Age_Categories!A1" xr:uid="{00000000-0004-0000-0100-0000BA2E0000}"/>
    <hyperlink ref="QQV21" location="Age_Categories!A1" display="Age_Categories!A1" xr:uid="{00000000-0004-0000-0100-0000BB2E0000}"/>
    <hyperlink ref="QQW21" location="Age_Categories!A1" display="Age_Categories!A1" xr:uid="{00000000-0004-0000-0100-0000BC2E0000}"/>
    <hyperlink ref="QQX21" location="Age_Categories!A1" display="Age_Categories!A1" xr:uid="{00000000-0004-0000-0100-0000BD2E0000}"/>
    <hyperlink ref="QQY21" location="Age_Categories!A1" display="Age_Categories!A1" xr:uid="{00000000-0004-0000-0100-0000BE2E0000}"/>
    <hyperlink ref="QQZ21" location="Age_Categories!A1" display="Age_Categories!A1" xr:uid="{00000000-0004-0000-0100-0000BF2E0000}"/>
    <hyperlink ref="QRA21" location="Age_Categories!A1" display="Age_Categories!A1" xr:uid="{00000000-0004-0000-0100-0000C02E0000}"/>
    <hyperlink ref="QRB21" location="Age_Categories!A1" display="Age_Categories!A1" xr:uid="{00000000-0004-0000-0100-0000C12E0000}"/>
    <hyperlink ref="QRC21" location="Age_Categories!A1" display="Age_Categories!A1" xr:uid="{00000000-0004-0000-0100-0000C22E0000}"/>
    <hyperlink ref="QRD21" location="Age_Categories!A1" display="Age_Categories!A1" xr:uid="{00000000-0004-0000-0100-0000C32E0000}"/>
    <hyperlink ref="QRE21" location="Age_Categories!A1" display="Age_Categories!A1" xr:uid="{00000000-0004-0000-0100-0000C42E0000}"/>
    <hyperlink ref="QRF21" location="Age_Categories!A1" display="Age_Categories!A1" xr:uid="{00000000-0004-0000-0100-0000C52E0000}"/>
    <hyperlink ref="QRG21" location="Age_Categories!A1" display="Age_Categories!A1" xr:uid="{00000000-0004-0000-0100-0000C62E0000}"/>
    <hyperlink ref="QRH21" location="Age_Categories!A1" display="Age_Categories!A1" xr:uid="{00000000-0004-0000-0100-0000C72E0000}"/>
    <hyperlink ref="QRI21" location="Age_Categories!A1" display="Age_Categories!A1" xr:uid="{00000000-0004-0000-0100-0000C82E0000}"/>
    <hyperlink ref="QRJ21" location="Age_Categories!A1" display="Age_Categories!A1" xr:uid="{00000000-0004-0000-0100-0000C92E0000}"/>
    <hyperlink ref="QRK21" location="Age_Categories!A1" display="Age_Categories!A1" xr:uid="{00000000-0004-0000-0100-0000CA2E0000}"/>
    <hyperlink ref="QRL21" location="Age_Categories!A1" display="Age_Categories!A1" xr:uid="{00000000-0004-0000-0100-0000CB2E0000}"/>
    <hyperlink ref="QRM21" location="Age_Categories!A1" display="Age_Categories!A1" xr:uid="{00000000-0004-0000-0100-0000CC2E0000}"/>
    <hyperlink ref="QRN21" location="Age_Categories!A1" display="Age_Categories!A1" xr:uid="{00000000-0004-0000-0100-0000CD2E0000}"/>
    <hyperlink ref="QRO21" location="Age_Categories!A1" display="Age_Categories!A1" xr:uid="{00000000-0004-0000-0100-0000CE2E0000}"/>
    <hyperlink ref="QRP21" location="Age_Categories!A1" display="Age_Categories!A1" xr:uid="{00000000-0004-0000-0100-0000CF2E0000}"/>
    <hyperlink ref="QRQ21" location="Age_Categories!A1" display="Age_Categories!A1" xr:uid="{00000000-0004-0000-0100-0000D02E0000}"/>
    <hyperlink ref="QRR21" location="Age_Categories!A1" display="Age_Categories!A1" xr:uid="{00000000-0004-0000-0100-0000D12E0000}"/>
    <hyperlink ref="QRS21" location="Age_Categories!A1" display="Age_Categories!A1" xr:uid="{00000000-0004-0000-0100-0000D22E0000}"/>
    <hyperlink ref="QRT21" location="Age_Categories!A1" display="Age_Categories!A1" xr:uid="{00000000-0004-0000-0100-0000D32E0000}"/>
    <hyperlink ref="QRU21" location="Age_Categories!A1" display="Age_Categories!A1" xr:uid="{00000000-0004-0000-0100-0000D42E0000}"/>
    <hyperlink ref="QRV21" location="Age_Categories!A1" display="Age_Categories!A1" xr:uid="{00000000-0004-0000-0100-0000D52E0000}"/>
    <hyperlink ref="QRW21" location="Age_Categories!A1" display="Age_Categories!A1" xr:uid="{00000000-0004-0000-0100-0000D62E0000}"/>
    <hyperlink ref="QRX21" location="Age_Categories!A1" display="Age_Categories!A1" xr:uid="{00000000-0004-0000-0100-0000D72E0000}"/>
    <hyperlink ref="QRY21" location="Age_Categories!A1" display="Age_Categories!A1" xr:uid="{00000000-0004-0000-0100-0000D82E0000}"/>
    <hyperlink ref="QRZ21" location="Age_Categories!A1" display="Age_Categories!A1" xr:uid="{00000000-0004-0000-0100-0000D92E0000}"/>
    <hyperlink ref="QSA21" location="Age_Categories!A1" display="Age_Categories!A1" xr:uid="{00000000-0004-0000-0100-0000DA2E0000}"/>
    <hyperlink ref="QSB21" location="Age_Categories!A1" display="Age_Categories!A1" xr:uid="{00000000-0004-0000-0100-0000DB2E0000}"/>
    <hyperlink ref="QSC21" location="Age_Categories!A1" display="Age_Categories!A1" xr:uid="{00000000-0004-0000-0100-0000DC2E0000}"/>
    <hyperlink ref="QSD21" location="Age_Categories!A1" display="Age_Categories!A1" xr:uid="{00000000-0004-0000-0100-0000DD2E0000}"/>
    <hyperlink ref="QSE21" location="Age_Categories!A1" display="Age_Categories!A1" xr:uid="{00000000-0004-0000-0100-0000DE2E0000}"/>
    <hyperlink ref="QSF21" location="Age_Categories!A1" display="Age_Categories!A1" xr:uid="{00000000-0004-0000-0100-0000DF2E0000}"/>
    <hyperlink ref="QSG21" location="Age_Categories!A1" display="Age_Categories!A1" xr:uid="{00000000-0004-0000-0100-0000E02E0000}"/>
    <hyperlink ref="QSH21" location="Age_Categories!A1" display="Age_Categories!A1" xr:uid="{00000000-0004-0000-0100-0000E12E0000}"/>
    <hyperlink ref="QSI21" location="Age_Categories!A1" display="Age_Categories!A1" xr:uid="{00000000-0004-0000-0100-0000E22E0000}"/>
    <hyperlink ref="QSJ21" location="Age_Categories!A1" display="Age_Categories!A1" xr:uid="{00000000-0004-0000-0100-0000E32E0000}"/>
    <hyperlink ref="QSK21" location="Age_Categories!A1" display="Age_Categories!A1" xr:uid="{00000000-0004-0000-0100-0000E42E0000}"/>
    <hyperlink ref="QSL21" location="Age_Categories!A1" display="Age_Categories!A1" xr:uid="{00000000-0004-0000-0100-0000E52E0000}"/>
    <hyperlink ref="QSM21" location="Age_Categories!A1" display="Age_Categories!A1" xr:uid="{00000000-0004-0000-0100-0000E62E0000}"/>
    <hyperlink ref="QSN21" location="Age_Categories!A1" display="Age_Categories!A1" xr:uid="{00000000-0004-0000-0100-0000E72E0000}"/>
    <hyperlink ref="QSO21" location="Age_Categories!A1" display="Age_Categories!A1" xr:uid="{00000000-0004-0000-0100-0000E82E0000}"/>
    <hyperlink ref="QSP21" location="Age_Categories!A1" display="Age_Categories!A1" xr:uid="{00000000-0004-0000-0100-0000E92E0000}"/>
    <hyperlink ref="QSQ21" location="Age_Categories!A1" display="Age_Categories!A1" xr:uid="{00000000-0004-0000-0100-0000EA2E0000}"/>
    <hyperlink ref="QSR21" location="Age_Categories!A1" display="Age_Categories!A1" xr:uid="{00000000-0004-0000-0100-0000EB2E0000}"/>
    <hyperlink ref="QSS21" location="Age_Categories!A1" display="Age_Categories!A1" xr:uid="{00000000-0004-0000-0100-0000EC2E0000}"/>
    <hyperlink ref="QST21" location="Age_Categories!A1" display="Age_Categories!A1" xr:uid="{00000000-0004-0000-0100-0000ED2E0000}"/>
    <hyperlink ref="QSU21" location="Age_Categories!A1" display="Age_Categories!A1" xr:uid="{00000000-0004-0000-0100-0000EE2E0000}"/>
    <hyperlink ref="QSV21" location="Age_Categories!A1" display="Age_Categories!A1" xr:uid="{00000000-0004-0000-0100-0000EF2E0000}"/>
    <hyperlink ref="QSW21" location="Age_Categories!A1" display="Age_Categories!A1" xr:uid="{00000000-0004-0000-0100-0000F02E0000}"/>
    <hyperlink ref="QSX21" location="Age_Categories!A1" display="Age_Categories!A1" xr:uid="{00000000-0004-0000-0100-0000F12E0000}"/>
    <hyperlink ref="QSY21" location="Age_Categories!A1" display="Age_Categories!A1" xr:uid="{00000000-0004-0000-0100-0000F22E0000}"/>
    <hyperlink ref="QSZ21" location="Age_Categories!A1" display="Age_Categories!A1" xr:uid="{00000000-0004-0000-0100-0000F32E0000}"/>
    <hyperlink ref="QTA21" location="Age_Categories!A1" display="Age_Categories!A1" xr:uid="{00000000-0004-0000-0100-0000F42E0000}"/>
    <hyperlink ref="QTB21" location="Age_Categories!A1" display="Age_Categories!A1" xr:uid="{00000000-0004-0000-0100-0000F52E0000}"/>
    <hyperlink ref="QTC21" location="Age_Categories!A1" display="Age_Categories!A1" xr:uid="{00000000-0004-0000-0100-0000F62E0000}"/>
    <hyperlink ref="QTD21" location="Age_Categories!A1" display="Age_Categories!A1" xr:uid="{00000000-0004-0000-0100-0000F72E0000}"/>
    <hyperlink ref="QTE21" location="Age_Categories!A1" display="Age_Categories!A1" xr:uid="{00000000-0004-0000-0100-0000F82E0000}"/>
    <hyperlink ref="QTF21" location="Age_Categories!A1" display="Age_Categories!A1" xr:uid="{00000000-0004-0000-0100-0000F92E0000}"/>
    <hyperlink ref="QTG21" location="Age_Categories!A1" display="Age_Categories!A1" xr:uid="{00000000-0004-0000-0100-0000FA2E0000}"/>
    <hyperlink ref="QTH21" location="Age_Categories!A1" display="Age_Categories!A1" xr:uid="{00000000-0004-0000-0100-0000FB2E0000}"/>
    <hyperlink ref="QTI21" location="Age_Categories!A1" display="Age_Categories!A1" xr:uid="{00000000-0004-0000-0100-0000FC2E0000}"/>
    <hyperlink ref="QTJ21" location="Age_Categories!A1" display="Age_Categories!A1" xr:uid="{00000000-0004-0000-0100-0000FD2E0000}"/>
    <hyperlink ref="QTK21" location="Age_Categories!A1" display="Age_Categories!A1" xr:uid="{00000000-0004-0000-0100-0000FE2E0000}"/>
    <hyperlink ref="QTL21" location="Age_Categories!A1" display="Age_Categories!A1" xr:uid="{00000000-0004-0000-0100-0000FF2E0000}"/>
    <hyperlink ref="QTM21" location="Age_Categories!A1" display="Age_Categories!A1" xr:uid="{00000000-0004-0000-0100-0000002F0000}"/>
    <hyperlink ref="QTN21" location="Age_Categories!A1" display="Age_Categories!A1" xr:uid="{00000000-0004-0000-0100-0000012F0000}"/>
    <hyperlink ref="QTO21" location="Age_Categories!A1" display="Age_Categories!A1" xr:uid="{00000000-0004-0000-0100-0000022F0000}"/>
    <hyperlink ref="QTP21" location="Age_Categories!A1" display="Age_Categories!A1" xr:uid="{00000000-0004-0000-0100-0000032F0000}"/>
    <hyperlink ref="QTQ21" location="Age_Categories!A1" display="Age_Categories!A1" xr:uid="{00000000-0004-0000-0100-0000042F0000}"/>
    <hyperlink ref="QTR21" location="Age_Categories!A1" display="Age_Categories!A1" xr:uid="{00000000-0004-0000-0100-0000052F0000}"/>
    <hyperlink ref="QTS21" location="Age_Categories!A1" display="Age_Categories!A1" xr:uid="{00000000-0004-0000-0100-0000062F0000}"/>
    <hyperlink ref="QTT21" location="Age_Categories!A1" display="Age_Categories!A1" xr:uid="{00000000-0004-0000-0100-0000072F0000}"/>
    <hyperlink ref="QTU21" location="Age_Categories!A1" display="Age_Categories!A1" xr:uid="{00000000-0004-0000-0100-0000082F0000}"/>
    <hyperlink ref="QTV21" location="Age_Categories!A1" display="Age_Categories!A1" xr:uid="{00000000-0004-0000-0100-0000092F0000}"/>
    <hyperlink ref="QTW21" location="Age_Categories!A1" display="Age_Categories!A1" xr:uid="{00000000-0004-0000-0100-00000A2F0000}"/>
    <hyperlink ref="QTX21" location="Age_Categories!A1" display="Age_Categories!A1" xr:uid="{00000000-0004-0000-0100-00000B2F0000}"/>
    <hyperlink ref="QTY21" location="Age_Categories!A1" display="Age_Categories!A1" xr:uid="{00000000-0004-0000-0100-00000C2F0000}"/>
    <hyperlink ref="QTZ21" location="Age_Categories!A1" display="Age_Categories!A1" xr:uid="{00000000-0004-0000-0100-00000D2F0000}"/>
    <hyperlink ref="QUA21" location="Age_Categories!A1" display="Age_Categories!A1" xr:uid="{00000000-0004-0000-0100-00000E2F0000}"/>
    <hyperlink ref="QUB21" location="Age_Categories!A1" display="Age_Categories!A1" xr:uid="{00000000-0004-0000-0100-00000F2F0000}"/>
    <hyperlink ref="QUC21" location="Age_Categories!A1" display="Age_Categories!A1" xr:uid="{00000000-0004-0000-0100-0000102F0000}"/>
    <hyperlink ref="QUD21" location="Age_Categories!A1" display="Age_Categories!A1" xr:uid="{00000000-0004-0000-0100-0000112F0000}"/>
    <hyperlink ref="QUE21" location="Age_Categories!A1" display="Age_Categories!A1" xr:uid="{00000000-0004-0000-0100-0000122F0000}"/>
    <hyperlink ref="QUF21" location="Age_Categories!A1" display="Age_Categories!A1" xr:uid="{00000000-0004-0000-0100-0000132F0000}"/>
    <hyperlink ref="QUG21" location="Age_Categories!A1" display="Age_Categories!A1" xr:uid="{00000000-0004-0000-0100-0000142F0000}"/>
    <hyperlink ref="QUH21" location="Age_Categories!A1" display="Age_Categories!A1" xr:uid="{00000000-0004-0000-0100-0000152F0000}"/>
    <hyperlink ref="QUI21" location="Age_Categories!A1" display="Age_Categories!A1" xr:uid="{00000000-0004-0000-0100-0000162F0000}"/>
    <hyperlink ref="QUJ21" location="Age_Categories!A1" display="Age_Categories!A1" xr:uid="{00000000-0004-0000-0100-0000172F0000}"/>
    <hyperlink ref="QUK21" location="Age_Categories!A1" display="Age_Categories!A1" xr:uid="{00000000-0004-0000-0100-0000182F0000}"/>
    <hyperlink ref="QUL21" location="Age_Categories!A1" display="Age_Categories!A1" xr:uid="{00000000-0004-0000-0100-0000192F0000}"/>
    <hyperlink ref="QUM21" location="Age_Categories!A1" display="Age_Categories!A1" xr:uid="{00000000-0004-0000-0100-00001A2F0000}"/>
    <hyperlink ref="QUN21" location="Age_Categories!A1" display="Age_Categories!A1" xr:uid="{00000000-0004-0000-0100-00001B2F0000}"/>
    <hyperlink ref="QUO21" location="Age_Categories!A1" display="Age_Categories!A1" xr:uid="{00000000-0004-0000-0100-00001C2F0000}"/>
    <hyperlink ref="QUP21" location="Age_Categories!A1" display="Age_Categories!A1" xr:uid="{00000000-0004-0000-0100-00001D2F0000}"/>
    <hyperlink ref="QUQ21" location="Age_Categories!A1" display="Age_Categories!A1" xr:uid="{00000000-0004-0000-0100-00001E2F0000}"/>
    <hyperlink ref="QUR21" location="Age_Categories!A1" display="Age_Categories!A1" xr:uid="{00000000-0004-0000-0100-00001F2F0000}"/>
    <hyperlink ref="QUS21" location="Age_Categories!A1" display="Age_Categories!A1" xr:uid="{00000000-0004-0000-0100-0000202F0000}"/>
    <hyperlink ref="QUT21" location="Age_Categories!A1" display="Age_Categories!A1" xr:uid="{00000000-0004-0000-0100-0000212F0000}"/>
    <hyperlink ref="QUU21" location="Age_Categories!A1" display="Age_Categories!A1" xr:uid="{00000000-0004-0000-0100-0000222F0000}"/>
    <hyperlink ref="QUV21" location="Age_Categories!A1" display="Age_Categories!A1" xr:uid="{00000000-0004-0000-0100-0000232F0000}"/>
    <hyperlink ref="QUW21" location="Age_Categories!A1" display="Age_Categories!A1" xr:uid="{00000000-0004-0000-0100-0000242F0000}"/>
    <hyperlink ref="QUX21" location="Age_Categories!A1" display="Age_Categories!A1" xr:uid="{00000000-0004-0000-0100-0000252F0000}"/>
    <hyperlink ref="QUY21" location="Age_Categories!A1" display="Age_Categories!A1" xr:uid="{00000000-0004-0000-0100-0000262F0000}"/>
    <hyperlink ref="QUZ21" location="Age_Categories!A1" display="Age_Categories!A1" xr:uid="{00000000-0004-0000-0100-0000272F0000}"/>
    <hyperlink ref="QVA21" location="Age_Categories!A1" display="Age_Categories!A1" xr:uid="{00000000-0004-0000-0100-0000282F0000}"/>
    <hyperlink ref="QVB21" location="Age_Categories!A1" display="Age_Categories!A1" xr:uid="{00000000-0004-0000-0100-0000292F0000}"/>
    <hyperlink ref="QVC21" location="Age_Categories!A1" display="Age_Categories!A1" xr:uid="{00000000-0004-0000-0100-00002A2F0000}"/>
    <hyperlink ref="QVD21" location="Age_Categories!A1" display="Age_Categories!A1" xr:uid="{00000000-0004-0000-0100-00002B2F0000}"/>
    <hyperlink ref="QVE21" location="Age_Categories!A1" display="Age_Categories!A1" xr:uid="{00000000-0004-0000-0100-00002C2F0000}"/>
    <hyperlink ref="QVF21" location="Age_Categories!A1" display="Age_Categories!A1" xr:uid="{00000000-0004-0000-0100-00002D2F0000}"/>
    <hyperlink ref="QVG21" location="Age_Categories!A1" display="Age_Categories!A1" xr:uid="{00000000-0004-0000-0100-00002E2F0000}"/>
    <hyperlink ref="QVH21" location="Age_Categories!A1" display="Age_Categories!A1" xr:uid="{00000000-0004-0000-0100-00002F2F0000}"/>
    <hyperlink ref="QVI21" location="Age_Categories!A1" display="Age_Categories!A1" xr:uid="{00000000-0004-0000-0100-0000302F0000}"/>
    <hyperlink ref="QVJ21" location="Age_Categories!A1" display="Age_Categories!A1" xr:uid="{00000000-0004-0000-0100-0000312F0000}"/>
    <hyperlink ref="QVK21" location="Age_Categories!A1" display="Age_Categories!A1" xr:uid="{00000000-0004-0000-0100-0000322F0000}"/>
    <hyperlink ref="QVL21" location="Age_Categories!A1" display="Age_Categories!A1" xr:uid="{00000000-0004-0000-0100-0000332F0000}"/>
    <hyperlink ref="QVM21" location="Age_Categories!A1" display="Age_Categories!A1" xr:uid="{00000000-0004-0000-0100-0000342F0000}"/>
    <hyperlink ref="QVN21" location="Age_Categories!A1" display="Age_Categories!A1" xr:uid="{00000000-0004-0000-0100-0000352F0000}"/>
    <hyperlink ref="QVO21" location="Age_Categories!A1" display="Age_Categories!A1" xr:uid="{00000000-0004-0000-0100-0000362F0000}"/>
    <hyperlink ref="QVP21" location="Age_Categories!A1" display="Age_Categories!A1" xr:uid="{00000000-0004-0000-0100-0000372F0000}"/>
    <hyperlink ref="QVQ21" location="Age_Categories!A1" display="Age_Categories!A1" xr:uid="{00000000-0004-0000-0100-0000382F0000}"/>
    <hyperlink ref="QVR21" location="Age_Categories!A1" display="Age_Categories!A1" xr:uid="{00000000-0004-0000-0100-0000392F0000}"/>
    <hyperlink ref="QVS21" location="Age_Categories!A1" display="Age_Categories!A1" xr:uid="{00000000-0004-0000-0100-00003A2F0000}"/>
    <hyperlink ref="QVT21" location="Age_Categories!A1" display="Age_Categories!A1" xr:uid="{00000000-0004-0000-0100-00003B2F0000}"/>
    <hyperlink ref="QVU21" location="Age_Categories!A1" display="Age_Categories!A1" xr:uid="{00000000-0004-0000-0100-00003C2F0000}"/>
    <hyperlink ref="QVV21" location="Age_Categories!A1" display="Age_Categories!A1" xr:uid="{00000000-0004-0000-0100-00003D2F0000}"/>
    <hyperlink ref="QVW21" location="Age_Categories!A1" display="Age_Categories!A1" xr:uid="{00000000-0004-0000-0100-00003E2F0000}"/>
    <hyperlink ref="QVX21" location="Age_Categories!A1" display="Age_Categories!A1" xr:uid="{00000000-0004-0000-0100-00003F2F0000}"/>
    <hyperlink ref="QVY21" location="Age_Categories!A1" display="Age_Categories!A1" xr:uid="{00000000-0004-0000-0100-0000402F0000}"/>
    <hyperlink ref="QVZ21" location="Age_Categories!A1" display="Age_Categories!A1" xr:uid="{00000000-0004-0000-0100-0000412F0000}"/>
    <hyperlink ref="QWA21" location="Age_Categories!A1" display="Age_Categories!A1" xr:uid="{00000000-0004-0000-0100-0000422F0000}"/>
    <hyperlink ref="QWB21" location="Age_Categories!A1" display="Age_Categories!A1" xr:uid="{00000000-0004-0000-0100-0000432F0000}"/>
    <hyperlink ref="QWC21" location="Age_Categories!A1" display="Age_Categories!A1" xr:uid="{00000000-0004-0000-0100-0000442F0000}"/>
    <hyperlink ref="QWD21" location="Age_Categories!A1" display="Age_Categories!A1" xr:uid="{00000000-0004-0000-0100-0000452F0000}"/>
    <hyperlink ref="QWE21" location="Age_Categories!A1" display="Age_Categories!A1" xr:uid="{00000000-0004-0000-0100-0000462F0000}"/>
    <hyperlink ref="QWF21" location="Age_Categories!A1" display="Age_Categories!A1" xr:uid="{00000000-0004-0000-0100-0000472F0000}"/>
    <hyperlink ref="QWG21" location="Age_Categories!A1" display="Age_Categories!A1" xr:uid="{00000000-0004-0000-0100-0000482F0000}"/>
    <hyperlink ref="QWH21" location="Age_Categories!A1" display="Age_Categories!A1" xr:uid="{00000000-0004-0000-0100-0000492F0000}"/>
    <hyperlink ref="QWI21" location="Age_Categories!A1" display="Age_Categories!A1" xr:uid="{00000000-0004-0000-0100-00004A2F0000}"/>
    <hyperlink ref="QWJ21" location="Age_Categories!A1" display="Age_Categories!A1" xr:uid="{00000000-0004-0000-0100-00004B2F0000}"/>
    <hyperlink ref="QWK21" location="Age_Categories!A1" display="Age_Categories!A1" xr:uid="{00000000-0004-0000-0100-00004C2F0000}"/>
    <hyperlink ref="QWL21" location="Age_Categories!A1" display="Age_Categories!A1" xr:uid="{00000000-0004-0000-0100-00004D2F0000}"/>
    <hyperlink ref="QWM21" location="Age_Categories!A1" display="Age_Categories!A1" xr:uid="{00000000-0004-0000-0100-00004E2F0000}"/>
    <hyperlink ref="QWN21" location="Age_Categories!A1" display="Age_Categories!A1" xr:uid="{00000000-0004-0000-0100-00004F2F0000}"/>
    <hyperlink ref="QWO21" location="Age_Categories!A1" display="Age_Categories!A1" xr:uid="{00000000-0004-0000-0100-0000502F0000}"/>
    <hyperlink ref="QWP21" location="Age_Categories!A1" display="Age_Categories!A1" xr:uid="{00000000-0004-0000-0100-0000512F0000}"/>
    <hyperlink ref="QWQ21" location="Age_Categories!A1" display="Age_Categories!A1" xr:uid="{00000000-0004-0000-0100-0000522F0000}"/>
    <hyperlink ref="QWR21" location="Age_Categories!A1" display="Age_Categories!A1" xr:uid="{00000000-0004-0000-0100-0000532F0000}"/>
    <hyperlink ref="QWS21" location="Age_Categories!A1" display="Age_Categories!A1" xr:uid="{00000000-0004-0000-0100-0000542F0000}"/>
    <hyperlink ref="QWT21" location="Age_Categories!A1" display="Age_Categories!A1" xr:uid="{00000000-0004-0000-0100-0000552F0000}"/>
    <hyperlink ref="QWU21" location="Age_Categories!A1" display="Age_Categories!A1" xr:uid="{00000000-0004-0000-0100-0000562F0000}"/>
    <hyperlink ref="QWV21" location="Age_Categories!A1" display="Age_Categories!A1" xr:uid="{00000000-0004-0000-0100-0000572F0000}"/>
    <hyperlink ref="QWW21" location="Age_Categories!A1" display="Age_Categories!A1" xr:uid="{00000000-0004-0000-0100-0000582F0000}"/>
    <hyperlink ref="QWX21" location="Age_Categories!A1" display="Age_Categories!A1" xr:uid="{00000000-0004-0000-0100-0000592F0000}"/>
    <hyperlink ref="QWY21" location="Age_Categories!A1" display="Age_Categories!A1" xr:uid="{00000000-0004-0000-0100-00005A2F0000}"/>
    <hyperlink ref="QWZ21" location="Age_Categories!A1" display="Age_Categories!A1" xr:uid="{00000000-0004-0000-0100-00005B2F0000}"/>
    <hyperlink ref="QXA21" location="Age_Categories!A1" display="Age_Categories!A1" xr:uid="{00000000-0004-0000-0100-00005C2F0000}"/>
    <hyperlink ref="QXB21" location="Age_Categories!A1" display="Age_Categories!A1" xr:uid="{00000000-0004-0000-0100-00005D2F0000}"/>
    <hyperlink ref="QXC21" location="Age_Categories!A1" display="Age_Categories!A1" xr:uid="{00000000-0004-0000-0100-00005E2F0000}"/>
    <hyperlink ref="QXD21" location="Age_Categories!A1" display="Age_Categories!A1" xr:uid="{00000000-0004-0000-0100-00005F2F0000}"/>
    <hyperlink ref="QXE21" location="Age_Categories!A1" display="Age_Categories!A1" xr:uid="{00000000-0004-0000-0100-0000602F0000}"/>
    <hyperlink ref="QXF21" location="Age_Categories!A1" display="Age_Categories!A1" xr:uid="{00000000-0004-0000-0100-0000612F0000}"/>
    <hyperlink ref="QXG21" location="Age_Categories!A1" display="Age_Categories!A1" xr:uid="{00000000-0004-0000-0100-0000622F0000}"/>
    <hyperlink ref="QXH21" location="Age_Categories!A1" display="Age_Categories!A1" xr:uid="{00000000-0004-0000-0100-0000632F0000}"/>
    <hyperlink ref="QXI21" location="Age_Categories!A1" display="Age_Categories!A1" xr:uid="{00000000-0004-0000-0100-0000642F0000}"/>
    <hyperlink ref="QXJ21" location="Age_Categories!A1" display="Age_Categories!A1" xr:uid="{00000000-0004-0000-0100-0000652F0000}"/>
    <hyperlink ref="QXK21" location="Age_Categories!A1" display="Age_Categories!A1" xr:uid="{00000000-0004-0000-0100-0000662F0000}"/>
    <hyperlink ref="QXL21" location="Age_Categories!A1" display="Age_Categories!A1" xr:uid="{00000000-0004-0000-0100-0000672F0000}"/>
    <hyperlink ref="QXM21" location="Age_Categories!A1" display="Age_Categories!A1" xr:uid="{00000000-0004-0000-0100-0000682F0000}"/>
    <hyperlink ref="QXN21" location="Age_Categories!A1" display="Age_Categories!A1" xr:uid="{00000000-0004-0000-0100-0000692F0000}"/>
    <hyperlink ref="QXO21" location="Age_Categories!A1" display="Age_Categories!A1" xr:uid="{00000000-0004-0000-0100-00006A2F0000}"/>
    <hyperlink ref="QXP21" location="Age_Categories!A1" display="Age_Categories!A1" xr:uid="{00000000-0004-0000-0100-00006B2F0000}"/>
    <hyperlink ref="QXQ21" location="Age_Categories!A1" display="Age_Categories!A1" xr:uid="{00000000-0004-0000-0100-00006C2F0000}"/>
    <hyperlink ref="QXR21" location="Age_Categories!A1" display="Age_Categories!A1" xr:uid="{00000000-0004-0000-0100-00006D2F0000}"/>
    <hyperlink ref="QXS21" location="Age_Categories!A1" display="Age_Categories!A1" xr:uid="{00000000-0004-0000-0100-00006E2F0000}"/>
    <hyperlink ref="QXT21" location="Age_Categories!A1" display="Age_Categories!A1" xr:uid="{00000000-0004-0000-0100-00006F2F0000}"/>
    <hyperlink ref="QXU21" location="Age_Categories!A1" display="Age_Categories!A1" xr:uid="{00000000-0004-0000-0100-0000702F0000}"/>
    <hyperlink ref="QXV21" location="Age_Categories!A1" display="Age_Categories!A1" xr:uid="{00000000-0004-0000-0100-0000712F0000}"/>
    <hyperlink ref="QXW21" location="Age_Categories!A1" display="Age_Categories!A1" xr:uid="{00000000-0004-0000-0100-0000722F0000}"/>
    <hyperlink ref="QXX21" location="Age_Categories!A1" display="Age_Categories!A1" xr:uid="{00000000-0004-0000-0100-0000732F0000}"/>
    <hyperlink ref="QXY21" location="Age_Categories!A1" display="Age_Categories!A1" xr:uid="{00000000-0004-0000-0100-0000742F0000}"/>
    <hyperlink ref="QXZ21" location="Age_Categories!A1" display="Age_Categories!A1" xr:uid="{00000000-0004-0000-0100-0000752F0000}"/>
    <hyperlink ref="QYA21" location="Age_Categories!A1" display="Age_Categories!A1" xr:uid="{00000000-0004-0000-0100-0000762F0000}"/>
    <hyperlink ref="QYB21" location="Age_Categories!A1" display="Age_Categories!A1" xr:uid="{00000000-0004-0000-0100-0000772F0000}"/>
    <hyperlink ref="QYC21" location="Age_Categories!A1" display="Age_Categories!A1" xr:uid="{00000000-0004-0000-0100-0000782F0000}"/>
    <hyperlink ref="QYD21" location="Age_Categories!A1" display="Age_Categories!A1" xr:uid="{00000000-0004-0000-0100-0000792F0000}"/>
    <hyperlink ref="QYE21" location="Age_Categories!A1" display="Age_Categories!A1" xr:uid="{00000000-0004-0000-0100-00007A2F0000}"/>
    <hyperlink ref="QYF21" location="Age_Categories!A1" display="Age_Categories!A1" xr:uid="{00000000-0004-0000-0100-00007B2F0000}"/>
    <hyperlink ref="QYG21" location="Age_Categories!A1" display="Age_Categories!A1" xr:uid="{00000000-0004-0000-0100-00007C2F0000}"/>
    <hyperlink ref="QYH21" location="Age_Categories!A1" display="Age_Categories!A1" xr:uid="{00000000-0004-0000-0100-00007D2F0000}"/>
    <hyperlink ref="QYI21" location="Age_Categories!A1" display="Age_Categories!A1" xr:uid="{00000000-0004-0000-0100-00007E2F0000}"/>
    <hyperlink ref="QYJ21" location="Age_Categories!A1" display="Age_Categories!A1" xr:uid="{00000000-0004-0000-0100-00007F2F0000}"/>
    <hyperlink ref="QYK21" location="Age_Categories!A1" display="Age_Categories!A1" xr:uid="{00000000-0004-0000-0100-0000802F0000}"/>
    <hyperlink ref="QYL21" location="Age_Categories!A1" display="Age_Categories!A1" xr:uid="{00000000-0004-0000-0100-0000812F0000}"/>
    <hyperlink ref="QYM21" location="Age_Categories!A1" display="Age_Categories!A1" xr:uid="{00000000-0004-0000-0100-0000822F0000}"/>
    <hyperlink ref="QYN21" location="Age_Categories!A1" display="Age_Categories!A1" xr:uid="{00000000-0004-0000-0100-0000832F0000}"/>
    <hyperlink ref="QYO21" location="Age_Categories!A1" display="Age_Categories!A1" xr:uid="{00000000-0004-0000-0100-0000842F0000}"/>
    <hyperlink ref="QYP21" location="Age_Categories!A1" display="Age_Categories!A1" xr:uid="{00000000-0004-0000-0100-0000852F0000}"/>
    <hyperlink ref="QYQ21" location="Age_Categories!A1" display="Age_Categories!A1" xr:uid="{00000000-0004-0000-0100-0000862F0000}"/>
    <hyperlink ref="QYR21" location="Age_Categories!A1" display="Age_Categories!A1" xr:uid="{00000000-0004-0000-0100-0000872F0000}"/>
    <hyperlink ref="QYS21" location="Age_Categories!A1" display="Age_Categories!A1" xr:uid="{00000000-0004-0000-0100-0000882F0000}"/>
    <hyperlink ref="QYT21" location="Age_Categories!A1" display="Age_Categories!A1" xr:uid="{00000000-0004-0000-0100-0000892F0000}"/>
    <hyperlink ref="QYU21" location="Age_Categories!A1" display="Age_Categories!A1" xr:uid="{00000000-0004-0000-0100-00008A2F0000}"/>
    <hyperlink ref="QYV21" location="Age_Categories!A1" display="Age_Categories!A1" xr:uid="{00000000-0004-0000-0100-00008B2F0000}"/>
    <hyperlink ref="QYW21" location="Age_Categories!A1" display="Age_Categories!A1" xr:uid="{00000000-0004-0000-0100-00008C2F0000}"/>
    <hyperlink ref="QYX21" location="Age_Categories!A1" display="Age_Categories!A1" xr:uid="{00000000-0004-0000-0100-00008D2F0000}"/>
    <hyperlink ref="QYY21" location="Age_Categories!A1" display="Age_Categories!A1" xr:uid="{00000000-0004-0000-0100-00008E2F0000}"/>
    <hyperlink ref="QYZ21" location="Age_Categories!A1" display="Age_Categories!A1" xr:uid="{00000000-0004-0000-0100-00008F2F0000}"/>
    <hyperlink ref="QZA21" location="Age_Categories!A1" display="Age_Categories!A1" xr:uid="{00000000-0004-0000-0100-0000902F0000}"/>
    <hyperlink ref="QZB21" location="Age_Categories!A1" display="Age_Categories!A1" xr:uid="{00000000-0004-0000-0100-0000912F0000}"/>
    <hyperlink ref="QZC21" location="Age_Categories!A1" display="Age_Categories!A1" xr:uid="{00000000-0004-0000-0100-0000922F0000}"/>
    <hyperlink ref="QZD21" location="Age_Categories!A1" display="Age_Categories!A1" xr:uid="{00000000-0004-0000-0100-0000932F0000}"/>
    <hyperlink ref="QZE21" location="Age_Categories!A1" display="Age_Categories!A1" xr:uid="{00000000-0004-0000-0100-0000942F0000}"/>
    <hyperlink ref="QZF21" location="Age_Categories!A1" display="Age_Categories!A1" xr:uid="{00000000-0004-0000-0100-0000952F0000}"/>
    <hyperlink ref="QZG21" location="Age_Categories!A1" display="Age_Categories!A1" xr:uid="{00000000-0004-0000-0100-0000962F0000}"/>
    <hyperlink ref="QZH21" location="Age_Categories!A1" display="Age_Categories!A1" xr:uid="{00000000-0004-0000-0100-0000972F0000}"/>
    <hyperlink ref="QZI21" location="Age_Categories!A1" display="Age_Categories!A1" xr:uid="{00000000-0004-0000-0100-0000982F0000}"/>
    <hyperlink ref="QZJ21" location="Age_Categories!A1" display="Age_Categories!A1" xr:uid="{00000000-0004-0000-0100-0000992F0000}"/>
    <hyperlink ref="QZK21" location="Age_Categories!A1" display="Age_Categories!A1" xr:uid="{00000000-0004-0000-0100-00009A2F0000}"/>
    <hyperlink ref="QZL21" location="Age_Categories!A1" display="Age_Categories!A1" xr:uid="{00000000-0004-0000-0100-00009B2F0000}"/>
    <hyperlink ref="QZM21" location="Age_Categories!A1" display="Age_Categories!A1" xr:uid="{00000000-0004-0000-0100-00009C2F0000}"/>
    <hyperlink ref="QZN21" location="Age_Categories!A1" display="Age_Categories!A1" xr:uid="{00000000-0004-0000-0100-00009D2F0000}"/>
    <hyperlink ref="QZO21" location="Age_Categories!A1" display="Age_Categories!A1" xr:uid="{00000000-0004-0000-0100-00009E2F0000}"/>
    <hyperlink ref="QZP21" location="Age_Categories!A1" display="Age_Categories!A1" xr:uid="{00000000-0004-0000-0100-00009F2F0000}"/>
    <hyperlink ref="QZQ21" location="Age_Categories!A1" display="Age_Categories!A1" xr:uid="{00000000-0004-0000-0100-0000A02F0000}"/>
    <hyperlink ref="QZR21" location="Age_Categories!A1" display="Age_Categories!A1" xr:uid="{00000000-0004-0000-0100-0000A12F0000}"/>
    <hyperlink ref="QZS21" location="Age_Categories!A1" display="Age_Categories!A1" xr:uid="{00000000-0004-0000-0100-0000A22F0000}"/>
    <hyperlink ref="QZT21" location="Age_Categories!A1" display="Age_Categories!A1" xr:uid="{00000000-0004-0000-0100-0000A32F0000}"/>
    <hyperlink ref="QZU21" location="Age_Categories!A1" display="Age_Categories!A1" xr:uid="{00000000-0004-0000-0100-0000A42F0000}"/>
    <hyperlink ref="QZV21" location="Age_Categories!A1" display="Age_Categories!A1" xr:uid="{00000000-0004-0000-0100-0000A52F0000}"/>
    <hyperlink ref="QZW21" location="Age_Categories!A1" display="Age_Categories!A1" xr:uid="{00000000-0004-0000-0100-0000A62F0000}"/>
    <hyperlink ref="QZX21" location="Age_Categories!A1" display="Age_Categories!A1" xr:uid="{00000000-0004-0000-0100-0000A72F0000}"/>
    <hyperlink ref="QZY21" location="Age_Categories!A1" display="Age_Categories!A1" xr:uid="{00000000-0004-0000-0100-0000A82F0000}"/>
    <hyperlink ref="QZZ21" location="Age_Categories!A1" display="Age_Categories!A1" xr:uid="{00000000-0004-0000-0100-0000A92F0000}"/>
    <hyperlink ref="RAA21" location="Age_Categories!A1" display="Age_Categories!A1" xr:uid="{00000000-0004-0000-0100-0000AA2F0000}"/>
    <hyperlink ref="RAB21" location="Age_Categories!A1" display="Age_Categories!A1" xr:uid="{00000000-0004-0000-0100-0000AB2F0000}"/>
    <hyperlink ref="RAC21" location="Age_Categories!A1" display="Age_Categories!A1" xr:uid="{00000000-0004-0000-0100-0000AC2F0000}"/>
    <hyperlink ref="RAD21" location="Age_Categories!A1" display="Age_Categories!A1" xr:uid="{00000000-0004-0000-0100-0000AD2F0000}"/>
    <hyperlink ref="RAE21" location="Age_Categories!A1" display="Age_Categories!A1" xr:uid="{00000000-0004-0000-0100-0000AE2F0000}"/>
    <hyperlink ref="RAF21" location="Age_Categories!A1" display="Age_Categories!A1" xr:uid="{00000000-0004-0000-0100-0000AF2F0000}"/>
    <hyperlink ref="RAG21" location="Age_Categories!A1" display="Age_Categories!A1" xr:uid="{00000000-0004-0000-0100-0000B02F0000}"/>
    <hyperlink ref="RAH21" location="Age_Categories!A1" display="Age_Categories!A1" xr:uid="{00000000-0004-0000-0100-0000B12F0000}"/>
    <hyperlink ref="RAI21" location="Age_Categories!A1" display="Age_Categories!A1" xr:uid="{00000000-0004-0000-0100-0000B22F0000}"/>
    <hyperlink ref="RAJ21" location="Age_Categories!A1" display="Age_Categories!A1" xr:uid="{00000000-0004-0000-0100-0000B32F0000}"/>
    <hyperlink ref="RAK21" location="Age_Categories!A1" display="Age_Categories!A1" xr:uid="{00000000-0004-0000-0100-0000B42F0000}"/>
    <hyperlink ref="RAL21" location="Age_Categories!A1" display="Age_Categories!A1" xr:uid="{00000000-0004-0000-0100-0000B52F0000}"/>
    <hyperlink ref="RAM21" location="Age_Categories!A1" display="Age_Categories!A1" xr:uid="{00000000-0004-0000-0100-0000B62F0000}"/>
    <hyperlink ref="RAN21" location="Age_Categories!A1" display="Age_Categories!A1" xr:uid="{00000000-0004-0000-0100-0000B72F0000}"/>
    <hyperlink ref="RAO21" location="Age_Categories!A1" display="Age_Categories!A1" xr:uid="{00000000-0004-0000-0100-0000B82F0000}"/>
    <hyperlink ref="RAP21" location="Age_Categories!A1" display="Age_Categories!A1" xr:uid="{00000000-0004-0000-0100-0000B92F0000}"/>
    <hyperlink ref="RAQ21" location="Age_Categories!A1" display="Age_Categories!A1" xr:uid="{00000000-0004-0000-0100-0000BA2F0000}"/>
    <hyperlink ref="RAR21" location="Age_Categories!A1" display="Age_Categories!A1" xr:uid="{00000000-0004-0000-0100-0000BB2F0000}"/>
    <hyperlink ref="RAS21" location="Age_Categories!A1" display="Age_Categories!A1" xr:uid="{00000000-0004-0000-0100-0000BC2F0000}"/>
    <hyperlink ref="RAT21" location="Age_Categories!A1" display="Age_Categories!A1" xr:uid="{00000000-0004-0000-0100-0000BD2F0000}"/>
    <hyperlink ref="RAU21" location="Age_Categories!A1" display="Age_Categories!A1" xr:uid="{00000000-0004-0000-0100-0000BE2F0000}"/>
    <hyperlink ref="RAV21" location="Age_Categories!A1" display="Age_Categories!A1" xr:uid="{00000000-0004-0000-0100-0000BF2F0000}"/>
    <hyperlink ref="RAW21" location="Age_Categories!A1" display="Age_Categories!A1" xr:uid="{00000000-0004-0000-0100-0000C02F0000}"/>
    <hyperlink ref="RAX21" location="Age_Categories!A1" display="Age_Categories!A1" xr:uid="{00000000-0004-0000-0100-0000C12F0000}"/>
    <hyperlink ref="RAY21" location="Age_Categories!A1" display="Age_Categories!A1" xr:uid="{00000000-0004-0000-0100-0000C22F0000}"/>
    <hyperlink ref="RAZ21" location="Age_Categories!A1" display="Age_Categories!A1" xr:uid="{00000000-0004-0000-0100-0000C32F0000}"/>
    <hyperlink ref="RBA21" location="Age_Categories!A1" display="Age_Categories!A1" xr:uid="{00000000-0004-0000-0100-0000C42F0000}"/>
    <hyperlink ref="RBB21" location="Age_Categories!A1" display="Age_Categories!A1" xr:uid="{00000000-0004-0000-0100-0000C52F0000}"/>
    <hyperlink ref="RBC21" location="Age_Categories!A1" display="Age_Categories!A1" xr:uid="{00000000-0004-0000-0100-0000C62F0000}"/>
    <hyperlink ref="RBD21" location="Age_Categories!A1" display="Age_Categories!A1" xr:uid="{00000000-0004-0000-0100-0000C72F0000}"/>
    <hyperlink ref="RBE21" location="Age_Categories!A1" display="Age_Categories!A1" xr:uid="{00000000-0004-0000-0100-0000C82F0000}"/>
    <hyperlink ref="RBF21" location="Age_Categories!A1" display="Age_Categories!A1" xr:uid="{00000000-0004-0000-0100-0000C92F0000}"/>
    <hyperlink ref="RBG21" location="Age_Categories!A1" display="Age_Categories!A1" xr:uid="{00000000-0004-0000-0100-0000CA2F0000}"/>
    <hyperlink ref="RBH21" location="Age_Categories!A1" display="Age_Categories!A1" xr:uid="{00000000-0004-0000-0100-0000CB2F0000}"/>
    <hyperlink ref="RBI21" location="Age_Categories!A1" display="Age_Categories!A1" xr:uid="{00000000-0004-0000-0100-0000CC2F0000}"/>
    <hyperlink ref="RBJ21" location="Age_Categories!A1" display="Age_Categories!A1" xr:uid="{00000000-0004-0000-0100-0000CD2F0000}"/>
    <hyperlink ref="RBK21" location="Age_Categories!A1" display="Age_Categories!A1" xr:uid="{00000000-0004-0000-0100-0000CE2F0000}"/>
    <hyperlink ref="RBL21" location="Age_Categories!A1" display="Age_Categories!A1" xr:uid="{00000000-0004-0000-0100-0000CF2F0000}"/>
    <hyperlink ref="RBM21" location="Age_Categories!A1" display="Age_Categories!A1" xr:uid="{00000000-0004-0000-0100-0000D02F0000}"/>
    <hyperlink ref="RBN21" location="Age_Categories!A1" display="Age_Categories!A1" xr:uid="{00000000-0004-0000-0100-0000D12F0000}"/>
    <hyperlink ref="RBO21" location="Age_Categories!A1" display="Age_Categories!A1" xr:uid="{00000000-0004-0000-0100-0000D22F0000}"/>
    <hyperlink ref="RBP21" location="Age_Categories!A1" display="Age_Categories!A1" xr:uid="{00000000-0004-0000-0100-0000D32F0000}"/>
    <hyperlink ref="RBQ21" location="Age_Categories!A1" display="Age_Categories!A1" xr:uid="{00000000-0004-0000-0100-0000D42F0000}"/>
    <hyperlink ref="RBR21" location="Age_Categories!A1" display="Age_Categories!A1" xr:uid="{00000000-0004-0000-0100-0000D52F0000}"/>
    <hyperlink ref="RBS21" location="Age_Categories!A1" display="Age_Categories!A1" xr:uid="{00000000-0004-0000-0100-0000D62F0000}"/>
    <hyperlink ref="RBT21" location="Age_Categories!A1" display="Age_Categories!A1" xr:uid="{00000000-0004-0000-0100-0000D72F0000}"/>
    <hyperlink ref="RBU21" location="Age_Categories!A1" display="Age_Categories!A1" xr:uid="{00000000-0004-0000-0100-0000D82F0000}"/>
    <hyperlink ref="RBV21" location="Age_Categories!A1" display="Age_Categories!A1" xr:uid="{00000000-0004-0000-0100-0000D92F0000}"/>
    <hyperlink ref="RBW21" location="Age_Categories!A1" display="Age_Categories!A1" xr:uid="{00000000-0004-0000-0100-0000DA2F0000}"/>
    <hyperlink ref="RBX21" location="Age_Categories!A1" display="Age_Categories!A1" xr:uid="{00000000-0004-0000-0100-0000DB2F0000}"/>
    <hyperlink ref="RBY21" location="Age_Categories!A1" display="Age_Categories!A1" xr:uid="{00000000-0004-0000-0100-0000DC2F0000}"/>
    <hyperlink ref="RBZ21" location="Age_Categories!A1" display="Age_Categories!A1" xr:uid="{00000000-0004-0000-0100-0000DD2F0000}"/>
    <hyperlink ref="RCA21" location="Age_Categories!A1" display="Age_Categories!A1" xr:uid="{00000000-0004-0000-0100-0000DE2F0000}"/>
    <hyperlink ref="RCB21" location="Age_Categories!A1" display="Age_Categories!A1" xr:uid="{00000000-0004-0000-0100-0000DF2F0000}"/>
    <hyperlink ref="RCC21" location="Age_Categories!A1" display="Age_Categories!A1" xr:uid="{00000000-0004-0000-0100-0000E02F0000}"/>
    <hyperlink ref="RCD21" location="Age_Categories!A1" display="Age_Categories!A1" xr:uid="{00000000-0004-0000-0100-0000E12F0000}"/>
    <hyperlink ref="RCE21" location="Age_Categories!A1" display="Age_Categories!A1" xr:uid="{00000000-0004-0000-0100-0000E22F0000}"/>
    <hyperlink ref="RCF21" location="Age_Categories!A1" display="Age_Categories!A1" xr:uid="{00000000-0004-0000-0100-0000E32F0000}"/>
    <hyperlink ref="RCG21" location="Age_Categories!A1" display="Age_Categories!A1" xr:uid="{00000000-0004-0000-0100-0000E42F0000}"/>
    <hyperlink ref="RCH21" location="Age_Categories!A1" display="Age_Categories!A1" xr:uid="{00000000-0004-0000-0100-0000E52F0000}"/>
    <hyperlink ref="RCI21" location="Age_Categories!A1" display="Age_Categories!A1" xr:uid="{00000000-0004-0000-0100-0000E62F0000}"/>
    <hyperlink ref="RCJ21" location="Age_Categories!A1" display="Age_Categories!A1" xr:uid="{00000000-0004-0000-0100-0000E72F0000}"/>
    <hyperlink ref="RCK21" location="Age_Categories!A1" display="Age_Categories!A1" xr:uid="{00000000-0004-0000-0100-0000E82F0000}"/>
    <hyperlink ref="RCL21" location="Age_Categories!A1" display="Age_Categories!A1" xr:uid="{00000000-0004-0000-0100-0000E92F0000}"/>
    <hyperlink ref="RCM21" location="Age_Categories!A1" display="Age_Categories!A1" xr:uid="{00000000-0004-0000-0100-0000EA2F0000}"/>
    <hyperlink ref="RCN21" location="Age_Categories!A1" display="Age_Categories!A1" xr:uid="{00000000-0004-0000-0100-0000EB2F0000}"/>
    <hyperlink ref="RCO21" location="Age_Categories!A1" display="Age_Categories!A1" xr:uid="{00000000-0004-0000-0100-0000EC2F0000}"/>
    <hyperlink ref="RCP21" location="Age_Categories!A1" display="Age_Categories!A1" xr:uid="{00000000-0004-0000-0100-0000ED2F0000}"/>
    <hyperlink ref="RCQ21" location="Age_Categories!A1" display="Age_Categories!A1" xr:uid="{00000000-0004-0000-0100-0000EE2F0000}"/>
    <hyperlink ref="RCR21" location="Age_Categories!A1" display="Age_Categories!A1" xr:uid="{00000000-0004-0000-0100-0000EF2F0000}"/>
    <hyperlink ref="RCS21" location="Age_Categories!A1" display="Age_Categories!A1" xr:uid="{00000000-0004-0000-0100-0000F02F0000}"/>
    <hyperlink ref="RCT21" location="Age_Categories!A1" display="Age_Categories!A1" xr:uid="{00000000-0004-0000-0100-0000F12F0000}"/>
    <hyperlink ref="RCU21" location="Age_Categories!A1" display="Age_Categories!A1" xr:uid="{00000000-0004-0000-0100-0000F22F0000}"/>
    <hyperlink ref="RCV21" location="Age_Categories!A1" display="Age_Categories!A1" xr:uid="{00000000-0004-0000-0100-0000F32F0000}"/>
    <hyperlink ref="RCW21" location="Age_Categories!A1" display="Age_Categories!A1" xr:uid="{00000000-0004-0000-0100-0000F42F0000}"/>
    <hyperlink ref="RCX21" location="Age_Categories!A1" display="Age_Categories!A1" xr:uid="{00000000-0004-0000-0100-0000F52F0000}"/>
    <hyperlink ref="RCY21" location="Age_Categories!A1" display="Age_Categories!A1" xr:uid="{00000000-0004-0000-0100-0000F62F0000}"/>
    <hyperlink ref="RCZ21" location="Age_Categories!A1" display="Age_Categories!A1" xr:uid="{00000000-0004-0000-0100-0000F72F0000}"/>
    <hyperlink ref="RDA21" location="Age_Categories!A1" display="Age_Categories!A1" xr:uid="{00000000-0004-0000-0100-0000F82F0000}"/>
    <hyperlink ref="RDB21" location="Age_Categories!A1" display="Age_Categories!A1" xr:uid="{00000000-0004-0000-0100-0000F92F0000}"/>
    <hyperlink ref="RDC21" location="Age_Categories!A1" display="Age_Categories!A1" xr:uid="{00000000-0004-0000-0100-0000FA2F0000}"/>
    <hyperlink ref="RDD21" location="Age_Categories!A1" display="Age_Categories!A1" xr:uid="{00000000-0004-0000-0100-0000FB2F0000}"/>
    <hyperlink ref="RDE21" location="Age_Categories!A1" display="Age_Categories!A1" xr:uid="{00000000-0004-0000-0100-0000FC2F0000}"/>
    <hyperlink ref="RDF21" location="Age_Categories!A1" display="Age_Categories!A1" xr:uid="{00000000-0004-0000-0100-0000FD2F0000}"/>
    <hyperlink ref="RDG21" location="Age_Categories!A1" display="Age_Categories!A1" xr:uid="{00000000-0004-0000-0100-0000FE2F0000}"/>
    <hyperlink ref="RDH21" location="Age_Categories!A1" display="Age_Categories!A1" xr:uid="{00000000-0004-0000-0100-0000FF2F0000}"/>
    <hyperlink ref="RDI21" location="Age_Categories!A1" display="Age_Categories!A1" xr:uid="{00000000-0004-0000-0100-000000300000}"/>
    <hyperlink ref="RDJ21" location="Age_Categories!A1" display="Age_Categories!A1" xr:uid="{00000000-0004-0000-0100-000001300000}"/>
    <hyperlink ref="RDK21" location="Age_Categories!A1" display="Age_Categories!A1" xr:uid="{00000000-0004-0000-0100-000002300000}"/>
    <hyperlink ref="RDL21" location="Age_Categories!A1" display="Age_Categories!A1" xr:uid="{00000000-0004-0000-0100-000003300000}"/>
    <hyperlink ref="RDM21" location="Age_Categories!A1" display="Age_Categories!A1" xr:uid="{00000000-0004-0000-0100-000004300000}"/>
    <hyperlink ref="RDN21" location="Age_Categories!A1" display="Age_Categories!A1" xr:uid="{00000000-0004-0000-0100-000005300000}"/>
    <hyperlink ref="RDO21" location="Age_Categories!A1" display="Age_Categories!A1" xr:uid="{00000000-0004-0000-0100-000006300000}"/>
    <hyperlink ref="RDP21" location="Age_Categories!A1" display="Age_Categories!A1" xr:uid="{00000000-0004-0000-0100-000007300000}"/>
    <hyperlink ref="RDQ21" location="Age_Categories!A1" display="Age_Categories!A1" xr:uid="{00000000-0004-0000-0100-000008300000}"/>
    <hyperlink ref="RDR21" location="Age_Categories!A1" display="Age_Categories!A1" xr:uid="{00000000-0004-0000-0100-000009300000}"/>
    <hyperlink ref="RDS21" location="Age_Categories!A1" display="Age_Categories!A1" xr:uid="{00000000-0004-0000-0100-00000A300000}"/>
    <hyperlink ref="RDT21" location="Age_Categories!A1" display="Age_Categories!A1" xr:uid="{00000000-0004-0000-0100-00000B300000}"/>
    <hyperlink ref="RDU21" location="Age_Categories!A1" display="Age_Categories!A1" xr:uid="{00000000-0004-0000-0100-00000C300000}"/>
    <hyperlink ref="RDV21" location="Age_Categories!A1" display="Age_Categories!A1" xr:uid="{00000000-0004-0000-0100-00000D300000}"/>
    <hyperlink ref="RDW21" location="Age_Categories!A1" display="Age_Categories!A1" xr:uid="{00000000-0004-0000-0100-00000E300000}"/>
    <hyperlink ref="RDX21" location="Age_Categories!A1" display="Age_Categories!A1" xr:uid="{00000000-0004-0000-0100-00000F300000}"/>
    <hyperlink ref="RDY21" location="Age_Categories!A1" display="Age_Categories!A1" xr:uid="{00000000-0004-0000-0100-000010300000}"/>
    <hyperlink ref="RDZ21" location="Age_Categories!A1" display="Age_Categories!A1" xr:uid="{00000000-0004-0000-0100-000011300000}"/>
    <hyperlink ref="REA21" location="Age_Categories!A1" display="Age_Categories!A1" xr:uid="{00000000-0004-0000-0100-000012300000}"/>
    <hyperlink ref="REB21" location="Age_Categories!A1" display="Age_Categories!A1" xr:uid="{00000000-0004-0000-0100-000013300000}"/>
    <hyperlink ref="REC21" location="Age_Categories!A1" display="Age_Categories!A1" xr:uid="{00000000-0004-0000-0100-000014300000}"/>
    <hyperlink ref="RED21" location="Age_Categories!A1" display="Age_Categories!A1" xr:uid="{00000000-0004-0000-0100-000015300000}"/>
    <hyperlink ref="REE21" location="Age_Categories!A1" display="Age_Categories!A1" xr:uid="{00000000-0004-0000-0100-000016300000}"/>
    <hyperlink ref="REF21" location="Age_Categories!A1" display="Age_Categories!A1" xr:uid="{00000000-0004-0000-0100-000017300000}"/>
    <hyperlink ref="REG21" location="Age_Categories!A1" display="Age_Categories!A1" xr:uid="{00000000-0004-0000-0100-000018300000}"/>
    <hyperlink ref="REH21" location="Age_Categories!A1" display="Age_Categories!A1" xr:uid="{00000000-0004-0000-0100-000019300000}"/>
    <hyperlink ref="REI21" location="Age_Categories!A1" display="Age_Categories!A1" xr:uid="{00000000-0004-0000-0100-00001A300000}"/>
    <hyperlink ref="REJ21" location="Age_Categories!A1" display="Age_Categories!A1" xr:uid="{00000000-0004-0000-0100-00001B300000}"/>
    <hyperlink ref="REK21" location="Age_Categories!A1" display="Age_Categories!A1" xr:uid="{00000000-0004-0000-0100-00001C300000}"/>
    <hyperlink ref="REL21" location="Age_Categories!A1" display="Age_Categories!A1" xr:uid="{00000000-0004-0000-0100-00001D300000}"/>
    <hyperlink ref="REM21" location="Age_Categories!A1" display="Age_Categories!A1" xr:uid="{00000000-0004-0000-0100-00001E300000}"/>
    <hyperlink ref="REN21" location="Age_Categories!A1" display="Age_Categories!A1" xr:uid="{00000000-0004-0000-0100-00001F300000}"/>
    <hyperlink ref="REO21" location="Age_Categories!A1" display="Age_Categories!A1" xr:uid="{00000000-0004-0000-0100-000020300000}"/>
    <hyperlink ref="REP21" location="Age_Categories!A1" display="Age_Categories!A1" xr:uid="{00000000-0004-0000-0100-000021300000}"/>
    <hyperlink ref="REQ21" location="Age_Categories!A1" display="Age_Categories!A1" xr:uid="{00000000-0004-0000-0100-000022300000}"/>
    <hyperlink ref="RER21" location="Age_Categories!A1" display="Age_Categories!A1" xr:uid="{00000000-0004-0000-0100-000023300000}"/>
    <hyperlink ref="RES21" location="Age_Categories!A1" display="Age_Categories!A1" xr:uid="{00000000-0004-0000-0100-000024300000}"/>
    <hyperlink ref="RET21" location="Age_Categories!A1" display="Age_Categories!A1" xr:uid="{00000000-0004-0000-0100-000025300000}"/>
    <hyperlink ref="REU21" location="Age_Categories!A1" display="Age_Categories!A1" xr:uid="{00000000-0004-0000-0100-000026300000}"/>
    <hyperlink ref="REV21" location="Age_Categories!A1" display="Age_Categories!A1" xr:uid="{00000000-0004-0000-0100-000027300000}"/>
    <hyperlink ref="REW21" location="Age_Categories!A1" display="Age_Categories!A1" xr:uid="{00000000-0004-0000-0100-000028300000}"/>
    <hyperlink ref="REX21" location="Age_Categories!A1" display="Age_Categories!A1" xr:uid="{00000000-0004-0000-0100-000029300000}"/>
    <hyperlink ref="REY21" location="Age_Categories!A1" display="Age_Categories!A1" xr:uid="{00000000-0004-0000-0100-00002A300000}"/>
    <hyperlink ref="REZ21" location="Age_Categories!A1" display="Age_Categories!A1" xr:uid="{00000000-0004-0000-0100-00002B300000}"/>
    <hyperlink ref="RFA21" location="Age_Categories!A1" display="Age_Categories!A1" xr:uid="{00000000-0004-0000-0100-00002C300000}"/>
    <hyperlink ref="RFB21" location="Age_Categories!A1" display="Age_Categories!A1" xr:uid="{00000000-0004-0000-0100-00002D300000}"/>
    <hyperlink ref="RFC21" location="Age_Categories!A1" display="Age_Categories!A1" xr:uid="{00000000-0004-0000-0100-00002E300000}"/>
    <hyperlink ref="RFD21" location="Age_Categories!A1" display="Age_Categories!A1" xr:uid="{00000000-0004-0000-0100-00002F300000}"/>
    <hyperlink ref="RFE21" location="Age_Categories!A1" display="Age_Categories!A1" xr:uid="{00000000-0004-0000-0100-000030300000}"/>
    <hyperlink ref="RFF21" location="Age_Categories!A1" display="Age_Categories!A1" xr:uid="{00000000-0004-0000-0100-000031300000}"/>
    <hyperlink ref="RFG21" location="Age_Categories!A1" display="Age_Categories!A1" xr:uid="{00000000-0004-0000-0100-000032300000}"/>
    <hyperlink ref="RFH21" location="Age_Categories!A1" display="Age_Categories!A1" xr:uid="{00000000-0004-0000-0100-000033300000}"/>
    <hyperlink ref="RFI21" location="Age_Categories!A1" display="Age_Categories!A1" xr:uid="{00000000-0004-0000-0100-000034300000}"/>
    <hyperlink ref="RFJ21" location="Age_Categories!A1" display="Age_Categories!A1" xr:uid="{00000000-0004-0000-0100-000035300000}"/>
    <hyperlink ref="RFK21" location="Age_Categories!A1" display="Age_Categories!A1" xr:uid="{00000000-0004-0000-0100-000036300000}"/>
    <hyperlink ref="RFL21" location="Age_Categories!A1" display="Age_Categories!A1" xr:uid="{00000000-0004-0000-0100-000037300000}"/>
    <hyperlink ref="RFM21" location="Age_Categories!A1" display="Age_Categories!A1" xr:uid="{00000000-0004-0000-0100-000038300000}"/>
    <hyperlink ref="RFN21" location="Age_Categories!A1" display="Age_Categories!A1" xr:uid="{00000000-0004-0000-0100-000039300000}"/>
    <hyperlink ref="RFO21" location="Age_Categories!A1" display="Age_Categories!A1" xr:uid="{00000000-0004-0000-0100-00003A300000}"/>
    <hyperlink ref="RFP21" location="Age_Categories!A1" display="Age_Categories!A1" xr:uid="{00000000-0004-0000-0100-00003B300000}"/>
    <hyperlink ref="RFQ21" location="Age_Categories!A1" display="Age_Categories!A1" xr:uid="{00000000-0004-0000-0100-00003C300000}"/>
    <hyperlink ref="RFR21" location="Age_Categories!A1" display="Age_Categories!A1" xr:uid="{00000000-0004-0000-0100-00003D300000}"/>
    <hyperlink ref="RFS21" location="Age_Categories!A1" display="Age_Categories!A1" xr:uid="{00000000-0004-0000-0100-00003E300000}"/>
    <hyperlink ref="RFT21" location="Age_Categories!A1" display="Age_Categories!A1" xr:uid="{00000000-0004-0000-0100-00003F300000}"/>
    <hyperlink ref="RFU21" location="Age_Categories!A1" display="Age_Categories!A1" xr:uid="{00000000-0004-0000-0100-000040300000}"/>
    <hyperlink ref="RFV21" location="Age_Categories!A1" display="Age_Categories!A1" xr:uid="{00000000-0004-0000-0100-000041300000}"/>
    <hyperlink ref="RFW21" location="Age_Categories!A1" display="Age_Categories!A1" xr:uid="{00000000-0004-0000-0100-000042300000}"/>
    <hyperlink ref="RFX21" location="Age_Categories!A1" display="Age_Categories!A1" xr:uid="{00000000-0004-0000-0100-000043300000}"/>
    <hyperlink ref="RFY21" location="Age_Categories!A1" display="Age_Categories!A1" xr:uid="{00000000-0004-0000-0100-000044300000}"/>
    <hyperlink ref="RFZ21" location="Age_Categories!A1" display="Age_Categories!A1" xr:uid="{00000000-0004-0000-0100-000045300000}"/>
    <hyperlink ref="RGA21" location="Age_Categories!A1" display="Age_Categories!A1" xr:uid="{00000000-0004-0000-0100-000046300000}"/>
    <hyperlink ref="RGB21" location="Age_Categories!A1" display="Age_Categories!A1" xr:uid="{00000000-0004-0000-0100-000047300000}"/>
    <hyperlink ref="RGC21" location="Age_Categories!A1" display="Age_Categories!A1" xr:uid="{00000000-0004-0000-0100-000048300000}"/>
    <hyperlink ref="RGD21" location="Age_Categories!A1" display="Age_Categories!A1" xr:uid="{00000000-0004-0000-0100-000049300000}"/>
    <hyperlink ref="RGE21" location="Age_Categories!A1" display="Age_Categories!A1" xr:uid="{00000000-0004-0000-0100-00004A300000}"/>
    <hyperlink ref="RGF21" location="Age_Categories!A1" display="Age_Categories!A1" xr:uid="{00000000-0004-0000-0100-00004B300000}"/>
    <hyperlink ref="RGG21" location="Age_Categories!A1" display="Age_Categories!A1" xr:uid="{00000000-0004-0000-0100-00004C300000}"/>
    <hyperlink ref="RGH21" location="Age_Categories!A1" display="Age_Categories!A1" xr:uid="{00000000-0004-0000-0100-00004D300000}"/>
    <hyperlink ref="RGI21" location="Age_Categories!A1" display="Age_Categories!A1" xr:uid="{00000000-0004-0000-0100-00004E300000}"/>
    <hyperlink ref="RGJ21" location="Age_Categories!A1" display="Age_Categories!A1" xr:uid="{00000000-0004-0000-0100-00004F300000}"/>
    <hyperlink ref="RGK21" location="Age_Categories!A1" display="Age_Categories!A1" xr:uid="{00000000-0004-0000-0100-000050300000}"/>
    <hyperlink ref="RGL21" location="Age_Categories!A1" display="Age_Categories!A1" xr:uid="{00000000-0004-0000-0100-000051300000}"/>
    <hyperlink ref="RGM21" location="Age_Categories!A1" display="Age_Categories!A1" xr:uid="{00000000-0004-0000-0100-000052300000}"/>
    <hyperlink ref="RGN21" location="Age_Categories!A1" display="Age_Categories!A1" xr:uid="{00000000-0004-0000-0100-000053300000}"/>
    <hyperlink ref="RGO21" location="Age_Categories!A1" display="Age_Categories!A1" xr:uid="{00000000-0004-0000-0100-000054300000}"/>
    <hyperlink ref="RGP21" location="Age_Categories!A1" display="Age_Categories!A1" xr:uid="{00000000-0004-0000-0100-000055300000}"/>
    <hyperlink ref="RGQ21" location="Age_Categories!A1" display="Age_Categories!A1" xr:uid="{00000000-0004-0000-0100-000056300000}"/>
    <hyperlink ref="RGR21" location="Age_Categories!A1" display="Age_Categories!A1" xr:uid="{00000000-0004-0000-0100-000057300000}"/>
    <hyperlink ref="RGS21" location="Age_Categories!A1" display="Age_Categories!A1" xr:uid="{00000000-0004-0000-0100-000058300000}"/>
    <hyperlink ref="RGT21" location="Age_Categories!A1" display="Age_Categories!A1" xr:uid="{00000000-0004-0000-0100-000059300000}"/>
    <hyperlink ref="RGU21" location="Age_Categories!A1" display="Age_Categories!A1" xr:uid="{00000000-0004-0000-0100-00005A300000}"/>
    <hyperlink ref="RGV21" location="Age_Categories!A1" display="Age_Categories!A1" xr:uid="{00000000-0004-0000-0100-00005B300000}"/>
    <hyperlink ref="RGW21" location="Age_Categories!A1" display="Age_Categories!A1" xr:uid="{00000000-0004-0000-0100-00005C300000}"/>
    <hyperlink ref="RGX21" location="Age_Categories!A1" display="Age_Categories!A1" xr:uid="{00000000-0004-0000-0100-00005D300000}"/>
    <hyperlink ref="RGY21" location="Age_Categories!A1" display="Age_Categories!A1" xr:uid="{00000000-0004-0000-0100-00005E300000}"/>
    <hyperlink ref="RGZ21" location="Age_Categories!A1" display="Age_Categories!A1" xr:uid="{00000000-0004-0000-0100-00005F300000}"/>
    <hyperlink ref="RHA21" location="Age_Categories!A1" display="Age_Categories!A1" xr:uid="{00000000-0004-0000-0100-000060300000}"/>
    <hyperlink ref="RHB21" location="Age_Categories!A1" display="Age_Categories!A1" xr:uid="{00000000-0004-0000-0100-000061300000}"/>
    <hyperlink ref="RHC21" location="Age_Categories!A1" display="Age_Categories!A1" xr:uid="{00000000-0004-0000-0100-000062300000}"/>
    <hyperlink ref="RHD21" location="Age_Categories!A1" display="Age_Categories!A1" xr:uid="{00000000-0004-0000-0100-000063300000}"/>
    <hyperlink ref="RHE21" location="Age_Categories!A1" display="Age_Categories!A1" xr:uid="{00000000-0004-0000-0100-000064300000}"/>
    <hyperlink ref="RHF21" location="Age_Categories!A1" display="Age_Categories!A1" xr:uid="{00000000-0004-0000-0100-000065300000}"/>
    <hyperlink ref="RHG21" location="Age_Categories!A1" display="Age_Categories!A1" xr:uid="{00000000-0004-0000-0100-000066300000}"/>
    <hyperlink ref="RHH21" location="Age_Categories!A1" display="Age_Categories!A1" xr:uid="{00000000-0004-0000-0100-000067300000}"/>
    <hyperlink ref="RHI21" location="Age_Categories!A1" display="Age_Categories!A1" xr:uid="{00000000-0004-0000-0100-000068300000}"/>
    <hyperlink ref="RHJ21" location="Age_Categories!A1" display="Age_Categories!A1" xr:uid="{00000000-0004-0000-0100-000069300000}"/>
    <hyperlink ref="RHK21" location="Age_Categories!A1" display="Age_Categories!A1" xr:uid="{00000000-0004-0000-0100-00006A300000}"/>
    <hyperlink ref="RHL21" location="Age_Categories!A1" display="Age_Categories!A1" xr:uid="{00000000-0004-0000-0100-00006B300000}"/>
    <hyperlink ref="RHM21" location="Age_Categories!A1" display="Age_Categories!A1" xr:uid="{00000000-0004-0000-0100-00006C300000}"/>
    <hyperlink ref="RHN21" location="Age_Categories!A1" display="Age_Categories!A1" xr:uid="{00000000-0004-0000-0100-00006D300000}"/>
    <hyperlink ref="RHO21" location="Age_Categories!A1" display="Age_Categories!A1" xr:uid="{00000000-0004-0000-0100-00006E300000}"/>
    <hyperlink ref="RHP21" location="Age_Categories!A1" display="Age_Categories!A1" xr:uid="{00000000-0004-0000-0100-00006F300000}"/>
    <hyperlink ref="RHQ21" location="Age_Categories!A1" display="Age_Categories!A1" xr:uid="{00000000-0004-0000-0100-000070300000}"/>
    <hyperlink ref="RHR21" location="Age_Categories!A1" display="Age_Categories!A1" xr:uid="{00000000-0004-0000-0100-000071300000}"/>
    <hyperlink ref="RHS21" location="Age_Categories!A1" display="Age_Categories!A1" xr:uid="{00000000-0004-0000-0100-000072300000}"/>
    <hyperlink ref="RHT21" location="Age_Categories!A1" display="Age_Categories!A1" xr:uid="{00000000-0004-0000-0100-000073300000}"/>
    <hyperlink ref="RHU21" location="Age_Categories!A1" display="Age_Categories!A1" xr:uid="{00000000-0004-0000-0100-000074300000}"/>
    <hyperlink ref="RHV21" location="Age_Categories!A1" display="Age_Categories!A1" xr:uid="{00000000-0004-0000-0100-000075300000}"/>
    <hyperlink ref="RHW21" location="Age_Categories!A1" display="Age_Categories!A1" xr:uid="{00000000-0004-0000-0100-000076300000}"/>
    <hyperlink ref="RHX21" location="Age_Categories!A1" display="Age_Categories!A1" xr:uid="{00000000-0004-0000-0100-000077300000}"/>
    <hyperlink ref="RHY21" location="Age_Categories!A1" display="Age_Categories!A1" xr:uid="{00000000-0004-0000-0100-000078300000}"/>
    <hyperlink ref="RHZ21" location="Age_Categories!A1" display="Age_Categories!A1" xr:uid="{00000000-0004-0000-0100-000079300000}"/>
    <hyperlink ref="RIA21" location="Age_Categories!A1" display="Age_Categories!A1" xr:uid="{00000000-0004-0000-0100-00007A300000}"/>
    <hyperlink ref="RIB21" location="Age_Categories!A1" display="Age_Categories!A1" xr:uid="{00000000-0004-0000-0100-00007B300000}"/>
    <hyperlink ref="RIC21" location="Age_Categories!A1" display="Age_Categories!A1" xr:uid="{00000000-0004-0000-0100-00007C300000}"/>
    <hyperlink ref="RID21" location="Age_Categories!A1" display="Age_Categories!A1" xr:uid="{00000000-0004-0000-0100-00007D300000}"/>
    <hyperlink ref="RIE21" location="Age_Categories!A1" display="Age_Categories!A1" xr:uid="{00000000-0004-0000-0100-00007E300000}"/>
    <hyperlink ref="RIF21" location="Age_Categories!A1" display="Age_Categories!A1" xr:uid="{00000000-0004-0000-0100-00007F300000}"/>
    <hyperlink ref="RIG21" location="Age_Categories!A1" display="Age_Categories!A1" xr:uid="{00000000-0004-0000-0100-000080300000}"/>
    <hyperlink ref="RIH21" location="Age_Categories!A1" display="Age_Categories!A1" xr:uid="{00000000-0004-0000-0100-000081300000}"/>
    <hyperlink ref="RII21" location="Age_Categories!A1" display="Age_Categories!A1" xr:uid="{00000000-0004-0000-0100-000082300000}"/>
    <hyperlink ref="RIJ21" location="Age_Categories!A1" display="Age_Categories!A1" xr:uid="{00000000-0004-0000-0100-000083300000}"/>
    <hyperlink ref="RIK21" location="Age_Categories!A1" display="Age_Categories!A1" xr:uid="{00000000-0004-0000-0100-000084300000}"/>
    <hyperlink ref="RIL21" location="Age_Categories!A1" display="Age_Categories!A1" xr:uid="{00000000-0004-0000-0100-000085300000}"/>
    <hyperlink ref="RIM21" location="Age_Categories!A1" display="Age_Categories!A1" xr:uid="{00000000-0004-0000-0100-000086300000}"/>
    <hyperlink ref="RIN21" location="Age_Categories!A1" display="Age_Categories!A1" xr:uid="{00000000-0004-0000-0100-000087300000}"/>
    <hyperlink ref="RIO21" location="Age_Categories!A1" display="Age_Categories!A1" xr:uid="{00000000-0004-0000-0100-000088300000}"/>
    <hyperlink ref="RIP21" location="Age_Categories!A1" display="Age_Categories!A1" xr:uid="{00000000-0004-0000-0100-000089300000}"/>
    <hyperlink ref="RIQ21" location="Age_Categories!A1" display="Age_Categories!A1" xr:uid="{00000000-0004-0000-0100-00008A300000}"/>
    <hyperlink ref="RIR21" location="Age_Categories!A1" display="Age_Categories!A1" xr:uid="{00000000-0004-0000-0100-00008B300000}"/>
    <hyperlink ref="RIS21" location="Age_Categories!A1" display="Age_Categories!A1" xr:uid="{00000000-0004-0000-0100-00008C300000}"/>
    <hyperlink ref="RIT21" location="Age_Categories!A1" display="Age_Categories!A1" xr:uid="{00000000-0004-0000-0100-00008D300000}"/>
    <hyperlink ref="RIU21" location="Age_Categories!A1" display="Age_Categories!A1" xr:uid="{00000000-0004-0000-0100-00008E300000}"/>
    <hyperlink ref="RIV21" location="Age_Categories!A1" display="Age_Categories!A1" xr:uid="{00000000-0004-0000-0100-00008F300000}"/>
    <hyperlink ref="RIW21" location="Age_Categories!A1" display="Age_Categories!A1" xr:uid="{00000000-0004-0000-0100-000090300000}"/>
    <hyperlink ref="RIX21" location="Age_Categories!A1" display="Age_Categories!A1" xr:uid="{00000000-0004-0000-0100-000091300000}"/>
    <hyperlink ref="RIY21" location="Age_Categories!A1" display="Age_Categories!A1" xr:uid="{00000000-0004-0000-0100-000092300000}"/>
    <hyperlink ref="RIZ21" location="Age_Categories!A1" display="Age_Categories!A1" xr:uid="{00000000-0004-0000-0100-000093300000}"/>
    <hyperlink ref="RJA21" location="Age_Categories!A1" display="Age_Categories!A1" xr:uid="{00000000-0004-0000-0100-000094300000}"/>
    <hyperlink ref="RJB21" location="Age_Categories!A1" display="Age_Categories!A1" xr:uid="{00000000-0004-0000-0100-000095300000}"/>
    <hyperlink ref="RJC21" location="Age_Categories!A1" display="Age_Categories!A1" xr:uid="{00000000-0004-0000-0100-000096300000}"/>
    <hyperlink ref="RJD21" location="Age_Categories!A1" display="Age_Categories!A1" xr:uid="{00000000-0004-0000-0100-000097300000}"/>
    <hyperlink ref="RJE21" location="Age_Categories!A1" display="Age_Categories!A1" xr:uid="{00000000-0004-0000-0100-000098300000}"/>
    <hyperlink ref="RJF21" location="Age_Categories!A1" display="Age_Categories!A1" xr:uid="{00000000-0004-0000-0100-000099300000}"/>
    <hyperlink ref="RJG21" location="Age_Categories!A1" display="Age_Categories!A1" xr:uid="{00000000-0004-0000-0100-00009A300000}"/>
    <hyperlink ref="RJH21" location="Age_Categories!A1" display="Age_Categories!A1" xr:uid="{00000000-0004-0000-0100-00009B300000}"/>
    <hyperlink ref="RJI21" location="Age_Categories!A1" display="Age_Categories!A1" xr:uid="{00000000-0004-0000-0100-00009C300000}"/>
    <hyperlink ref="RJJ21" location="Age_Categories!A1" display="Age_Categories!A1" xr:uid="{00000000-0004-0000-0100-00009D300000}"/>
    <hyperlink ref="RJK21" location="Age_Categories!A1" display="Age_Categories!A1" xr:uid="{00000000-0004-0000-0100-00009E300000}"/>
    <hyperlink ref="RJL21" location="Age_Categories!A1" display="Age_Categories!A1" xr:uid="{00000000-0004-0000-0100-00009F300000}"/>
    <hyperlink ref="RJM21" location="Age_Categories!A1" display="Age_Categories!A1" xr:uid="{00000000-0004-0000-0100-0000A0300000}"/>
    <hyperlink ref="RJN21" location="Age_Categories!A1" display="Age_Categories!A1" xr:uid="{00000000-0004-0000-0100-0000A1300000}"/>
    <hyperlink ref="RJO21" location="Age_Categories!A1" display="Age_Categories!A1" xr:uid="{00000000-0004-0000-0100-0000A2300000}"/>
    <hyperlink ref="RJP21" location="Age_Categories!A1" display="Age_Categories!A1" xr:uid="{00000000-0004-0000-0100-0000A3300000}"/>
    <hyperlink ref="RJQ21" location="Age_Categories!A1" display="Age_Categories!A1" xr:uid="{00000000-0004-0000-0100-0000A4300000}"/>
    <hyperlink ref="RJR21" location="Age_Categories!A1" display="Age_Categories!A1" xr:uid="{00000000-0004-0000-0100-0000A5300000}"/>
    <hyperlink ref="RJS21" location="Age_Categories!A1" display="Age_Categories!A1" xr:uid="{00000000-0004-0000-0100-0000A6300000}"/>
    <hyperlink ref="RJT21" location="Age_Categories!A1" display="Age_Categories!A1" xr:uid="{00000000-0004-0000-0100-0000A7300000}"/>
    <hyperlink ref="RJU21" location="Age_Categories!A1" display="Age_Categories!A1" xr:uid="{00000000-0004-0000-0100-0000A8300000}"/>
    <hyperlink ref="RJV21" location="Age_Categories!A1" display="Age_Categories!A1" xr:uid="{00000000-0004-0000-0100-0000A9300000}"/>
    <hyperlink ref="RJW21" location="Age_Categories!A1" display="Age_Categories!A1" xr:uid="{00000000-0004-0000-0100-0000AA300000}"/>
    <hyperlink ref="RJX21" location="Age_Categories!A1" display="Age_Categories!A1" xr:uid="{00000000-0004-0000-0100-0000AB300000}"/>
    <hyperlink ref="RJY21" location="Age_Categories!A1" display="Age_Categories!A1" xr:uid="{00000000-0004-0000-0100-0000AC300000}"/>
    <hyperlink ref="RJZ21" location="Age_Categories!A1" display="Age_Categories!A1" xr:uid="{00000000-0004-0000-0100-0000AD300000}"/>
    <hyperlink ref="RKA21" location="Age_Categories!A1" display="Age_Categories!A1" xr:uid="{00000000-0004-0000-0100-0000AE300000}"/>
    <hyperlink ref="RKB21" location="Age_Categories!A1" display="Age_Categories!A1" xr:uid="{00000000-0004-0000-0100-0000AF300000}"/>
    <hyperlink ref="RKC21" location="Age_Categories!A1" display="Age_Categories!A1" xr:uid="{00000000-0004-0000-0100-0000B0300000}"/>
    <hyperlink ref="RKD21" location="Age_Categories!A1" display="Age_Categories!A1" xr:uid="{00000000-0004-0000-0100-0000B1300000}"/>
    <hyperlink ref="RKE21" location="Age_Categories!A1" display="Age_Categories!A1" xr:uid="{00000000-0004-0000-0100-0000B2300000}"/>
    <hyperlink ref="RKF21" location="Age_Categories!A1" display="Age_Categories!A1" xr:uid="{00000000-0004-0000-0100-0000B3300000}"/>
    <hyperlink ref="RKG21" location="Age_Categories!A1" display="Age_Categories!A1" xr:uid="{00000000-0004-0000-0100-0000B4300000}"/>
    <hyperlink ref="RKH21" location="Age_Categories!A1" display="Age_Categories!A1" xr:uid="{00000000-0004-0000-0100-0000B5300000}"/>
    <hyperlink ref="RKI21" location="Age_Categories!A1" display="Age_Categories!A1" xr:uid="{00000000-0004-0000-0100-0000B6300000}"/>
    <hyperlink ref="RKJ21" location="Age_Categories!A1" display="Age_Categories!A1" xr:uid="{00000000-0004-0000-0100-0000B7300000}"/>
    <hyperlink ref="RKK21" location="Age_Categories!A1" display="Age_Categories!A1" xr:uid="{00000000-0004-0000-0100-0000B8300000}"/>
    <hyperlink ref="RKL21" location="Age_Categories!A1" display="Age_Categories!A1" xr:uid="{00000000-0004-0000-0100-0000B9300000}"/>
    <hyperlink ref="RKM21" location="Age_Categories!A1" display="Age_Categories!A1" xr:uid="{00000000-0004-0000-0100-0000BA300000}"/>
    <hyperlink ref="RKN21" location="Age_Categories!A1" display="Age_Categories!A1" xr:uid="{00000000-0004-0000-0100-0000BB300000}"/>
    <hyperlink ref="RKO21" location="Age_Categories!A1" display="Age_Categories!A1" xr:uid="{00000000-0004-0000-0100-0000BC300000}"/>
    <hyperlink ref="RKP21" location="Age_Categories!A1" display="Age_Categories!A1" xr:uid="{00000000-0004-0000-0100-0000BD300000}"/>
    <hyperlink ref="RKQ21" location="Age_Categories!A1" display="Age_Categories!A1" xr:uid="{00000000-0004-0000-0100-0000BE300000}"/>
    <hyperlink ref="RKR21" location="Age_Categories!A1" display="Age_Categories!A1" xr:uid="{00000000-0004-0000-0100-0000BF300000}"/>
    <hyperlink ref="RKS21" location="Age_Categories!A1" display="Age_Categories!A1" xr:uid="{00000000-0004-0000-0100-0000C0300000}"/>
    <hyperlink ref="RKT21" location="Age_Categories!A1" display="Age_Categories!A1" xr:uid="{00000000-0004-0000-0100-0000C1300000}"/>
    <hyperlink ref="RKU21" location="Age_Categories!A1" display="Age_Categories!A1" xr:uid="{00000000-0004-0000-0100-0000C2300000}"/>
    <hyperlink ref="RKV21" location="Age_Categories!A1" display="Age_Categories!A1" xr:uid="{00000000-0004-0000-0100-0000C3300000}"/>
    <hyperlink ref="RKW21" location="Age_Categories!A1" display="Age_Categories!A1" xr:uid="{00000000-0004-0000-0100-0000C4300000}"/>
    <hyperlink ref="RKX21" location="Age_Categories!A1" display="Age_Categories!A1" xr:uid="{00000000-0004-0000-0100-0000C5300000}"/>
    <hyperlink ref="RKY21" location="Age_Categories!A1" display="Age_Categories!A1" xr:uid="{00000000-0004-0000-0100-0000C6300000}"/>
    <hyperlink ref="RKZ21" location="Age_Categories!A1" display="Age_Categories!A1" xr:uid="{00000000-0004-0000-0100-0000C7300000}"/>
    <hyperlink ref="RLA21" location="Age_Categories!A1" display="Age_Categories!A1" xr:uid="{00000000-0004-0000-0100-0000C8300000}"/>
    <hyperlink ref="RLB21" location="Age_Categories!A1" display="Age_Categories!A1" xr:uid="{00000000-0004-0000-0100-0000C9300000}"/>
    <hyperlink ref="RLC21" location="Age_Categories!A1" display="Age_Categories!A1" xr:uid="{00000000-0004-0000-0100-0000CA300000}"/>
    <hyperlink ref="RLD21" location="Age_Categories!A1" display="Age_Categories!A1" xr:uid="{00000000-0004-0000-0100-0000CB300000}"/>
    <hyperlink ref="RLE21" location="Age_Categories!A1" display="Age_Categories!A1" xr:uid="{00000000-0004-0000-0100-0000CC300000}"/>
    <hyperlink ref="RLF21" location="Age_Categories!A1" display="Age_Categories!A1" xr:uid="{00000000-0004-0000-0100-0000CD300000}"/>
    <hyperlink ref="RLG21" location="Age_Categories!A1" display="Age_Categories!A1" xr:uid="{00000000-0004-0000-0100-0000CE300000}"/>
    <hyperlink ref="RLH21" location="Age_Categories!A1" display="Age_Categories!A1" xr:uid="{00000000-0004-0000-0100-0000CF300000}"/>
    <hyperlink ref="RLI21" location="Age_Categories!A1" display="Age_Categories!A1" xr:uid="{00000000-0004-0000-0100-0000D0300000}"/>
    <hyperlink ref="RLJ21" location="Age_Categories!A1" display="Age_Categories!A1" xr:uid="{00000000-0004-0000-0100-0000D1300000}"/>
    <hyperlink ref="RLK21" location="Age_Categories!A1" display="Age_Categories!A1" xr:uid="{00000000-0004-0000-0100-0000D2300000}"/>
    <hyperlink ref="RLL21" location="Age_Categories!A1" display="Age_Categories!A1" xr:uid="{00000000-0004-0000-0100-0000D3300000}"/>
    <hyperlink ref="RLM21" location="Age_Categories!A1" display="Age_Categories!A1" xr:uid="{00000000-0004-0000-0100-0000D4300000}"/>
    <hyperlink ref="RLN21" location="Age_Categories!A1" display="Age_Categories!A1" xr:uid="{00000000-0004-0000-0100-0000D5300000}"/>
    <hyperlink ref="RLO21" location="Age_Categories!A1" display="Age_Categories!A1" xr:uid="{00000000-0004-0000-0100-0000D6300000}"/>
    <hyperlink ref="RLP21" location="Age_Categories!A1" display="Age_Categories!A1" xr:uid="{00000000-0004-0000-0100-0000D7300000}"/>
    <hyperlink ref="RLQ21" location="Age_Categories!A1" display="Age_Categories!A1" xr:uid="{00000000-0004-0000-0100-0000D8300000}"/>
    <hyperlink ref="RLR21" location="Age_Categories!A1" display="Age_Categories!A1" xr:uid="{00000000-0004-0000-0100-0000D9300000}"/>
    <hyperlink ref="RLS21" location="Age_Categories!A1" display="Age_Categories!A1" xr:uid="{00000000-0004-0000-0100-0000DA300000}"/>
    <hyperlink ref="RLT21" location="Age_Categories!A1" display="Age_Categories!A1" xr:uid="{00000000-0004-0000-0100-0000DB300000}"/>
    <hyperlink ref="RLU21" location="Age_Categories!A1" display="Age_Categories!A1" xr:uid="{00000000-0004-0000-0100-0000DC300000}"/>
    <hyperlink ref="RLV21" location="Age_Categories!A1" display="Age_Categories!A1" xr:uid="{00000000-0004-0000-0100-0000DD300000}"/>
    <hyperlink ref="RLW21" location="Age_Categories!A1" display="Age_Categories!A1" xr:uid="{00000000-0004-0000-0100-0000DE300000}"/>
    <hyperlink ref="RLX21" location="Age_Categories!A1" display="Age_Categories!A1" xr:uid="{00000000-0004-0000-0100-0000DF300000}"/>
    <hyperlink ref="RLY21" location="Age_Categories!A1" display="Age_Categories!A1" xr:uid="{00000000-0004-0000-0100-0000E0300000}"/>
    <hyperlink ref="RLZ21" location="Age_Categories!A1" display="Age_Categories!A1" xr:uid="{00000000-0004-0000-0100-0000E1300000}"/>
    <hyperlink ref="RMA21" location="Age_Categories!A1" display="Age_Categories!A1" xr:uid="{00000000-0004-0000-0100-0000E2300000}"/>
    <hyperlink ref="RMB21" location="Age_Categories!A1" display="Age_Categories!A1" xr:uid="{00000000-0004-0000-0100-0000E3300000}"/>
    <hyperlink ref="RMC21" location="Age_Categories!A1" display="Age_Categories!A1" xr:uid="{00000000-0004-0000-0100-0000E4300000}"/>
    <hyperlink ref="RMD21" location="Age_Categories!A1" display="Age_Categories!A1" xr:uid="{00000000-0004-0000-0100-0000E5300000}"/>
    <hyperlink ref="RME21" location="Age_Categories!A1" display="Age_Categories!A1" xr:uid="{00000000-0004-0000-0100-0000E6300000}"/>
    <hyperlink ref="RMF21" location="Age_Categories!A1" display="Age_Categories!A1" xr:uid="{00000000-0004-0000-0100-0000E7300000}"/>
    <hyperlink ref="RMG21" location="Age_Categories!A1" display="Age_Categories!A1" xr:uid="{00000000-0004-0000-0100-0000E8300000}"/>
    <hyperlink ref="RMH21" location="Age_Categories!A1" display="Age_Categories!A1" xr:uid="{00000000-0004-0000-0100-0000E9300000}"/>
    <hyperlink ref="RMI21" location="Age_Categories!A1" display="Age_Categories!A1" xr:uid="{00000000-0004-0000-0100-0000EA300000}"/>
    <hyperlink ref="RMJ21" location="Age_Categories!A1" display="Age_Categories!A1" xr:uid="{00000000-0004-0000-0100-0000EB300000}"/>
    <hyperlink ref="RMK21" location="Age_Categories!A1" display="Age_Categories!A1" xr:uid="{00000000-0004-0000-0100-0000EC300000}"/>
    <hyperlink ref="RML21" location="Age_Categories!A1" display="Age_Categories!A1" xr:uid="{00000000-0004-0000-0100-0000ED300000}"/>
    <hyperlink ref="RMM21" location="Age_Categories!A1" display="Age_Categories!A1" xr:uid="{00000000-0004-0000-0100-0000EE300000}"/>
    <hyperlink ref="RMN21" location="Age_Categories!A1" display="Age_Categories!A1" xr:uid="{00000000-0004-0000-0100-0000EF300000}"/>
    <hyperlink ref="RMO21" location="Age_Categories!A1" display="Age_Categories!A1" xr:uid="{00000000-0004-0000-0100-0000F0300000}"/>
    <hyperlink ref="RMP21" location="Age_Categories!A1" display="Age_Categories!A1" xr:uid="{00000000-0004-0000-0100-0000F1300000}"/>
    <hyperlink ref="RMQ21" location="Age_Categories!A1" display="Age_Categories!A1" xr:uid="{00000000-0004-0000-0100-0000F2300000}"/>
    <hyperlink ref="RMR21" location="Age_Categories!A1" display="Age_Categories!A1" xr:uid="{00000000-0004-0000-0100-0000F3300000}"/>
    <hyperlink ref="RMS21" location="Age_Categories!A1" display="Age_Categories!A1" xr:uid="{00000000-0004-0000-0100-0000F4300000}"/>
    <hyperlink ref="RMT21" location="Age_Categories!A1" display="Age_Categories!A1" xr:uid="{00000000-0004-0000-0100-0000F5300000}"/>
    <hyperlink ref="RMU21" location="Age_Categories!A1" display="Age_Categories!A1" xr:uid="{00000000-0004-0000-0100-0000F6300000}"/>
    <hyperlink ref="RMV21" location="Age_Categories!A1" display="Age_Categories!A1" xr:uid="{00000000-0004-0000-0100-0000F7300000}"/>
    <hyperlink ref="RMW21" location="Age_Categories!A1" display="Age_Categories!A1" xr:uid="{00000000-0004-0000-0100-0000F8300000}"/>
    <hyperlink ref="RMX21" location="Age_Categories!A1" display="Age_Categories!A1" xr:uid="{00000000-0004-0000-0100-0000F9300000}"/>
    <hyperlink ref="RMY21" location="Age_Categories!A1" display="Age_Categories!A1" xr:uid="{00000000-0004-0000-0100-0000FA300000}"/>
    <hyperlink ref="RMZ21" location="Age_Categories!A1" display="Age_Categories!A1" xr:uid="{00000000-0004-0000-0100-0000FB300000}"/>
    <hyperlink ref="RNA21" location="Age_Categories!A1" display="Age_Categories!A1" xr:uid="{00000000-0004-0000-0100-0000FC300000}"/>
    <hyperlink ref="RNB21" location="Age_Categories!A1" display="Age_Categories!A1" xr:uid="{00000000-0004-0000-0100-0000FD300000}"/>
    <hyperlink ref="RNC21" location="Age_Categories!A1" display="Age_Categories!A1" xr:uid="{00000000-0004-0000-0100-0000FE300000}"/>
    <hyperlink ref="RND21" location="Age_Categories!A1" display="Age_Categories!A1" xr:uid="{00000000-0004-0000-0100-0000FF300000}"/>
    <hyperlink ref="RNE21" location="Age_Categories!A1" display="Age_Categories!A1" xr:uid="{00000000-0004-0000-0100-000000310000}"/>
    <hyperlink ref="RNF21" location="Age_Categories!A1" display="Age_Categories!A1" xr:uid="{00000000-0004-0000-0100-000001310000}"/>
    <hyperlink ref="RNG21" location="Age_Categories!A1" display="Age_Categories!A1" xr:uid="{00000000-0004-0000-0100-000002310000}"/>
    <hyperlink ref="RNH21" location="Age_Categories!A1" display="Age_Categories!A1" xr:uid="{00000000-0004-0000-0100-000003310000}"/>
    <hyperlink ref="RNI21" location="Age_Categories!A1" display="Age_Categories!A1" xr:uid="{00000000-0004-0000-0100-000004310000}"/>
    <hyperlink ref="RNJ21" location="Age_Categories!A1" display="Age_Categories!A1" xr:uid="{00000000-0004-0000-0100-000005310000}"/>
    <hyperlink ref="RNK21" location="Age_Categories!A1" display="Age_Categories!A1" xr:uid="{00000000-0004-0000-0100-000006310000}"/>
    <hyperlink ref="RNL21" location="Age_Categories!A1" display="Age_Categories!A1" xr:uid="{00000000-0004-0000-0100-000007310000}"/>
    <hyperlink ref="RNM21" location="Age_Categories!A1" display="Age_Categories!A1" xr:uid="{00000000-0004-0000-0100-000008310000}"/>
    <hyperlink ref="RNN21" location="Age_Categories!A1" display="Age_Categories!A1" xr:uid="{00000000-0004-0000-0100-000009310000}"/>
    <hyperlink ref="RNO21" location="Age_Categories!A1" display="Age_Categories!A1" xr:uid="{00000000-0004-0000-0100-00000A310000}"/>
    <hyperlink ref="RNP21" location="Age_Categories!A1" display="Age_Categories!A1" xr:uid="{00000000-0004-0000-0100-00000B310000}"/>
    <hyperlink ref="RNQ21" location="Age_Categories!A1" display="Age_Categories!A1" xr:uid="{00000000-0004-0000-0100-00000C310000}"/>
    <hyperlink ref="RNR21" location="Age_Categories!A1" display="Age_Categories!A1" xr:uid="{00000000-0004-0000-0100-00000D310000}"/>
    <hyperlink ref="RNS21" location="Age_Categories!A1" display="Age_Categories!A1" xr:uid="{00000000-0004-0000-0100-00000E310000}"/>
    <hyperlink ref="RNT21" location="Age_Categories!A1" display="Age_Categories!A1" xr:uid="{00000000-0004-0000-0100-00000F310000}"/>
    <hyperlink ref="RNU21" location="Age_Categories!A1" display="Age_Categories!A1" xr:uid="{00000000-0004-0000-0100-000010310000}"/>
    <hyperlink ref="RNV21" location="Age_Categories!A1" display="Age_Categories!A1" xr:uid="{00000000-0004-0000-0100-000011310000}"/>
    <hyperlink ref="RNW21" location="Age_Categories!A1" display="Age_Categories!A1" xr:uid="{00000000-0004-0000-0100-000012310000}"/>
    <hyperlink ref="RNX21" location="Age_Categories!A1" display="Age_Categories!A1" xr:uid="{00000000-0004-0000-0100-000013310000}"/>
    <hyperlink ref="RNY21" location="Age_Categories!A1" display="Age_Categories!A1" xr:uid="{00000000-0004-0000-0100-000014310000}"/>
    <hyperlink ref="RNZ21" location="Age_Categories!A1" display="Age_Categories!A1" xr:uid="{00000000-0004-0000-0100-000015310000}"/>
    <hyperlink ref="ROA21" location="Age_Categories!A1" display="Age_Categories!A1" xr:uid="{00000000-0004-0000-0100-000016310000}"/>
    <hyperlink ref="ROB21" location="Age_Categories!A1" display="Age_Categories!A1" xr:uid="{00000000-0004-0000-0100-000017310000}"/>
    <hyperlink ref="ROC21" location="Age_Categories!A1" display="Age_Categories!A1" xr:uid="{00000000-0004-0000-0100-000018310000}"/>
    <hyperlink ref="ROD21" location="Age_Categories!A1" display="Age_Categories!A1" xr:uid="{00000000-0004-0000-0100-000019310000}"/>
    <hyperlink ref="ROE21" location="Age_Categories!A1" display="Age_Categories!A1" xr:uid="{00000000-0004-0000-0100-00001A310000}"/>
    <hyperlink ref="ROF21" location="Age_Categories!A1" display="Age_Categories!A1" xr:uid="{00000000-0004-0000-0100-00001B310000}"/>
    <hyperlink ref="ROG21" location="Age_Categories!A1" display="Age_Categories!A1" xr:uid="{00000000-0004-0000-0100-00001C310000}"/>
    <hyperlink ref="ROH21" location="Age_Categories!A1" display="Age_Categories!A1" xr:uid="{00000000-0004-0000-0100-00001D310000}"/>
    <hyperlink ref="ROI21" location="Age_Categories!A1" display="Age_Categories!A1" xr:uid="{00000000-0004-0000-0100-00001E310000}"/>
    <hyperlink ref="ROJ21" location="Age_Categories!A1" display="Age_Categories!A1" xr:uid="{00000000-0004-0000-0100-00001F310000}"/>
    <hyperlink ref="ROK21" location="Age_Categories!A1" display="Age_Categories!A1" xr:uid="{00000000-0004-0000-0100-000020310000}"/>
    <hyperlink ref="ROL21" location="Age_Categories!A1" display="Age_Categories!A1" xr:uid="{00000000-0004-0000-0100-000021310000}"/>
    <hyperlink ref="ROM21" location="Age_Categories!A1" display="Age_Categories!A1" xr:uid="{00000000-0004-0000-0100-000022310000}"/>
    <hyperlink ref="RON21" location="Age_Categories!A1" display="Age_Categories!A1" xr:uid="{00000000-0004-0000-0100-000023310000}"/>
    <hyperlink ref="ROO21" location="Age_Categories!A1" display="Age_Categories!A1" xr:uid="{00000000-0004-0000-0100-000024310000}"/>
    <hyperlink ref="ROP21" location="Age_Categories!A1" display="Age_Categories!A1" xr:uid="{00000000-0004-0000-0100-000025310000}"/>
    <hyperlink ref="ROQ21" location="Age_Categories!A1" display="Age_Categories!A1" xr:uid="{00000000-0004-0000-0100-000026310000}"/>
    <hyperlink ref="ROR21" location="Age_Categories!A1" display="Age_Categories!A1" xr:uid="{00000000-0004-0000-0100-000027310000}"/>
    <hyperlink ref="ROS21" location="Age_Categories!A1" display="Age_Categories!A1" xr:uid="{00000000-0004-0000-0100-000028310000}"/>
    <hyperlink ref="ROT21" location="Age_Categories!A1" display="Age_Categories!A1" xr:uid="{00000000-0004-0000-0100-000029310000}"/>
    <hyperlink ref="ROU21" location="Age_Categories!A1" display="Age_Categories!A1" xr:uid="{00000000-0004-0000-0100-00002A310000}"/>
    <hyperlink ref="ROV21" location="Age_Categories!A1" display="Age_Categories!A1" xr:uid="{00000000-0004-0000-0100-00002B310000}"/>
    <hyperlink ref="ROW21" location="Age_Categories!A1" display="Age_Categories!A1" xr:uid="{00000000-0004-0000-0100-00002C310000}"/>
    <hyperlink ref="ROX21" location="Age_Categories!A1" display="Age_Categories!A1" xr:uid="{00000000-0004-0000-0100-00002D310000}"/>
    <hyperlink ref="ROY21" location="Age_Categories!A1" display="Age_Categories!A1" xr:uid="{00000000-0004-0000-0100-00002E310000}"/>
    <hyperlink ref="ROZ21" location="Age_Categories!A1" display="Age_Categories!A1" xr:uid="{00000000-0004-0000-0100-00002F310000}"/>
    <hyperlink ref="RPA21" location="Age_Categories!A1" display="Age_Categories!A1" xr:uid="{00000000-0004-0000-0100-000030310000}"/>
    <hyperlink ref="RPB21" location="Age_Categories!A1" display="Age_Categories!A1" xr:uid="{00000000-0004-0000-0100-000031310000}"/>
    <hyperlink ref="RPC21" location="Age_Categories!A1" display="Age_Categories!A1" xr:uid="{00000000-0004-0000-0100-000032310000}"/>
    <hyperlink ref="RPD21" location="Age_Categories!A1" display="Age_Categories!A1" xr:uid="{00000000-0004-0000-0100-000033310000}"/>
    <hyperlink ref="RPE21" location="Age_Categories!A1" display="Age_Categories!A1" xr:uid="{00000000-0004-0000-0100-000034310000}"/>
    <hyperlink ref="RPF21" location="Age_Categories!A1" display="Age_Categories!A1" xr:uid="{00000000-0004-0000-0100-000035310000}"/>
    <hyperlink ref="RPG21" location="Age_Categories!A1" display="Age_Categories!A1" xr:uid="{00000000-0004-0000-0100-000036310000}"/>
    <hyperlink ref="RPH21" location="Age_Categories!A1" display="Age_Categories!A1" xr:uid="{00000000-0004-0000-0100-000037310000}"/>
    <hyperlink ref="RPI21" location="Age_Categories!A1" display="Age_Categories!A1" xr:uid="{00000000-0004-0000-0100-000038310000}"/>
    <hyperlink ref="RPJ21" location="Age_Categories!A1" display="Age_Categories!A1" xr:uid="{00000000-0004-0000-0100-000039310000}"/>
    <hyperlink ref="RPK21" location="Age_Categories!A1" display="Age_Categories!A1" xr:uid="{00000000-0004-0000-0100-00003A310000}"/>
    <hyperlink ref="RPL21" location="Age_Categories!A1" display="Age_Categories!A1" xr:uid="{00000000-0004-0000-0100-00003B310000}"/>
    <hyperlink ref="RPM21" location="Age_Categories!A1" display="Age_Categories!A1" xr:uid="{00000000-0004-0000-0100-00003C310000}"/>
    <hyperlink ref="RPN21" location="Age_Categories!A1" display="Age_Categories!A1" xr:uid="{00000000-0004-0000-0100-00003D310000}"/>
    <hyperlink ref="RPO21" location="Age_Categories!A1" display="Age_Categories!A1" xr:uid="{00000000-0004-0000-0100-00003E310000}"/>
    <hyperlink ref="RPP21" location="Age_Categories!A1" display="Age_Categories!A1" xr:uid="{00000000-0004-0000-0100-00003F310000}"/>
    <hyperlink ref="RPQ21" location="Age_Categories!A1" display="Age_Categories!A1" xr:uid="{00000000-0004-0000-0100-000040310000}"/>
    <hyperlink ref="RPR21" location="Age_Categories!A1" display="Age_Categories!A1" xr:uid="{00000000-0004-0000-0100-000041310000}"/>
    <hyperlink ref="RPS21" location="Age_Categories!A1" display="Age_Categories!A1" xr:uid="{00000000-0004-0000-0100-000042310000}"/>
    <hyperlink ref="RPT21" location="Age_Categories!A1" display="Age_Categories!A1" xr:uid="{00000000-0004-0000-0100-000043310000}"/>
    <hyperlink ref="RPU21" location="Age_Categories!A1" display="Age_Categories!A1" xr:uid="{00000000-0004-0000-0100-000044310000}"/>
    <hyperlink ref="RPV21" location="Age_Categories!A1" display="Age_Categories!A1" xr:uid="{00000000-0004-0000-0100-000045310000}"/>
    <hyperlink ref="RPW21" location="Age_Categories!A1" display="Age_Categories!A1" xr:uid="{00000000-0004-0000-0100-000046310000}"/>
    <hyperlink ref="RPX21" location="Age_Categories!A1" display="Age_Categories!A1" xr:uid="{00000000-0004-0000-0100-000047310000}"/>
    <hyperlink ref="RPY21" location="Age_Categories!A1" display="Age_Categories!A1" xr:uid="{00000000-0004-0000-0100-000048310000}"/>
    <hyperlink ref="RPZ21" location="Age_Categories!A1" display="Age_Categories!A1" xr:uid="{00000000-0004-0000-0100-000049310000}"/>
    <hyperlink ref="RQA21" location="Age_Categories!A1" display="Age_Categories!A1" xr:uid="{00000000-0004-0000-0100-00004A310000}"/>
    <hyperlink ref="RQB21" location="Age_Categories!A1" display="Age_Categories!A1" xr:uid="{00000000-0004-0000-0100-00004B310000}"/>
    <hyperlink ref="RQC21" location="Age_Categories!A1" display="Age_Categories!A1" xr:uid="{00000000-0004-0000-0100-00004C310000}"/>
    <hyperlink ref="RQD21" location="Age_Categories!A1" display="Age_Categories!A1" xr:uid="{00000000-0004-0000-0100-00004D310000}"/>
    <hyperlink ref="RQE21" location="Age_Categories!A1" display="Age_Categories!A1" xr:uid="{00000000-0004-0000-0100-00004E310000}"/>
    <hyperlink ref="RQF21" location="Age_Categories!A1" display="Age_Categories!A1" xr:uid="{00000000-0004-0000-0100-00004F310000}"/>
    <hyperlink ref="RQG21" location="Age_Categories!A1" display="Age_Categories!A1" xr:uid="{00000000-0004-0000-0100-000050310000}"/>
    <hyperlink ref="RQH21" location="Age_Categories!A1" display="Age_Categories!A1" xr:uid="{00000000-0004-0000-0100-000051310000}"/>
    <hyperlink ref="RQI21" location="Age_Categories!A1" display="Age_Categories!A1" xr:uid="{00000000-0004-0000-0100-000052310000}"/>
    <hyperlink ref="RQJ21" location="Age_Categories!A1" display="Age_Categories!A1" xr:uid="{00000000-0004-0000-0100-000053310000}"/>
    <hyperlink ref="RQK21" location="Age_Categories!A1" display="Age_Categories!A1" xr:uid="{00000000-0004-0000-0100-000054310000}"/>
    <hyperlink ref="RQL21" location="Age_Categories!A1" display="Age_Categories!A1" xr:uid="{00000000-0004-0000-0100-000055310000}"/>
    <hyperlink ref="RQM21" location="Age_Categories!A1" display="Age_Categories!A1" xr:uid="{00000000-0004-0000-0100-000056310000}"/>
    <hyperlink ref="RQN21" location="Age_Categories!A1" display="Age_Categories!A1" xr:uid="{00000000-0004-0000-0100-000057310000}"/>
    <hyperlink ref="RQO21" location="Age_Categories!A1" display="Age_Categories!A1" xr:uid="{00000000-0004-0000-0100-000058310000}"/>
    <hyperlink ref="RQP21" location="Age_Categories!A1" display="Age_Categories!A1" xr:uid="{00000000-0004-0000-0100-000059310000}"/>
    <hyperlink ref="RQQ21" location="Age_Categories!A1" display="Age_Categories!A1" xr:uid="{00000000-0004-0000-0100-00005A310000}"/>
    <hyperlink ref="RQR21" location="Age_Categories!A1" display="Age_Categories!A1" xr:uid="{00000000-0004-0000-0100-00005B310000}"/>
    <hyperlink ref="RQS21" location="Age_Categories!A1" display="Age_Categories!A1" xr:uid="{00000000-0004-0000-0100-00005C310000}"/>
    <hyperlink ref="RQT21" location="Age_Categories!A1" display="Age_Categories!A1" xr:uid="{00000000-0004-0000-0100-00005D310000}"/>
    <hyperlink ref="RQU21" location="Age_Categories!A1" display="Age_Categories!A1" xr:uid="{00000000-0004-0000-0100-00005E310000}"/>
    <hyperlink ref="RQV21" location="Age_Categories!A1" display="Age_Categories!A1" xr:uid="{00000000-0004-0000-0100-00005F310000}"/>
    <hyperlink ref="RQW21" location="Age_Categories!A1" display="Age_Categories!A1" xr:uid="{00000000-0004-0000-0100-000060310000}"/>
    <hyperlink ref="RQX21" location="Age_Categories!A1" display="Age_Categories!A1" xr:uid="{00000000-0004-0000-0100-000061310000}"/>
    <hyperlink ref="RQY21" location="Age_Categories!A1" display="Age_Categories!A1" xr:uid="{00000000-0004-0000-0100-000062310000}"/>
    <hyperlink ref="RQZ21" location="Age_Categories!A1" display="Age_Categories!A1" xr:uid="{00000000-0004-0000-0100-000063310000}"/>
    <hyperlink ref="RRA21" location="Age_Categories!A1" display="Age_Categories!A1" xr:uid="{00000000-0004-0000-0100-000064310000}"/>
    <hyperlink ref="RRB21" location="Age_Categories!A1" display="Age_Categories!A1" xr:uid="{00000000-0004-0000-0100-000065310000}"/>
    <hyperlink ref="RRC21" location="Age_Categories!A1" display="Age_Categories!A1" xr:uid="{00000000-0004-0000-0100-000066310000}"/>
    <hyperlink ref="RRD21" location="Age_Categories!A1" display="Age_Categories!A1" xr:uid="{00000000-0004-0000-0100-000067310000}"/>
    <hyperlink ref="RRE21" location="Age_Categories!A1" display="Age_Categories!A1" xr:uid="{00000000-0004-0000-0100-000068310000}"/>
    <hyperlink ref="RRF21" location="Age_Categories!A1" display="Age_Categories!A1" xr:uid="{00000000-0004-0000-0100-000069310000}"/>
    <hyperlink ref="RRG21" location="Age_Categories!A1" display="Age_Categories!A1" xr:uid="{00000000-0004-0000-0100-00006A310000}"/>
    <hyperlink ref="RRH21" location="Age_Categories!A1" display="Age_Categories!A1" xr:uid="{00000000-0004-0000-0100-00006B310000}"/>
    <hyperlink ref="RRI21" location="Age_Categories!A1" display="Age_Categories!A1" xr:uid="{00000000-0004-0000-0100-00006C310000}"/>
    <hyperlink ref="RRJ21" location="Age_Categories!A1" display="Age_Categories!A1" xr:uid="{00000000-0004-0000-0100-00006D310000}"/>
    <hyperlink ref="RRK21" location="Age_Categories!A1" display="Age_Categories!A1" xr:uid="{00000000-0004-0000-0100-00006E310000}"/>
    <hyperlink ref="RRL21" location="Age_Categories!A1" display="Age_Categories!A1" xr:uid="{00000000-0004-0000-0100-00006F310000}"/>
    <hyperlink ref="RRM21" location="Age_Categories!A1" display="Age_Categories!A1" xr:uid="{00000000-0004-0000-0100-000070310000}"/>
    <hyperlink ref="RRN21" location="Age_Categories!A1" display="Age_Categories!A1" xr:uid="{00000000-0004-0000-0100-000071310000}"/>
    <hyperlink ref="RRO21" location="Age_Categories!A1" display="Age_Categories!A1" xr:uid="{00000000-0004-0000-0100-000072310000}"/>
    <hyperlink ref="RRP21" location="Age_Categories!A1" display="Age_Categories!A1" xr:uid="{00000000-0004-0000-0100-000073310000}"/>
    <hyperlink ref="RRQ21" location="Age_Categories!A1" display="Age_Categories!A1" xr:uid="{00000000-0004-0000-0100-000074310000}"/>
    <hyperlink ref="RRR21" location="Age_Categories!A1" display="Age_Categories!A1" xr:uid="{00000000-0004-0000-0100-000075310000}"/>
    <hyperlink ref="RRS21" location="Age_Categories!A1" display="Age_Categories!A1" xr:uid="{00000000-0004-0000-0100-000076310000}"/>
    <hyperlink ref="RRT21" location="Age_Categories!A1" display="Age_Categories!A1" xr:uid="{00000000-0004-0000-0100-000077310000}"/>
    <hyperlink ref="RRU21" location="Age_Categories!A1" display="Age_Categories!A1" xr:uid="{00000000-0004-0000-0100-000078310000}"/>
    <hyperlink ref="RRV21" location="Age_Categories!A1" display="Age_Categories!A1" xr:uid="{00000000-0004-0000-0100-000079310000}"/>
    <hyperlink ref="RRW21" location="Age_Categories!A1" display="Age_Categories!A1" xr:uid="{00000000-0004-0000-0100-00007A310000}"/>
    <hyperlink ref="RRX21" location="Age_Categories!A1" display="Age_Categories!A1" xr:uid="{00000000-0004-0000-0100-00007B310000}"/>
    <hyperlink ref="RRY21" location="Age_Categories!A1" display="Age_Categories!A1" xr:uid="{00000000-0004-0000-0100-00007C310000}"/>
    <hyperlink ref="RRZ21" location="Age_Categories!A1" display="Age_Categories!A1" xr:uid="{00000000-0004-0000-0100-00007D310000}"/>
    <hyperlink ref="RSA21" location="Age_Categories!A1" display="Age_Categories!A1" xr:uid="{00000000-0004-0000-0100-00007E310000}"/>
    <hyperlink ref="RSB21" location="Age_Categories!A1" display="Age_Categories!A1" xr:uid="{00000000-0004-0000-0100-00007F310000}"/>
    <hyperlink ref="RSC21" location="Age_Categories!A1" display="Age_Categories!A1" xr:uid="{00000000-0004-0000-0100-000080310000}"/>
    <hyperlink ref="RSD21" location="Age_Categories!A1" display="Age_Categories!A1" xr:uid="{00000000-0004-0000-0100-000081310000}"/>
    <hyperlink ref="RSE21" location="Age_Categories!A1" display="Age_Categories!A1" xr:uid="{00000000-0004-0000-0100-000082310000}"/>
    <hyperlink ref="RSF21" location="Age_Categories!A1" display="Age_Categories!A1" xr:uid="{00000000-0004-0000-0100-000083310000}"/>
    <hyperlink ref="RSG21" location="Age_Categories!A1" display="Age_Categories!A1" xr:uid="{00000000-0004-0000-0100-000084310000}"/>
    <hyperlink ref="RSH21" location="Age_Categories!A1" display="Age_Categories!A1" xr:uid="{00000000-0004-0000-0100-000085310000}"/>
    <hyperlink ref="RSI21" location="Age_Categories!A1" display="Age_Categories!A1" xr:uid="{00000000-0004-0000-0100-000086310000}"/>
    <hyperlink ref="RSJ21" location="Age_Categories!A1" display="Age_Categories!A1" xr:uid="{00000000-0004-0000-0100-000087310000}"/>
    <hyperlink ref="RSK21" location="Age_Categories!A1" display="Age_Categories!A1" xr:uid="{00000000-0004-0000-0100-000088310000}"/>
    <hyperlink ref="RSL21" location="Age_Categories!A1" display="Age_Categories!A1" xr:uid="{00000000-0004-0000-0100-000089310000}"/>
    <hyperlink ref="RSM21" location="Age_Categories!A1" display="Age_Categories!A1" xr:uid="{00000000-0004-0000-0100-00008A310000}"/>
    <hyperlink ref="RSN21" location="Age_Categories!A1" display="Age_Categories!A1" xr:uid="{00000000-0004-0000-0100-00008B310000}"/>
    <hyperlink ref="RSO21" location="Age_Categories!A1" display="Age_Categories!A1" xr:uid="{00000000-0004-0000-0100-00008C310000}"/>
    <hyperlink ref="RSP21" location="Age_Categories!A1" display="Age_Categories!A1" xr:uid="{00000000-0004-0000-0100-00008D310000}"/>
    <hyperlink ref="RSQ21" location="Age_Categories!A1" display="Age_Categories!A1" xr:uid="{00000000-0004-0000-0100-00008E310000}"/>
    <hyperlink ref="RSR21" location="Age_Categories!A1" display="Age_Categories!A1" xr:uid="{00000000-0004-0000-0100-00008F310000}"/>
    <hyperlink ref="RSS21" location="Age_Categories!A1" display="Age_Categories!A1" xr:uid="{00000000-0004-0000-0100-000090310000}"/>
    <hyperlink ref="RST21" location="Age_Categories!A1" display="Age_Categories!A1" xr:uid="{00000000-0004-0000-0100-000091310000}"/>
    <hyperlink ref="RSU21" location="Age_Categories!A1" display="Age_Categories!A1" xr:uid="{00000000-0004-0000-0100-000092310000}"/>
    <hyperlink ref="RSV21" location="Age_Categories!A1" display="Age_Categories!A1" xr:uid="{00000000-0004-0000-0100-000093310000}"/>
    <hyperlink ref="RSW21" location="Age_Categories!A1" display="Age_Categories!A1" xr:uid="{00000000-0004-0000-0100-000094310000}"/>
    <hyperlink ref="RSX21" location="Age_Categories!A1" display="Age_Categories!A1" xr:uid="{00000000-0004-0000-0100-000095310000}"/>
    <hyperlink ref="RSY21" location="Age_Categories!A1" display="Age_Categories!A1" xr:uid="{00000000-0004-0000-0100-000096310000}"/>
    <hyperlink ref="RSZ21" location="Age_Categories!A1" display="Age_Categories!A1" xr:uid="{00000000-0004-0000-0100-000097310000}"/>
    <hyperlink ref="RTA21" location="Age_Categories!A1" display="Age_Categories!A1" xr:uid="{00000000-0004-0000-0100-000098310000}"/>
    <hyperlink ref="RTB21" location="Age_Categories!A1" display="Age_Categories!A1" xr:uid="{00000000-0004-0000-0100-000099310000}"/>
    <hyperlink ref="RTC21" location="Age_Categories!A1" display="Age_Categories!A1" xr:uid="{00000000-0004-0000-0100-00009A310000}"/>
    <hyperlink ref="RTD21" location="Age_Categories!A1" display="Age_Categories!A1" xr:uid="{00000000-0004-0000-0100-00009B310000}"/>
    <hyperlink ref="RTE21" location="Age_Categories!A1" display="Age_Categories!A1" xr:uid="{00000000-0004-0000-0100-00009C310000}"/>
    <hyperlink ref="RTF21" location="Age_Categories!A1" display="Age_Categories!A1" xr:uid="{00000000-0004-0000-0100-00009D310000}"/>
    <hyperlink ref="RTG21" location="Age_Categories!A1" display="Age_Categories!A1" xr:uid="{00000000-0004-0000-0100-00009E310000}"/>
    <hyperlink ref="RTH21" location="Age_Categories!A1" display="Age_Categories!A1" xr:uid="{00000000-0004-0000-0100-00009F310000}"/>
    <hyperlink ref="RTI21" location="Age_Categories!A1" display="Age_Categories!A1" xr:uid="{00000000-0004-0000-0100-0000A0310000}"/>
    <hyperlink ref="RTJ21" location="Age_Categories!A1" display="Age_Categories!A1" xr:uid="{00000000-0004-0000-0100-0000A1310000}"/>
    <hyperlink ref="RTK21" location="Age_Categories!A1" display="Age_Categories!A1" xr:uid="{00000000-0004-0000-0100-0000A2310000}"/>
    <hyperlink ref="RTL21" location="Age_Categories!A1" display="Age_Categories!A1" xr:uid="{00000000-0004-0000-0100-0000A3310000}"/>
    <hyperlink ref="RTM21" location="Age_Categories!A1" display="Age_Categories!A1" xr:uid="{00000000-0004-0000-0100-0000A4310000}"/>
    <hyperlink ref="RTN21" location="Age_Categories!A1" display="Age_Categories!A1" xr:uid="{00000000-0004-0000-0100-0000A5310000}"/>
    <hyperlink ref="RTO21" location="Age_Categories!A1" display="Age_Categories!A1" xr:uid="{00000000-0004-0000-0100-0000A6310000}"/>
    <hyperlink ref="RTP21" location="Age_Categories!A1" display="Age_Categories!A1" xr:uid="{00000000-0004-0000-0100-0000A7310000}"/>
    <hyperlink ref="RTQ21" location="Age_Categories!A1" display="Age_Categories!A1" xr:uid="{00000000-0004-0000-0100-0000A8310000}"/>
    <hyperlink ref="RTR21" location="Age_Categories!A1" display="Age_Categories!A1" xr:uid="{00000000-0004-0000-0100-0000A9310000}"/>
    <hyperlink ref="RTS21" location="Age_Categories!A1" display="Age_Categories!A1" xr:uid="{00000000-0004-0000-0100-0000AA310000}"/>
    <hyperlink ref="RTT21" location="Age_Categories!A1" display="Age_Categories!A1" xr:uid="{00000000-0004-0000-0100-0000AB310000}"/>
    <hyperlink ref="RTU21" location="Age_Categories!A1" display="Age_Categories!A1" xr:uid="{00000000-0004-0000-0100-0000AC310000}"/>
    <hyperlink ref="RTV21" location="Age_Categories!A1" display="Age_Categories!A1" xr:uid="{00000000-0004-0000-0100-0000AD310000}"/>
    <hyperlink ref="RTW21" location="Age_Categories!A1" display="Age_Categories!A1" xr:uid="{00000000-0004-0000-0100-0000AE310000}"/>
    <hyperlink ref="RTX21" location="Age_Categories!A1" display="Age_Categories!A1" xr:uid="{00000000-0004-0000-0100-0000AF310000}"/>
    <hyperlink ref="RTY21" location="Age_Categories!A1" display="Age_Categories!A1" xr:uid="{00000000-0004-0000-0100-0000B0310000}"/>
    <hyperlink ref="RTZ21" location="Age_Categories!A1" display="Age_Categories!A1" xr:uid="{00000000-0004-0000-0100-0000B1310000}"/>
    <hyperlink ref="RUA21" location="Age_Categories!A1" display="Age_Categories!A1" xr:uid="{00000000-0004-0000-0100-0000B2310000}"/>
    <hyperlink ref="RUB21" location="Age_Categories!A1" display="Age_Categories!A1" xr:uid="{00000000-0004-0000-0100-0000B3310000}"/>
    <hyperlink ref="RUC21" location="Age_Categories!A1" display="Age_Categories!A1" xr:uid="{00000000-0004-0000-0100-0000B4310000}"/>
    <hyperlink ref="RUD21" location="Age_Categories!A1" display="Age_Categories!A1" xr:uid="{00000000-0004-0000-0100-0000B5310000}"/>
    <hyperlink ref="RUE21" location="Age_Categories!A1" display="Age_Categories!A1" xr:uid="{00000000-0004-0000-0100-0000B6310000}"/>
    <hyperlink ref="RUF21" location="Age_Categories!A1" display="Age_Categories!A1" xr:uid="{00000000-0004-0000-0100-0000B7310000}"/>
    <hyperlink ref="RUG21" location="Age_Categories!A1" display="Age_Categories!A1" xr:uid="{00000000-0004-0000-0100-0000B8310000}"/>
    <hyperlink ref="RUH21" location="Age_Categories!A1" display="Age_Categories!A1" xr:uid="{00000000-0004-0000-0100-0000B9310000}"/>
    <hyperlink ref="RUI21" location="Age_Categories!A1" display="Age_Categories!A1" xr:uid="{00000000-0004-0000-0100-0000BA310000}"/>
    <hyperlink ref="RUJ21" location="Age_Categories!A1" display="Age_Categories!A1" xr:uid="{00000000-0004-0000-0100-0000BB310000}"/>
    <hyperlink ref="RUK21" location="Age_Categories!A1" display="Age_Categories!A1" xr:uid="{00000000-0004-0000-0100-0000BC310000}"/>
    <hyperlink ref="RUL21" location="Age_Categories!A1" display="Age_Categories!A1" xr:uid="{00000000-0004-0000-0100-0000BD310000}"/>
    <hyperlink ref="RUM21" location="Age_Categories!A1" display="Age_Categories!A1" xr:uid="{00000000-0004-0000-0100-0000BE310000}"/>
    <hyperlink ref="RUN21" location="Age_Categories!A1" display="Age_Categories!A1" xr:uid="{00000000-0004-0000-0100-0000BF310000}"/>
    <hyperlink ref="RUO21" location="Age_Categories!A1" display="Age_Categories!A1" xr:uid="{00000000-0004-0000-0100-0000C0310000}"/>
    <hyperlink ref="RUP21" location="Age_Categories!A1" display="Age_Categories!A1" xr:uid="{00000000-0004-0000-0100-0000C1310000}"/>
    <hyperlink ref="RUQ21" location="Age_Categories!A1" display="Age_Categories!A1" xr:uid="{00000000-0004-0000-0100-0000C2310000}"/>
    <hyperlink ref="RUR21" location="Age_Categories!A1" display="Age_Categories!A1" xr:uid="{00000000-0004-0000-0100-0000C3310000}"/>
    <hyperlink ref="RUS21" location="Age_Categories!A1" display="Age_Categories!A1" xr:uid="{00000000-0004-0000-0100-0000C4310000}"/>
    <hyperlink ref="RUT21" location="Age_Categories!A1" display="Age_Categories!A1" xr:uid="{00000000-0004-0000-0100-0000C5310000}"/>
    <hyperlink ref="RUU21" location="Age_Categories!A1" display="Age_Categories!A1" xr:uid="{00000000-0004-0000-0100-0000C6310000}"/>
    <hyperlink ref="RUV21" location="Age_Categories!A1" display="Age_Categories!A1" xr:uid="{00000000-0004-0000-0100-0000C7310000}"/>
    <hyperlink ref="RUW21" location="Age_Categories!A1" display="Age_Categories!A1" xr:uid="{00000000-0004-0000-0100-0000C8310000}"/>
    <hyperlink ref="RUX21" location="Age_Categories!A1" display="Age_Categories!A1" xr:uid="{00000000-0004-0000-0100-0000C9310000}"/>
    <hyperlink ref="RUY21" location="Age_Categories!A1" display="Age_Categories!A1" xr:uid="{00000000-0004-0000-0100-0000CA310000}"/>
    <hyperlink ref="RUZ21" location="Age_Categories!A1" display="Age_Categories!A1" xr:uid="{00000000-0004-0000-0100-0000CB310000}"/>
    <hyperlink ref="RVA21" location="Age_Categories!A1" display="Age_Categories!A1" xr:uid="{00000000-0004-0000-0100-0000CC310000}"/>
    <hyperlink ref="RVB21" location="Age_Categories!A1" display="Age_Categories!A1" xr:uid="{00000000-0004-0000-0100-0000CD310000}"/>
    <hyperlink ref="RVC21" location="Age_Categories!A1" display="Age_Categories!A1" xr:uid="{00000000-0004-0000-0100-0000CE310000}"/>
    <hyperlink ref="RVD21" location="Age_Categories!A1" display="Age_Categories!A1" xr:uid="{00000000-0004-0000-0100-0000CF310000}"/>
    <hyperlink ref="RVE21" location="Age_Categories!A1" display="Age_Categories!A1" xr:uid="{00000000-0004-0000-0100-0000D0310000}"/>
    <hyperlink ref="RVF21" location="Age_Categories!A1" display="Age_Categories!A1" xr:uid="{00000000-0004-0000-0100-0000D1310000}"/>
    <hyperlink ref="RVG21" location="Age_Categories!A1" display="Age_Categories!A1" xr:uid="{00000000-0004-0000-0100-0000D2310000}"/>
    <hyperlink ref="RVH21" location="Age_Categories!A1" display="Age_Categories!A1" xr:uid="{00000000-0004-0000-0100-0000D3310000}"/>
    <hyperlink ref="RVI21" location="Age_Categories!A1" display="Age_Categories!A1" xr:uid="{00000000-0004-0000-0100-0000D4310000}"/>
    <hyperlink ref="RVJ21" location="Age_Categories!A1" display="Age_Categories!A1" xr:uid="{00000000-0004-0000-0100-0000D5310000}"/>
    <hyperlink ref="RVK21" location="Age_Categories!A1" display="Age_Categories!A1" xr:uid="{00000000-0004-0000-0100-0000D6310000}"/>
    <hyperlink ref="RVL21" location="Age_Categories!A1" display="Age_Categories!A1" xr:uid="{00000000-0004-0000-0100-0000D7310000}"/>
    <hyperlink ref="RVM21" location="Age_Categories!A1" display="Age_Categories!A1" xr:uid="{00000000-0004-0000-0100-0000D8310000}"/>
    <hyperlink ref="RVN21" location="Age_Categories!A1" display="Age_Categories!A1" xr:uid="{00000000-0004-0000-0100-0000D9310000}"/>
    <hyperlink ref="RVO21" location="Age_Categories!A1" display="Age_Categories!A1" xr:uid="{00000000-0004-0000-0100-0000DA310000}"/>
    <hyperlink ref="RVP21" location="Age_Categories!A1" display="Age_Categories!A1" xr:uid="{00000000-0004-0000-0100-0000DB310000}"/>
    <hyperlink ref="RVQ21" location="Age_Categories!A1" display="Age_Categories!A1" xr:uid="{00000000-0004-0000-0100-0000DC310000}"/>
    <hyperlink ref="RVR21" location="Age_Categories!A1" display="Age_Categories!A1" xr:uid="{00000000-0004-0000-0100-0000DD310000}"/>
    <hyperlink ref="RVS21" location="Age_Categories!A1" display="Age_Categories!A1" xr:uid="{00000000-0004-0000-0100-0000DE310000}"/>
    <hyperlink ref="RVT21" location="Age_Categories!A1" display="Age_Categories!A1" xr:uid="{00000000-0004-0000-0100-0000DF310000}"/>
    <hyperlink ref="RVU21" location="Age_Categories!A1" display="Age_Categories!A1" xr:uid="{00000000-0004-0000-0100-0000E0310000}"/>
    <hyperlink ref="RVV21" location="Age_Categories!A1" display="Age_Categories!A1" xr:uid="{00000000-0004-0000-0100-0000E1310000}"/>
    <hyperlink ref="RVW21" location="Age_Categories!A1" display="Age_Categories!A1" xr:uid="{00000000-0004-0000-0100-0000E2310000}"/>
    <hyperlink ref="RVX21" location="Age_Categories!A1" display="Age_Categories!A1" xr:uid="{00000000-0004-0000-0100-0000E3310000}"/>
    <hyperlink ref="RVY21" location="Age_Categories!A1" display="Age_Categories!A1" xr:uid="{00000000-0004-0000-0100-0000E4310000}"/>
    <hyperlink ref="RVZ21" location="Age_Categories!A1" display="Age_Categories!A1" xr:uid="{00000000-0004-0000-0100-0000E5310000}"/>
    <hyperlink ref="RWA21" location="Age_Categories!A1" display="Age_Categories!A1" xr:uid="{00000000-0004-0000-0100-0000E6310000}"/>
    <hyperlink ref="RWB21" location="Age_Categories!A1" display="Age_Categories!A1" xr:uid="{00000000-0004-0000-0100-0000E7310000}"/>
    <hyperlink ref="RWC21" location="Age_Categories!A1" display="Age_Categories!A1" xr:uid="{00000000-0004-0000-0100-0000E8310000}"/>
    <hyperlink ref="RWD21" location="Age_Categories!A1" display="Age_Categories!A1" xr:uid="{00000000-0004-0000-0100-0000E9310000}"/>
    <hyperlink ref="RWE21" location="Age_Categories!A1" display="Age_Categories!A1" xr:uid="{00000000-0004-0000-0100-0000EA310000}"/>
    <hyperlink ref="RWF21" location="Age_Categories!A1" display="Age_Categories!A1" xr:uid="{00000000-0004-0000-0100-0000EB310000}"/>
    <hyperlink ref="RWG21" location="Age_Categories!A1" display="Age_Categories!A1" xr:uid="{00000000-0004-0000-0100-0000EC310000}"/>
    <hyperlink ref="RWH21" location="Age_Categories!A1" display="Age_Categories!A1" xr:uid="{00000000-0004-0000-0100-0000ED310000}"/>
    <hyperlink ref="RWI21" location="Age_Categories!A1" display="Age_Categories!A1" xr:uid="{00000000-0004-0000-0100-0000EE310000}"/>
    <hyperlink ref="RWJ21" location="Age_Categories!A1" display="Age_Categories!A1" xr:uid="{00000000-0004-0000-0100-0000EF310000}"/>
    <hyperlink ref="RWK21" location="Age_Categories!A1" display="Age_Categories!A1" xr:uid="{00000000-0004-0000-0100-0000F0310000}"/>
    <hyperlink ref="RWL21" location="Age_Categories!A1" display="Age_Categories!A1" xr:uid="{00000000-0004-0000-0100-0000F1310000}"/>
    <hyperlink ref="RWM21" location="Age_Categories!A1" display="Age_Categories!A1" xr:uid="{00000000-0004-0000-0100-0000F2310000}"/>
    <hyperlink ref="RWN21" location="Age_Categories!A1" display="Age_Categories!A1" xr:uid="{00000000-0004-0000-0100-0000F3310000}"/>
    <hyperlink ref="RWO21" location="Age_Categories!A1" display="Age_Categories!A1" xr:uid="{00000000-0004-0000-0100-0000F4310000}"/>
    <hyperlink ref="RWP21" location="Age_Categories!A1" display="Age_Categories!A1" xr:uid="{00000000-0004-0000-0100-0000F5310000}"/>
    <hyperlink ref="RWQ21" location="Age_Categories!A1" display="Age_Categories!A1" xr:uid="{00000000-0004-0000-0100-0000F6310000}"/>
    <hyperlink ref="RWR21" location="Age_Categories!A1" display="Age_Categories!A1" xr:uid="{00000000-0004-0000-0100-0000F7310000}"/>
    <hyperlink ref="RWS21" location="Age_Categories!A1" display="Age_Categories!A1" xr:uid="{00000000-0004-0000-0100-0000F8310000}"/>
    <hyperlink ref="RWT21" location="Age_Categories!A1" display="Age_Categories!A1" xr:uid="{00000000-0004-0000-0100-0000F9310000}"/>
    <hyperlink ref="RWU21" location="Age_Categories!A1" display="Age_Categories!A1" xr:uid="{00000000-0004-0000-0100-0000FA310000}"/>
    <hyperlink ref="RWV21" location="Age_Categories!A1" display="Age_Categories!A1" xr:uid="{00000000-0004-0000-0100-0000FB310000}"/>
    <hyperlink ref="RWW21" location="Age_Categories!A1" display="Age_Categories!A1" xr:uid="{00000000-0004-0000-0100-0000FC310000}"/>
    <hyperlink ref="RWX21" location="Age_Categories!A1" display="Age_Categories!A1" xr:uid="{00000000-0004-0000-0100-0000FD310000}"/>
    <hyperlink ref="RWY21" location="Age_Categories!A1" display="Age_Categories!A1" xr:uid="{00000000-0004-0000-0100-0000FE310000}"/>
    <hyperlink ref="RWZ21" location="Age_Categories!A1" display="Age_Categories!A1" xr:uid="{00000000-0004-0000-0100-0000FF310000}"/>
    <hyperlink ref="RXA21" location="Age_Categories!A1" display="Age_Categories!A1" xr:uid="{00000000-0004-0000-0100-000000320000}"/>
    <hyperlink ref="RXB21" location="Age_Categories!A1" display="Age_Categories!A1" xr:uid="{00000000-0004-0000-0100-000001320000}"/>
    <hyperlink ref="RXC21" location="Age_Categories!A1" display="Age_Categories!A1" xr:uid="{00000000-0004-0000-0100-000002320000}"/>
    <hyperlink ref="RXD21" location="Age_Categories!A1" display="Age_Categories!A1" xr:uid="{00000000-0004-0000-0100-000003320000}"/>
    <hyperlink ref="RXE21" location="Age_Categories!A1" display="Age_Categories!A1" xr:uid="{00000000-0004-0000-0100-000004320000}"/>
    <hyperlink ref="RXF21" location="Age_Categories!A1" display="Age_Categories!A1" xr:uid="{00000000-0004-0000-0100-000005320000}"/>
    <hyperlink ref="RXG21" location="Age_Categories!A1" display="Age_Categories!A1" xr:uid="{00000000-0004-0000-0100-000006320000}"/>
    <hyperlink ref="RXH21" location="Age_Categories!A1" display="Age_Categories!A1" xr:uid="{00000000-0004-0000-0100-000007320000}"/>
    <hyperlink ref="RXI21" location="Age_Categories!A1" display="Age_Categories!A1" xr:uid="{00000000-0004-0000-0100-000008320000}"/>
    <hyperlink ref="RXJ21" location="Age_Categories!A1" display="Age_Categories!A1" xr:uid="{00000000-0004-0000-0100-000009320000}"/>
    <hyperlink ref="RXK21" location="Age_Categories!A1" display="Age_Categories!A1" xr:uid="{00000000-0004-0000-0100-00000A320000}"/>
    <hyperlink ref="RXL21" location="Age_Categories!A1" display="Age_Categories!A1" xr:uid="{00000000-0004-0000-0100-00000B320000}"/>
    <hyperlink ref="RXM21" location="Age_Categories!A1" display="Age_Categories!A1" xr:uid="{00000000-0004-0000-0100-00000C320000}"/>
    <hyperlink ref="RXN21" location="Age_Categories!A1" display="Age_Categories!A1" xr:uid="{00000000-0004-0000-0100-00000D320000}"/>
    <hyperlink ref="RXO21" location="Age_Categories!A1" display="Age_Categories!A1" xr:uid="{00000000-0004-0000-0100-00000E320000}"/>
    <hyperlink ref="RXP21" location="Age_Categories!A1" display="Age_Categories!A1" xr:uid="{00000000-0004-0000-0100-00000F320000}"/>
    <hyperlink ref="RXQ21" location="Age_Categories!A1" display="Age_Categories!A1" xr:uid="{00000000-0004-0000-0100-000010320000}"/>
    <hyperlink ref="RXR21" location="Age_Categories!A1" display="Age_Categories!A1" xr:uid="{00000000-0004-0000-0100-000011320000}"/>
    <hyperlink ref="RXS21" location="Age_Categories!A1" display="Age_Categories!A1" xr:uid="{00000000-0004-0000-0100-000012320000}"/>
    <hyperlink ref="RXT21" location="Age_Categories!A1" display="Age_Categories!A1" xr:uid="{00000000-0004-0000-0100-000013320000}"/>
    <hyperlink ref="RXU21" location="Age_Categories!A1" display="Age_Categories!A1" xr:uid="{00000000-0004-0000-0100-000014320000}"/>
    <hyperlink ref="RXV21" location="Age_Categories!A1" display="Age_Categories!A1" xr:uid="{00000000-0004-0000-0100-000015320000}"/>
    <hyperlink ref="RXW21" location="Age_Categories!A1" display="Age_Categories!A1" xr:uid="{00000000-0004-0000-0100-000016320000}"/>
    <hyperlink ref="RXX21" location="Age_Categories!A1" display="Age_Categories!A1" xr:uid="{00000000-0004-0000-0100-000017320000}"/>
    <hyperlink ref="RXY21" location="Age_Categories!A1" display="Age_Categories!A1" xr:uid="{00000000-0004-0000-0100-000018320000}"/>
    <hyperlink ref="RXZ21" location="Age_Categories!A1" display="Age_Categories!A1" xr:uid="{00000000-0004-0000-0100-000019320000}"/>
    <hyperlink ref="RYA21" location="Age_Categories!A1" display="Age_Categories!A1" xr:uid="{00000000-0004-0000-0100-00001A320000}"/>
    <hyperlink ref="RYB21" location="Age_Categories!A1" display="Age_Categories!A1" xr:uid="{00000000-0004-0000-0100-00001B320000}"/>
    <hyperlink ref="RYC21" location="Age_Categories!A1" display="Age_Categories!A1" xr:uid="{00000000-0004-0000-0100-00001C320000}"/>
    <hyperlink ref="RYD21" location="Age_Categories!A1" display="Age_Categories!A1" xr:uid="{00000000-0004-0000-0100-00001D320000}"/>
    <hyperlink ref="RYE21" location="Age_Categories!A1" display="Age_Categories!A1" xr:uid="{00000000-0004-0000-0100-00001E320000}"/>
    <hyperlink ref="RYF21" location="Age_Categories!A1" display="Age_Categories!A1" xr:uid="{00000000-0004-0000-0100-00001F320000}"/>
    <hyperlink ref="RYG21" location="Age_Categories!A1" display="Age_Categories!A1" xr:uid="{00000000-0004-0000-0100-000020320000}"/>
    <hyperlink ref="RYH21" location="Age_Categories!A1" display="Age_Categories!A1" xr:uid="{00000000-0004-0000-0100-000021320000}"/>
    <hyperlink ref="RYI21" location="Age_Categories!A1" display="Age_Categories!A1" xr:uid="{00000000-0004-0000-0100-000022320000}"/>
    <hyperlink ref="RYJ21" location="Age_Categories!A1" display="Age_Categories!A1" xr:uid="{00000000-0004-0000-0100-000023320000}"/>
    <hyperlink ref="RYK21" location="Age_Categories!A1" display="Age_Categories!A1" xr:uid="{00000000-0004-0000-0100-000024320000}"/>
    <hyperlink ref="RYL21" location="Age_Categories!A1" display="Age_Categories!A1" xr:uid="{00000000-0004-0000-0100-000025320000}"/>
    <hyperlink ref="RYM21" location="Age_Categories!A1" display="Age_Categories!A1" xr:uid="{00000000-0004-0000-0100-000026320000}"/>
    <hyperlink ref="RYN21" location="Age_Categories!A1" display="Age_Categories!A1" xr:uid="{00000000-0004-0000-0100-000027320000}"/>
    <hyperlink ref="RYO21" location="Age_Categories!A1" display="Age_Categories!A1" xr:uid="{00000000-0004-0000-0100-000028320000}"/>
    <hyperlink ref="RYP21" location="Age_Categories!A1" display="Age_Categories!A1" xr:uid="{00000000-0004-0000-0100-000029320000}"/>
    <hyperlink ref="RYQ21" location="Age_Categories!A1" display="Age_Categories!A1" xr:uid="{00000000-0004-0000-0100-00002A320000}"/>
    <hyperlink ref="RYR21" location="Age_Categories!A1" display="Age_Categories!A1" xr:uid="{00000000-0004-0000-0100-00002B320000}"/>
    <hyperlink ref="RYS21" location="Age_Categories!A1" display="Age_Categories!A1" xr:uid="{00000000-0004-0000-0100-00002C320000}"/>
    <hyperlink ref="RYT21" location="Age_Categories!A1" display="Age_Categories!A1" xr:uid="{00000000-0004-0000-0100-00002D320000}"/>
    <hyperlink ref="RYU21" location="Age_Categories!A1" display="Age_Categories!A1" xr:uid="{00000000-0004-0000-0100-00002E320000}"/>
    <hyperlink ref="RYV21" location="Age_Categories!A1" display="Age_Categories!A1" xr:uid="{00000000-0004-0000-0100-00002F320000}"/>
    <hyperlink ref="RYW21" location="Age_Categories!A1" display="Age_Categories!A1" xr:uid="{00000000-0004-0000-0100-000030320000}"/>
    <hyperlink ref="RYX21" location="Age_Categories!A1" display="Age_Categories!A1" xr:uid="{00000000-0004-0000-0100-000031320000}"/>
    <hyperlink ref="RYY21" location="Age_Categories!A1" display="Age_Categories!A1" xr:uid="{00000000-0004-0000-0100-000032320000}"/>
    <hyperlink ref="RYZ21" location="Age_Categories!A1" display="Age_Categories!A1" xr:uid="{00000000-0004-0000-0100-000033320000}"/>
    <hyperlink ref="RZA21" location="Age_Categories!A1" display="Age_Categories!A1" xr:uid="{00000000-0004-0000-0100-000034320000}"/>
    <hyperlink ref="RZB21" location="Age_Categories!A1" display="Age_Categories!A1" xr:uid="{00000000-0004-0000-0100-000035320000}"/>
    <hyperlink ref="RZC21" location="Age_Categories!A1" display="Age_Categories!A1" xr:uid="{00000000-0004-0000-0100-000036320000}"/>
    <hyperlink ref="RZD21" location="Age_Categories!A1" display="Age_Categories!A1" xr:uid="{00000000-0004-0000-0100-000037320000}"/>
    <hyperlink ref="RZE21" location="Age_Categories!A1" display="Age_Categories!A1" xr:uid="{00000000-0004-0000-0100-000038320000}"/>
    <hyperlink ref="RZF21" location="Age_Categories!A1" display="Age_Categories!A1" xr:uid="{00000000-0004-0000-0100-000039320000}"/>
    <hyperlink ref="RZG21" location="Age_Categories!A1" display="Age_Categories!A1" xr:uid="{00000000-0004-0000-0100-00003A320000}"/>
    <hyperlink ref="RZH21" location="Age_Categories!A1" display="Age_Categories!A1" xr:uid="{00000000-0004-0000-0100-00003B320000}"/>
    <hyperlink ref="RZI21" location="Age_Categories!A1" display="Age_Categories!A1" xr:uid="{00000000-0004-0000-0100-00003C320000}"/>
    <hyperlink ref="RZJ21" location="Age_Categories!A1" display="Age_Categories!A1" xr:uid="{00000000-0004-0000-0100-00003D320000}"/>
    <hyperlink ref="RZK21" location="Age_Categories!A1" display="Age_Categories!A1" xr:uid="{00000000-0004-0000-0100-00003E320000}"/>
    <hyperlink ref="RZL21" location="Age_Categories!A1" display="Age_Categories!A1" xr:uid="{00000000-0004-0000-0100-00003F320000}"/>
    <hyperlink ref="RZM21" location="Age_Categories!A1" display="Age_Categories!A1" xr:uid="{00000000-0004-0000-0100-000040320000}"/>
    <hyperlink ref="RZN21" location="Age_Categories!A1" display="Age_Categories!A1" xr:uid="{00000000-0004-0000-0100-000041320000}"/>
    <hyperlink ref="RZO21" location="Age_Categories!A1" display="Age_Categories!A1" xr:uid="{00000000-0004-0000-0100-000042320000}"/>
    <hyperlink ref="RZP21" location="Age_Categories!A1" display="Age_Categories!A1" xr:uid="{00000000-0004-0000-0100-000043320000}"/>
    <hyperlink ref="RZQ21" location="Age_Categories!A1" display="Age_Categories!A1" xr:uid="{00000000-0004-0000-0100-000044320000}"/>
    <hyperlink ref="RZR21" location="Age_Categories!A1" display="Age_Categories!A1" xr:uid="{00000000-0004-0000-0100-000045320000}"/>
    <hyperlink ref="RZS21" location="Age_Categories!A1" display="Age_Categories!A1" xr:uid="{00000000-0004-0000-0100-000046320000}"/>
    <hyperlink ref="RZT21" location="Age_Categories!A1" display="Age_Categories!A1" xr:uid="{00000000-0004-0000-0100-000047320000}"/>
    <hyperlink ref="RZU21" location="Age_Categories!A1" display="Age_Categories!A1" xr:uid="{00000000-0004-0000-0100-000048320000}"/>
    <hyperlink ref="RZV21" location="Age_Categories!A1" display="Age_Categories!A1" xr:uid="{00000000-0004-0000-0100-000049320000}"/>
    <hyperlink ref="RZW21" location="Age_Categories!A1" display="Age_Categories!A1" xr:uid="{00000000-0004-0000-0100-00004A320000}"/>
    <hyperlink ref="RZX21" location="Age_Categories!A1" display="Age_Categories!A1" xr:uid="{00000000-0004-0000-0100-00004B320000}"/>
    <hyperlink ref="RZY21" location="Age_Categories!A1" display="Age_Categories!A1" xr:uid="{00000000-0004-0000-0100-00004C320000}"/>
    <hyperlink ref="RZZ21" location="Age_Categories!A1" display="Age_Categories!A1" xr:uid="{00000000-0004-0000-0100-00004D320000}"/>
    <hyperlink ref="SAA21" location="Age_Categories!A1" display="Age_Categories!A1" xr:uid="{00000000-0004-0000-0100-00004E320000}"/>
    <hyperlink ref="SAB21" location="Age_Categories!A1" display="Age_Categories!A1" xr:uid="{00000000-0004-0000-0100-00004F320000}"/>
    <hyperlink ref="SAC21" location="Age_Categories!A1" display="Age_Categories!A1" xr:uid="{00000000-0004-0000-0100-000050320000}"/>
    <hyperlink ref="SAD21" location="Age_Categories!A1" display="Age_Categories!A1" xr:uid="{00000000-0004-0000-0100-000051320000}"/>
    <hyperlink ref="SAE21" location="Age_Categories!A1" display="Age_Categories!A1" xr:uid="{00000000-0004-0000-0100-000052320000}"/>
    <hyperlink ref="SAF21" location="Age_Categories!A1" display="Age_Categories!A1" xr:uid="{00000000-0004-0000-0100-000053320000}"/>
    <hyperlink ref="SAG21" location="Age_Categories!A1" display="Age_Categories!A1" xr:uid="{00000000-0004-0000-0100-000054320000}"/>
    <hyperlink ref="SAH21" location="Age_Categories!A1" display="Age_Categories!A1" xr:uid="{00000000-0004-0000-0100-000055320000}"/>
    <hyperlink ref="SAI21" location="Age_Categories!A1" display="Age_Categories!A1" xr:uid="{00000000-0004-0000-0100-000056320000}"/>
    <hyperlink ref="SAJ21" location="Age_Categories!A1" display="Age_Categories!A1" xr:uid="{00000000-0004-0000-0100-000057320000}"/>
    <hyperlink ref="SAK21" location="Age_Categories!A1" display="Age_Categories!A1" xr:uid="{00000000-0004-0000-0100-000058320000}"/>
    <hyperlink ref="SAL21" location="Age_Categories!A1" display="Age_Categories!A1" xr:uid="{00000000-0004-0000-0100-000059320000}"/>
    <hyperlink ref="SAM21" location="Age_Categories!A1" display="Age_Categories!A1" xr:uid="{00000000-0004-0000-0100-00005A320000}"/>
    <hyperlink ref="SAN21" location="Age_Categories!A1" display="Age_Categories!A1" xr:uid="{00000000-0004-0000-0100-00005B320000}"/>
    <hyperlink ref="SAO21" location="Age_Categories!A1" display="Age_Categories!A1" xr:uid="{00000000-0004-0000-0100-00005C320000}"/>
    <hyperlink ref="SAP21" location="Age_Categories!A1" display="Age_Categories!A1" xr:uid="{00000000-0004-0000-0100-00005D320000}"/>
    <hyperlink ref="SAQ21" location="Age_Categories!A1" display="Age_Categories!A1" xr:uid="{00000000-0004-0000-0100-00005E320000}"/>
    <hyperlink ref="SAR21" location="Age_Categories!A1" display="Age_Categories!A1" xr:uid="{00000000-0004-0000-0100-00005F320000}"/>
    <hyperlink ref="SAS21" location="Age_Categories!A1" display="Age_Categories!A1" xr:uid="{00000000-0004-0000-0100-000060320000}"/>
    <hyperlink ref="SAT21" location="Age_Categories!A1" display="Age_Categories!A1" xr:uid="{00000000-0004-0000-0100-000061320000}"/>
    <hyperlink ref="SAU21" location="Age_Categories!A1" display="Age_Categories!A1" xr:uid="{00000000-0004-0000-0100-000062320000}"/>
    <hyperlink ref="SAV21" location="Age_Categories!A1" display="Age_Categories!A1" xr:uid="{00000000-0004-0000-0100-000063320000}"/>
    <hyperlink ref="SAW21" location="Age_Categories!A1" display="Age_Categories!A1" xr:uid="{00000000-0004-0000-0100-000064320000}"/>
    <hyperlink ref="SAX21" location="Age_Categories!A1" display="Age_Categories!A1" xr:uid="{00000000-0004-0000-0100-000065320000}"/>
    <hyperlink ref="SAY21" location="Age_Categories!A1" display="Age_Categories!A1" xr:uid="{00000000-0004-0000-0100-000066320000}"/>
    <hyperlink ref="SAZ21" location="Age_Categories!A1" display="Age_Categories!A1" xr:uid="{00000000-0004-0000-0100-000067320000}"/>
    <hyperlink ref="SBA21" location="Age_Categories!A1" display="Age_Categories!A1" xr:uid="{00000000-0004-0000-0100-000068320000}"/>
    <hyperlink ref="SBB21" location="Age_Categories!A1" display="Age_Categories!A1" xr:uid="{00000000-0004-0000-0100-000069320000}"/>
    <hyperlink ref="SBC21" location="Age_Categories!A1" display="Age_Categories!A1" xr:uid="{00000000-0004-0000-0100-00006A320000}"/>
    <hyperlink ref="SBD21" location="Age_Categories!A1" display="Age_Categories!A1" xr:uid="{00000000-0004-0000-0100-00006B320000}"/>
    <hyperlink ref="SBE21" location="Age_Categories!A1" display="Age_Categories!A1" xr:uid="{00000000-0004-0000-0100-00006C320000}"/>
    <hyperlink ref="SBF21" location="Age_Categories!A1" display="Age_Categories!A1" xr:uid="{00000000-0004-0000-0100-00006D320000}"/>
    <hyperlink ref="SBG21" location="Age_Categories!A1" display="Age_Categories!A1" xr:uid="{00000000-0004-0000-0100-00006E320000}"/>
    <hyperlink ref="SBH21" location="Age_Categories!A1" display="Age_Categories!A1" xr:uid="{00000000-0004-0000-0100-00006F320000}"/>
    <hyperlink ref="SBI21" location="Age_Categories!A1" display="Age_Categories!A1" xr:uid="{00000000-0004-0000-0100-000070320000}"/>
    <hyperlink ref="SBJ21" location="Age_Categories!A1" display="Age_Categories!A1" xr:uid="{00000000-0004-0000-0100-000071320000}"/>
    <hyperlink ref="SBK21" location="Age_Categories!A1" display="Age_Categories!A1" xr:uid="{00000000-0004-0000-0100-000072320000}"/>
    <hyperlink ref="SBL21" location="Age_Categories!A1" display="Age_Categories!A1" xr:uid="{00000000-0004-0000-0100-000073320000}"/>
    <hyperlink ref="SBM21" location="Age_Categories!A1" display="Age_Categories!A1" xr:uid="{00000000-0004-0000-0100-000074320000}"/>
    <hyperlink ref="SBN21" location="Age_Categories!A1" display="Age_Categories!A1" xr:uid="{00000000-0004-0000-0100-000075320000}"/>
    <hyperlink ref="SBO21" location="Age_Categories!A1" display="Age_Categories!A1" xr:uid="{00000000-0004-0000-0100-000076320000}"/>
    <hyperlink ref="SBP21" location="Age_Categories!A1" display="Age_Categories!A1" xr:uid="{00000000-0004-0000-0100-000077320000}"/>
    <hyperlink ref="SBQ21" location="Age_Categories!A1" display="Age_Categories!A1" xr:uid="{00000000-0004-0000-0100-000078320000}"/>
    <hyperlink ref="SBR21" location="Age_Categories!A1" display="Age_Categories!A1" xr:uid="{00000000-0004-0000-0100-000079320000}"/>
    <hyperlink ref="SBS21" location="Age_Categories!A1" display="Age_Categories!A1" xr:uid="{00000000-0004-0000-0100-00007A320000}"/>
    <hyperlink ref="SBT21" location="Age_Categories!A1" display="Age_Categories!A1" xr:uid="{00000000-0004-0000-0100-00007B320000}"/>
    <hyperlink ref="SBU21" location="Age_Categories!A1" display="Age_Categories!A1" xr:uid="{00000000-0004-0000-0100-00007C320000}"/>
    <hyperlink ref="SBV21" location="Age_Categories!A1" display="Age_Categories!A1" xr:uid="{00000000-0004-0000-0100-00007D320000}"/>
    <hyperlink ref="SBW21" location="Age_Categories!A1" display="Age_Categories!A1" xr:uid="{00000000-0004-0000-0100-00007E320000}"/>
    <hyperlink ref="SBX21" location="Age_Categories!A1" display="Age_Categories!A1" xr:uid="{00000000-0004-0000-0100-00007F320000}"/>
    <hyperlink ref="SBY21" location="Age_Categories!A1" display="Age_Categories!A1" xr:uid="{00000000-0004-0000-0100-000080320000}"/>
    <hyperlink ref="SBZ21" location="Age_Categories!A1" display="Age_Categories!A1" xr:uid="{00000000-0004-0000-0100-000081320000}"/>
    <hyperlink ref="SCA21" location="Age_Categories!A1" display="Age_Categories!A1" xr:uid="{00000000-0004-0000-0100-000082320000}"/>
    <hyperlink ref="SCB21" location="Age_Categories!A1" display="Age_Categories!A1" xr:uid="{00000000-0004-0000-0100-000083320000}"/>
    <hyperlink ref="SCC21" location="Age_Categories!A1" display="Age_Categories!A1" xr:uid="{00000000-0004-0000-0100-000084320000}"/>
    <hyperlink ref="SCD21" location="Age_Categories!A1" display="Age_Categories!A1" xr:uid="{00000000-0004-0000-0100-000085320000}"/>
    <hyperlink ref="SCE21" location="Age_Categories!A1" display="Age_Categories!A1" xr:uid="{00000000-0004-0000-0100-000086320000}"/>
    <hyperlink ref="SCF21" location="Age_Categories!A1" display="Age_Categories!A1" xr:uid="{00000000-0004-0000-0100-000087320000}"/>
    <hyperlink ref="SCG21" location="Age_Categories!A1" display="Age_Categories!A1" xr:uid="{00000000-0004-0000-0100-000088320000}"/>
    <hyperlink ref="SCH21" location="Age_Categories!A1" display="Age_Categories!A1" xr:uid="{00000000-0004-0000-0100-000089320000}"/>
    <hyperlink ref="SCI21" location="Age_Categories!A1" display="Age_Categories!A1" xr:uid="{00000000-0004-0000-0100-00008A320000}"/>
    <hyperlink ref="SCJ21" location="Age_Categories!A1" display="Age_Categories!A1" xr:uid="{00000000-0004-0000-0100-00008B320000}"/>
    <hyperlink ref="SCK21" location="Age_Categories!A1" display="Age_Categories!A1" xr:uid="{00000000-0004-0000-0100-00008C320000}"/>
    <hyperlink ref="SCL21" location="Age_Categories!A1" display="Age_Categories!A1" xr:uid="{00000000-0004-0000-0100-00008D320000}"/>
    <hyperlink ref="SCM21" location="Age_Categories!A1" display="Age_Categories!A1" xr:uid="{00000000-0004-0000-0100-00008E320000}"/>
    <hyperlink ref="SCN21" location="Age_Categories!A1" display="Age_Categories!A1" xr:uid="{00000000-0004-0000-0100-00008F320000}"/>
    <hyperlink ref="SCO21" location="Age_Categories!A1" display="Age_Categories!A1" xr:uid="{00000000-0004-0000-0100-000090320000}"/>
    <hyperlink ref="SCP21" location="Age_Categories!A1" display="Age_Categories!A1" xr:uid="{00000000-0004-0000-0100-000091320000}"/>
    <hyperlink ref="SCQ21" location="Age_Categories!A1" display="Age_Categories!A1" xr:uid="{00000000-0004-0000-0100-000092320000}"/>
    <hyperlink ref="SCR21" location="Age_Categories!A1" display="Age_Categories!A1" xr:uid="{00000000-0004-0000-0100-000093320000}"/>
    <hyperlink ref="SCS21" location="Age_Categories!A1" display="Age_Categories!A1" xr:uid="{00000000-0004-0000-0100-000094320000}"/>
    <hyperlink ref="SCT21" location="Age_Categories!A1" display="Age_Categories!A1" xr:uid="{00000000-0004-0000-0100-000095320000}"/>
    <hyperlink ref="SCU21" location="Age_Categories!A1" display="Age_Categories!A1" xr:uid="{00000000-0004-0000-0100-000096320000}"/>
    <hyperlink ref="SCV21" location="Age_Categories!A1" display="Age_Categories!A1" xr:uid="{00000000-0004-0000-0100-000097320000}"/>
    <hyperlink ref="SCW21" location="Age_Categories!A1" display="Age_Categories!A1" xr:uid="{00000000-0004-0000-0100-000098320000}"/>
    <hyperlink ref="SCX21" location="Age_Categories!A1" display="Age_Categories!A1" xr:uid="{00000000-0004-0000-0100-000099320000}"/>
    <hyperlink ref="SCY21" location="Age_Categories!A1" display="Age_Categories!A1" xr:uid="{00000000-0004-0000-0100-00009A320000}"/>
    <hyperlink ref="SCZ21" location="Age_Categories!A1" display="Age_Categories!A1" xr:uid="{00000000-0004-0000-0100-00009B320000}"/>
    <hyperlink ref="SDA21" location="Age_Categories!A1" display="Age_Categories!A1" xr:uid="{00000000-0004-0000-0100-00009C320000}"/>
    <hyperlink ref="SDB21" location="Age_Categories!A1" display="Age_Categories!A1" xr:uid="{00000000-0004-0000-0100-00009D320000}"/>
    <hyperlink ref="SDC21" location="Age_Categories!A1" display="Age_Categories!A1" xr:uid="{00000000-0004-0000-0100-00009E320000}"/>
    <hyperlink ref="SDD21" location="Age_Categories!A1" display="Age_Categories!A1" xr:uid="{00000000-0004-0000-0100-00009F320000}"/>
    <hyperlink ref="SDE21" location="Age_Categories!A1" display="Age_Categories!A1" xr:uid="{00000000-0004-0000-0100-0000A0320000}"/>
    <hyperlink ref="SDF21" location="Age_Categories!A1" display="Age_Categories!A1" xr:uid="{00000000-0004-0000-0100-0000A1320000}"/>
    <hyperlink ref="SDG21" location="Age_Categories!A1" display="Age_Categories!A1" xr:uid="{00000000-0004-0000-0100-0000A2320000}"/>
    <hyperlink ref="SDH21" location="Age_Categories!A1" display="Age_Categories!A1" xr:uid="{00000000-0004-0000-0100-0000A3320000}"/>
    <hyperlink ref="SDI21" location="Age_Categories!A1" display="Age_Categories!A1" xr:uid="{00000000-0004-0000-0100-0000A4320000}"/>
    <hyperlink ref="SDJ21" location="Age_Categories!A1" display="Age_Categories!A1" xr:uid="{00000000-0004-0000-0100-0000A5320000}"/>
    <hyperlink ref="SDK21" location="Age_Categories!A1" display="Age_Categories!A1" xr:uid="{00000000-0004-0000-0100-0000A6320000}"/>
    <hyperlink ref="SDL21" location="Age_Categories!A1" display="Age_Categories!A1" xr:uid="{00000000-0004-0000-0100-0000A7320000}"/>
    <hyperlink ref="SDM21" location="Age_Categories!A1" display="Age_Categories!A1" xr:uid="{00000000-0004-0000-0100-0000A8320000}"/>
    <hyperlink ref="SDN21" location="Age_Categories!A1" display="Age_Categories!A1" xr:uid="{00000000-0004-0000-0100-0000A9320000}"/>
    <hyperlink ref="SDO21" location="Age_Categories!A1" display="Age_Categories!A1" xr:uid="{00000000-0004-0000-0100-0000AA320000}"/>
    <hyperlink ref="SDP21" location="Age_Categories!A1" display="Age_Categories!A1" xr:uid="{00000000-0004-0000-0100-0000AB320000}"/>
    <hyperlink ref="SDQ21" location="Age_Categories!A1" display="Age_Categories!A1" xr:uid="{00000000-0004-0000-0100-0000AC320000}"/>
    <hyperlink ref="SDR21" location="Age_Categories!A1" display="Age_Categories!A1" xr:uid="{00000000-0004-0000-0100-0000AD320000}"/>
    <hyperlink ref="SDS21" location="Age_Categories!A1" display="Age_Categories!A1" xr:uid="{00000000-0004-0000-0100-0000AE320000}"/>
    <hyperlink ref="SDT21" location="Age_Categories!A1" display="Age_Categories!A1" xr:uid="{00000000-0004-0000-0100-0000AF320000}"/>
    <hyperlink ref="SDU21" location="Age_Categories!A1" display="Age_Categories!A1" xr:uid="{00000000-0004-0000-0100-0000B0320000}"/>
    <hyperlink ref="SDV21" location="Age_Categories!A1" display="Age_Categories!A1" xr:uid="{00000000-0004-0000-0100-0000B1320000}"/>
    <hyperlink ref="SDW21" location="Age_Categories!A1" display="Age_Categories!A1" xr:uid="{00000000-0004-0000-0100-0000B2320000}"/>
    <hyperlink ref="SDX21" location="Age_Categories!A1" display="Age_Categories!A1" xr:uid="{00000000-0004-0000-0100-0000B3320000}"/>
    <hyperlink ref="SDY21" location="Age_Categories!A1" display="Age_Categories!A1" xr:uid="{00000000-0004-0000-0100-0000B4320000}"/>
    <hyperlink ref="SDZ21" location="Age_Categories!A1" display="Age_Categories!A1" xr:uid="{00000000-0004-0000-0100-0000B5320000}"/>
    <hyperlink ref="SEA21" location="Age_Categories!A1" display="Age_Categories!A1" xr:uid="{00000000-0004-0000-0100-0000B6320000}"/>
    <hyperlink ref="SEB21" location="Age_Categories!A1" display="Age_Categories!A1" xr:uid="{00000000-0004-0000-0100-0000B7320000}"/>
    <hyperlink ref="SEC21" location="Age_Categories!A1" display="Age_Categories!A1" xr:uid="{00000000-0004-0000-0100-0000B8320000}"/>
    <hyperlink ref="SED21" location="Age_Categories!A1" display="Age_Categories!A1" xr:uid="{00000000-0004-0000-0100-0000B9320000}"/>
    <hyperlink ref="SEE21" location="Age_Categories!A1" display="Age_Categories!A1" xr:uid="{00000000-0004-0000-0100-0000BA320000}"/>
    <hyperlink ref="SEF21" location="Age_Categories!A1" display="Age_Categories!A1" xr:uid="{00000000-0004-0000-0100-0000BB320000}"/>
    <hyperlink ref="SEG21" location="Age_Categories!A1" display="Age_Categories!A1" xr:uid="{00000000-0004-0000-0100-0000BC320000}"/>
    <hyperlink ref="SEH21" location="Age_Categories!A1" display="Age_Categories!A1" xr:uid="{00000000-0004-0000-0100-0000BD320000}"/>
    <hyperlink ref="SEI21" location="Age_Categories!A1" display="Age_Categories!A1" xr:uid="{00000000-0004-0000-0100-0000BE320000}"/>
    <hyperlink ref="SEJ21" location="Age_Categories!A1" display="Age_Categories!A1" xr:uid="{00000000-0004-0000-0100-0000BF320000}"/>
    <hyperlink ref="SEK21" location="Age_Categories!A1" display="Age_Categories!A1" xr:uid="{00000000-0004-0000-0100-0000C0320000}"/>
    <hyperlink ref="SEL21" location="Age_Categories!A1" display="Age_Categories!A1" xr:uid="{00000000-0004-0000-0100-0000C1320000}"/>
    <hyperlink ref="SEM21" location="Age_Categories!A1" display="Age_Categories!A1" xr:uid="{00000000-0004-0000-0100-0000C2320000}"/>
    <hyperlink ref="SEN21" location="Age_Categories!A1" display="Age_Categories!A1" xr:uid="{00000000-0004-0000-0100-0000C3320000}"/>
    <hyperlink ref="SEO21" location="Age_Categories!A1" display="Age_Categories!A1" xr:uid="{00000000-0004-0000-0100-0000C4320000}"/>
    <hyperlink ref="SEP21" location="Age_Categories!A1" display="Age_Categories!A1" xr:uid="{00000000-0004-0000-0100-0000C5320000}"/>
    <hyperlink ref="SEQ21" location="Age_Categories!A1" display="Age_Categories!A1" xr:uid="{00000000-0004-0000-0100-0000C6320000}"/>
    <hyperlink ref="SER21" location="Age_Categories!A1" display="Age_Categories!A1" xr:uid="{00000000-0004-0000-0100-0000C7320000}"/>
    <hyperlink ref="SES21" location="Age_Categories!A1" display="Age_Categories!A1" xr:uid="{00000000-0004-0000-0100-0000C8320000}"/>
    <hyperlink ref="SET21" location="Age_Categories!A1" display="Age_Categories!A1" xr:uid="{00000000-0004-0000-0100-0000C9320000}"/>
    <hyperlink ref="SEU21" location="Age_Categories!A1" display="Age_Categories!A1" xr:uid="{00000000-0004-0000-0100-0000CA320000}"/>
    <hyperlink ref="SEV21" location="Age_Categories!A1" display="Age_Categories!A1" xr:uid="{00000000-0004-0000-0100-0000CB320000}"/>
    <hyperlink ref="SEW21" location="Age_Categories!A1" display="Age_Categories!A1" xr:uid="{00000000-0004-0000-0100-0000CC320000}"/>
    <hyperlink ref="SEX21" location="Age_Categories!A1" display="Age_Categories!A1" xr:uid="{00000000-0004-0000-0100-0000CD320000}"/>
    <hyperlink ref="SEY21" location="Age_Categories!A1" display="Age_Categories!A1" xr:uid="{00000000-0004-0000-0100-0000CE320000}"/>
    <hyperlink ref="SEZ21" location="Age_Categories!A1" display="Age_Categories!A1" xr:uid="{00000000-0004-0000-0100-0000CF320000}"/>
    <hyperlink ref="SFA21" location="Age_Categories!A1" display="Age_Categories!A1" xr:uid="{00000000-0004-0000-0100-0000D0320000}"/>
    <hyperlink ref="SFB21" location="Age_Categories!A1" display="Age_Categories!A1" xr:uid="{00000000-0004-0000-0100-0000D1320000}"/>
    <hyperlink ref="SFC21" location="Age_Categories!A1" display="Age_Categories!A1" xr:uid="{00000000-0004-0000-0100-0000D2320000}"/>
    <hyperlink ref="SFD21" location="Age_Categories!A1" display="Age_Categories!A1" xr:uid="{00000000-0004-0000-0100-0000D3320000}"/>
    <hyperlink ref="SFE21" location="Age_Categories!A1" display="Age_Categories!A1" xr:uid="{00000000-0004-0000-0100-0000D4320000}"/>
    <hyperlink ref="SFF21" location="Age_Categories!A1" display="Age_Categories!A1" xr:uid="{00000000-0004-0000-0100-0000D5320000}"/>
    <hyperlink ref="SFG21" location="Age_Categories!A1" display="Age_Categories!A1" xr:uid="{00000000-0004-0000-0100-0000D6320000}"/>
    <hyperlink ref="SFH21" location="Age_Categories!A1" display="Age_Categories!A1" xr:uid="{00000000-0004-0000-0100-0000D7320000}"/>
    <hyperlink ref="SFI21" location="Age_Categories!A1" display="Age_Categories!A1" xr:uid="{00000000-0004-0000-0100-0000D8320000}"/>
    <hyperlink ref="SFJ21" location="Age_Categories!A1" display="Age_Categories!A1" xr:uid="{00000000-0004-0000-0100-0000D9320000}"/>
    <hyperlink ref="SFK21" location="Age_Categories!A1" display="Age_Categories!A1" xr:uid="{00000000-0004-0000-0100-0000DA320000}"/>
    <hyperlink ref="SFL21" location="Age_Categories!A1" display="Age_Categories!A1" xr:uid="{00000000-0004-0000-0100-0000DB320000}"/>
    <hyperlink ref="SFM21" location="Age_Categories!A1" display="Age_Categories!A1" xr:uid="{00000000-0004-0000-0100-0000DC320000}"/>
    <hyperlink ref="SFN21" location="Age_Categories!A1" display="Age_Categories!A1" xr:uid="{00000000-0004-0000-0100-0000DD320000}"/>
    <hyperlink ref="SFO21" location="Age_Categories!A1" display="Age_Categories!A1" xr:uid="{00000000-0004-0000-0100-0000DE320000}"/>
    <hyperlink ref="SFP21" location="Age_Categories!A1" display="Age_Categories!A1" xr:uid="{00000000-0004-0000-0100-0000DF320000}"/>
    <hyperlink ref="SFQ21" location="Age_Categories!A1" display="Age_Categories!A1" xr:uid="{00000000-0004-0000-0100-0000E0320000}"/>
    <hyperlink ref="SFR21" location="Age_Categories!A1" display="Age_Categories!A1" xr:uid="{00000000-0004-0000-0100-0000E1320000}"/>
    <hyperlink ref="SFS21" location="Age_Categories!A1" display="Age_Categories!A1" xr:uid="{00000000-0004-0000-0100-0000E2320000}"/>
    <hyperlink ref="SFT21" location="Age_Categories!A1" display="Age_Categories!A1" xr:uid="{00000000-0004-0000-0100-0000E3320000}"/>
    <hyperlink ref="SFU21" location="Age_Categories!A1" display="Age_Categories!A1" xr:uid="{00000000-0004-0000-0100-0000E4320000}"/>
    <hyperlink ref="SFV21" location="Age_Categories!A1" display="Age_Categories!A1" xr:uid="{00000000-0004-0000-0100-0000E5320000}"/>
    <hyperlink ref="SFW21" location="Age_Categories!A1" display="Age_Categories!A1" xr:uid="{00000000-0004-0000-0100-0000E6320000}"/>
    <hyperlink ref="SFX21" location="Age_Categories!A1" display="Age_Categories!A1" xr:uid="{00000000-0004-0000-0100-0000E7320000}"/>
    <hyperlink ref="SFY21" location="Age_Categories!A1" display="Age_Categories!A1" xr:uid="{00000000-0004-0000-0100-0000E8320000}"/>
    <hyperlink ref="SFZ21" location="Age_Categories!A1" display="Age_Categories!A1" xr:uid="{00000000-0004-0000-0100-0000E9320000}"/>
    <hyperlink ref="SGA21" location="Age_Categories!A1" display="Age_Categories!A1" xr:uid="{00000000-0004-0000-0100-0000EA320000}"/>
    <hyperlink ref="SGB21" location="Age_Categories!A1" display="Age_Categories!A1" xr:uid="{00000000-0004-0000-0100-0000EB320000}"/>
    <hyperlink ref="SGC21" location="Age_Categories!A1" display="Age_Categories!A1" xr:uid="{00000000-0004-0000-0100-0000EC320000}"/>
    <hyperlink ref="SGD21" location="Age_Categories!A1" display="Age_Categories!A1" xr:uid="{00000000-0004-0000-0100-0000ED320000}"/>
    <hyperlink ref="SGE21" location="Age_Categories!A1" display="Age_Categories!A1" xr:uid="{00000000-0004-0000-0100-0000EE320000}"/>
    <hyperlink ref="SGF21" location="Age_Categories!A1" display="Age_Categories!A1" xr:uid="{00000000-0004-0000-0100-0000EF320000}"/>
    <hyperlink ref="SGG21" location="Age_Categories!A1" display="Age_Categories!A1" xr:uid="{00000000-0004-0000-0100-0000F0320000}"/>
    <hyperlink ref="SGH21" location="Age_Categories!A1" display="Age_Categories!A1" xr:uid="{00000000-0004-0000-0100-0000F1320000}"/>
    <hyperlink ref="SGI21" location="Age_Categories!A1" display="Age_Categories!A1" xr:uid="{00000000-0004-0000-0100-0000F2320000}"/>
    <hyperlink ref="SGJ21" location="Age_Categories!A1" display="Age_Categories!A1" xr:uid="{00000000-0004-0000-0100-0000F3320000}"/>
    <hyperlink ref="SGK21" location="Age_Categories!A1" display="Age_Categories!A1" xr:uid="{00000000-0004-0000-0100-0000F4320000}"/>
    <hyperlink ref="SGL21" location="Age_Categories!A1" display="Age_Categories!A1" xr:uid="{00000000-0004-0000-0100-0000F5320000}"/>
    <hyperlink ref="SGM21" location="Age_Categories!A1" display="Age_Categories!A1" xr:uid="{00000000-0004-0000-0100-0000F6320000}"/>
    <hyperlink ref="SGN21" location="Age_Categories!A1" display="Age_Categories!A1" xr:uid="{00000000-0004-0000-0100-0000F7320000}"/>
    <hyperlink ref="SGO21" location="Age_Categories!A1" display="Age_Categories!A1" xr:uid="{00000000-0004-0000-0100-0000F8320000}"/>
    <hyperlink ref="SGP21" location="Age_Categories!A1" display="Age_Categories!A1" xr:uid="{00000000-0004-0000-0100-0000F9320000}"/>
    <hyperlink ref="SGQ21" location="Age_Categories!A1" display="Age_Categories!A1" xr:uid="{00000000-0004-0000-0100-0000FA320000}"/>
    <hyperlink ref="SGR21" location="Age_Categories!A1" display="Age_Categories!A1" xr:uid="{00000000-0004-0000-0100-0000FB320000}"/>
    <hyperlink ref="SGS21" location="Age_Categories!A1" display="Age_Categories!A1" xr:uid="{00000000-0004-0000-0100-0000FC320000}"/>
    <hyperlink ref="SGT21" location="Age_Categories!A1" display="Age_Categories!A1" xr:uid="{00000000-0004-0000-0100-0000FD320000}"/>
    <hyperlink ref="SGU21" location="Age_Categories!A1" display="Age_Categories!A1" xr:uid="{00000000-0004-0000-0100-0000FE320000}"/>
    <hyperlink ref="SGV21" location="Age_Categories!A1" display="Age_Categories!A1" xr:uid="{00000000-0004-0000-0100-0000FF320000}"/>
    <hyperlink ref="SGW21" location="Age_Categories!A1" display="Age_Categories!A1" xr:uid="{00000000-0004-0000-0100-000000330000}"/>
    <hyperlink ref="SGX21" location="Age_Categories!A1" display="Age_Categories!A1" xr:uid="{00000000-0004-0000-0100-000001330000}"/>
    <hyperlink ref="SGY21" location="Age_Categories!A1" display="Age_Categories!A1" xr:uid="{00000000-0004-0000-0100-000002330000}"/>
    <hyperlink ref="SGZ21" location="Age_Categories!A1" display="Age_Categories!A1" xr:uid="{00000000-0004-0000-0100-000003330000}"/>
    <hyperlink ref="SHA21" location="Age_Categories!A1" display="Age_Categories!A1" xr:uid="{00000000-0004-0000-0100-000004330000}"/>
    <hyperlink ref="SHB21" location="Age_Categories!A1" display="Age_Categories!A1" xr:uid="{00000000-0004-0000-0100-000005330000}"/>
    <hyperlink ref="SHC21" location="Age_Categories!A1" display="Age_Categories!A1" xr:uid="{00000000-0004-0000-0100-000006330000}"/>
    <hyperlink ref="SHD21" location="Age_Categories!A1" display="Age_Categories!A1" xr:uid="{00000000-0004-0000-0100-000007330000}"/>
    <hyperlink ref="SHE21" location="Age_Categories!A1" display="Age_Categories!A1" xr:uid="{00000000-0004-0000-0100-000008330000}"/>
    <hyperlink ref="SHF21" location="Age_Categories!A1" display="Age_Categories!A1" xr:uid="{00000000-0004-0000-0100-000009330000}"/>
    <hyperlink ref="SHG21" location="Age_Categories!A1" display="Age_Categories!A1" xr:uid="{00000000-0004-0000-0100-00000A330000}"/>
    <hyperlink ref="SHH21" location="Age_Categories!A1" display="Age_Categories!A1" xr:uid="{00000000-0004-0000-0100-00000B330000}"/>
    <hyperlink ref="SHI21" location="Age_Categories!A1" display="Age_Categories!A1" xr:uid="{00000000-0004-0000-0100-00000C330000}"/>
    <hyperlink ref="SHJ21" location="Age_Categories!A1" display="Age_Categories!A1" xr:uid="{00000000-0004-0000-0100-00000D330000}"/>
    <hyperlink ref="SHK21" location="Age_Categories!A1" display="Age_Categories!A1" xr:uid="{00000000-0004-0000-0100-00000E330000}"/>
    <hyperlink ref="SHL21" location="Age_Categories!A1" display="Age_Categories!A1" xr:uid="{00000000-0004-0000-0100-00000F330000}"/>
    <hyperlink ref="SHM21" location="Age_Categories!A1" display="Age_Categories!A1" xr:uid="{00000000-0004-0000-0100-000010330000}"/>
    <hyperlink ref="SHN21" location="Age_Categories!A1" display="Age_Categories!A1" xr:uid="{00000000-0004-0000-0100-000011330000}"/>
    <hyperlink ref="SHO21" location="Age_Categories!A1" display="Age_Categories!A1" xr:uid="{00000000-0004-0000-0100-000012330000}"/>
    <hyperlink ref="SHP21" location="Age_Categories!A1" display="Age_Categories!A1" xr:uid="{00000000-0004-0000-0100-000013330000}"/>
    <hyperlink ref="SHQ21" location="Age_Categories!A1" display="Age_Categories!A1" xr:uid="{00000000-0004-0000-0100-000014330000}"/>
    <hyperlink ref="SHR21" location="Age_Categories!A1" display="Age_Categories!A1" xr:uid="{00000000-0004-0000-0100-000015330000}"/>
    <hyperlink ref="SHS21" location="Age_Categories!A1" display="Age_Categories!A1" xr:uid="{00000000-0004-0000-0100-000016330000}"/>
    <hyperlink ref="SHT21" location="Age_Categories!A1" display="Age_Categories!A1" xr:uid="{00000000-0004-0000-0100-000017330000}"/>
    <hyperlink ref="SHU21" location="Age_Categories!A1" display="Age_Categories!A1" xr:uid="{00000000-0004-0000-0100-000018330000}"/>
    <hyperlink ref="SHV21" location="Age_Categories!A1" display="Age_Categories!A1" xr:uid="{00000000-0004-0000-0100-000019330000}"/>
    <hyperlink ref="SHW21" location="Age_Categories!A1" display="Age_Categories!A1" xr:uid="{00000000-0004-0000-0100-00001A330000}"/>
    <hyperlink ref="SHX21" location="Age_Categories!A1" display="Age_Categories!A1" xr:uid="{00000000-0004-0000-0100-00001B330000}"/>
    <hyperlink ref="SHY21" location="Age_Categories!A1" display="Age_Categories!A1" xr:uid="{00000000-0004-0000-0100-00001C330000}"/>
    <hyperlink ref="SHZ21" location="Age_Categories!A1" display="Age_Categories!A1" xr:uid="{00000000-0004-0000-0100-00001D330000}"/>
    <hyperlink ref="SIA21" location="Age_Categories!A1" display="Age_Categories!A1" xr:uid="{00000000-0004-0000-0100-00001E330000}"/>
    <hyperlink ref="SIB21" location="Age_Categories!A1" display="Age_Categories!A1" xr:uid="{00000000-0004-0000-0100-00001F330000}"/>
    <hyperlink ref="SIC21" location="Age_Categories!A1" display="Age_Categories!A1" xr:uid="{00000000-0004-0000-0100-000020330000}"/>
    <hyperlink ref="SID21" location="Age_Categories!A1" display="Age_Categories!A1" xr:uid="{00000000-0004-0000-0100-000021330000}"/>
    <hyperlink ref="SIE21" location="Age_Categories!A1" display="Age_Categories!A1" xr:uid="{00000000-0004-0000-0100-000022330000}"/>
    <hyperlink ref="SIF21" location="Age_Categories!A1" display="Age_Categories!A1" xr:uid="{00000000-0004-0000-0100-000023330000}"/>
    <hyperlink ref="SIG21" location="Age_Categories!A1" display="Age_Categories!A1" xr:uid="{00000000-0004-0000-0100-000024330000}"/>
    <hyperlink ref="SIH21" location="Age_Categories!A1" display="Age_Categories!A1" xr:uid="{00000000-0004-0000-0100-000025330000}"/>
    <hyperlink ref="SII21" location="Age_Categories!A1" display="Age_Categories!A1" xr:uid="{00000000-0004-0000-0100-000026330000}"/>
    <hyperlink ref="SIJ21" location="Age_Categories!A1" display="Age_Categories!A1" xr:uid="{00000000-0004-0000-0100-000027330000}"/>
    <hyperlink ref="SIK21" location="Age_Categories!A1" display="Age_Categories!A1" xr:uid="{00000000-0004-0000-0100-000028330000}"/>
    <hyperlink ref="SIL21" location="Age_Categories!A1" display="Age_Categories!A1" xr:uid="{00000000-0004-0000-0100-000029330000}"/>
    <hyperlink ref="SIM21" location="Age_Categories!A1" display="Age_Categories!A1" xr:uid="{00000000-0004-0000-0100-00002A330000}"/>
    <hyperlink ref="SIN21" location="Age_Categories!A1" display="Age_Categories!A1" xr:uid="{00000000-0004-0000-0100-00002B330000}"/>
    <hyperlink ref="SIO21" location="Age_Categories!A1" display="Age_Categories!A1" xr:uid="{00000000-0004-0000-0100-00002C330000}"/>
    <hyperlink ref="SIP21" location="Age_Categories!A1" display="Age_Categories!A1" xr:uid="{00000000-0004-0000-0100-00002D330000}"/>
    <hyperlink ref="SIQ21" location="Age_Categories!A1" display="Age_Categories!A1" xr:uid="{00000000-0004-0000-0100-00002E330000}"/>
    <hyperlink ref="SIR21" location="Age_Categories!A1" display="Age_Categories!A1" xr:uid="{00000000-0004-0000-0100-00002F330000}"/>
    <hyperlink ref="SIS21" location="Age_Categories!A1" display="Age_Categories!A1" xr:uid="{00000000-0004-0000-0100-000030330000}"/>
    <hyperlink ref="SIT21" location="Age_Categories!A1" display="Age_Categories!A1" xr:uid="{00000000-0004-0000-0100-000031330000}"/>
    <hyperlink ref="SIU21" location="Age_Categories!A1" display="Age_Categories!A1" xr:uid="{00000000-0004-0000-0100-000032330000}"/>
    <hyperlink ref="SIV21" location="Age_Categories!A1" display="Age_Categories!A1" xr:uid="{00000000-0004-0000-0100-000033330000}"/>
    <hyperlink ref="SIW21" location="Age_Categories!A1" display="Age_Categories!A1" xr:uid="{00000000-0004-0000-0100-000034330000}"/>
    <hyperlink ref="SIX21" location="Age_Categories!A1" display="Age_Categories!A1" xr:uid="{00000000-0004-0000-0100-000035330000}"/>
    <hyperlink ref="SIY21" location="Age_Categories!A1" display="Age_Categories!A1" xr:uid="{00000000-0004-0000-0100-000036330000}"/>
    <hyperlink ref="SIZ21" location="Age_Categories!A1" display="Age_Categories!A1" xr:uid="{00000000-0004-0000-0100-000037330000}"/>
    <hyperlink ref="SJA21" location="Age_Categories!A1" display="Age_Categories!A1" xr:uid="{00000000-0004-0000-0100-000038330000}"/>
    <hyperlink ref="SJB21" location="Age_Categories!A1" display="Age_Categories!A1" xr:uid="{00000000-0004-0000-0100-000039330000}"/>
    <hyperlink ref="SJC21" location="Age_Categories!A1" display="Age_Categories!A1" xr:uid="{00000000-0004-0000-0100-00003A330000}"/>
    <hyperlink ref="SJD21" location="Age_Categories!A1" display="Age_Categories!A1" xr:uid="{00000000-0004-0000-0100-00003B330000}"/>
    <hyperlink ref="SJE21" location="Age_Categories!A1" display="Age_Categories!A1" xr:uid="{00000000-0004-0000-0100-00003C330000}"/>
    <hyperlink ref="SJF21" location="Age_Categories!A1" display="Age_Categories!A1" xr:uid="{00000000-0004-0000-0100-00003D330000}"/>
    <hyperlink ref="SJG21" location="Age_Categories!A1" display="Age_Categories!A1" xr:uid="{00000000-0004-0000-0100-00003E330000}"/>
    <hyperlink ref="SJH21" location="Age_Categories!A1" display="Age_Categories!A1" xr:uid="{00000000-0004-0000-0100-00003F330000}"/>
    <hyperlink ref="SJI21" location="Age_Categories!A1" display="Age_Categories!A1" xr:uid="{00000000-0004-0000-0100-000040330000}"/>
    <hyperlink ref="SJJ21" location="Age_Categories!A1" display="Age_Categories!A1" xr:uid="{00000000-0004-0000-0100-000041330000}"/>
    <hyperlink ref="SJK21" location="Age_Categories!A1" display="Age_Categories!A1" xr:uid="{00000000-0004-0000-0100-000042330000}"/>
    <hyperlink ref="SJL21" location="Age_Categories!A1" display="Age_Categories!A1" xr:uid="{00000000-0004-0000-0100-000043330000}"/>
    <hyperlink ref="SJM21" location="Age_Categories!A1" display="Age_Categories!A1" xr:uid="{00000000-0004-0000-0100-000044330000}"/>
    <hyperlink ref="SJN21" location="Age_Categories!A1" display="Age_Categories!A1" xr:uid="{00000000-0004-0000-0100-000045330000}"/>
    <hyperlink ref="SJO21" location="Age_Categories!A1" display="Age_Categories!A1" xr:uid="{00000000-0004-0000-0100-000046330000}"/>
    <hyperlink ref="SJP21" location="Age_Categories!A1" display="Age_Categories!A1" xr:uid="{00000000-0004-0000-0100-000047330000}"/>
    <hyperlink ref="SJQ21" location="Age_Categories!A1" display="Age_Categories!A1" xr:uid="{00000000-0004-0000-0100-000048330000}"/>
    <hyperlink ref="SJR21" location="Age_Categories!A1" display="Age_Categories!A1" xr:uid="{00000000-0004-0000-0100-000049330000}"/>
    <hyperlink ref="SJS21" location="Age_Categories!A1" display="Age_Categories!A1" xr:uid="{00000000-0004-0000-0100-00004A330000}"/>
    <hyperlink ref="SJT21" location="Age_Categories!A1" display="Age_Categories!A1" xr:uid="{00000000-0004-0000-0100-00004B330000}"/>
    <hyperlink ref="SJU21" location="Age_Categories!A1" display="Age_Categories!A1" xr:uid="{00000000-0004-0000-0100-00004C330000}"/>
    <hyperlink ref="SJV21" location="Age_Categories!A1" display="Age_Categories!A1" xr:uid="{00000000-0004-0000-0100-00004D330000}"/>
    <hyperlink ref="SJW21" location="Age_Categories!A1" display="Age_Categories!A1" xr:uid="{00000000-0004-0000-0100-00004E330000}"/>
    <hyperlink ref="SJX21" location="Age_Categories!A1" display="Age_Categories!A1" xr:uid="{00000000-0004-0000-0100-00004F330000}"/>
    <hyperlink ref="SJY21" location="Age_Categories!A1" display="Age_Categories!A1" xr:uid="{00000000-0004-0000-0100-000050330000}"/>
    <hyperlink ref="SJZ21" location="Age_Categories!A1" display="Age_Categories!A1" xr:uid="{00000000-0004-0000-0100-000051330000}"/>
    <hyperlink ref="SKA21" location="Age_Categories!A1" display="Age_Categories!A1" xr:uid="{00000000-0004-0000-0100-000052330000}"/>
    <hyperlink ref="SKB21" location="Age_Categories!A1" display="Age_Categories!A1" xr:uid="{00000000-0004-0000-0100-000053330000}"/>
    <hyperlink ref="SKC21" location="Age_Categories!A1" display="Age_Categories!A1" xr:uid="{00000000-0004-0000-0100-000054330000}"/>
    <hyperlink ref="SKD21" location="Age_Categories!A1" display="Age_Categories!A1" xr:uid="{00000000-0004-0000-0100-000055330000}"/>
    <hyperlink ref="SKE21" location="Age_Categories!A1" display="Age_Categories!A1" xr:uid="{00000000-0004-0000-0100-000056330000}"/>
    <hyperlink ref="SKF21" location="Age_Categories!A1" display="Age_Categories!A1" xr:uid="{00000000-0004-0000-0100-000057330000}"/>
    <hyperlink ref="SKG21" location="Age_Categories!A1" display="Age_Categories!A1" xr:uid="{00000000-0004-0000-0100-000058330000}"/>
    <hyperlink ref="SKH21" location="Age_Categories!A1" display="Age_Categories!A1" xr:uid="{00000000-0004-0000-0100-000059330000}"/>
    <hyperlink ref="SKI21" location="Age_Categories!A1" display="Age_Categories!A1" xr:uid="{00000000-0004-0000-0100-00005A330000}"/>
    <hyperlink ref="SKJ21" location="Age_Categories!A1" display="Age_Categories!A1" xr:uid="{00000000-0004-0000-0100-00005B330000}"/>
    <hyperlink ref="SKK21" location="Age_Categories!A1" display="Age_Categories!A1" xr:uid="{00000000-0004-0000-0100-00005C330000}"/>
    <hyperlink ref="SKL21" location="Age_Categories!A1" display="Age_Categories!A1" xr:uid="{00000000-0004-0000-0100-00005D330000}"/>
    <hyperlink ref="SKM21" location="Age_Categories!A1" display="Age_Categories!A1" xr:uid="{00000000-0004-0000-0100-00005E330000}"/>
    <hyperlink ref="SKN21" location="Age_Categories!A1" display="Age_Categories!A1" xr:uid="{00000000-0004-0000-0100-00005F330000}"/>
    <hyperlink ref="SKO21" location="Age_Categories!A1" display="Age_Categories!A1" xr:uid="{00000000-0004-0000-0100-000060330000}"/>
    <hyperlink ref="SKP21" location="Age_Categories!A1" display="Age_Categories!A1" xr:uid="{00000000-0004-0000-0100-000061330000}"/>
    <hyperlink ref="SKQ21" location="Age_Categories!A1" display="Age_Categories!A1" xr:uid="{00000000-0004-0000-0100-000062330000}"/>
    <hyperlink ref="SKR21" location="Age_Categories!A1" display="Age_Categories!A1" xr:uid="{00000000-0004-0000-0100-000063330000}"/>
    <hyperlink ref="SKS21" location="Age_Categories!A1" display="Age_Categories!A1" xr:uid="{00000000-0004-0000-0100-000064330000}"/>
    <hyperlink ref="SKT21" location="Age_Categories!A1" display="Age_Categories!A1" xr:uid="{00000000-0004-0000-0100-000065330000}"/>
    <hyperlink ref="SKU21" location="Age_Categories!A1" display="Age_Categories!A1" xr:uid="{00000000-0004-0000-0100-000066330000}"/>
    <hyperlink ref="SKV21" location="Age_Categories!A1" display="Age_Categories!A1" xr:uid="{00000000-0004-0000-0100-000067330000}"/>
    <hyperlink ref="SKW21" location="Age_Categories!A1" display="Age_Categories!A1" xr:uid="{00000000-0004-0000-0100-000068330000}"/>
    <hyperlink ref="SKX21" location="Age_Categories!A1" display="Age_Categories!A1" xr:uid="{00000000-0004-0000-0100-000069330000}"/>
    <hyperlink ref="SKY21" location="Age_Categories!A1" display="Age_Categories!A1" xr:uid="{00000000-0004-0000-0100-00006A330000}"/>
    <hyperlink ref="SKZ21" location="Age_Categories!A1" display="Age_Categories!A1" xr:uid="{00000000-0004-0000-0100-00006B330000}"/>
    <hyperlink ref="SLA21" location="Age_Categories!A1" display="Age_Categories!A1" xr:uid="{00000000-0004-0000-0100-00006C330000}"/>
    <hyperlink ref="SLB21" location="Age_Categories!A1" display="Age_Categories!A1" xr:uid="{00000000-0004-0000-0100-00006D330000}"/>
    <hyperlink ref="SLC21" location="Age_Categories!A1" display="Age_Categories!A1" xr:uid="{00000000-0004-0000-0100-00006E330000}"/>
    <hyperlink ref="SLD21" location="Age_Categories!A1" display="Age_Categories!A1" xr:uid="{00000000-0004-0000-0100-00006F330000}"/>
    <hyperlink ref="SLE21" location="Age_Categories!A1" display="Age_Categories!A1" xr:uid="{00000000-0004-0000-0100-000070330000}"/>
    <hyperlink ref="SLF21" location="Age_Categories!A1" display="Age_Categories!A1" xr:uid="{00000000-0004-0000-0100-000071330000}"/>
    <hyperlink ref="SLG21" location="Age_Categories!A1" display="Age_Categories!A1" xr:uid="{00000000-0004-0000-0100-000072330000}"/>
    <hyperlink ref="SLH21" location="Age_Categories!A1" display="Age_Categories!A1" xr:uid="{00000000-0004-0000-0100-000073330000}"/>
    <hyperlink ref="SLI21" location="Age_Categories!A1" display="Age_Categories!A1" xr:uid="{00000000-0004-0000-0100-000074330000}"/>
    <hyperlink ref="SLJ21" location="Age_Categories!A1" display="Age_Categories!A1" xr:uid="{00000000-0004-0000-0100-000075330000}"/>
    <hyperlink ref="SLK21" location="Age_Categories!A1" display="Age_Categories!A1" xr:uid="{00000000-0004-0000-0100-000076330000}"/>
    <hyperlink ref="SLL21" location="Age_Categories!A1" display="Age_Categories!A1" xr:uid="{00000000-0004-0000-0100-000077330000}"/>
    <hyperlink ref="SLM21" location="Age_Categories!A1" display="Age_Categories!A1" xr:uid="{00000000-0004-0000-0100-000078330000}"/>
    <hyperlink ref="SLN21" location="Age_Categories!A1" display="Age_Categories!A1" xr:uid="{00000000-0004-0000-0100-000079330000}"/>
    <hyperlink ref="SLO21" location="Age_Categories!A1" display="Age_Categories!A1" xr:uid="{00000000-0004-0000-0100-00007A330000}"/>
    <hyperlink ref="SLP21" location="Age_Categories!A1" display="Age_Categories!A1" xr:uid="{00000000-0004-0000-0100-00007B330000}"/>
    <hyperlink ref="SLQ21" location="Age_Categories!A1" display="Age_Categories!A1" xr:uid="{00000000-0004-0000-0100-00007C330000}"/>
    <hyperlink ref="SLR21" location="Age_Categories!A1" display="Age_Categories!A1" xr:uid="{00000000-0004-0000-0100-00007D330000}"/>
    <hyperlink ref="SLS21" location="Age_Categories!A1" display="Age_Categories!A1" xr:uid="{00000000-0004-0000-0100-00007E330000}"/>
    <hyperlink ref="SLT21" location="Age_Categories!A1" display="Age_Categories!A1" xr:uid="{00000000-0004-0000-0100-00007F330000}"/>
    <hyperlink ref="SLU21" location="Age_Categories!A1" display="Age_Categories!A1" xr:uid="{00000000-0004-0000-0100-000080330000}"/>
    <hyperlink ref="SLV21" location="Age_Categories!A1" display="Age_Categories!A1" xr:uid="{00000000-0004-0000-0100-000081330000}"/>
    <hyperlink ref="SLW21" location="Age_Categories!A1" display="Age_Categories!A1" xr:uid="{00000000-0004-0000-0100-000082330000}"/>
    <hyperlink ref="SLX21" location="Age_Categories!A1" display="Age_Categories!A1" xr:uid="{00000000-0004-0000-0100-000083330000}"/>
    <hyperlink ref="SLY21" location="Age_Categories!A1" display="Age_Categories!A1" xr:uid="{00000000-0004-0000-0100-000084330000}"/>
    <hyperlink ref="SLZ21" location="Age_Categories!A1" display="Age_Categories!A1" xr:uid="{00000000-0004-0000-0100-000085330000}"/>
    <hyperlink ref="SMA21" location="Age_Categories!A1" display="Age_Categories!A1" xr:uid="{00000000-0004-0000-0100-000086330000}"/>
    <hyperlink ref="SMB21" location="Age_Categories!A1" display="Age_Categories!A1" xr:uid="{00000000-0004-0000-0100-000087330000}"/>
    <hyperlink ref="SMC21" location="Age_Categories!A1" display="Age_Categories!A1" xr:uid="{00000000-0004-0000-0100-000088330000}"/>
    <hyperlink ref="SMD21" location="Age_Categories!A1" display="Age_Categories!A1" xr:uid="{00000000-0004-0000-0100-000089330000}"/>
    <hyperlink ref="SME21" location="Age_Categories!A1" display="Age_Categories!A1" xr:uid="{00000000-0004-0000-0100-00008A330000}"/>
    <hyperlink ref="SMF21" location="Age_Categories!A1" display="Age_Categories!A1" xr:uid="{00000000-0004-0000-0100-00008B330000}"/>
    <hyperlink ref="SMG21" location="Age_Categories!A1" display="Age_Categories!A1" xr:uid="{00000000-0004-0000-0100-00008C330000}"/>
    <hyperlink ref="SMH21" location="Age_Categories!A1" display="Age_Categories!A1" xr:uid="{00000000-0004-0000-0100-00008D330000}"/>
    <hyperlink ref="SMI21" location="Age_Categories!A1" display="Age_Categories!A1" xr:uid="{00000000-0004-0000-0100-00008E330000}"/>
    <hyperlink ref="SMJ21" location="Age_Categories!A1" display="Age_Categories!A1" xr:uid="{00000000-0004-0000-0100-00008F330000}"/>
    <hyperlink ref="SMK21" location="Age_Categories!A1" display="Age_Categories!A1" xr:uid="{00000000-0004-0000-0100-000090330000}"/>
    <hyperlink ref="SML21" location="Age_Categories!A1" display="Age_Categories!A1" xr:uid="{00000000-0004-0000-0100-000091330000}"/>
    <hyperlink ref="SMM21" location="Age_Categories!A1" display="Age_Categories!A1" xr:uid="{00000000-0004-0000-0100-000092330000}"/>
    <hyperlink ref="SMN21" location="Age_Categories!A1" display="Age_Categories!A1" xr:uid="{00000000-0004-0000-0100-000093330000}"/>
    <hyperlink ref="SMO21" location="Age_Categories!A1" display="Age_Categories!A1" xr:uid="{00000000-0004-0000-0100-000094330000}"/>
    <hyperlink ref="SMP21" location="Age_Categories!A1" display="Age_Categories!A1" xr:uid="{00000000-0004-0000-0100-000095330000}"/>
    <hyperlink ref="SMQ21" location="Age_Categories!A1" display="Age_Categories!A1" xr:uid="{00000000-0004-0000-0100-000096330000}"/>
    <hyperlink ref="SMR21" location="Age_Categories!A1" display="Age_Categories!A1" xr:uid="{00000000-0004-0000-0100-000097330000}"/>
    <hyperlink ref="SMS21" location="Age_Categories!A1" display="Age_Categories!A1" xr:uid="{00000000-0004-0000-0100-000098330000}"/>
    <hyperlink ref="SMT21" location="Age_Categories!A1" display="Age_Categories!A1" xr:uid="{00000000-0004-0000-0100-000099330000}"/>
    <hyperlink ref="SMU21" location="Age_Categories!A1" display="Age_Categories!A1" xr:uid="{00000000-0004-0000-0100-00009A330000}"/>
    <hyperlink ref="SMV21" location="Age_Categories!A1" display="Age_Categories!A1" xr:uid="{00000000-0004-0000-0100-00009B330000}"/>
    <hyperlink ref="SMW21" location="Age_Categories!A1" display="Age_Categories!A1" xr:uid="{00000000-0004-0000-0100-00009C330000}"/>
    <hyperlink ref="SMX21" location="Age_Categories!A1" display="Age_Categories!A1" xr:uid="{00000000-0004-0000-0100-00009D330000}"/>
    <hyperlink ref="SMY21" location="Age_Categories!A1" display="Age_Categories!A1" xr:uid="{00000000-0004-0000-0100-00009E330000}"/>
    <hyperlink ref="SMZ21" location="Age_Categories!A1" display="Age_Categories!A1" xr:uid="{00000000-0004-0000-0100-00009F330000}"/>
    <hyperlink ref="SNA21" location="Age_Categories!A1" display="Age_Categories!A1" xr:uid="{00000000-0004-0000-0100-0000A0330000}"/>
    <hyperlink ref="SNB21" location="Age_Categories!A1" display="Age_Categories!A1" xr:uid="{00000000-0004-0000-0100-0000A1330000}"/>
    <hyperlink ref="SNC21" location="Age_Categories!A1" display="Age_Categories!A1" xr:uid="{00000000-0004-0000-0100-0000A2330000}"/>
    <hyperlink ref="SND21" location="Age_Categories!A1" display="Age_Categories!A1" xr:uid="{00000000-0004-0000-0100-0000A3330000}"/>
    <hyperlink ref="SNE21" location="Age_Categories!A1" display="Age_Categories!A1" xr:uid="{00000000-0004-0000-0100-0000A4330000}"/>
    <hyperlink ref="SNF21" location="Age_Categories!A1" display="Age_Categories!A1" xr:uid="{00000000-0004-0000-0100-0000A5330000}"/>
    <hyperlink ref="SNG21" location="Age_Categories!A1" display="Age_Categories!A1" xr:uid="{00000000-0004-0000-0100-0000A6330000}"/>
    <hyperlink ref="SNH21" location="Age_Categories!A1" display="Age_Categories!A1" xr:uid="{00000000-0004-0000-0100-0000A7330000}"/>
    <hyperlink ref="SNI21" location="Age_Categories!A1" display="Age_Categories!A1" xr:uid="{00000000-0004-0000-0100-0000A8330000}"/>
    <hyperlink ref="SNJ21" location="Age_Categories!A1" display="Age_Categories!A1" xr:uid="{00000000-0004-0000-0100-0000A9330000}"/>
    <hyperlink ref="SNK21" location="Age_Categories!A1" display="Age_Categories!A1" xr:uid="{00000000-0004-0000-0100-0000AA330000}"/>
    <hyperlink ref="SNL21" location="Age_Categories!A1" display="Age_Categories!A1" xr:uid="{00000000-0004-0000-0100-0000AB330000}"/>
    <hyperlink ref="SNM21" location="Age_Categories!A1" display="Age_Categories!A1" xr:uid="{00000000-0004-0000-0100-0000AC330000}"/>
    <hyperlink ref="SNN21" location="Age_Categories!A1" display="Age_Categories!A1" xr:uid="{00000000-0004-0000-0100-0000AD330000}"/>
    <hyperlink ref="SNO21" location="Age_Categories!A1" display="Age_Categories!A1" xr:uid="{00000000-0004-0000-0100-0000AE330000}"/>
    <hyperlink ref="SNP21" location="Age_Categories!A1" display="Age_Categories!A1" xr:uid="{00000000-0004-0000-0100-0000AF330000}"/>
    <hyperlink ref="SNQ21" location="Age_Categories!A1" display="Age_Categories!A1" xr:uid="{00000000-0004-0000-0100-0000B0330000}"/>
    <hyperlink ref="SNR21" location="Age_Categories!A1" display="Age_Categories!A1" xr:uid="{00000000-0004-0000-0100-0000B1330000}"/>
    <hyperlink ref="SNS21" location="Age_Categories!A1" display="Age_Categories!A1" xr:uid="{00000000-0004-0000-0100-0000B2330000}"/>
    <hyperlink ref="SNT21" location="Age_Categories!A1" display="Age_Categories!A1" xr:uid="{00000000-0004-0000-0100-0000B3330000}"/>
    <hyperlink ref="SNU21" location="Age_Categories!A1" display="Age_Categories!A1" xr:uid="{00000000-0004-0000-0100-0000B4330000}"/>
    <hyperlink ref="SNV21" location="Age_Categories!A1" display="Age_Categories!A1" xr:uid="{00000000-0004-0000-0100-0000B5330000}"/>
    <hyperlink ref="SNW21" location="Age_Categories!A1" display="Age_Categories!A1" xr:uid="{00000000-0004-0000-0100-0000B6330000}"/>
    <hyperlink ref="SNX21" location="Age_Categories!A1" display="Age_Categories!A1" xr:uid="{00000000-0004-0000-0100-0000B7330000}"/>
    <hyperlink ref="SNY21" location="Age_Categories!A1" display="Age_Categories!A1" xr:uid="{00000000-0004-0000-0100-0000B8330000}"/>
    <hyperlink ref="SNZ21" location="Age_Categories!A1" display="Age_Categories!A1" xr:uid="{00000000-0004-0000-0100-0000B9330000}"/>
    <hyperlink ref="SOA21" location="Age_Categories!A1" display="Age_Categories!A1" xr:uid="{00000000-0004-0000-0100-0000BA330000}"/>
    <hyperlink ref="SOB21" location="Age_Categories!A1" display="Age_Categories!A1" xr:uid="{00000000-0004-0000-0100-0000BB330000}"/>
    <hyperlink ref="SOC21" location="Age_Categories!A1" display="Age_Categories!A1" xr:uid="{00000000-0004-0000-0100-0000BC330000}"/>
    <hyperlink ref="SOD21" location="Age_Categories!A1" display="Age_Categories!A1" xr:uid="{00000000-0004-0000-0100-0000BD330000}"/>
    <hyperlink ref="SOE21" location="Age_Categories!A1" display="Age_Categories!A1" xr:uid="{00000000-0004-0000-0100-0000BE330000}"/>
    <hyperlink ref="SOF21" location="Age_Categories!A1" display="Age_Categories!A1" xr:uid="{00000000-0004-0000-0100-0000BF330000}"/>
    <hyperlink ref="SOG21" location="Age_Categories!A1" display="Age_Categories!A1" xr:uid="{00000000-0004-0000-0100-0000C0330000}"/>
    <hyperlink ref="SOH21" location="Age_Categories!A1" display="Age_Categories!A1" xr:uid="{00000000-0004-0000-0100-0000C1330000}"/>
    <hyperlink ref="SOI21" location="Age_Categories!A1" display="Age_Categories!A1" xr:uid="{00000000-0004-0000-0100-0000C2330000}"/>
    <hyperlink ref="SOJ21" location="Age_Categories!A1" display="Age_Categories!A1" xr:uid="{00000000-0004-0000-0100-0000C3330000}"/>
    <hyperlink ref="SOK21" location="Age_Categories!A1" display="Age_Categories!A1" xr:uid="{00000000-0004-0000-0100-0000C4330000}"/>
    <hyperlink ref="SOL21" location="Age_Categories!A1" display="Age_Categories!A1" xr:uid="{00000000-0004-0000-0100-0000C5330000}"/>
    <hyperlink ref="SOM21" location="Age_Categories!A1" display="Age_Categories!A1" xr:uid="{00000000-0004-0000-0100-0000C6330000}"/>
    <hyperlink ref="SON21" location="Age_Categories!A1" display="Age_Categories!A1" xr:uid="{00000000-0004-0000-0100-0000C7330000}"/>
    <hyperlink ref="SOO21" location="Age_Categories!A1" display="Age_Categories!A1" xr:uid="{00000000-0004-0000-0100-0000C8330000}"/>
    <hyperlink ref="SOP21" location="Age_Categories!A1" display="Age_Categories!A1" xr:uid="{00000000-0004-0000-0100-0000C9330000}"/>
    <hyperlink ref="SOQ21" location="Age_Categories!A1" display="Age_Categories!A1" xr:uid="{00000000-0004-0000-0100-0000CA330000}"/>
    <hyperlink ref="SOR21" location="Age_Categories!A1" display="Age_Categories!A1" xr:uid="{00000000-0004-0000-0100-0000CB330000}"/>
    <hyperlink ref="SOS21" location="Age_Categories!A1" display="Age_Categories!A1" xr:uid="{00000000-0004-0000-0100-0000CC330000}"/>
    <hyperlink ref="SOT21" location="Age_Categories!A1" display="Age_Categories!A1" xr:uid="{00000000-0004-0000-0100-0000CD330000}"/>
    <hyperlink ref="SOU21" location="Age_Categories!A1" display="Age_Categories!A1" xr:uid="{00000000-0004-0000-0100-0000CE330000}"/>
    <hyperlink ref="SOV21" location="Age_Categories!A1" display="Age_Categories!A1" xr:uid="{00000000-0004-0000-0100-0000CF330000}"/>
    <hyperlink ref="SOW21" location="Age_Categories!A1" display="Age_Categories!A1" xr:uid="{00000000-0004-0000-0100-0000D0330000}"/>
    <hyperlink ref="SOX21" location="Age_Categories!A1" display="Age_Categories!A1" xr:uid="{00000000-0004-0000-0100-0000D1330000}"/>
    <hyperlink ref="SOY21" location="Age_Categories!A1" display="Age_Categories!A1" xr:uid="{00000000-0004-0000-0100-0000D2330000}"/>
    <hyperlink ref="SOZ21" location="Age_Categories!A1" display="Age_Categories!A1" xr:uid="{00000000-0004-0000-0100-0000D3330000}"/>
    <hyperlink ref="SPA21" location="Age_Categories!A1" display="Age_Categories!A1" xr:uid="{00000000-0004-0000-0100-0000D4330000}"/>
    <hyperlink ref="SPB21" location="Age_Categories!A1" display="Age_Categories!A1" xr:uid="{00000000-0004-0000-0100-0000D5330000}"/>
    <hyperlink ref="SPC21" location="Age_Categories!A1" display="Age_Categories!A1" xr:uid="{00000000-0004-0000-0100-0000D6330000}"/>
    <hyperlink ref="SPD21" location="Age_Categories!A1" display="Age_Categories!A1" xr:uid="{00000000-0004-0000-0100-0000D7330000}"/>
    <hyperlink ref="SPE21" location="Age_Categories!A1" display="Age_Categories!A1" xr:uid="{00000000-0004-0000-0100-0000D8330000}"/>
    <hyperlink ref="SPF21" location="Age_Categories!A1" display="Age_Categories!A1" xr:uid="{00000000-0004-0000-0100-0000D9330000}"/>
    <hyperlink ref="SPG21" location="Age_Categories!A1" display="Age_Categories!A1" xr:uid="{00000000-0004-0000-0100-0000DA330000}"/>
    <hyperlink ref="SPH21" location="Age_Categories!A1" display="Age_Categories!A1" xr:uid="{00000000-0004-0000-0100-0000DB330000}"/>
    <hyperlink ref="SPI21" location="Age_Categories!A1" display="Age_Categories!A1" xr:uid="{00000000-0004-0000-0100-0000DC330000}"/>
    <hyperlink ref="SPJ21" location="Age_Categories!A1" display="Age_Categories!A1" xr:uid="{00000000-0004-0000-0100-0000DD330000}"/>
    <hyperlink ref="SPK21" location="Age_Categories!A1" display="Age_Categories!A1" xr:uid="{00000000-0004-0000-0100-0000DE330000}"/>
    <hyperlink ref="SPL21" location="Age_Categories!A1" display="Age_Categories!A1" xr:uid="{00000000-0004-0000-0100-0000DF330000}"/>
    <hyperlink ref="SPM21" location="Age_Categories!A1" display="Age_Categories!A1" xr:uid="{00000000-0004-0000-0100-0000E0330000}"/>
    <hyperlink ref="SPN21" location="Age_Categories!A1" display="Age_Categories!A1" xr:uid="{00000000-0004-0000-0100-0000E1330000}"/>
    <hyperlink ref="SPO21" location="Age_Categories!A1" display="Age_Categories!A1" xr:uid="{00000000-0004-0000-0100-0000E2330000}"/>
    <hyperlink ref="SPP21" location="Age_Categories!A1" display="Age_Categories!A1" xr:uid="{00000000-0004-0000-0100-0000E3330000}"/>
    <hyperlink ref="SPQ21" location="Age_Categories!A1" display="Age_Categories!A1" xr:uid="{00000000-0004-0000-0100-0000E4330000}"/>
    <hyperlink ref="SPR21" location="Age_Categories!A1" display="Age_Categories!A1" xr:uid="{00000000-0004-0000-0100-0000E5330000}"/>
    <hyperlink ref="SPS21" location="Age_Categories!A1" display="Age_Categories!A1" xr:uid="{00000000-0004-0000-0100-0000E6330000}"/>
    <hyperlink ref="SPT21" location="Age_Categories!A1" display="Age_Categories!A1" xr:uid="{00000000-0004-0000-0100-0000E7330000}"/>
    <hyperlink ref="SPU21" location="Age_Categories!A1" display="Age_Categories!A1" xr:uid="{00000000-0004-0000-0100-0000E8330000}"/>
    <hyperlink ref="SPV21" location="Age_Categories!A1" display="Age_Categories!A1" xr:uid="{00000000-0004-0000-0100-0000E9330000}"/>
    <hyperlink ref="SPW21" location="Age_Categories!A1" display="Age_Categories!A1" xr:uid="{00000000-0004-0000-0100-0000EA330000}"/>
    <hyperlink ref="SPX21" location="Age_Categories!A1" display="Age_Categories!A1" xr:uid="{00000000-0004-0000-0100-0000EB330000}"/>
    <hyperlink ref="SPY21" location="Age_Categories!A1" display="Age_Categories!A1" xr:uid="{00000000-0004-0000-0100-0000EC330000}"/>
    <hyperlink ref="SPZ21" location="Age_Categories!A1" display="Age_Categories!A1" xr:uid="{00000000-0004-0000-0100-0000ED330000}"/>
    <hyperlink ref="SQA21" location="Age_Categories!A1" display="Age_Categories!A1" xr:uid="{00000000-0004-0000-0100-0000EE330000}"/>
    <hyperlink ref="SQB21" location="Age_Categories!A1" display="Age_Categories!A1" xr:uid="{00000000-0004-0000-0100-0000EF330000}"/>
    <hyperlink ref="SQC21" location="Age_Categories!A1" display="Age_Categories!A1" xr:uid="{00000000-0004-0000-0100-0000F0330000}"/>
    <hyperlink ref="SQD21" location="Age_Categories!A1" display="Age_Categories!A1" xr:uid="{00000000-0004-0000-0100-0000F1330000}"/>
    <hyperlink ref="SQE21" location="Age_Categories!A1" display="Age_Categories!A1" xr:uid="{00000000-0004-0000-0100-0000F2330000}"/>
    <hyperlink ref="SQF21" location="Age_Categories!A1" display="Age_Categories!A1" xr:uid="{00000000-0004-0000-0100-0000F3330000}"/>
    <hyperlink ref="SQG21" location="Age_Categories!A1" display="Age_Categories!A1" xr:uid="{00000000-0004-0000-0100-0000F4330000}"/>
    <hyperlink ref="SQH21" location="Age_Categories!A1" display="Age_Categories!A1" xr:uid="{00000000-0004-0000-0100-0000F5330000}"/>
    <hyperlink ref="SQI21" location="Age_Categories!A1" display="Age_Categories!A1" xr:uid="{00000000-0004-0000-0100-0000F6330000}"/>
    <hyperlink ref="SQJ21" location="Age_Categories!A1" display="Age_Categories!A1" xr:uid="{00000000-0004-0000-0100-0000F7330000}"/>
    <hyperlink ref="SQK21" location="Age_Categories!A1" display="Age_Categories!A1" xr:uid="{00000000-0004-0000-0100-0000F8330000}"/>
    <hyperlink ref="SQL21" location="Age_Categories!A1" display="Age_Categories!A1" xr:uid="{00000000-0004-0000-0100-0000F9330000}"/>
    <hyperlink ref="SQM21" location="Age_Categories!A1" display="Age_Categories!A1" xr:uid="{00000000-0004-0000-0100-0000FA330000}"/>
    <hyperlink ref="SQN21" location="Age_Categories!A1" display="Age_Categories!A1" xr:uid="{00000000-0004-0000-0100-0000FB330000}"/>
    <hyperlink ref="SQO21" location="Age_Categories!A1" display="Age_Categories!A1" xr:uid="{00000000-0004-0000-0100-0000FC330000}"/>
    <hyperlink ref="SQP21" location="Age_Categories!A1" display="Age_Categories!A1" xr:uid="{00000000-0004-0000-0100-0000FD330000}"/>
    <hyperlink ref="SQQ21" location="Age_Categories!A1" display="Age_Categories!A1" xr:uid="{00000000-0004-0000-0100-0000FE330000}"/>
    <hyperlink ref="SQR21" location="Age_Categories!A1" display="Age_Categories!A1" xr:uid="{00000000-0004-0000-0100-0000FF330000}"/>
    <hyperlink ref="SQS21" location="Age_Categories!A1" display="Age_Categories!A1" xr:uid="{00000000-0004-0000-0100-000000340000}"/>
    <hyperlink ref="SQT21" location="Age_Categories!A1" display="Age_Categories!A1" xr:uid="{00000000-0004-0000-0100-000001340000}"/>
    <hyperlink ref="SQU21" location="Age_Categories!A1" display="Age_Categories!A1" xr:uid="{00000000-0004-0000-0100-000002340000}"/>
    <hyperlink ref="SQV21" location="Age_Categories!A1" display="Age_Categories!A1" xr:uid="{00000000-0004-0000-0100-000003340000}"/>
    <hyperlink ref="SQW21" location="Age_Categories!A1" display="Age_Categories!A1" xr:uid="{00000000-0004-0000-0100-000004340000}"/>
    <hyperlink ref="SQX21" location="Age_Categories!A1" display="Age_Categories!A1" xr:uid="{00000000-0004-0000-0100-000005340000}"/>
    <hyperlink ref="SQY21" location="Age_Categories!A1" display="Age_Categories!A1" xr:uid="{00000000-0004-0000-0100-000006340000}"/>
    <hyperlink ref="SQZ21" location="Age_Categories!A1" display="Age_Categories!A1" xr:uid="{00000000-0004-0000-0100-000007340000}"/>
    <hyperlink ref="SRA21" location="Age_Categories!A1" display="Age_Categories!A1" xr:uid="{00000000-0004-0000-0100-000008340000}"/>
    <hyperlink ref="SRB21" location="Age_Categories!A1" display="Age_Categories!A1" xr:uid="{00000000-0004-0000-0100-000009340000}"/>
    <hyperlink ref="SRC21" location="Age_Categories!A1" display="Age_Categories!A1" xr:uid="{00000000-0004-0000-0100-00000A340000}"/>
    <hyperlink ref="SRD21" location="Age_Categories!A1" display="Age_Categories!A1" xr:uid="{00000000-0004-0000-0100-00000B340000}"/>
    <hyperlink ref="SRE21" location="Age_Categories!A1" display="Age_Categories!A1" xr:uid="{00000000-0004-0000-0100-00000C340000}"/>
    <hyperlink ref="SRF21" location="Age_Categories!A1" display="Age_Categories!A1" xr:uid="{00000000-0004-0000-0100-00000D340000}"/>
    <hyperlink ref="SRG21" location="Age_Categories!A1" display="Age_Categories!A1" xr:uid="{00000000-0004-0000-0100-00000E340000}"/>
    <hyperlink ref="SRH21" location="Age_Categories!A1" display="Age_Categories!A1" xr:uid="{00000000-0004-0000-0100-00000F340000}"/>
    <hyperlink ref="SRI21" location="Age_Categories!A1" display="Age_Categories!A1" xr:uid="{00000000-0004-0000-0100-000010340000}"/>
    <hyperlink ref="SRJ21" location="Age_Categories!A1" display="Age_Categories!A1" xr:uid="{00000000-0004-0000-0100-000011340000}"/>
    <hyperlink ref="SRK21" location="Age_Categories!A1" display="Age_Categories!A1" xr:uid="{00000000-0004-0000-0100-000012340000}"/>
    <hyperlink ref="SRL21" location="Age_Categories!A1" display="Age_Categories!A1" xr:uid="{00000000-0004-0000-0100-000013340000}"/>
    <hyperlink ref="SRM21" location="Age_Categories!A1" display="Age_Categories!A1" xr:uid="{00000000-0004-0000-0100-000014340000}"/>
    <hyperlink ref="SRN21" location="Age_Categories!A1" display="Age_Categories!A1" xr:uid="{00000000-0004-0000-0100-000015340000}"/>
    <hyperlink ref="SRO21" location="Age_Categories!A1" display="Age_Categories!A1" xr:uid="{00000000-0004-0000-0100-000016340000}"/>
    <hyperlink ref="SRP21" location="Age_Categories!A1" display="Age_Categories!A1" xr:uid="{00000000-0004-0000-0100-000017340000}"/>
    <hyperlink ref="SRQ21" location="Age_Categories!A1" display="Age_Categories!A1" xr:uid="{00000000-0004-0000-0100-000018340000}"/>
    <hyperlink ref="SRR21" location="Age_Categories!A1" display="Age_Categories!A1" xr:uid="{00000000-0004-0000-0100-000019340000}"/>
    <hyperlink ref="SRS21" location="Age_Categories!A1" display="Age_Categories!A1" xr:uid="{00000000-0004-0000-0100-00001A340000}"/>
    <hyperlink ref="SRT21" location="Age_Categories!A1" display="Age_Categories!A1" xr:uid="{00000000-0004-0000-0100-00001B340000}"/>
    <hyperlink ref="SRU21" location="Age_Categories!A1" display="Age_Categories!A1" xr:uid="{00000000-0004-0000-0100-00001C340000}"/>
    <hyperlink ref="SRV21" location="Age_Categories!A1" display="Age_Categories!A1" xr:uid="{00000000-0004-0000-0100-00001D340000}"/>
    <hyperlink ref="SRW21" location="Age_Categories!A1" display="Age_Categories!A1" xr:uid="{00000000-0004-0000-0100-00001E340000}"/>
    <hyperlink ref="SRX21" location="Age_Categories!A1" display="Age_Categories!A1" xr:uid="{00000000-0004-0000-0100-00001F340000}"/>
    <hyperlink ref="SRY21" location="Age_Categories!A1" display="Age_Categories!A1" xr:uid="{00000000-0004-0000-0100-000020340000}"/>
    <hyperlink ref="SRZ21" location="Age_Categories!A1" display="Age_Categories!A1" xr:uid="{00000000-0004-0000-0100-000021340000}"/>
    <hyperlink ref="SSA21" location="Age_Categories!A1" display="Age_Categories!A1" xr:uid="{00000000-0004-0000-0100-000022340000}"/>
    <hyperlink ref="SSB21" location="Age_Categories!A1" display="Age_Categories!A1" xr:uid="{00000000-0004-0000-0100-000023340000}"/>
    <hyperlink ref="SSC21" location="Age_Categories!A1" display="Age_Categories!A1" xr:uid="{00000000-0004-0000-0100-000024340000}"/>
    <hyperlink ref="SSD21" location="Age_Categories!A1" display="Age_Categories!A1" xr:uid="{00000000-0004-0000-0100-000025340000}"/>
    <hyperlink ref="SSE21" location="Age_Categories!A1" display="Age_Categories!A1" xr:uid="{00000000-0004-0000-0100-000026340000}"/>
    <hyperlink ref="SSF21" location="Age_Categories!A1" display="Age_Categories!A1" xr:uid="{00000000-0004-0000-0100-000027340000}"/>
    <hyperlink ref="SSG21" location="Age_Categories!A1" display="Age_Categories!A1" xr:uid="{00000000-0004-0000-0100-000028340000}"/>
    <hyperlink ref="SSH21" location="Age_Categories!A1" display="Age_Categories!A1" xr:uid="{00000000-0004-0000-0100-000029340000}"/>
    <hyperlink ref="SSI21" location="Age_Categories!A1" display="Age_Categories!A1" xr:uid="{00000000-0004-0000-0100-00002A340000}"/>
    <hyperlink ref="SSJ21" location="Age_Categories!A1" display="Age_Categories!A1" xr:uid="{00000000-0004-0000-0100-00002B340000}"/>
    <hyperlink ref="SSK21" location="Age_Categories!A1" display="Age_Categories!A1" xr:uid="{00000000-0004-0000-0100-00002C340000}"/>
    <hyperlink ref="SSL21" location="Age_Categories!A1" display="Age_Categories!A1" xr:uid="{00000000-0004-0000-0100-00002D340000}"/>
    <hyperlink ref="SSM21" location="Age_Categories!A1" display="Age_Categories!A1" xr:uid="{00000000-0004-0000-0100-00002E340000}"/>
    <hyperlink ref="SSN21" location="Age_Categories!A1" display="Age_Categories!A1" xr:uid="{00000000-0004-0000-0100-00002F340000}"/>
    <hyperlink ref="SSO21" location="Age_Categories!A1" display="Age_Categories!A1" xr:uid="{00000000-0004-0000-0100-000030340000}"/>
    <hyperlink ref="SSP21" location="Age_Categories!A1" display="Age_Categories!A1" xr:uid="{00000000-0004-0000-0100-000031340000}"/>
    <hyperlink ref="SSQ21" location="Age_Categories!A1" display="Age_Categories!A1" xr:uid="{00000000-0004-0000-0100-000032340000}"/>
    <hyperlink ref="SSR21" location="Age_Categories!A1" display="Age_Categories!A1" xr:uid="{00000000-0004-0000-0100-000033340000}"/>
    <hyperlink ref="SSS21" location="Age_Categories!A1" display="Age_Categories!A1" xr:uid="{00000000-0004-0000-0100-000034340000}"/>
    <hyperlink ref="SST21" location="Age_Categories!A1" display="Age_Categories!A1" xr:uid="{00000000-0004-0000-0100-000035340000}"/>
    <hyperlink ref="SSU21" location="Age_Categories!A1" display="Age_Categories!A1" xr:uid="{00000000-0004-0000-0100-000036340000}"/>
    <hyperlink ref="SSV21" location="Age_Categories!A1" display="Age_Categories!A1" xr:uid="{00000000-0004-0000-0100-000037340000}"/>
    <hyperlink ref="SSW21" location="Age_Categories!A1" display="Age_Categories!A1" xr:uid="{00000000-0004-0000-0100-000038340000}"/>
    <hyperlink ref="SSX21" location="Age_Categories!A1" display="Age_Categories!A1" xr:uid="{00000000-0004-0000-0100-000039340000}"/>
    <hyperlink ref="SSY21" location="Age_Categories!A1" display="Age_Categories!A1" xr:uid="{00000000-0004-0000-0100-00003A340000}"/>
    <hyperlink ref="SSZ21" location="Age_Categories!A1" display="Age_Categories!A1" xr:uid="{00000000-0004-0000-0100-00003B340000}"/>
    <hyperlink ref="STA21" location="Age_Categories!A1" display="Age_Categories!A1" xr:uid="{00000000-0004-0000-0100-00003C340000}"/>
    <hyperlink ref="STB21" location="Age_Categories!A1" display="Age_Categories!A1" xr:uid="{00000000-0004-0000-0100-00003D340000}"/>
    <hyperlink ref="STC21" location="Age_Categories!A1" display="Age_Categories!A1" xr:uid="{00000000-0004-0000-0100-00003E340000}"/>
    <hyperlink ref="STD21" location="Age_Categories!A1" display="Age_Categories!A1" xr:uid="{00000000-0004-0000-0100-00003F340000}"/>
    <hyperlink ref="STE21" location="Age_Categories!A1" display="Age_Categories!A1" xr:uid="{00000000-0004-0000-0100-000040340000}"/>
    <hyperlink ref="STF21" location="Age_Categories!A1" display="Age_Categories!A1" xr:uid="{00000000-0004-0000-0100-000041340000}"/>
    <hyperlink ref="STG21" location="Age_Categories!A1" display="Age_Categories!A1" xr:uid="{00000000-0004-0000-0100-000042340000}"/>
    <hyperlink ref="STH21" location="Age_Categories!A1" display="Age_Categories!A1" xr:uid="{00000000-0004-0000-0100-000043340000}"/>
    <hyperlink ref="STI21" location="Age_Categories!A1" display="Age_Categories!A1" xr:uid="{00000000-0004-0000-0100-000044340000}"/>
    <hyperlink ref="STJ21" location="Age_Categories!A1" display="Age_Categories!A1" xr:uid="{00000000-0004-0000-0100-000045340000}"/>
    <hyperlink ref="STK21" location="Age_Categories!A1" display="Age_Categories!A1" xr:uid="{00000000-0004-0000-0100-000046340000}"/>
    <hyperlink ref="STL21" location="Age_Categories!A1" display="Age_Categories!A1" xr:uid="{00000000-0004-0000-0100-000047340000}"/>
    <hyperlink ref="STM21" location="Age_Categories!A1" display="Age_Categories!A1" xr:uid="{00000000-0004-0000-0100-000048340000}"/>
    <hyperlink ref="STN21" location="Age_Categories!A1" display="Age_Categories!A1" xr:uid="{00000000-0004-0000-0100-000049340000}"/>
    <hyperlink ref="STO21" location="Age_Categories!A1" display="Age_Categories!A1" xr:uid="{00000000-0004-0000-0100-00004A340000}"/>
    <hyperlink ref="STP21" location="Age_Categories!A1" display="Age_Categories!A1" xr:uid="{00000000-0004-0000-0100-00004B340000}"/>
    <hyperlink ref="STQ21" location="Age_Categories!A1" display="Age_Categories!A1" xr:uid="{00000000-0004-0000-0100-00004C340000}"/>
    <hyperlink ref="STR21" location="Age_Categories!A1" display="Age_Categories!A1" xr:uid="{00000000-0004-0000-0100-00004D340000}"/>
    <hyperlink ref="STS21" location="Age_Categories!A1" display="Age_Categories!A1" xr:uid="{00000000-0004-0000-0100-00004E340000}"/>
    <hyperlink ref="STT21" location="Age_Categories!A1" display="Age_Categories!A1" xr:uid="{00000000-0004-0000-0100-00004F340000}"/>
    <hyperlink ref="STU21" location="Age_Categories!A1" display="Age_Categories!A1" xr:uid="{00000000-0004-0000-0100-000050340000}"/>
    <hyperlink ref="STV21" location="Age_Categories!A1" display="Age_Categories!A1" xr:uid="{00000000-0004-0000-0100-000051340000}"/>
    <hyperlink ref="STW21" location="Age_Categories!A1" display="Age_Categories!A1" xr:uid="{00000000-0004-0000-0100-000052340000}"/>
    <hyperlink ref="STX21" location="Age_Categories!A1" display="Age_Categories!A1" xr:uid="{00000000-0004-0000-0100-000053340000}"/>
    <hyperlink ref="STY21" location="Age_Categories!A1" display="Age_Categories!A1" xr:uid="{00000000-0004-0000-0100-000054340000}"/>
    <hyperlink ref="STZ21" location="Age_Categories!A1" display="Age_Categories!A1" xr:uid="{00000000-0004-0000-0100-000055340000}"/>
    <hyperlink ref="SUA21" location="Age_Categories!A1" display="Age_Categories!A1" xr:uid="{00000000-0004-0000-0100-000056340000}"/>
    <hyperlink ref="SUB21" location="Age_Categories!A1" display="Age_Categories!A1" xr:uid="{00000000-0004-0000-0100-000057340000}"/>
    <hyperlink ref="SUC21" location="Age_Categories!A1" display="Age_Categories!A1" xr:uid="{00000000-0004-0000-0100-000058340000}"/>
    <hyperlink ref="SUD21" location="Age_Categories!A1" display="Age_Categories!A1" xr:uid="{00000000-0004-0000-0100-000059340000}"/>
    <hyperlink ref="SUE21" location="Age_Categories!A1" display="Age_Categories!A1" xr:uid="{00000000-0004-0000-0100-00005A340000}"/>
    <hyperlink ref="SUF21" location="Age_Categories!A1" display="Age_Categories!A1" xr:uid="{00000000-0004-0000-0100-00005B340000}"/>
    <hyperlink ref="SUG21" location="Age_Categories!A1" display="Age_Categories!A1" xr:uid="{00000000-0004-0000-0100-00005C340000}"/>
    <hyperlink ref="SUH21" location="Age_Categories!A1" display="Age_Categories!A1" xr:uid="{00000000-0004-0000-0100-00005D340000}"/>
    <hyperlink ref="SUI21" location="Age_Categories!A1" display="Age_Categories!A1" xr:uid="{00000000-0004-0000-0100-00005E340000}"/>
    <hyperlink ref="SUJ21" location="Age_Categories!A1" display="Age_Categories!A1" xr:uid="{00000000-0004-0000-0100-00005F340000}"/>
    <hyperlink ref="SUK21" location="Age_Categories!A1" display="Age_Categories!A1" xr:uid="{00000000-0004-0000-0100-000060340000}"/>
    <hyperlink ref="SUL21" location="Age_Categories!A1" display="Age_Categories!A1" xr:uid="{00000000-0004-0000-0100-000061340000}"/>
    <hyperlink ref="SUM21" location="Age_Categories!A1" display="Age_Categories!A1" xr:uid="{00000000-0004-0000-0100-000062340000}"/>
    <hyperlink ref="SUN21" location="Age_Categories!A1" display="Age_Categories!A1" xr:uid="{00000000-0004-0000-0100-000063340000}"/>
    <hyperlink ref="SUO21" location="Age_Categories!A1" display="Age_Categories!A1" xr:uid="{00000000-0004-0000-0100-000064340000}"/>
    <hyperlink ref="SUP21" location="Age_Categories!A1" display="Age_Categories!A1" xr:uid="{00000000-0004-0000-0100-000065340000}"/>
    <hyperlink ref="SUQ21" location="Age_Categories!A1" display="Age_Categories!A1" xr:uid="{00000000-0004-0000-0100-000066340000}"/>
    <hyperlink ref="SUR21" location="Age_Categories!A1" display="Age_Categories!A1" xr:uid="{00000000-0004-0000-0100-000067340000}"/>
    <hyperlink ref="SUS21" location="Age_Categories!A1" display="Age_Categories!A1" xr:uid="{00000000-0004-0000-0100-000068340000}"/>
    <hyperlink ref="SUT21" location="Age_Categories!A1" display="Age_Categories!A1" xr:uid="{00000000-0004-0000-0100-000069340000}"/>
    <hyperlink ref="SUU21" location="Age_Categories!A1" display="Age_Categories!A1" xr:uid="{00000000-0004-0000-0100-00006A340000}"/>
    <hyperlink ref="SUV21" location="Age_Categories!A1" display="Age_Categories!A1" xr:uid="{00000000-0004-0000-0100-00006B340000}"/>
    <hyperlink ref="SUW21" location="Age_Categories!A1" display="Age_Categories!A1" xr:uid="{00000000-0004-0000-0100-00006C340000}"/>
    <hyperlink ref="SUX21" location="Age_Categories!A1" display="Age_Categories!A1" xr:uid="{00000000-0004-0000-0100-00006D340000}"/>
    <hyperlink ref="SUY21" location="Age_Categories!A1" display="Age_Categories!A1" xr:uid="{00000000-0004-0000-0100-00006E340000}"/>
    <hyperlink ref="SUZ21" location="Age_Categories!A1" display="Age_Categories!A1" xr:uid="{00000000-0004-0000-0100-00006F340000}"/>
    <hyperlink ref="SVA21" location="Age_Categories!A1" display="Age_Categories!A1" xr:uid="{00000000-0004-0000-0100-000070340000}"/>
    <hyperlink ref="SVB21" location="Age_Categories!A1" display="Age_Categories!A1" xr:uid="{00000000-0004-0000-0100-000071340000}"/>
    <hyperlink ref="SVC21" location="Age_Categories!A1" display="Age_Categories!A1" xr:uid="{00000000-0004-0000-0100-000072340000}"/>
    <hyperlink ref="SVD21" location="Age_Categories!A1" display="Age_Categories!A1" xr:uid="{00000000-0004-0000-0100-000073340000}"/>
    <hyperlink ref="SVE21" location="Age_Categories!A1" display="Age_Categories!A1" xr:uid="{00000000-0004-0000-0100-000074340000}"/>
    <hyperlink ref="SVF21" location="Age_Categories!A1" display="Age_Categories!A1" xr:uid="{00000000-0004-0000-0100-000075340000}"/>
    <hyperlink ref="SVG21" location="Age_Categories!A1" display="Age_Categories!A1" xr:uid="{00000000-0004-0000-0100-000076340000}"/>
    <hyperlink ref="SVH21" location="Age_Categories!A1" display="Age_Categories!A1" xr:uid="{00000000-0004-0000-0100-000077340000}"/>
    <hyperlink ref="SVI21" location="Age_Categories!A1" display="Age_Categories!A1" xr:uid="{00000000-0004-0000-0100-000078340000}"/>
    <hyperlink ref="SVJ21" location="Age_Categories!A1" display="Age_Categories!A1" xr:uid="{00000000-0004-0000-0100-000079340000}"/>
    <hyperlink ref="SVK21" location="Age_Categories!A1" display="Age_Categories!A1" xr:uid="{00000000-0004-0000-0100-00007A340000}"/>
    <hyperlink ref="SVL21" location="Age_Categories!A1" display="Age_Categories!A1" xr:uid="{00000000-0004-0000-0100-00007B340000}"/>
    <hyperlink ref="SVM21" location="Age_Categories!A1" display="Age_Categories!A1" xr:uid="{00000000-0004-0000-0100-00007C340000}"/>
    <hyperlink ref="SVN21" location="Age_Categories!A1" display="Age_Categories!A1" xr:uid="{00000000-0004-0000-0100-00007D340000}"/>
    <hyperlink ref="SVO21" location="Age_Categories!A1" display="Age_Categories!A1" xr:uid="{00000000-0004-0000-0100-00007E340000}"/>
    <hyperlink ref="SVP21" location="Age_Categories!A1" display="Age_Categories!A1" xr:uid="{00000000-0004-0000-0100-00007F340000}"/>
    <hyperlink ref="SVQ21" location="Age_Categories!A1" display="Age_Categories!A1" xr:uid="{00000000-0004-0000-0100-000080340000}"/>
    <hyperlink ref="SVR21" location="Age_Categories!A1" display="Age_Categories!A1" xr:uid="{00000000-0004-0000-0100-000081340000}"/>
    <hyperlink ref="SVS21" location="Age_Categories!A1" display="Age_Categories!A1" xr:uid="{00000000-0004-0000-0100-000082340000}"/>
    <hyperlink ref="SVT21" location="Age_Categories!A1" display="Age_Categories!A1" xr:uid="{00000000-0004-0000-0100-000083340000}"/>
    <hyperlink ref="SVU21" location="Age_Categories!A1" display="Age_Categories!A1" xr:uid="{00000000-0004-0000-0100-000084340000}"/>
    <hyperlink ref="SVV21" location="Age_Categories!A1" display="Age_Categories!A1" xr:uid="{00000000-0004-0000-0100-000085340000}"/>
    <hyperlink ref="SVW21" location="Age_Categories!A1" display="Age_Categories!A1" xr:uid="{00000000-0004-0000-0100-000086340000}"/>
    <hyperlink ref="SVX21" location="Age_Categories!A1" display="Age_Categories!A1" xr:uid="{00000000-0004-0000-0100-000087340000}"/>
    <hyperlink ref="SVY21" location="Age_Categories!A1" display="Age_Categories!A1" xr:uid="{00000000-0004-0000-0100-000088340000}"/>
    <hyperlink ref="SVZ21" location="Age_Categories!A1" display="Age_Categories!A1" xr:uid="{00000000-0004-0000-0100-000089340000}"/>
    <hyperlink ref="SWA21" location="Age_Categories!A1" display="Age_Categories!A1" xr:uid="{00000000-0004-0000-0100-00008A340000}"/>
    <hyperlink ref="SWB21" location="Age_Categories!A1" display="Age_Categories!A1" xr:uid="{00000000-0004-0000-0100-00008B340000}"/>
    <hyperlink ref="SWC21" location="Age_Categories!A1" display="Age_Categories!A1" xr:uid="{00000000-0004-0000-0100-00008C340000}"/>
    <hyperlink ref="SWD21" location="Age_Categories!A1" display="Age_Categories!A1" xr:uid="{00000000-0004-0000-0100-00008D340000}"/>
    <hyperlink ref="SWE21" location="Age_Categories!A1" display="Age_Categories!A1" xr:uid="{00000000-0004-0000-0100-00008E340000}"/>
    <hyperlink ref="SWF21" location="Age_Categories!A1" display="Age_Categories!A1" xr:uid="{00000000-0004-0000-0100-00008F340000}"/>
    <hyperlink ref="SWG21" location="Age_Categories!A1" display="Age_Categories!A1" xr:uid="{00000000-0004-0000-0100-000090340000}"/>
    <hyperlink ref="SWH21" location="Age_Categories!A1" display="Age_Categories!A1" xr:uid="{00000000-0004-0000-0100-000091340000}"/>
    <hyperlink ref="SWI21" location="Age_Categories!A1" display="Age_Categories!A1" xr:uid="{00000000-0004-0000-0100-000092340000}"/>
    <hyperlink ref="SWJ21" location="Age_Categories!A1" display="Age_Categories!A1" xr:uid="{00000000-0004-0000-0100-000093340000}"/>
    <hyperlink ref="SWK21" location="Age_Categories!A1" display="Age_Categories!A1" xr:uid="{00000000-0004-0000-0100-000094340000}"/>
    <hyperlink ref="SWL21" location="Age_Categories!A1" display="Age_Categories!A1" xr:uid="{00000000-0004-0000-0100-000095340000}"/>
    <hyperlink ref="SWM21" location="Age_Categories!A1" display="Age_Categories!A1" xr:uid="{00000000-0004-0000-0100-000096340000}"/>
    <hyperlink ref="SWN21" location="Age_Categories!A1" display="Age_Categories!A1" xr:uid="{00000000-0004-0000-0100-000097340000}"/>
    <hyperlink ref="SWO21" location="Age_Categories!A1" display="Age_Categories!A1" xr:uid="{00000000-0004-0000-0100-000098340000}"/>
    <hyperlink ref="SWP21" location="Age_Categories!A1" display="Age_Categories!A1" xr:uid="{00000000-0004-0000-0100-000099340000}"/>
    <hyperlink ref="SWQ21" location="Age_Categories!A1" display="Age_Categories!A1" xr:uid="{00000000-0004-0000-0100-00009A340000}"/>
    <hyperlink ref="SWR21" location="Age_Categories!A1" display="Age_Categories!A1" xr:uid="{00000000-0004-0000-0100-00009B340000}"/>
    <hyperlink ref="SWS21" location="Age_Categories!A1" display="Age_Categories!A1" xr:uid="{00000000-0004-0000-0100-00009C340000}"/>
    <hyperlink ref="SWT21" location="Age_Categories!A1" display="Age_Categories!A1" xr:uid="{00000000-0004-0000-0100-00009D340000}"/>
    <hyperlink ref="SWU21" location="Age_Categories!A1" display="Age_Categories!A1" xr:uid="{00000000-0004-0000-0100-00009E340000}"/>
    <hyperlink ref="SWV21" location="Age_Categories!A1" display="Age_Categories!A1" xr:uid="{00000000-0004-0000-0100-00009F340000}"/>
    <hyperlink ref="SWW21" location="Age_Categories!A1" display="Age_Categories!A1" xr:uid="{00000000-0004-0000-0100-0000A0340000}"/>
    <hyperlink ref="SWX21" location="Age_Categories!A1" display="Age_Categories!A1" xr:uid="{00000000-0004-0000-0100-0000A1340000}"/>
    <hyperlink ref="SWY21" location="Age_Categories!A1" display="Age_Categories!A1" xr:uid="{00000000-0004-0000-0100-0000A2340000}"/>
    <hyperlink ref="SWZ21" location="Age_Categories!A1" display="Age_Categories!A1" xr:uid="{00000000-0004-0000-0100-0000A3340000}"/>
    <hyperlink ref="SXA21" location="Age_Categories!A1" display="Age_Categories!A1" xr:uid="{00000000-0004-0000-0100-0000A4340000}"/>
    <hyperlink ref="SXB21" location="Age_Categories!A1" display="Age_Categories!A1" xr:uid="{00000000-0004-0000-0100-0000A5340000}"/>
    <hyperlink ref="SXC21" location="Age_Categories!A1" display="Age_Categories!A1" xr:uid="{00000000-0004-0000-0100-0000A6340000}"/>
    <hyperlink ref="SXD21" location="Age_Categories!A1" display="Age_Categories!A1" xr:uid="{00000000-0004-0000-0100-0000A7340000}"/>
    <hyperlink ref="SXE21" location="Age_Categories!A1" display="Age_Categories!A1" xr:uid="{00000000-0004-0000-0100-0000A8340000}"/>
    <hyperlink ref="SXF21" location="Age_Categories!A1" display="Age_Categories!A1" xr:uid="{00000000-0004-0000-0100-0000A9340000}"/>
    <hyperlink ref="SXG21" location="Age_Categories!A1" display="Age_Categories!A1" xr:uid="{00000000-0004-0000-0100-0000AA340000}"/>
    <hyperlink ref="SXH21" location="Age_Categories!A1" display="Age_Categories!A1" xr:uid="{00000000-0004-0000-0100-0000AB340000}"/>
    <hyperlink ref="SXI21" location="Age_Categories!A1" display="Age_Categories!A1" xr:uid="{00000000-0004-0000-0100-0000AC340000}"/>
    <hyperlink ref="SXJ21" location="Age_Categories!A1" display="Age_Categories!A1" xr:uid="{00000000-0004-0000-0100-0000AD340000}"/>
    <hyperlink ref="SXK21" location="Age_Categories!A1" display="Age_Categories!A1" xr:uid="{00000000-0004-0000-0100-0000AE340000}"/>
    <hyperlink ref="SXL21" location="Age_Categories!A1" display="Age_Categories!A1" xr:uid="{00000000-0004-0000-0100-0000AF340000}"/>
    <hyperlink ref="SXM21" location="Age_Categories!A1" display="Age_Categories!A1" xr:uid="{00000000-0004-0000-0100-0000B0340000}"/>
    <hyperlink ref="SXN21" location="Age_Categories!A1" display="Age_Categories!A1" xr:uid="{00000000-0004-0000-0100-0000B1340000}"/>
    <hyperlink ref="SXO21" location="Age_Categories!A1" display="Age_Categories!A1" xr:uid="{00000000-0004-0000-0100-0000B2340000}"/>
    <hyperlink ref="SXP21" location="Age_Categories!A1" display="Age_Categories!A1" xr:uid="{00000000-0004-0000-0100-0000B3340000}"/>
    <hyperlink ref="SXQ21" location="Age_Categories!A1" display="Age_Categories!A1" xr:uid="{00000000-0004-0000-0100-0000B4340000}"/>
    <hyperlink ref="SXR21" location="Age_Categories!A1" display="Age_Categories!A1" xr:uid="{00000000-0004-0000-0100-0000B5340000}"/>
    <hyperlink ref="SXS21" location="Age_Categories!A1" display="Age_Categories!A1" xr:uid="{00000000-0004-0000-0100-0000B6340000}"/>
    <hyperlink ref="SXT21" location="Age_Categories!A1" display="Age_Categories!A1" xr:uid="{00000000-0004-0000-0100-0000B7340000}"/>
    <hyperlink ref="SXU21" location="Age_Categories!A1" display="Age_Categories!A1" xr:uid="{00000000-0004-0000-0100-0000B8340000}"/>
    <hyperlink ref="SXV21" location="Age_Categories!A1" display="Age_Categories!A1" xr:uid="{00000000-0004-0000-0100-0000B9340000}"/>
    <hyperlink ref="SXW21" location="Age_Categories!A1" display="Age_Categories!A1" xr:uid="{00000000-0004-0000-0100-0000BA340000}"/>
    <hyperlink ref="SXX21" location="Age_Categories!A1" display="Age_Categories!A1" xr:uid="{00000000-0004-0000-0100-0000BB340000}"/>
    <hyperlink ref="SXY21" location="Age_Categories!A1" display="Age_Categories!A1" xr:uid="{00000000-0004-0000-0100-0000BC340000}"/>
    <hyperlink ref="SXZ21" location="Age_Categories!A1" display="Age_Categories!A1" xr:uid="{00000000-0004-0000-0100-0000BD340000}"/>
    <hyperlink ref="SYA21" location="Age_Categories!A1" display="Age_Categories!A1" xr:uid="{00000000-0004-0000-0100-0000BE340000}"/>
    <hyperlink ref="SYB21" location="Age_Categories!A1" display="Age_Categories!A1" xr:uid="{00000000-0004-0000-0100-0000BF340000}"/>
    <hyperlink ref="SYC21" location="Age_Categories!A1" display="Age_Categories!A1" xr:uid="{00000000-0004-0000-0100-0000C0340000}"/>
    <hyperlink ref="SYD21" location="Age_Categories!A1" display="Age_Categories!A1" xr:uid="{00000000-0004-0000-0100-0000C1340000}"/>
    <hyperlink ref="SYE21" location="Age_Categories!A1" display="Age_Categories!A1" xr:uid="{00000000-0004-0000-0100-0000C2340000}"/>
    <hyperlink ref="SYF21" location="Age_Categories!A1" display="Age_Categories!A1" xr:uid="{00000000-0004-0000-0100-0000C3340000}"/>
    <hyperlink ref="SYG21" location="Age_Categories!A1" display="Age_Categories!A1" xr:uid="{00000000-0004-0000-0100-0000C4340000}"/>
    <hyperlink ref="SYH21" location="Age_Categories!A1" display="Age_Categories!A1" xr:uid="{00000000-0004-0000-0100-0000C5340000}"/>
    <hyperlink ref="SYI21" location="Age_Categories!A1" display="Age_Categories!A1" xr:uid="{00000000-0004-0000-0100-0000C6340000}"/>
    <hyperlink ref="SYJ21" location="Age_Categories!A1" display="Age_Categories!A1" xr:uid="{00000000-0004-0000-0100-0000C7340000}"/>
    <hyperlink ref="SYK21" location="Age_Categories!A1" display="Age_Categories!A1" xr:uid="{00000000-0004-0000-0100-0000C8340000}"/>
    <hyperlink ref="SYL21" location="Age_Categories!A1" display="Age_Categories!A1" xr:uid="{00000000-0004-0000-0100-0000C9340000}"/>
    <hyperlink ref="SYM21" location="Age_Categories!A1" display="Age_Categories!A1" xr:uid="{00000000-0004-0000-0100-0000CA340000}"/>
    <hyperlink ref="SYN21" location="Age_Categories!A1" display="Age_Categories!A1" xr:uid="{00000000-0004-0000-0100-0000CB340000}"/>
    <hyperlink ref="SYO21" location="Age_Categories!A1" display="Age_Categories!A1" xr:uid="{00000000-0004-0000-0100-0000CC340000}"/>
    <hyperlink ref="SYP21" location="Age_Categories!A1" display="Age_Categories!A1" xr:uid="{00000000-0004-0000-0100-0000CD340000}"/>
    <hyperlink ref="SYQ21" location="Age_Categories!A1" display="Age_Categories!A1" xr:uid="{00000000-0004-0000-0100-0000CE340000}"/>
    <hyperlink ref="SYR21" location="Age_Categories!A1" display="Age_Categories!A1" xr:uid="{00000000-0004-0000-0100-0000CF340000}"/>
    <hyperlink ref="SYS21" location="Age_Categories!A1" display="Age_Categories!A1" xr:uid="{00000000-0004-0000-0100-0000D0340000}"/>
    <hyperlink ref="SYT21" location="Age_Categories!A1" display="Age_Categories!A1" xr:uid="{00000000-0004-0000-0100-0000D1340000}"/>
    <hyperlink ref="SYU21" location="Age_Categories!A1" display="Age_Categories!A1" xr:uid="{00000000-0004-0000-0100-0000D2340000}"/>
    <hyperlink ref="SYV21" location="Age_Categories!A1" display="Age_Categories!A1" xr:uid="{00000000-0004-0000-0100-0000D3340000}"/>
    <hyperlink ref="SYW21" location="Age_Categories!A1" display="Age_Categories!A1" xr:uid="{00000000-0004-0000-0100-0000D4340000}"/>
    <hyperlink ref="SYX21" location="Age_Categories!A1" display="Age_Categories!A1" xr:uid="{00000000-0004-0000-0100-0000D5340000}"/>
    <hyperlink ref="SYY21" location="Age_Categories!A1" display="Age_Categories!A1" xr:uid="{00000000-0004-0000-0100-0000D6340000}"/>
    <hyperlink ref="SYZ21" location="Age_Categories!A1" display="Age_Categories!A1" xr:uid="{00000000-0004-0000-0100-0000D7340000}"/>
    <hyperlink ref="SZA21" location="Age_Categories!A1" display="Age_Categories!A1" xr:uid="{00000000-0004-0000-0100-0000D8340000}"/>
    <hyperlink ref="SZB21" location="Age_Categories!A1" display="Age_Categories!A1" xr:uid="{00000000-0004-0000-0100-0000D9340000}"/>
    <hyperlink ref="SZC21" location="Age_Categories!A1" display="Age_Categories!A1" xr:uid="{00000000-0004-0000-0100-0000DA340000}"/>
    <hyperlink ref="SZD21" location="Age_Categories!A1" display="Age_Categories!A1" xr:uid="{00000000-0004-0000-0100-0000DB340000}"/>
    <hyperlink ref="SZE21" location="Age_Categories!A1" display="Age_Categories!A1" xr:uid="{00000000-0004-0000-0100-0000DC340000}"/>
    <hyperlink ref="SZF21" location="Age_Categories!A1" display="Age_Categories!A1" xr:uid="{00000000-0004-0000-0100-0000DD340000}"/>
    <hyperlink ref="SZG21" location="Age_Categories!A1" display="Age_Categories!A1" xr:uid="{00000000-0004-0000-0100-0000DE340000}"/>
    <hyperlink ref="SZH21" location="Age_Categories!A1" display="Age_Categories!A1" xr:uid="{00000000-0004-0000-0100-0000DF340000}"/>
    <hyperlink ref="SZI21" location="Age_Categories!A1" display="Age_Categories!A1" xr:uid="{00000000-0004-0000-0100-0000E0340000}"/>
    <hyperlink ref="SZJ21" location="Age_Categories!A1" display="Age_Categories!A1" xr:uid="{00000000-0004-0000-0100-0000E1340000}"/>
    <hyperlink ref="SZK21" location="Age_Categories!A1" display="Age_Categories!A1" xr:uid="{00000000-0004-0000-0100-0000E2340000}"/>
    <hyperlink ref="SZL21" location="Age_Categories!A1" display="Age_Categories!A1" xr:uid="{00000000-0004-0000-0100-0000E3340000}"/>
    <hyperlink ref="SZM21" location="Age_Categories!A1" display="Age_Categories!A1" xr:uid="{00000000-0004-0000-0100-0000E4340000}"/>
    <hyperlink ref="SZN21" location="Age_Categories!A1" display="Age_Categories!A1" xr:uid="{00000000-0004-0000-0100-0000E5340000}"/>
    <hyperlink ref="SZO21" location="Age_Categories!A1" display="Age_Categories!A1" xr:uid="{00000000-0004-0000-0100-0000E6340000}"/>
    <hyperlink ref="SZP21" location="Age_Categories!A1" display="Age_Categories!A1" xr:uid="{00000000-0004-0000-0100-0000E7340000}"/>
    <hyperlink ref="SZQ21" location="Age_Categories!A1" display="Age_Categories!A1" xr:uid="{00000000-0004-0000-0100-0000E8340000}"/>
    <hyperlink ref="SZR21" location="Age_Categories!A1" display="Age_Categories!A1" xr:uid="{00000000-0004-0000-0100-0000E9340000}"/>
    <hyperlink ref="SZS21" location="Age_Categories!A1" display="Age_Categories!A1" xr:uid="{00000000-0004-0000-0100-0000EA340000}"/>
    <hyperlink ref="SZT21" location="Age_Categories!A1" display="Age_Categories!A1" xr:uid="{00000000-0004-0000-0100-0000EB340000}"/>
    <hyperlink ref="SZU21" location="Age_Categories!A1" display="Age_Categories!A1" xr:uid="{00000000-0004-0000-0100-0000EC340000}"/>
    <hyperlink ref="SZV21" location="Age_Categories!A1" display="Age_Categories!A1" xr:uid="{00000000-0004-0000-0100-0000ED340000}"/>
    <hyperlink ref="SZW21" location="Age_Categories!A1" display="Age_Categories!A1" xr:uid="{00000000-0004-0000-0100-0000EE340000}"/>
    <hyperlink ref="SZX21" location="Age_Categories!A1" display="Age_Categories!A1" xr:uid="{00000000-0004-0000-0100-0000EF340000}"/>
    <hyperlink ref="SZY21" location="Age_Categories!A1" display="Age_Categories!A1" xr:uid="{00000000-0004-0000-0100-0000F0340000}"/>
    <hyperlink ref="SZZ21" location="Age_Categories!A1" display="Age_Categories!A1" xr:uid="{00000000-0004-0000-0100-0000F1340000}"/>
    <hyperlink ref="TAA21" location="Age_Categories!A1" display="Age_Categories!A1" xr:uid="{00000000-0004-0000-0100-0000F2340000}"/>
    <hyperlink ref="TAB21" location="Age_Categories!A1" display="Age_Categories!A1" xr:uid="{00000000-0004-0000-0100-0000F3340000}"/>
    <hyperlink ref="TAC21" location="Age_Categories!A1" display="Age_Categories!A1" xr:uid="{00000000-0004-0000-0100-0000F4340000}"/>
    <hyperlink ref="TAD21" location="Age_Categories!A1" display="Age_Categories!A1" xr:uid="{00000000-0004-0000-0100-0000F5340000}"/>
    <hyperlink ref="TAE21" location="Age_Categories!A1" display="Age_Categories!A1" xr:uid="{00000000-0004-0000-0100-0000F6340000}"/>
    <hyperlink ref="TAF21" location="Age_Categories!A1" display="Age_Categories!A1" xr:uid="{00000000-0004-0000-0100-0000F7340000}"/>
    <hyperlink ref="TAG21" location="Age_Categories!A1" display="Age_Categories!A1" xr:uid="{00000000-0004-0000-0100-0000F8340000}"/>
    <hyperlink ref="TAH21" location="Age_Categories!A1" display="Age_Categories!A1" xr:uid="{00000000-0004-0000-0100-0000F9340000}"/>
    <hyperlink ref="TAI21" location="Age_Categories!A1" display="Age_Categories!A1" xr:uid="{00000000-0004-0000-0100-0000FA340000}"/>
    <hyperlink ref="TAJ21" location="Age_Categories!A1" display="Age_Categories!A1" xr:uid="{00000000-0004-0000-0100-0000FB340000}"/>
    <hyperlink ref="TAK21" location="Age_Categories!A1" display="Age_Categories!A1" xr:uid="{00000000-0004-0000-0100-0000FC340000}"/>
    <hyperlink ref="TAL21" location="Age_Categories!A1" display="Age_Categories!A1" xr:uid="{00000000-0004-0000-0100-0000FD340000}"/>
    <hyperlink ref="TAM21" location="Age_Categories!A1" display="Age_Categories!A1" xr:uid="{00000000-0004-0000-0100-0000FE340000}"/>
    <hyperlink ref="TAN21" location="Age_Categories!A1" display="Age_Categories!A1" xr:uid="{00000000-0004-0000-0100-0000FF340000}"/>
    <hyperlink ref="TAO21" location="Age_Categories!A1" display="Age_Categories!A1" xr:uid="{00000000-0004-0000-0100-000000350000}"/>
    <hyperlink ref="TAP21" location="Age_Categories!A1" display="Age_Categories!A1" xr:uid="{00000000-0004-0000-0100-000001350000}"/>
    <hyperlink ref="TAQ21" location="Age_Categories!A1" display="Age_Categories!A1" xr:uid="{00000000-0004-0000-0100-000002350000}"/>
    <hyperlink ref="TAR21" location="Age_Categories!A1" display="Age_Categories!A1" xr:uid="{00000000-0004-0000-0100-000003350000}"/>
    <hyperlink ref="TAS21" location="Age_Categories!A1" display="Age_Categories!A1" xr:uid="{00000000-0004-0000-0100-000004350000}"/>
    <hyperlink ref="TAT21" location="Age_Categories!A1" display="Age_Categories!A1" xr:uid="{00000000-0004-0000-0100-000005350000}"/>
    <hyperlink ref="TAU21" location="Age_Categories!A1" display="Age_Categories!A1" xr:uid="{00000000-0004-0000-0100-000006350000}"/>
    <hyperlink ref="TAV21" location="Age_Categories!A1" display="Age_Categories!A1" xr:uid="{00000000-0004-0000-0100-000007350000}"/>
    <hyperlink ref="TAW21" location="Age_Categories!A1" display="Age_Categories!A1" xr:uid="{00000000-0004-0000-0100-000008350000}"/>
    <hyperlink ref="TAX21" location="Age_Categories!A1" display="Age_Categories!A1" xr:uid="{00000000-0004-0000-0100-000009350000}"/>
    <hyperlink ref="TAY21" location="Age_Categories!A1" display="Age_Categories!A1" xr:uid="{00000000-0004-0000-0100-00000A350000}"/>
    <hyperlink ref="TAZ21" location="Age_Categories!A1" display="Age_Categories!A1" xr:uid="{00000000-0004-0000-0100-00000B350000}"/>
    <hyperlink ref="TBA21" location="Age_Categories!A1" display="Age_Categories!A1" xr:uid="{00000000-0004-0000-0100-00000C350000}"/>
    <hyperlink ref="TBB21" location="Age_Categories!A1" display="Age_Categories!A1" xr:uid="{00000000-0004-0000-0100-00000D350000}"/>
    <hyperlink ref="TBC21" location="Age_Categories!A1" display="Age_Categories!A1" xr:uid="{00000000-0004-0000-0100-00000E350000}"/>
    <hyperlink ref="TBD21" location="Age_Categories!A1" display="Age_Categories!A1" xr:uid="{00000000-0004-0000-0100-00000F350000}"/>
    <hyperlink ref="TBE21" location="Age_Categories!A1" display="Age_Categories!A1" xr:uid="{00000000-0004-0000-0100-000010350000}"/>
    <hyperlink ref="TBF21" location="Age_Categories!A1" display="Age_Categories!A1" xr:uid="{00000000-0004-0000-0100-000011350000}"/>
    <hyperlink ref="TBG21" location="Age_Categories!A1" display="Age_Categories!A1" xr:uid="{00000000-0004-0000-0100-000012350000}"/>
    <hyperlink ref="TBH21" location="Age_Categories!A1" display="Age_Categories!A1" xr:uid="{00000000-0004-0000-0100-000013350000}"/>
    <hyperlink ref="TBI21" location="Age_Categories!A1" display="Age_Categories!A1" xr:uid="{00000000-0004-0000-0100-000014350000}"/>
    <hyperlink ref="TBJ21" location="Age_Categories!A1" display="Age_Categories!A1" xr:uid="{00000000-0004-0000-0100-000015350000}"/>
    <hyperlink ref="TBK21" location="Age_Categories!A1" display="Age_Categories!A1" xr:uid="{00000000-0004-0000-0100-000016350000}"/>
    <hyperlink ref="TBL21" location="Age_Categories!A1" display="Age_Categories!A1" xr:uid="{00000000-0004-0000-0100-000017350000}"/>
    <hyperlink ref="TBM21" location="Age_Categories!A1" display="Age_Categories!A1" xr:uid="{00000000-0004-0000-0100-000018350000}"/>
    <hyperlink ref="TBN21" location="Age_Categories!A1" display="Age_Categories!A1" xr:uid="{00000000-0004-0000-0100-000019350000}"/>
    <hyperlink ref="TBO21" location="Age_Categories!A1" display="Age_Categories!A1" xr:uid="{00000000-0004-0000-0100-00001A350000}"/>
    <hyperlink ref="TBP21" location="Age_Categories!A1" display="Age_Categories!A1" xr:uid="{00000000-0004-0000-0100-00001B350000}"/>
    <hyperlink ref="TBQ21" location="Age_Categories!A1" display="Age_Categories!A1" xr:uid="{00000000-0004-0000-0100-00001C350000}"/>
    <hyperlink ref="TBR21" location="Age_Categories!A1" display="Age_Categories!A1" xr:uid="{00000000-0004-0000-0100-00001D350000}"/>
    <hyperlink ref="TBS21" location="Age_Categories!A1" display="Age_Categories!A1" xr:uid="{00000000-0004-0000-0100-00001E350000}"/>
    <hyperlink ref="TBT21" location="Age_Categories!A1" display="Age_Categories!A1" xr:uid="{00000000-0004-0000-0100-00001F350000}"/>
    <hyperlink ref="TBU21" location="Age_Categories!A1" display="Age_Categories!A1" xr:uid="{00000000-0004-0000-0100-000020350000}"/>
    <hyperlink ref="TBV21" location="Age_Categories!A1" display="Age_Categories!A1" xr:uid="{00000000-0004-0000-0100-000021350000}"/>
    <hyperlink ref="TBW21" location="Age_Categories!A1" display="Age_Categories!A1" xr:uid="{00000000-0004-0000-0100-000022350000}"/>
    <hyperlink ref="TBX21" location="Age_Categories!A1" display="Age_Categories!A1" xr:uid="{00000000-0004-0000-0100-000023350000}"/>
    <hyperlink ref="TBY21" location="Age_Categories!A1" display="Age_Categories!A1" xr:uid="{00000000-0004-0000-0100-000024350000}"/>
    <hyperlink ref="TBZ21" location="Age_Categories!A1" display="Age_Categories!A1" xr:uid="{00000000-0004-0000-0100-000025350000}"/>
    <hyperlink ref="TCA21" location="Age_Categories!A1" display="Age_Categories!A1" xr:uid="{00000000-0004-0000-0100-000026350000}"/>
    <hyperlink ref="TCB21" location="Age_Categories!A1" display="Age_Categories!A1" xr:uid="{00000000-0004-0000-0100-000027350000}"/>
    <hyperlink ref="TCC21" location="Age_Categories!A1" display="Age_Categories!A1" xr:uid="{00000000-0004-0000-0100-000028350000}"/>
    <hyperlink ref="TCD21" location="Age_Categories!A1" display="Age_Categories!A1" xr:uid="{00000000-0004-0000-0100-000029350000}"/>
    <hyperlink ref="TCE21" location="Age_Categories!A1" display="Age_Categories!A1" xr:uid="{00000000-0004-0000-0100-00002A350000}"/>
    <hyperlink ref="TCF21" location="Age_Categories!A1" display="Age_Categories!A1" xr:uid="{00000000-0004-0000-0100-00002B350000}"/>
    <hyperlink ref="TCG21" location="Age_Categories!A1" display="Age_Categories!A1" xr:uid="{00000000-0004-0000-0100-00002C350000}"/>
    <hyperlink ref="TCH21" location="Age_Categories!A1" display="Age_Categories!A1" xr:uid="{00000000-0004-0000-0100-00002D350000}"/>
    <hyperlink ref="TCI21" location="Age_Categories!A1" display="Age_Categories!A1" xr:uid="{00000000-0004-0000-0100-00002E350000}"/>
    <hyperlink ref="TCJ21" location="Age_Categories!A1" display="Age_Categories!A1" xr:uid="{00000000-0004-0000-0100-00002F350000}"/>
    <hyperlink ref="TCK21" location="Age_Categories!A1" display="Age_Categories!A1" xr:uid="{00000000-0004-0000-0100-000030350000}"/>
    <hyperlink ref="TCL21" location="Age_Categories!A1" display="Age_Categories!A1" xr:uid="{00000000-0004-0000-0100-000031350000}"/>
    <hyperlink ref="TCM21" location="Age_Categories!A1" display="Age_Categories!A1" xr:uid="{00000000-0004-0000-0100-000032350000}"/>
    <hyperlink ref="TCN21" location="Age_Categories!A1" display="Age_Categories!A1" xr:uid="{00000000-0004-0000-0100-000033350000}"/>
    <hyperlink ref="TCO21" location="Age_Categories!A1" display="Age_Categories!A1" xr:uid="{00000000-0004-0000-0100-000034350000}"/>
    <hyperlink ref="TCP21" location="Age_Categories!A1" display="Age_Categories!A1" xr:uid="{00000000-0004-0000-0100-000035350000}"/>
    <hyperlink ref="TCQ21" location="Age_Categories!A1" display="Age_Categories!A1" xr:uid="{00000000-0004-0000-0100-000036350000}"/>
    <hyperlink ref="TCR21" location="Age_Categories!A1" display="Age_Categories!A1" xr:uid="{00000000-0004-0000-0100-000037350000}"/>
    <hyperlink ref="TCS21" location="Age_Categories!A1" display="Age_Categories!A1" xr:uid="{00000000-0004-0000-0100-000038350000}"/>
    <hyperlink ref="TCT21" location="Age_Categories!A1" display="Age_Categories!A1" xr:uid="{00000000-0004-0000-0100-000039350000}"/>
    <hyperlink ref="TCU21" location="Age_Categories!A1" display="Age_Categories!A1" xr:uid="{00000000-0004-0000-0100-00003A350000}"/>
    <hyperlink ref="TCV21" location="Age_Categories!A1" display="Age_Categories!A1" xr:uid="{00000000-0004-0000-0100-00003B350000}"/>
    <hyperlink ref="TCW21" location="Age_Categories!A1" display="Age_Categories!A1" xr:uid="{00000000-0004-0000-0100-00003C350000}"/>
    <hyperlink ref="TCX21" location="Age_Categories!A1" display="Age_Categories!A1" xr:uid="{00000000-0004-0000-0100-00003D350000}"/>
    <hyperlink ref="TCY21" location="Age_Categories!A1" display="Age_Categories!A1" xr:uid="{00000000-0004-0000-0100-00003E350000}"/>
    <hyperlink ref="TCZ21" location="Age_Categories!A1" display="Age_Categories!A1" xr:uid="{00000000-0004-0000-0100-00003F350000}"/>
    <hyperlink ref="TDA21" location="Age_Categories!A1" display="Age_Categories!A1" xr:uid="{00000000-0004-0000-0100-000040350000}"/>
    <hyperlink ref="TDB21" location="Age_Categories!A1" display="Age_Categories!A1" xr:uid="{00000000-0004-0000-0100-000041350000}"/>
    <hyperlink ref="TDC21" location="Age_Categories!A1" display="Age_Categories!A1" xr:uid="{00000000-0004-0000-0100-000042350000}"/>
    <hyperlink ref="TDD21" location="Age_Categories!A1" display="Age_Categories!A1" xr:uid="{00000000-0004-0000-0100-000043350000}"/>
    <hyperlink ref="TDE21" location="Age_Categories!A1" display="Age_Categories!A1" xr:uid="{00000000-0004-0000-0100-000044350000}"/>
    <hyperlink ref="TDF21" location="Age_Categories!A1" display="Age_Categories!A1" xr:uid="{00000000-0004-0000-0100-000045350000}"/>
    <hyperlink ref="TDG21" location="Age_Categories!A1" display="Age_Categories!A1" xr:uid="{00000000-0004-0000-0100-000046350000}"/>
    <hyperlink ref="TDH21" location="Age_Categories!A1" display="Age_Categories!A1" xr:uid="{00000000-0004-0000-0100-000047350000}"/>
    <hyperlink ref="TDI21" location="Age_Categories!A1" display="Age_Categories!A1" xr:uid="{00000000-0004-0000-0100-000048350000}"/>
    <hyperlink ref="TDJ21" location="Age_Categories!A1" display="Age_Categories!A1" xr:uid="{00000000-0004-0000-0100-000049350000}"/>
    <hyperlink ref="TDK21" location="Age_Categories!A1" display="Age_Categories!A1" xr:uid="{00000000-0004-0000-0100-00004A350000}"/>
    <hyperlink ref="TDL21" location="Age_Categories!A1" display="Age_Categories!A1" xr:uid="{00000000-0004-0000-0100-00004B350000}"/>
    <hyperlink ref="TDM21" location="Age_Categories!A1" display="Age_Categories!A1" xr:uid="{00000000-0004-0000-0100-00004C350000}"/>
    <hyperlink ref="TDN21" location="Age_Categories!A1" display="Age_Categories!A1" xr:uid="{00000000-0004-0000-0100-00004D350000}"/>
    <hyperlink ref="TDO21" location="Age_Categories!A1" display="Age_Categories!A1" xr:uid="{00000000-0004-0000-0100-00004E350000}"/>
    <hyperlink ref="TDP21" location="Age_Categories!A1" display="Age_Categories!A1" xr:uid="{00000000-0004-0000-0100-00004F350000}"/>
    <hyperlink ref="TDQ21" location="Age_Categories!A1" display="Age_Categories!A1" xr:uid="{00000000-0004-0000-0100-000050350000}"/>
    <hyperlink ref="TDR21" location="Age_Categories!A1" display="Age_Categories!A1" xr:uid="{00000000-0004-0000-0100-000051350000}"/>
    <hyperlink ref="TDS21" location="Age_Categories!A1" display="Age_Categories!A1" xr:uid="{00000000-0004-0000-0100-000052350000}"/>
    <hyperlink ref="TDT21" location="Age_Categories!A1" display="Age_Categories!A1" xr:uid="{00000000-0004-0000-0100-000053350000}"/>
    <hyperlink ref="TDU21" location="Age_Categories!A1" display="Age_Categories!A1" xr:uid="{00000000-0004-0000-0100-000054350000}"/>
    <hyperlink ref="TDV21" location="Age_Categories!A1" display="Age_Categories!A1" xr:uid="{00000000-0004-0000-0100-000055350000}"/>
    <hyperlink ref="TDW21" location="Age_Categories!A1" display="Age_Categories!A1" xr:uid="{00000000-0004-0000-0100-000056350000}"/>
    <hyperlink ref="TDX21" location="Age_Categories!A1" display="Age_Categories!A1" xr:uid="{00000000-0004-0000-0100-000057350000}"/>
    <hyperlink ref="TDY21" location="Age_Categories!A1" display="Age_Categories!A1" xr:uid="{00000000-0004-0000-0100-000058350000}"/>
    <hyperlink ref="TDZ21" location="Age_Categories!A1" display="Age_Categories!A1" xr:uid="{00000000-0004-0000-0100-000059350000}"/>
    <hyperlink ref="TEA21" location="Age_Categories!A1" display="Age_Categories!A1" xr:uid="{00000000-0004-0000-0100-00005A350000}"/>
    <hyperlink ref="TEB21" location="Age_Categories!A1" display="Age_Categories!A1" xr:uid="{00000000-0004-0000-0100-00005B350000}"/>
    <hyperlink ref="TEC21" location="Age_Categories!A1" display="Age_Categories!A1" xr:uid="{00000000-0004-0000-0100-00005C350000}"/>
    <hyperlink ref="TED21" location="Age_Categories!A1" display="Age_Categories!A1" xr:uid="{00000000-0004-0000-0100-00005D350000}"/>
    <hyperlink ref="TEE21" location="Age_Categories!A1" display="Age_Categories!A1" xr:uid="{00000000-0004-0000-0100-00005E350000}"/>
    <hyperlink ref="TEF21" location="Age_Categories!A1" display="Age_Categories!A1" xr:uid="{00000000-0004-0000-0100-00005F350000}"/>
    <hyperlink ref="TEG21" location="Age_Categories!A1" display="Age_Categories!A1" xr:uid="{00000000-0004-0000-0100-000060350000}"/>
    <hyperlink ref="TEH21" location="Age_Categories!A1" display="Age_Categories!A1" xr:uid="{00000000-0004-0000-0100-000061350000}"/>
    <hyperlink ref="TEI21" location="Age_Categories!A1" display="Age_Categories!A1" xr:uid="{00000000-0004-0000-0100-000062350000}"/>
    <hyperlink ref="TEJ21" location="Age_Categories!A1" display="Age_Categories!A1" xr:uid="{00000000-0004-0000-0100-000063350000}"/>
    <hyperlink ref="TEK21" location="Age_Categories!A1" display="Age_Categories!A1" xr:uid="{00000000-0004-0000-0100-000064350000}"/>
    <hyperlink ref="TEL21" location="Age_Categories!A1" display="Age_Categories!A1" xr:uid="{00000000-0004-0000-0100-000065350000}"/>
    <hyperlink ref="TEM21" location="Age_Categories!A1" display="Age_Categories!A1" xr:uid="{00000000-0004-0000-0100-000066350000}"/>
    <hyperlink ref="TEN21" location="Age_Categories!A1" display="Age_Categories!A1" xr:uid="{00000000-0004-0000-0100-000067350000}"/>
    <hyperlink ref="TEO21" location="Age_Categories!A1" display="Age_Categories!A1" xr:uid="{00000000-0004-0000-0100-000068350000}"/>
    <hyperlink ref="TEP21" location="Age_Categories!A1" display="Age_Categories!A1" xr:uid="{00000000-0004-0000-0100-000069350000}"/>
    <hyperlink ref="TEQ21" location="Age_Categories!A1" display="Age_Categories!A1" xr:uid="{00000000-0004-0000-0100-00006A350000}"/>
    <hyperlink ref="TER21" location="Age_Categories!A1" display="Age_Categories!A1" xr:uid="{00000000-0004-0000-0100-00006B350000}"/>
    <hyperlink ref="TES21" location="Age_Categories!A1" display="Age_Categories!A1" xr:uid="{00000000-0004-0000-0100-00006C350000}"/>
    <hyperlink ref="TET21" location="Age_Categories!A1" display="Age_Categories!A1" xr:uid="{00000000-0004-0000-0100-00006D350000}"/>
    <hyperlink ref="TEU21" location="Age_Categories!A1" display="Age_Categories!A1" xr:uid="{00000000-0004-0000-0100-00006E350000}"/>
    <hyperlink ref="TEV21" location="Age_Categories!A1" display="Age_Categories!A1" xr:uid="{00000000-0004-0000-0100-00006F350000}"/>
    <hyperlink ref="TEW21" location="Age_Categories!A1" display="Age_Categories!A1" xr:uid="{00000000-0004-0000-0100-000070350000}"/>
    <hyperlink ref="TEX21" location="Age_Categories!A1" display="Age_Categories!A1" xr:uid="{00000000-0004-0000-0100-000071350000}"/>
    <hyperlink ref="TEY21" location="Age_Categories!A1" display="Age_Categories!A1" xr:uid="{00000000-0004-0000-0100-000072350000}"/>
    <hyperlink ref="TEZ21" location="Age_Categories!A1" display="Age_Categories!A1" xr:uid="{00000000-0004-0000-0100-000073350000}"/>
    <hyperlink ref="TFA21" location="Age_Categories!A1" display="Age_Categories!A1" xr:uid="{00000000-0004-0000-0100-000074350000}"/>
    <hyperlink ref="TFB21" location="Age_Categories!A1" display="Age_Categories!A1" xr:uid="{00000000-0004-0000-0100-000075350000}"/>
    <hyperlink ref="TFC21" location="Age_Categories!A1" display="Age_Categories!A1" xr:uid="{00000000-0004-0000-0100-000076350000}"/>
    <hyperlink ref="TFD21" location="Age_Categories!A1" display="Age_Categories!A1" xr:uid="{00000000-0004-0000-0100-000077350000}"/>
    <hyperlink ref="TFE21" location="Age_Categories!A1" display="Age_Categories!A1" xr:uid="{00000000-0004-0000-0100-000078350000}"/>
    <hyperlink ref="TFF21" location="Age_Categories!A1" display="Age_Categories!A1" xr:uid="{00000000-0004-0000-0100-000079350000}"/>
    <hyperlink ref="TFG21" location="Age_Categories!A1" display="Age_Categories!A1" xr:uid="{00000000-0004-0000-0100-00007A350000}"/>
    <hyperlink ref="TFH21" location="Age_Categories!A1" display="Age_Categories!A1" xr:uid="{00000000-0004-0000-0100-00007B350000}"/>
    <hyperlink ref="TFI21" location="Age_Categories!A1" display="Age_Categories!A1" xr:uid="{00000000-0004-0000-0100-00007C350000}"/>
    <hyperlink ref="TFJ21" location="Age_Categories!A1" display="Age_Categories!A1" xr:uid="{00000000-0004-0000-0100-00007D350000}"/>
    <hyperlink ref="TFK21" location="Age_Categories!A1" display="Age_Categories!A1" xr:uid="{00000000-0004-0000-0100-00007E350000}"/>
    <hyperlink ref="TFL21" location="Age_Categories!A1" display="Age_Categories!A1" xr:uid="{00000000-0004-0000-0100-00007F350000}"/>
    <hyperlink ref="TFM21" location="Age_Categories!A1" display="Age_Categories!A1" xr:uid="{00000000-0004-0000-0100-000080350000}"/>
    <hyperlink ref="TFN21" location="Age_Categories!A1" display="Age_Categories!A1" xr:uid="{00000000-0004-0000-0100-000081350000}"/>
    <hyperlink ref="TFO21" location="Age_Categories!A1" display="Age_Categories!A1" xr:uid="{00000000-0004-0000-0100-000082350000}"/>
    <hyperlink ref="TFP21" location="Age_Categories!A1" display="Age_Categories!A1" xr:uid="{00000000-0004-0000-0100-000083350000}"/>
    <hyperlink ref="TFQ21" location="Age_Categories!A1" display="Age_Categories!A1" xr:uid="{00000000-0004-0000-0100-000084350000}"/>
    <hyperlink ref="TFR21" location="Age_Categories!A1" display="Age_Categories!A1" xr:uid="{00000000-0004-0000-0100-000085350000}"/>
    <hyperlink ref="TFS21" location="Age_Categories!A1" display="Age_Categories!A1" xr:uid="{00000000-0004-0000-0100-000086350000}"/>
    <hyperlink ref="TFT21" location="Age_Categories!A1" display="Age_Categories!A1" xr:uid="{00000000-0004-0000-0100-000087350000}"/>
    <hyperlink ref="TFU21" location="Age_Categories!A1" display="Age_Categories!A1" xr:uid="{00000000-0004-0000-0100-000088350000}"/>
    <hyperlink ref="TFV21" location="Age_Categories!A1" display="Age_Categories!A1" xr:uid="{00000000-0004-0000-0100-000089350000}"/>
    <hyperlink ref="TFW21" location="Age_Categories!A1" display="Age_Categories!A1" xr:uid="{00000000-0004-0000-0100-00008A350000}"/>
    <hyperlink ref="TFX21" location="Age_Categories!A1" display="Age_Categories!A1" xr:uid="{00000000-0004-0000-0100-00008B350000}"/>
    <hyperlink ref="TFY21" location="Age_Categories!A1" display="Age_Categories!A1" xr:uid="{00000000-0004-0000-0100-00008C350000}"/>
    <hyperlink ref="TFZ21" location="Age_Categories!A1" display="Age_Categories!A1" xr:uid="{00000000-0004-0000-0100-00008D350000}"/>
    <hyperlink ref="TGA21" location="Age_Categories!A1" display="Age_Categories!A1" xr:uid="{00000000-0004-0000-0100-00008E350000}"/>
    <hyperlink ref="TGB21" location="Age_Categories!A1" display="Age_Categories!A1" xr:uid="{00000000-0004-0000-0100-00008F350000}"/>
    <hyperlink ref="TGC21" location="Age_Categories!A1" display="Age_Categories!A1" xr:uid="{00000000-0004-0000-0100-000090350000}"/>
    <hyperlink ref="TGD21" location="Age_Categories!A1" display="Age_Categories!A1" xr:uid="{00000000-0004-0000-0100-000091350000}"/>
    <hyperlink ref="TGE21" location="Age_Categories!A1" display="Age_Categories!A1" xr:uid="{00000000-0004-0000-0100-000092350000}"/>
    <hyperlink ref="TGF21" location="Age_Categories!A1" display="Age_Categories!A1" xr:uid="{00000000-0004-0000-0100-000093350000}"/>
    <hyperlink ref="TGG21" location="Age_Categories!A1" display="Age_Categories!A1" xr:uid="{00000000-0004-0000-0100-000094350000}"/>
    <hyperlink ref="TGH21" location="Age_Categories!A1" display="Age_Categories!A1" xr:uid="{00000000-0004-0000-0100-000095350000}"/>
    <hyperlink ref="TGI21" location="Age_Categories!A1" display="Age_Categories!A1" xr:uid="{00000000-0004-0000-0100-000096350000}"/>
    <hyperlink ref="TGJ21" location="Age_Categories!A1" display="Age_Categories!A1" xr:uid="{00000000-0004-0000-0100-000097350000}"/>
    <hyperlink ref="TGK21" location="Age_Categories!A1" display="Age_Categories!A1" xr:uid="{00000000-0004-0000-0100-000098350000}"/>
    <hyperlink ref="TGL21" location="Age_Categories!A1" display="Age_Categories!A1" xr:uid="{00000000-0004-0000-0100-000099350000}"/>
    <hyperlink ref="TGM21" location="Age_Categories!A1" display="Age_Categories!A1" xr:uid="{00000000-0004-0000-0100-00009A350000}"/>
    <hyperlink ref="TGN21" location="Age_Categories!A1" display="Age_Categories!A1" xr:uid="{00000000-0004-0000-0100-00009B350000}"/>
    <hyperlink ref="TGO21" location="Age_Categories!A1" display="Age_Categories!A1" xr:uid="{00000000-0004-0000-0100-00009C350000}"/>
    <hyperlink ref="TGP21" location="Age_Categories!A1" display="Age_Categories!A1" xr:uid="{00000000-0004-0000-0100-00009D350000}"/>
    <hyperlink ref="TGQ21" location="Age_Categories!A1" display="Age_Categories!A1" xr:uid="{00000000-0004-0000-0100-00009E350000}"/>
    <hyperlink ref="TGR21" location="Age_Categories!A1" display="Age_Categories!A1" xr:uid="{00000000-0004-0000-0100-00009F350000}"/>
    <hyperlink ref="TGS21" location="Age_Categories!A1" display="Age_Categories!A1" xr:uid="{00000000-0004-0000-0100-0000A0350000}"/>
    <hyperlink ref="TGT21" location="Age_Categories!A1" display="Age_Categories!A1" xr:uid="{00000000-0004-0000-0100-0000A1350000}"/>
    <hyperlink ref="TGU21" location="Age_Categories!A1" display="Age_Categories!A1" xr:uid="{00000000-0004-0000-0100-0000A2350000}"/>
    <hyperlink ref="TGV21" location="Age_Categories!A1" display="Age_Categories!A1" xr:uid="{00000000-0004-0000-0100-0000A3350000}"/>
    <hyperlink ref="TGW21" location="Age_Categories!A1" display="Age_Categories!A1" xr:uid="{00000000-0004-0000-0100-0000A4350000}"/>
    <hyperlink ref="TGX21" location="Age_Categories!A1" display="Age_Categories!A1" xr:uid="{00000000-0004-0000-0100-0000A5350000}"/>
    <hyperlink ref="TGY21" location="Age_Categories!A1" display="Age_Categories!A1" xr:uid="{00000000-0004-0000-0100-0000A6350000}"/>
    <hyperlink ref="TGZ21" location="Age_Categories!A1" display="Age_Categories!A1" xr:uid="{00000000-0004-0000-0100-0000A7350000}"/>
    <hyperlink ref="THA21" location="Age_Categories!A1" display="Age_Categories!A1" xr:uid="{00000000-0004-0000-0100-0000A8350000}"/>
    <hyperlink ref="THB21" location="Age_Categories!A1" display="Age_Categories!A1" xr:uid="{00000000-0004-0000-0100-0000A9350000}"/>
    <hyperlink ref="THC21" location="Age_Categories!A1" display="Age_Categories!A1" xr:uid="{00000000-0004-0000-0100-0000AA350000}"/>
    <hyperlink ref="THD21" location="Age_Categories!A1" display="Age_Categories!A1" xr:uid="{00000000-0004-0000-0100-0000AB350000}"/>
    <hyperlink ref="THE21" location="Age_Categories!A1" display="Age_Categories!A1" xr:uid="{00000000-0004-0000-0100-0000AC350000}"/>
    <hyperlink ref="THF21" location="Age_Categories!A1" display="Age_Categories!A1" xr:uid="{00000000-0004-0000-0100-0000AD350000}"/>
    <hyperlink ref="THG21" location="Age_Categories!A1" display="Age_Categories!A1" xr:uid="{00000000-0004-0000-0100-0000AE350000}"/>
    <hyperlink ref="THH21" location="Age_Categories!A1" display="Age_Categories!A1" xr:uid="{00000000-0004-0000-0100-0000AF350000}"/>
    <hyperlink ref="THI21" location="Age_Categories!A1" display="Age_Categories!A1" xr:uid="{00000000-0004-0000-0100-0000B0350000}"/>
    <hyperlink ref="THJ21" location="Age_Categories!A1" display="Age_Categories!A1" xr:uid="{00000000-0004-0000-0100-0000B1350000}"/>
    <hyperlink ref="THK21" location="Age_Categories!A1" display="Age_Categories!A1" xr:uid="{00000000-0004-0000-0100-0000B2350000}"/>
    <hyperlink ref="THL21" location="Age_Categories!A1" display="Age_Categories!A1" xr:uid="{00000000-0004-0000-0100-0000B3350000}"/>
    <hyperlink ref="THM21" location="Age_Categories!A1" display="Age_Categories!A1" xr:uid="{00000000-0004-0000-0100-0000B4350000}"/>
    <hyperlink ref="THN21" location="Age_Categories!A1" display="Age_Categories!A1" xr:uid="{00000000-0004-0000-0100-0000B5350000}"/>
    <hyperlink ref="THO21" location="Age_Categories!A1" display="Age_Categories!A1" xr:uid="{00000000-0004-0000-0100-0000B6350000}"/>
    <hyperlink ref="THP21" location="Age_Categories!A1" display="Age_Categories!A1" xr:uid="{00000000-0004-0000-0100-0000B7350000}"/>
    <hyperlink ref="THQ21" location="Age_Categories!A1" display="Age_Categories!A1" xr:uid="{00000000-0004-0000-0100-0000B8350000}"/>
    <hyperlink ref="THR21" location="Age_Categories!A1" display="Age_Categories!A1" xr:uid="{00000000-0004-0000-0100-0000B9350000}"/>
    <hyperlink ref="THS21" location="Age_Categories!A1" display="Age_Categories!A1" xr:uid="{00000000-0004-0000-0100-0000BA350000}"/>
    <hyperlink ref="THT21" location="Age_Categories!A1" display="Age_Categories!A1" xr:uid="{00000000-0004-0000-0100-0000BB350000}"/>
    <hyperlink ref="THU21" location="Age_Categories!A1" display="Age_Categories!A1" xr:uid="{00000000-0004-0000-0100-0000BC350000}"/>
    <hyperlink ref="THV21" location="Age_Categories!A1" display="Age_Categories!A1" xr:uid="{00000000-0004-0000-0100-0000BD350000}"/>
    <hyperlink ref="THW21" location="Age_Categories!A1" display="Age_Categories!A1" xr:uid="{00000000-0004-0000-0100-0000BE350000}"/>
    <hyperlink ref="THX21" location="Age_Categories!A1" display="Age_Categories!A1" xr:uid="{00000000-0004-0000-0100-0000BF350000}"/>
    <hyperlink ref="THY21" location="Age_Categories!A1" display="Age_Categories!A1" xr:uid="{00000000-0004-0000-0100-0000C0350000}"/>
    <hyperlink ref="THZ21" location="Age_Categories!A1" display="Age_Categories!A1" xr:uid="{00000000-0004-0000-0100-0000C1350000}"/>
    <hyperlink ref="TIA21" location="Age_Categories!A1" display="Age_Categories!A1" xr:uid="{00000000-0004-0000-0100-0000C2350000}"/>
    <hyperlink ref="TIB21" location="Age_Categories!A1" display="Age_Categories!A1" xr:uid="{00000000-0004-0000-0100-0000C3350000}"/>
    <hyperlink ref="TIC21" location="Age_Categories!A1" display="Age_Categories!A1" xr:uid="{00000000-0004-0000-0100-0000C4350000}"/>
    <hyperlink ref="TID21" location="Age_Categories!A1" display="Age_Categories!A1" xr:uid="{00000000-0004-0000-0100-0000C5350000}"/>
    <hyperlink ref="TIE21" location="Age_Categories!A1" display="Age_Categories!A1" xr:uid="{00000000-0004-0000-0100-0000C6350000}"/>
    <hyperlink ref="TIF21" location="Age_Categories!A1" display="Age_Categories!A1" xr:uid="{00000000-0004-0000-0100-0000C7350000}"/>
    <hyperlink ref="TIG21" location="Age_Categories!A1" display="Age_Categories!A1" xr:uid="{00000000-0004-0000-0100-0000C8350000}"/>
    <hyperlink ref="TIH21" location="Age_Categories!A1" display="Age_Categories!A1" xr:uid="{00000000-0004-0000-0100-0000C9350000}"/>
    <hyperlink ref="TII21" location="Age_Categories!A1" display="Age_Categories!A1" xr:uid="{00000000-0004-0000-0100-0000CA350000}"/>
    <hyperlink ref="TIJ21" location="Age_Categories!A1" display="Age_Categories!A1" xr:uid="{00000000-0004-0000-0100-0000CB350000}"/>
    <hyperlink ref="TIK21" location="Age_Categories!A1" display="Age_Categories!A1" xr:uid="{00000000-0004-0000-0100-0000CC350000}"/>
    <hyperlink ref="TIL21" location="Age_Categories!A1" display="Age_Categories!A1" xr:uid="{00000000-0004-0000-0100-0000CD350000}"/>
    <hyperlink ref="TIM21" location="Age_Categories!A1" display="Age_Categories!A1" xr:uid="{00000000-0004-0000-0100-0000CE350000}"/>
    <hyperlink ref="TIN21" location="Age_Categories!A1" display="Age_Categories!A1" xr:uid="{00000000-0004-0000-0100-0000CF350000}"/>
    <hyperlink ref="TIO21" location="Age_Categories!A1" display="Age_Categories!A1" xr:uid="{00000000-0004-0000-0100-0000D0350000}"/>
    <hyperlink ref="TIP21" location="Age_Categories!A1" display="Age_Categories!A1" xr:uid="{00000000-0004-0000-0100-0000D1350000}"/>
    <hyperlink ref="TIQ21" location="Age_Categories!A1" display="Age_Categories!A1" xr:uid="{00000000-0004-0000-0100-0000D2350000}"/>
    <hyperlink ref="TIR21" location="Age_Categories!A1" display="Age_Categories!A1" xr:uid="{00000000-0004-0000-0100-0000D3350000}"/>
    <hyperlink ref="TIS21" location="Age_Categories!A1" display="Age_Categories!A1" xr:uid="{00000000-0004-0000-0100-0000D4350000}"/>
    <hyperlink ref="TIT21" location="Age_Categories!A1" display="Age_Categories!A1" xr:uid="{00000000-0004-0000-0100-0000D5350000}"/>
    <hyperlink ref="TIU21" location="Age_Categories!A1" display="Age_Categories!A1" xr:uid="{00000000-0004-0000-0100-0000D6350000}"/>
    <hyperlink ref="TIV21" location="Age_Categories!A1" display="Age_Categories!A1" xr:uid="{00000000-0004-0000-0100-0000D7350000}"/>
    <hyperlink ref="TIW21" location="Age_Categories!A1" display="Age_Categories!A1" xr:uid="{00000000-0004-0000-0100-0000D8350000}"/>
    <hyperlink ref="TIX21" location="Age_Categories!A1" display="Age_Categories!A1" xr:uid="{00000000-0004-0000-0100-0000D9350000}"/>
    <hyperlink ref="TIY21" location="Age_Categories!A1" display="Age_Categories!A1" xr:uid="{00000000-0004-0000-0100-0000DA350000}"/>
    <hyperlink ref="TIZ21" location="Age_Categories!A1" display="Age_Categories!A1" xr:uid="{00000000-0004-0000-0100-0000DB350000}"/>
    <hyperlink ref="TJA21" location="Age_Categories!A1" display="Age_Categories!A1" xr:uid="{00000000-0004-0000-0100-0000DC350000}"/>
    <hyperlink ref="TJB21" location="Age_Categories!A1" display="Age_Categories!A1" xr:uid="{00000000-0004-0000-0100-0000DD350000}"/>
    <hyperlink ref="TJC21" location="Age_Categories!A1" display="Age_Categories!A1" xr:uid="{00000000-0004-0000-0100-0000DE350000}"/>
    <hyperlink ref="TJD21" location="Age_Categories!A1" display="Age_Categories!A1" xr:uid="{00000000-0004-0000-0100-0000DF350000}"/>
    <hyperlink ref="TJE21" location="Age_Categories!A1" display="Age_Categories!A1" xr:uid="{00000000-0004-0000-0100-0000E0350000}"/>
    <hyperlink ref="TJF21" location="Age_Categories!A1" display="Age_Categories!A1" xr:uid="{00000000-0004-0000-0100-0000E1350000}"/>
    <hyperlink ref="TJG21" location="Age_Categories!A1" display="Age_Categories!A1" xr:uid="{00000000-0004-0000-0100-0000E2350000}"/>
    <hyperlink ref="TJH21" location="Age_Categories!A1" display="Age_Categories!A1" xr:uid="{00000000-0004-0000-0100-0000E3350000}"/>
    <hyperlink ref="TJI21" location="Age_Categories!A1" display="Age_Categories!A1" xr:uid="{00000000-0004-0000-0100-0000E4350000}"/>
    <hyperlink ref="TJJ21" location="Age_Categories!A1" display="Age_Categories!A1" xr:uid="{00000000-0004-0000-0100-0000E5350000}"/>
    <hyperlink ref="TJK21" location="Age_Categories!A1" display="Age_Categories!A1" xr:uid="{00000000-0004-0000-0100-0000E6350000}"/>
    <hyperlink ref="TJL21" location="Age_Categories!A1" display="Age_Categories!A1" xr:uid="{00000000-0004-0000-0100-0000E7350000}"/>
    <hyperlink ref="TJM21" location="Age_Categories!A1" display="Age_Categories!A1" xr:uid="{00000000-0004-0000-0100-0000E8350000}"/>
    <hyperlink ref="TJN21" location="Age_Categories!A1" display="Age_Categories!A1" xr:uid="{00000000-0004-0000-0100-0000E9350000}"/>
    <hyperlink ref="TJO21" location="Age_Categories!A1" display="Age_Categories!A1" xr:uid="{00000000-0004-0000-0100-0000EA350000}"/>
    <hyperlink ref="TJP21" location="Age_Categories!A1" display="Age_Categories!A1" xr:uid="{00000000-0004-0000-0100-0000EB350000}"/>
    <hyperlink ref="TJQ21" location="Age_Categories!A1" display="Age_Categories!A1" xr:uid="{00000000-0004-0000-0100-0000EC350000}"/>
    <hyperlink ref="TJR21" location="Age_Categories!A1" display="Age_Categories!A1" xr:uid="{00000000-0004-0000-0100-0000ED350000}"/>
    <hyperlink ref="TJS21" location="Age_Categories!A1" display="Age_Categories!A1" xr:uid="{00000000-0004-0000-0100-0000EE350000}"/>
    <hyperlink ref="TJT21" location="Age_Categories!A1" display="Age_Categories!A1" xr:uid="{00000000-0004-0000-0100-0000EF350000}"/>
    <hyperlink ref="TJU21" location="Age_Categories!A1" display="Age_Categories!A1" xr:uid="{00000000-0004-0000-0100-0000F0350000}"/>
    <hyperlink ref="TJV21" location="Age_Categories!A1" display="Age_Categories!A1" xr:uid="{00000000-0004-0000-0100-0000F1350000}"/>
    <hyperlink ref="TJW21" location="Age_Categories!A1" display="Age_Categories!A1" xr:uid="{00000000-0004-0000-0100-0000F2350000}"/>
    <hyperlink ref="TJX21" location="Age_Categories!A1" display="Age_Categories!A1" xr:uid="{00000000-0004-0000-0100-0000F3350000}"/>
    <hyperlink ref="TJY21" location="Age_Categories!A1" display="Age_Categories!A1" xr:uid="{00000000-0004-0000-0100-0000F4350000}"/>
    <hyperlink ref="TJZ21" location="Age_Categories!A1" display="Age_Categories!A1" xr:uid="{00000000-0004-0000-0100-0000F5350000}"/>
    <hyperlink ref="TKA21" location="Age_Categories!A1" display="Age_Categories!A1" xr:uid="{00000000-0004-0000-0100-0000F6350000}"/>
    <hyperlink ref="TKB21" location="Age_Categories!A1" display="Age_Categories!A1" xr:uid="{00000000-0004-0000-0100-0000F7350000}"/>
    <hyperlink ref="TKC21" location="Age_Categories!A1" display="Age_Categories!A1" xr:uid="{00000000-0004-0000-0100-0000F8350000}"/>
    <hyperlink ref="TKD21" location="Age_Categories!A1" display="Age_Categories!A1" xr:uid="{00000000-0004-0000-0100-0000F9350000}"/>
    <hyperlink ref="TKE21" location="Age_Categories!A1" display="Age_Categories!A1" xr:uid="{00000000-0004-0000-0100-0000FA350000}"/>
    <hyperlink ref="TKF21" location="Age_Categories!A1" display="Age_Categories!A1" xr:uid="{00000000-0004-0000-0100-0000FB350000}"/>
    <hyperlink ref="TKG21" location="Age_Categories!A1" display="Age_Categories!A1" xr:uid="{00000000-0004-0000-0100-0000FC350000}"/>
    <hyperlink ref="TKH21" location="Age_Categories!A1" display="Age_Categories!A1" xr:uid="{00000000-0004-0000-0100-0000FD350000}"/>
    <hyperlink ref="TKI21" location="Age_Categories!A1" display="Age_Categories!A1" xr:uid="{00000000-0004-0000-0100-0000FE350000}"/>
    <hyperlink ref="TKJ21" location="Age_Categories!A1" display="Age_Categories!A1" xr:uid="{00000000-0004-0000-0100-0000FF350000}"/>
    <hyperlink ref="TKK21" location="Age_Categories!A1" display="Age_Categories!A1" xr:uid="{00000000-0004-0000-0100-000000360000}"/>
    <hyperlink ref="TKL21" location="Age_Categories!A1" display="Age_Categories!A1" xr:uid="{00000000-0004-0000-0100-000001360000}"/>
    <hyperlink ref="TKM21" location="Age_Categories!A1" display="Age_Categories!A1" xr:uid="{00000000-0004-0000-0100-000002360000}"/>
    <hyperlink ref="TKN21" location="Age_Categories!A1" display="Age_Categories!A1" xr:uid="{00000000-0004-0000-0100-000003360000}"/>
    <hyperlink ref="TKO21" location="Age_Categories!A1" display="Age_Categories!A1" xr:uid="{00000000-0004-0000-0100-000004360000}"/>
    <hyperlink ref="TKP21" location="Age_Categories!A1" display="Age_Categories!A1" xr:uid="{00000000-0004-0000-0100-000005360000}"/>
    <hyperlink ref="TKQ21" location="Age_Categories!A1" display="Age_Categories!A1" xr:uid="{00000000-0004-0000-0100-000006360000}"/>
    <hyperlink ref="TKR21" location="Age_Categories!A1" display="Age_Categories!A1" xr:uid="{00000000-0004-0000-0100-000007360000}"/>
    <hyperlink ref="TKS21" location="Age_Categories!A1" display="Age_Categories!A1" xr:uid="{00000000-0004-0000-0100-000008360000}"/>
    <hyperlink ref="TKT21" location="Age_Categories!A1" display="Age_Categories!A1" xr:uid="{00000000-0004-0000-0100-000009360000}"/>
    <hyperlink ref="TKU21" location="Age_Categories!A1" display="Age_Categories!A1" xr:uid="{00000000-0004-0000-0100-00000A360000}"/>
    <hyperlink ref="TKV21" location="Age_Categories!A1" display="Age_Categories!A1" xr:uid="{00000000-0004-0000-0100-00000B360000}"/>
    <hyperlink ref="TKW21" location="Age_Categories!A1" display="Age_Categories!A1" xr:uid="{00000000-0004-0000-0100-00000C360000}"/>
    <hyperlink ref="TKX21" location="Age_Categories!A1" display="Age_Categories!A1" xr:uid="{00000000-0004-0000-0100-00000D360000}"/>
    <hyperlink ref="TKY21" location="Age_Categories!A1" display="Age_Categories!A1" xr:uid="{00000000-0004-0000-0100-00000E360000}"/>
    <hyperlink ref="TKZ21" location="Age_Categories!A1" display="Age_Categories!A1" xr:uid="{00000000-0004-0000-0100-00000F360000}"/>
    <hyperlink ref="TLA21" location="Age_Categories!A1" display="Age_Categories!A1" xr:uid="{00000000-0004-0000-0100-000010360000}"/>
    <hyperlink ref="TLB21" location="Age_Categories!A1" display="Age_Categories!A1" xr:uid="{00000000-0004-0000-0100-000011360000}"/>
    <hyperlink ref="TLC21" location="Age_Categories!A1" display="Age_Categories!A1" xr:uid="{00000000-0004-0000-0100-000012360000}"/>
    <hyperlink ref="TLD21" location="Age_Categories!A1" display="Age_Categories!A1" xr:uid="{00000000-0004-0000-0100-000013360000}"/>
    <hyperlink ref="TLE21" location="Age_Categories!A1" display="Age_Categories!A1" xr:uid="{00000000-0004-0000-0100-000014360000}"/>
    <hyperlink ref="TLF21" location="Age_Categories!A1" display="Age_Categories!A1" xr:uid="{00000000-0004-0000-0100-000015360000}"/>
    <hyperlink ref="TLG21" location="Age_Categories!A1" display="Age_Categories!A1" xr:uid="{00000000-0004-0000-0100-000016360000}"/>
    <hyperlink ref="TLH21" location="Age_Categories!A1" display="Age_Categories!A1" xr:uid="{00000000-0004-0000-0100-000017360000}"/>
    <hyperlink ref="TLI21" location="Age_Categories!A1" display="Age_Categories!A1" xr:uid="{00000000-0004-0000-0100-000018360000}"/>
    <hyperlink ref="TLJ21" location="Age_Categories!A1" display="Age_Categories!A1" xr:uid="{00000000-0004-0000-0100-000019360000}"/>
    <hyperlink ref="TLK21" location="Age_Categories!A1" display="Age_Categories!A1" xr:uid="{00000000-0004-0000-0100-00001A360000}"/>
    <hyperlink ref="TLL21" location="Age_Categories!A1" display="Age_Categories!A1" xr:uid="{00000000-0004-0000-0100-00001B360000}"/>
    <hyperlink ref="TLM21" location="Age_Categories!A1" display="Age_Categories!A1" xr:uid="{00000000-0004-0000-0100-00001C360000}"/>
    <hyperlink ref="TLN21" location="Age_Categories!A1" display="Age_Categories!A1" xr:uid="{00000000-0004-0000-0100-00001D360000}"/>
    <hyperlink ref="TLO21" location="Age_Categories!A1" display="Age_Categories!A1" xr:uid="{00000000-0004-0000-0100-00001E360000}"/>
    <hyperlink ref="TLP21" location="Age_Categories!A1" display="Age_Categories!A1" xr:uid="{00000000-0004-0000-0100-00001F360000}"/>
    <hyperlink ref="TLQ21" location="Age_Categories!A1" display="Age_Categories!A1" xr:uid="{00000000-0004-0000-0100-000020360000}"/>
    <hyperlink ref="TLR21" location="Age_Categories!A1" display="Age_Categories!A1" xr:uid="{00000000-0004-0000-0100-000021360000}"/>
    <hyperlink ref="TLS21" location="Age_Categories!A1" display="Age_Categories!A1" xr:uid="{00000000-0004-0000-0100-000022360000}"/>
    <hyperlink ref="TLT21" location="Age_Categories!A1" display="Age_Categories!A1" xr:uid="{00000000-0004-0000-0100-000023360000}"/>
    <hyperlink ref="TLU21" location="Age_Categories!A1" display="Age_Categories!A1" xr:uid="{00000000-0004-0000-0100-000024360000}"/>
    <hyperlink ref="TLV21" location="Age_Categories!A1" display="Age_Categories!A1" xr:uid="{00000000-0004-0000-0100-000025360000}"/>
    <hyperlink ref="TLW21" location="Age_Categories!A1" display="Age_Categories!A1" xr:uid="{00000000-0004-0000-0100-000026360000}"/>
    <hyperlink ref="TLX21" location="Age_Categories!A1" display="Age_Categories!A1" xr:uid="{00000000-0004-0000-0100-000027360000}"/>
    <hyperlink ref="TLY21" location="Age_Categories!A1" display="Age_Categories!A1" xr:uid="{00000000-0004-0000-0100-000028360000}"/>
    <hyperlink ref="TLZ21" location="Age_Categories!A1" display="Age_Categories!A1" xr:uid="{00000000-0004-0000-0100-000029360000}"/>
    <hyperlink ref="TMA21" location="Age_Categories!A1" display="Age_Categories!A1" xr:uid="{00000000-0004-0000-0100-00002A360000}"/>
    <hyperlink ref="TMB21" location="Age_Categories!A1" display="Age_Categories!A1" xr:uid="{00000000-0004-0000-0100-00002B360000}"/>
    <hyperlink ref="TMC21" location="Age_Categories!A1" display="Age_Categories!A1" xr:uid="{00000000-0004-0000-0100-00002C360000}"/>
    <hyperlink ref="TMD21" location="Age_Categories!A1" display="Age_Categories!A1" xr:uid="{00000000-0004-0000-0100-00002D360000}"/>
    <hyperlink ref="TME21" location="Age_Categories!A1" display="Age_Categories!A1" xr:uid="{00000000-0004-0000-0100-00002E360000}"/>
    <hyperlink ref="TMF21" location="Age_Categories!A1" display="Age_Categories!A1" xr:uid="{00000000-0004-0000-0100-00002F360000}"/>
    <hyperlink ref="TMG21" location="Age_Categories!A1" display="Age_Categories!A1" xr:uid="{00000000-0004-0000-0100-000030360000}"/>
    <hyperlink ref="TMH21" location="Age_Categories!A1" display="Age_Categories!A1" xr:uid="{00000000-0004-0000-0100-000031360000}"/>
    <hyperlink ref="TMI21" location="Age_Categories!A1" display="Age_Categories!A1" xr:uid="{00000000-0004-0000-0100-000032360000}"/>
    <hyperlink ref="TMJ21" location="Age_Categories!A1" display="Age_Categories!A1" xr:uid="{00000000-0004-0000-0100-000033360000}"/>
    <hyperlink ref="TMK21" location="Age_Categories!A1" display="Age_Categories!A1" xr:uid="{00000000-0004-0000-0100-000034360000}"/>
    <hyperlink ref="TML21" location="Age_Categories!A1" display="Age_Categories!A1" xr:uid="{00000000-0004-0000-0100-000035360000}"/>
    <hyperlink ref="TMM21" location="Age_Categories!A1" display="Age_Categories!A1" xr:uid="{00000000-0004-0000-0100-000036360000}"/>
    <hyperlink ref="TMN21" location="Age_Categories!A1" display="Age_Categories!A1" xr:uid="{00000000-0004-0000-0100-000037360000}"/>
    <hyperlink ref="TMO21" location="Age_Categories!A1" display="Age_Categories!A1" xr:uid="{00000000-0004-0000-0100-000038360000}"/>
    <hyperlink ref="TMP21" location="Age_Categories!A1" display="Age_Categories!A1" xr:uid="{00000000-0004-0000-0100-000039360000}"/>
    <hyperlink ref="TMQ21" location="Age_Categories!A1" display="Age_Categories!A1" xr:uid="{00000000-0004-0000-0100-00003A360000}"/>
    <hyperlink ref="TMR21" location="Age_Categories!A1" display="Age_Categories!A1" xr:uid="{00000000-0004-0000-0100-00003B360000}"/>
    <hyperlink ref="TMS21" location="Age_Categories!A1" display="Age_Categories!A1" xr:uid="{00000000-0004-0000-0100-00003C360000}"/>
    <hyperlink ref="TMT21" location="Age_Categories!A1" display="Age_Categories!A1" xr:uid="{00000000-0004-0000-0100-00003D360000}"/>
    <hyperlink ref="TMU21" location="Age_Categories!A1" display="Age_Categories!A1" xr:uid="{00000000-0004-0000-0100-00003E360000}"/>
    <hyperlink ref="TMV21" location="Age_Categories!A1" display="Age_Categories!A1" xr:uid="{00000000-0004-0000-0100-00003F360000}"/>
    <hyperlink ref="TMW21" location="Age_Categories!A1" display="Age_Categories!A1" xr:uid="{00000000-0004-0000-0100-000040360000}"/>
    <hyperlink ref="TMX21" location="Age_Categories!A1" display="Age_Categories!A1" xr:uid="{00000000-0004-0000-0100-000041360000}"/>
    <hyperlink ref="TMY21" location="Age_Categories!A1" display="Age_Categories!A1" xr:uid="{00000000-0004-0000-0100-000042360000}"/>
    <hyperlink ref="TMZ21" location="Age_Categories!A1" display="Age_Categories!A1" xr:uid="{00000000-0004-0000-0100-000043360000}"/>
    <hyperlink ref="TNA21" location="Age_Categories!A1" display="Age_Categories!A1" xr:uid="{00000000-0004-0000-0100-000044360000}"/>
    <hyperlink ref="TNB21" location="Age_Categories!A1" display="Age_Categories!A1" xr:uid="{00000000-0004-0000-0100-000045360000}"/>
    <hyperlink ref="TNC21" location="Age_Categories!A1" display="Age_Categories!A1" xr:uid="{00000000-0004-0000-0100-000046360000}"/>
    <hyperlink ref="TND21" location="Age_Categories!A1" display="Age_Categories!A1" xr:uid="{00000000-0004-0000-0100-000047360000}"/>
    <hyperlink ref="TNE21" location="Age_Categories!A1" display="Age_Categories!A1" xr:uid="{00000000-0004-0000-0100-000048360000}"/>
    <hyperlink ref="TNF21" location="Age_Categories!A1" display="Age_Categories!A1" xr:uid="{00000000-0004-0000-0100-000049360000}"/>
    <hyperlink ref="TNG21" location="Age_Categories!A1" display="Age_Categories!A1" xr:uid="{00000000-0004-0000-0100-00004A360000}"/>
    <hyperlink ref="TNH21" location="Age_Categories!A1" display="Age_Categories!A1" xr:uid="{00000000-0004-0000-0100-00004B360000}"/>
    <hyperlink ref="TNI21" location="Age_Categories!A1" display="Age_Categories!A1" xr:uid="{00000000-0004-0000-0100-00004C360000}"/>
    <hyperlink ref="TNJ21" location="Age_Categories!A1" display="Age_Categories!A1" xr:uid="{00000000-0004-0000-0100-00004D360000}"/>
    <hyperlink ref="TNK21" location="Age_Categories!A1" display="Age_Categories!A1" xr:uid="{00000000-0004-0000-0100-00004E360000}"/>
    <hyperlink ref="TNL21" location="Age_Categories!A1" display="Age_Categories!A1" xr:uid="{00000000-0004-0000-0100-00004F360000}"/>
    <hyperlink ref="TNM21" location="Age_Categories!A1" display="Age_Categories!A1" xr:uid="{00000000-0004-0000-0100-000050360000}"/>
    <hyperlink ref="TNN21" location="Age_Categories!A1" display="Age_Categories!A1" xr:uid="{00000000-0004-0000-0100-000051360000}"/>
    <hyperlink ref="TNO21" location="Age_Categories!A1" display="Age_Categories!A1" xr:uid="{00000000-0004-0000-0100-000052360000}"/>
    <hyperlink ref="TNP21" location="Age_Categories!A1" display="Age_Categories!A1" xr:uid="{00000000-0004-0000-0100-000053360000}"/>
    <hyperlink ref="TNQ21" location="Age_Categories!A1" display="Age_Categories!A1" xr:uid="{00000000-0004-0000-0100-000054360000}"/>
    <hyperlink ref="TNR21" location="Age_Categories!A1" display="Age_Categories!A1" xr:uid="{00000000-0004-0000-0100-000055360000}"/>
    <hyperlink ref="TNS21" location="Age_Categories!A1" display="Age_Categories!A1" xr:uid="{00000000-0004-0000-0100-000056360000}"/>
    <hyperlink ref="TNT21" location="Age_Categories!A1" display="Age_Categories!A1" xr:uid="{00000000-0004-0000-0100-000057360000}"/>
    <hyperlink ref="TNU21" location="Age_Categories!A1" display="Age_Categories!A1" xr:uid="{00000000-0004-0000-0100-000058360000}"/>
    <hyperlink ref="TNV21" location="Age_Categories!A1" display="Age_Categories!A1" xr:uid="{00000000-0004-0000-0100-000059360000}"/>
    <hyperlink ref="TNW21" location="Age_Categories!A1" display="Age_Categories!A1" xr:uid="{00000000-0004-0000-0100-00005A360000}"/>
    <hyperlink ref="TNX21" location="Age_Categories!A1" display="Age_Categories!A1" xr:uid="{00000000-0004-0000-0100-00005B360000}"/>
    <hyperlink ref="TNY21" location="Age_Categories!A1" display="Age_Categories!A1" xr:uid="{00000000-0004-0000-0100-00005C360000}"/>
    <hyperlink ref="TNZ21" location="Age_Categories!A1" display="Age_Categories!A1" xr:uid="{00000000-0004-0000-0100-00005D360000}"/>
    <hyperlink ref="TOA21" location="Age_Categories!A1" display="Age_Categories!A1" xr:uid="{00000000-0004-0000-0100-00005E360000}"/>
    <hyperlink ref="TOB21" location="Age_Categories!A1" display="Age_Categories!A1" xr:uid="{00000000-0004-0000-0100-00005F360000}"/>
    <hyperlink ref="TOC21" location="Age_Categories!A1" display="Age_Categories!A1" xr:uid="{00000000-0004-0000-0100-000060360000}"/>
    <hyperlink ref="TOD21" location="Age_Categories!A1" display="Age_Categories!A1" xr:uid="{00000000-0004-0000-0100-000061360000}"/>
    <hyperlink ref="TOE21" location="Age_Categories!A1" display="Age_Categories!A1" xr:uid="{00000000-0004-0000-0100-000062360000}"/>
    <hyperlink ref="TOF21" location="Age_Categories!A1" display="Age_Categories!A1" xr:uid="{00000000-0004-0000-0100-000063360000}"/>
    <hyperlink ref="TOG21" location="Age_Categories!A1" display="Age_Categories!A1" xr:uid="{00000000-0004-0000-0100-000064360000}"/>
    <hyperlink ref="TOH21" location="Age_Categories!A1" display="Age_Categories!A1" xr:uid="{00000000-0004-0000-0100-000065360000}"/>
    <hyperlink ref="TOI21" location="Age_Categories!A1" display="Age_Categories!A1" xr:uid="{00000000-0004-0000-0100-000066360000}"/>
    <hyperlink ref="TOJ21" location="Age_Categories!A1" display="Age_Categories!A1" xr:uid="{00000000-0004-0000-0100-000067360000}"/>
    <hyperlink ref="TOK21" location="Age_Categories!A1" display="Age_Categories!A1" xr:uid="{00000000-0004-0000-0100-000068360000}"/>
    <hyperlink ref="TOL21" location="Age_Categories!A1" display="Age_Categories!A1" xr:uid="{00000000-0004-0000-0100-000069360000}"/>
    <hyperlink ref="TOM21" location="Age_Categories!A1" display="Age_Categories!A1" xr:uid="{00000000-0004-0000-0100-00006A360000}"/>
    <hyperlink ref="TON21" location="Age_Categories!A1" display="Age_Categories!A1" xr:uid="{00000000-0004-0000-0100-00006B360000}"/>
    <hyperlink ref="TOO21" location="Age_Categories!A1" display="Age_Categories!A1" xr:uid="{00000000-0004-0000-0100-00006C360000}"/>
    <hyperlink ref="TOP21" location="Age_Categories!A1" display="Age_Categories!A1" xr:uid="{00000000-0004-0000-0100-00006D360000}"/>
    <hyperlink ref="TOQ21" location="Age_Categories!A1" display="Age_Categories!A1" xr:uid="{00000000-0004-0000-0100-00006E360000}"/>
    <hyperlink ref="TOR21" location="Age_Categories!A1" display="Age_Categories!A1" xr:uid="{00000000-0004-0000-0100-00006F360000}"/>
    <hyperlink ref="TOS21" location="Age_Categories!A1" display="Age_Categories!A1" xr:uid="{00000000-0004-0000-0100-000070360000}"/>
    <hyperlink ref="TOT21" location="Age_Categories!A1" display="Age_Categories!A1" xr:uid="{00000000-0004-0000-0100-000071360000}"/>
    <hyperlink ref="TOU21" location="Age_Categories!A1" display="Age_Categories!A1" xr:uid="{00000000-0004-0000-0100-000072360000}"/>
    <hyperlink ref="TOV21" location="Age_Categories!A1" display="Age_Categories!A1" xr:uid="{00000000-0004-0000-0100-000073360000}"/>
    <hyperlink ref="TOW21" location="Age_Categories!A1" display="Age_Categories!A1" xr:uid="{00000000-0004-0000-0100-000074360000}"/>
    <hyperlink ref="TOX21" location="Age_Categories!A1" display="Age_Categories!A1" xr:uid="{00000000-0004-0000-0100-000075360000}"/>
    <hyperlink ref="TOY21" location="Age_Categories!A1" display="Age_Categories!A1" xr:uid="{00000000-0004-0000-0100-000076360000}"/>
    <hyperlink ref="TOZ21" location="Age_Categories!A1" display="Age_Categories!A1" xr:uid="{00000000-0004-0000-0100-000077360000}"/>
    <hyperlink ref="TPA21" location="Age_Categories!A1" display="Age_Categories!A1" xr:uid="{00000000-0004-0000-0100-000078360000}"/>
    <hyperlink ref="TPB21" location="Age_Categories!A1" display="Age_Categories!A1" xr:uid="{00000000-0004-0000-0100-000079360000}"/>
    <hyperlink ref="TPC21" location="Age_Categories!A1" display="Age_Categories!A1" xr:uid="{00000000-0004-0000-0100-00007A360000}"/>
    <hyperlink ref="TPD21" location="Age_Categories!A1" display="Age_Categories!A1" xr:uid="{00000000-0004-0000-0100-00007B360000}"/>
    <hyperlink ref="TPE21" location="Age_Categories!A1" display="Age_Categories!A1" xr:uid="{00000000-0004-0000-0100-00007C360000}"/>
    <hyperlink ref="TPF21" location="Age_Categories!A1" display="Age_Categories!A1" xr:uid="{00000000-0004-0000-0100-00007D360000}"/>
    <hyperlink ref="TPG21" location="Age_Categories!A1" display="Age_Categories!A1" xr:uid="{00000000-0004-0000-0100-00007E360000}"/>
    <hyperlink ref="TPH21" location="Age_Categories!A1" display="Age_Categories!A1" xr:uid="{00000000-0004-0000-0100-00007F360000}"/>
    <hyperlink ref="TPI21" location="Age_Categories!A1" display="Age_Categories!A1" xr:uid="{00000000-0004-0000-0100-000080360000}"/>
    <hyperlink ref="TPJ21" location="Age_Categories!A1" display="Age_Categories!A1" xr:uid="{00000000-0004-0000-0100-000081360000}"/>
    <hyperlink ref="TPK21" location="Age_Categories!A1" display="Age_Categories!A1" xr:uid="{00000000-0004-0000-0100-000082360000}"/>
    <hyperlink ref="TPL21" location="Age_Categories!A1" display="Age_Categories!A1" xr:uid="{00000000-0004-0000-0100-000083360000}"/>
    <hyperlink ref="TPM21" location="Age_Categories!A1" display="Age_Categories!A1" xr:uid="{00000000-0004-0000-0100-000084360000}"/>
    <hyperlink ref="TPN21" location="Age_Categories!A1" display="Age_Categories!A1" xr:uid="{00000000-0004-0000-0100-000085360000}"/>
    <hyperlink ref="TPO21" location="Age_Categories!A1" display="Age_Categories!A1" xr:uid="{00000000-0004-0000-0100-000086360000}"/>
    <hyperlink ref="TPP21" location="Age_Categories!A1" display="Age_Categories!A1" xr:uid="{00000000-0004-0000-0100-000087360000}"/>
    <hyperlink ref="TPQ21" location="Age_Categories!A1" display="Age_Categories!A1" xr:uid="{00000000-0004-0000-0100-000088360000}"/>
    <hyperlink ref="TPR21" location="Age_Categories!A1" display="Age_Categories!A1" xr:uid="{00000000-0004-0000-0100-000089360000}"/>
    <hyperlink ref="TPS21" location="Age_Categories!A1" display="Age_Categories!A1" xr:uid="{00000000-0004-0000-0100-00008A360000}"/>
    <hyperlink ref="TPT21" location="Age_Categories!A1" display="Age_Categories!A1" xr:uid="{00000000-0004-0000-0100-00008B360000}"/>
    <hyperlink ref="TPU21" location="Age_Categories!A1" display="Age_Categories!A1" xr:uid="{00000000-0004-0000-0100-00008C360000}"/>
    <hyperlink ref="TPV21" location="Age_Categories!A1" display="Age_Categories!A1" xr:uid="{00000000-0004-0000-0100-00008D360000}"/>
    <hyperlink ref="TPW21" location="Age_Categories!A1" display="Age_Categories!A1" xr:uid="{00000000-0004-0000-0100-00008E360000}"/>
    <hyperlink ref="TPX21" location="Age_Categories!A1" display="Age_Categories!A1" xr:uid="{00000000-0004-0000-0100-00008F360000}"/>
    <hyperlink ref="TPY21" location="Age_Categories!A1" display="Age_Categories!A1" xr:uid="{00000000-0004-0000-0100-000090360000}"/>
    <hyperlink ref="TPZ21" location="Age_Categories!A1" display="Age_Categories!A1" xr:uid="{00000000-0004-0000-0100-000091360000}"/>
    <hyperlink ref="TQA21" location="Age_Categories!A1" display="Age_Categories!A1" xr:uid="{00000000-0004-0000-0100-000092360000}"/>
    <hyperlink ref="TQB21" location="Age_Categories!A1" display="Age_Categories!A1" xr:uid="{00000000-0004-0000-0100-000093360000}"/>
    <hyperlink ref="TQC21" location="Age_Categories!A1" display="Age_Categories!A1" xr:uid="{00000000-0004-0000-0100-000094360000}"/>
    <hyperlink ref="TQD21" location="Age_Categories!A1" display="Age_Categories!A1" xr:uid="{00000000-0004-0000-0100-000095360000}"/>
    <hyperlink ref="TQE21" location="Age_Categories!A1" display="Age_Categories!A1" xr:uid="{00000000-0004-0000-0100-000096360000}"/>
    <hyperlink ref="TQF21" location="Age_Categories!A1" display="Age_Categories!A1" xr:uid="{00000000-0004-0000-0100-000097360000}"/>
    <hyperlink ref="TQG21" location="Age_Categories!A1" display="Age_Categories!A1" xr:uid="{00000000-0004-0000-0100-000098360000}"/>
    <hyperlink ref="TQH21" location="Age_Categories!A1" display="Age_Categories!A1" xr:uid="{00000000-0004-0000-0100-000099360000}"/>
    <hyperlink ref="TQI21" location="Age_Categories!A1" display="Age_Categories!A1" xr:uid="{00000000-0004-0000-0100-00009A360000}"/>
    <hyperlink ref="TQJ21" location="Age_Categories!A1" display="Age_Categories!A1" xr:uid="{00000000-0004-0000-0100-00009B360000}"/>
    <hyperlink ref="TQK21" location="Age_Categories!A1" display="Age_Categories!A1" xr:uid="{00000000-0004-0000-0100-00009C360000}"/>
    <hyperlink ref="TQL21" location="Age_Categories!A1" display="Age_Categories!A1" xr:uid="{00000000-0004-0000-0100-00009D360000}"/>
    <hyperlink ref="TQM21" location="Age_Categories!A1" display="Age_Categories!A1" xr:uid="{00000000-0004-0000-0100-00009E360000}"/>
    <hyperlink ref="TQN21" location="Age_Categories!A1" display="Age_Categories!A1" xr:uid="{00000000-0004-0000-0100-00009F360000}"/>
    <hyperlink ref="TQO21" location="Age_Categories!A1" display="Age_Categories!A1" xr:uid="{00000000-0004-0000-0100-0000A0360000}"/>
    <hyperlink ref="TQP21" location="Age_Categories!A1" display="Age_Categories!A1" xr:uid="{00000000-0004-0000-0100-0000A1360000}"/>
    <hyperlink ref="TQQ21" location="Age_Categories!A1" display="Age_Categories!A1" xr:uid="{00000000-0004-0000-0100-0000A2360000}"/>
    <hyperlink ref="TQR21" location="Age_Categories!A1" display="Age_Categories!A1" xr:uid="{00000000-0004-0000-0100-0000A3360000}"/>
    <hyperlink ref="TQS21" location="Age_Categories!A1" display="Age_Categories!A1" xr:uid="{00000000-0004-0000-0100-0000A4360000}"/>
    <hyperlink ref="TQT21" location="Age_Categories!A1" display="Age_Categories!A1" xr:uid="{00000000-0004-0000-0100-0000A5360000}"/>
    <hyperlink ref="TQU21" location="Age_Categories!A1" display="Age_Categories!A1" xr:uid="{00000000-0004-0000-0100-0000A6360000}"/>
    <hyperlink ref="TQV21" location="Age_Categories!A1" display="Age_Categories!A1" xr:uid="{00000000-0004-0000-0100-0000A7360000}"/>
    <hyperlink ref="TQW21" location="Age_Categories!A1" display="Age_Categories!A1" xr:uid="{00000000-0004-0000-0100-0000A8360000}"/>
    <hyperlink ref="TQX21" location="Age_Categories!A1" display="Age_Categories!A1" xr:uid="{00000000-0004-0000-0100-0000A9360000}"/>
    <hyperlink ref="TQY21" location="Age_Categories!A1" display="Age_Categories!A1" xr:uid="{00000000-0004-0000-0100-0000AA360000}"/>
    <hyperlink ref="TQZ21" location="Age_Categories!A1" display="Age_Categories!A1" xr:uid="{00000000-0004-0000-0100-0000AB360000}"/>
    <hyperlink ref="TRA21" location="Age_Categories!A1" display="Age_Categories!A1" xr:uid="{00000000-0004-0000-0100-0000AC360000}"/>
    <hyperlink ref="TRB21" location="Age_Categories!A1" display="Age_Categories!A1" xr:uid="{00000000-0004-0000-0100-0000AD360000}"/>
    <hyperlink ref="TRC21" location="Age_Categories!A1" display="Age_Categories!A1" xr:uid="{00000000-0004-0000-0100-0000AE360000}"/>
    <hyperlink ref="TRD21" location="Age_Categories!A1" display="Age_Categories!A1" xr:uid="{00000000-0004-0000-0100-0000AF360000}"/>
    <hyperlink ref="TRE21" location="Age_Categories!A1" display="Age_Categories!A1" xr:uid="{00000000-0004-0000-0100-0000B0360000}"/>
    <hyperlink ref="TRF21" location="Age_Categories!A1" display="Age_Categories!A1" xr:uid="{00000000-0004-0000-0100-0000B1360000}"/>
    <hyperlink ref="TRG21" location="Age_Categories!A1" display="Age_Categories!A1" xr:uid="{00000000-0004-0000-0100-0000B2360000}"/>
    <hyperlink ref="TRH21" location="Age_Categories!A1" display="Age_Categories!A1" xr:uid="{00000000-0004-0000-0100-0000B3360000}"/>
    <hyperlink ref="TRI21" location="Age_Categories!A1" display="Age_Categories!A1" xr:uid="{00000000-0004-0000-0100-0000B4360000}"/>
    <hyperlink ref="TRJ21" location="Age_Categories!A1" display="Age_Categories!A1" xr:uid="{00000000-0004-0000-0100-0000B5360000}"/>
    <hyperlink ref="TRK21" location="Age_Categories!A1" display="Age_Categories!A1" xr:uid="{00000000-0004-0000-0100-0000B6360000}"/>
    <hyperlink ref="TRL21" location="Age_Categories!A1" display="Age_Categories!A1" xr:uid="{00000000-0004-0000-0100-0000B7360000}"/>
    <hyperlink ref="TRM21" location="Age_Categories!A1" display="Age_Categories!A1" xr:uid="{00000000-0004-0000-0100-0000B8360000}"/>
    <hyperlink ref="TRN21" location="Age_Categories!A1" display="Age_Categories!A1" xr:uid="{00000000-0004-0000-0100-0000B9360000}"/>
    <hyperlink ref="TRO21" location="Age_Categories!A1" display="Age_Categories!A1" xr:uid="{00000000-0004-0000-0100-0000BA360000}"/>
    <hyperlink ref="TRP21" location="Age_Categories!A1" display="Age_Categories!A1" xr:uid="{00000000-0004-0000-0100-0000BB360000}"/>
    <hyperlink ref="TRQ21" location="Age_Categories!A1" display="Age_Categories!A1" xr:uid="{00000000-0004-0000-0100-0000BC360000}"/>
    <hyperlink ref="TRR21" location="Age_Categories!A1" display="Age_Categories!A1" xr:uid="{00000000-0004-0000-0100-0000BD360000}"/>
    <hyperlink ref="TRS21" location="Age_Categories!A1" display="Age_Categories!A1" xr:uid="{00000000-0004-0000-0100-0000BE360000}"/>
    <hyperlink ref="TRT21" location="Age_Categories!A1" display="Age_Categories!A1" xr:uid="{00000000-0004-0000-0100-0000BF360000}"/>
    <hyperlink ref="TRU21" location="Age_Categories!A1" display="Age_Categories!A1" xr:uid="{00000000-0004-0000-0100-0000C0360000}"/>
    <hyperlink ref="TRV21" location="Age_Categories!A1" display="Age_Categories!A1" xr:uid="{00000000-0004-0000-0100-0000C1360000}"/>
    <hyperlink ref="TRW21" location="Age_Categories!A1" display="Age_Categories!A1" xr:uid="{00000000-0004-0000-0100-0000C2360000}"/>
    <hyperlink ref="TRX21" location="Age_Categories!A1" display="Age_Categories!A1" xr:uid="{00000000-0004-0000-0100-0000C3360000}"/>
    <hyperlink ref="TRY21" location="Age_Categories!A1" display="Age_Categories!A1" xr:uid="{00000000-0004-0000-0100-0000C4360000}"/>
    <hyperlink ref="TRZ21" location="Age_Categories!A1" display="Age_Categories!A1" xr:uid="{00000000-0004-0000-0100-0000C5360000}"/>
    <hyperlink ref="TSA21" location="Age_Categories!A1" display="Age_Categories!A1" xr:uid="{00000000-0004-0000-0100-0000C6360000}"/>
    <hyperlink ref="TSB21" location="Age_Categories!A1" display="Age_Categories!A1" xr:uid="{00000000-0004-0000-0100-0000C7360000}"/>
    <hyperlink ref="TSC21" location="Age_Categories!A1" display="Age_Categories!A1" xr:uid="{00000000-0004-0000-0100-0000C8360000}"/>
    <hyperlink ref="TSD21" location="Age_Categories!A1" display="Age_Categories!A1" xr:uid="{00000000-0004-0000-0100-0000C9360000}"/>
    <hyperlink ref="TSE21" location="Age_Categories!A1" display="Age_Categories!A1" xr:uid="{00000000-0004-0000-0100-0000CA360000}"/>
    <hyperlink ref="TSF21" location="Age_Categories!A1" display="Age_Categories!A1" xr:uid="{00000000-0004-0000-0100-0000CB360000}"/>
    <hyperlink ref="TSG21" location="Age_Categories!A1" display="Age_Categories!A1" xr:uid="{00000000-0004-0000-0100-0000CC360000}"/>
    <hyperlink ref="TSH21" location="Age_Categories!A1" display="Age_Categories!A1" xr:uid="{00000000-0004-0000-0100-0000CD360000}"/>
    <hyperlink ref="TSI21" location="Age_Categories!A1" display="Age_Categories!A1" xr:uid="{00000000-0004-0000-0100-0000CE360000}"/>
    <hyperlink ref="TSJ21" location="Age_Categories!A1" display="Age_Categories!A1" xr:uid="{00000000-0004-0000-0100-0000CF360000}"/>
    <hyperlink ref="TSK21" location="Age_Categories!A1" display="Age_Categories!A1" xr:uid="{00000000-0004-0000-0100-0000D0360000}"/>
    <hyperlink ref="TSL21" location="Age_Categories!A1" display="Age_Categories!A1" xr:uid="{00000000-0004-0000-0100-0000D1360000}"/>
    <hyperlink ref="TSM21" location="Age_Categories!A1" display="Age_Categories!A1" xr:uid="{00000000-0004-0000-0100-0000D2360000}"/>
    <hyperlink ref="TSN21" location="Age_Categories!A1" display="Age_Categories!A1" xr:uid="{00000000-0004-0000-0100-0000D3360000}"/>
    <hyperlink ref="TSO21" location="Age_Categories!A1" display="Age_Categories!A1" xr:uid="{00000000-0004-0000-0100-0000D4360000}"/>
    <hyperlink ref="TSP21" location="Age_Categories!A1" display="Age_Categories!A1" xr:uid="{00000000-0004-0000-0100-0000D5360000}"/>
    <hyperlink ref="TSQ21" location="Age_Categories!A1" display="Age_Categories!A1" xr:uid="{00000000-0004-0000-0100-0000D6360000}"/>
    <hyperlink ref="TSR21" location="Age_Categories!A1" display="Age_Categories!A1" xr:uid="{00000000-0004-0000-0100-0000D7360000}"/>
    <hyperlink ref="TSS21" location="Age_Categories!A1" display="Age_Categories!A1" xr:uid="{00000000-0004-0000-0100-0000D8360000}"/>
    <hyperlink ref="TST21" location="Age_Categories!A1" display="Age_Categories!A1" xr:uid="{00000000-0004-0000-0100-0000D9360000}"/>
    <hyperlink ref="TSU21" location="Age_Categories!A1" display="Age_Categories!A1" xr:uid="{00000000-0004-0000-0100-0000DA360000}"/>
    <hyperlink ref="TSV21" location="Age_Categories!A1" display="Age_Categories!A1" xr:uid="{00000000-0004-0000-0100-0000DB360000}"/>
    <hyperlink ref="TSW21" location="Age_Categories!A1" display="Age_Categories!A1" xr:uid="{00000000-0004-0000-0100-0000DC360000}"/>
    <hyperlink ref="TSX21" location="Age_Categories!A1" display="Age_Categories!A1" xr:uid="{00000000-0004-0000-0100-0000DD360000}"/>
    <hyperlink ref="TSY21" location="Age_Categories!A1" display="Age_Categories!A1" xr:uid="{00000000-0004-0000-0100-0000DE360000}"/>
    <hyperlink ref="TSZ21" location="Age_Categories!A1" display="Age_Categories!A1" xr:uid="{00000000-0004-0000-0100-0000DF360000}"/>
    <hyperlink ref="TTA21" location="Age_Categories!A1" display="Age_Categories!A1" xr:uid="{00000000-0004-0000-0100-0000E0360000}"/>
    <hyperlink ref="TTB21" location="Age_Categories!A1" display="Age_Categories!A1" xr:uid="{00000000-0004-0000-0100-0000E1360000}"/>
    <hyperlink ref="TTC21" location="Age_Categories!A1" display="Age_Categories!A1" xr:uid="{00000000-0004-0000-0100-0000E2360000}"/>
    <hyperlink ref="TTD21" location="Age_Categories!A1" display="Age_Categories!A1" xr:uid="{00000000-0004-0000-0100-0000E3360000}"/>
    <hyperlink ref="TTE21" location="Age_Categories!A1" display="Age_Categories!A1" xr:uid="{00000000-0004-0000-0100-0000E4360000}"/>
    <hyperlink ref="TTF21" location="Age_Categories!A1" display="Age_Categories!A1" xr:uid="{00000000-0004-0000-0100-0000E5360000}"/>
    <hyperlink ref="TTG21" location="Age_Categories!A1" display="Age_Categories!A1" xr:uid="{00000000-0004-0000-0100-0000E6360000}"/>
    <hyperlink ref="TTH21" location="Age_Categories!A1" display="Age_Categories!A1" xr:uid="{00000000-0004-0000-0100-0000E7360000}"/>
    <hyperlink ref="TTI21" location="Age_Categories!A1" display="Age_Categories!A1" xr:uid="{00000000-0004-0000-0100-0000E8360000}"/>
    <hyperlink ref="TTJ21" location="Age_Categories!A1" display="Age_Categories!A1" xr:uid="{00000000-0004-0000-0100-0000E9360000}"/>
    <hyperlink ref="TTK21" location="Age_Categories!A1" display="Age_Categories!A1" xr:uid="{00000000-0004-0000-0100-0000EA360000}"/>
    <hyperlink ref="TTL21" location="Age_Categories!A1" display="Age_Categories!A1" xr:uid="{00000000-0004-0000-0100-0000EB360000}"/>
    <hyperlink ref="TTM21" location="Age_Categories!A1" display="Age_Categories!A1" xr:uid="{00000000-0004-0000-0100-0000EC360000}"/>
    <hyperlink ref="TTN21" location="Age_Categories!A1" display="Age_Categories!A1" xr:uid="{00000000-0004-0000-0100-0000ED360000}"/>
    <hyperlink ref="TTO21" location="Age_Categories!A1" display="Age_Categories!A1" xr:uid="{00000000-0004-0000-0100-0000EE360000}"/>
    <hyperlink ref="TTP21" location="Age_Categories!A1" display="Age_Categories!A1" xr:uid="{00000000-0004-0000-0100-0000EF360000}"/>
    <hyperlink ref="TTQ21" location="Age_Categories!A1" display="Age_Categories!A1" xr:uid="{00000000-0004-0000-0100-0000F0360000}"/>
    <hyperlink ref="TTR21" location="Age_Categories!A1" display="Age_Categories!A1" xr:uid="{00000000-0004-0000-0100-0000F1360000}"/>
    <hyperlink ref="TTS21" location="Age_Categories!A1" display="Age_Categories!A1" xr:uid="{00000000-0004-0000-0100-0000F2360000}"/>
    <hyperlink ref="TTT21" location="Age_Categories!A1" display="Age_Categories!A1" xr:uid="{00000000-0004-0000-0100-0000F3360000}"/>
    <hyperlink ref="TTU21" location="Age_Categories!A1" display="Age_Categories!A1" xr:uid="{00000000-0004-0000-0100-0000F4360000}"/>
    <hyperlink ref="TTV21" location="Age_Categories!A1" display="Age_Categories!A1" xr:uid="{00000000-0004-0000-0100-0000F5360000}"/>
    <hyperlink ref="TTW21" location="Age_Categories!A1" display="Age_Categories!A1" xr:uid="{00000000-0004-0000-0100-0000F6360000}"/>
    <hyperlink ref="TTX21" location="Age_Categories!A1" display="Age_Categories!A1" xr:uid="{00000000-0004-0000-0100-0000F7360000}"/>
    <hyperlink ref="TTY21" location="Age_Categories!A1" display="Age_Categories!A1" xr:uid="{00000000-0004-0000-0100-0000F8360000}"/>
    <hyperlink ref="TTZ21" location="Age_Categories!A1" display="Age_Categories!A1" xr:uid="{00000000-0004-0000-0100-0000F9360000}"/>
    <hyperlink ref="TUA21" location="Age_Categories!A1" display="Age_Categories!A1" xr:uid="{00000000-0004-0000-0100-0000FA360000}"/>
    <hyperlink ref="TUB21" location="Age_Categories!A1" display="Age_Categories!A1" xr:uid="{00000000-0004-0000-0100-0000FB360000}"/>
    <hyperlink ref="TUC21" location="Age_Categories!A1" display="Age_Categories!A1" xr:uid="{00000000-0004-0000-0100-0000FC360000}"/>
    <hyperlink ref="TUD21" location="Age_Categories!A1" display="Age_Categories!A1" xr:uid="{00000000-0004-0000-0100-0000FD360000}"/>
    <hyperlink ref="TUE21" location="Age_Categories!A1" display="Age_Categories!A1" xr:uid="{00000000-0004-0000-0100-0000FE360000}"/>
    <hyperlink ref="TUF21" location="Age_Categories!A1" display="Age_Categories!A1" xr:uid="{00000000-0004-0000-0100-0000FF360000}"/>
    <hyperlink ref="TUG21" location="Age_Categories!A1" display="Age_Categories!A1" xr:uid="{00000000-0004-0000-0100-000000370000}"/>
    <hyperlink ref="TUH21" location="Age_Categories!A1" display="Age_Categories!A1" xr:uid="{00000000-0004-0000-0100-000001370000}"/>
    <hyperlink ref="TUI21" location="Age_Categories!A1" display="Age_Categories!A1" xr:uid="{00000000-0004-0000-0100-000002370000}"/>
    <hyperlink ref="TUJ21" location="Age_Categories!A1" display="Age_Categories!A1" xr:uid="{00000000-0004-0000-0100-000003370000}"/>
    <hyperlink ref="TUK21" location="Age_Categories!A1" display="Age_Categories!A1" xr:uid="{00000000-0004-0000-0100-000004370000}"/>
    <hyperlink ref="TUL21" location="Age_Categories!A1" display="Age_Categories!A1" xr:uid="{00000000-0004-0000-0100-000005370000}"/>
    <hyperlink ref="TUM21" location="Age_Categories!A1" display="Age_Categories!A1" xr:uid="{00000000-0004-0000-0100-000006370000}"/>
    <hyperlink ref="TUN21" location="Age_Categories!A1" display="Age_Categories!A1" xr:uid="{00000000-0004-0000-0100-000007370000}"/>
    <hyperlink ref="TUO21" location="Age_Categories!A1" display="Age_Categories!A1" xr:uid="{00000000-0004-0000-0100-000008370000}"/>
    <hyperlink ref="TUP21" location="Age_Categories!A1" display="Age_Categories!A1" xr:uid="{00000000-0004-0000-0100-000009370000}"/>
    <hyperlink ref="TUQ21" location="Age_Categories!A1" display="Age_Categories!A1" xr:uid="{00000000-0004-0000-0100-00000A370000}"/>
    <hyperlink ref="TUR21" location="Age_Categories!A1" display="Age_Categories!A1" xr:uid="{00000000-0004-0000-0100-00000B370000}"/>
    <hyperlink ref="TUS21" location="Age_Categories!A1" display="Age_Categories!A1" xr:uid="{00000000-0004-0000-0100-00000C370000}"/>
    <hyperlink ref="TUT21" location="Age_Categories!A1" display="Age_Categories!A1" xr:uid="{00000000-0004-0000-0100-00000D370000}"/>
    <hyperlink ref="TUU21" location="Age_Categories!A1" display="Age_Categories!A1" xr:uid="{00000000-0004-0000-0100-00000E370000}"/>
    <hyperlink ref="TUV21" location="Age_Categories!A1" display="Age_Categories!A1" xr:uid="{00000000-0004-0000-0100-00000F370000}"/>
    <hyperlink ref="TUW21" location="Age_Categories!A1" display="Age_Categories!A1" xr:uid="{00000000-0004-0000-0100-000010370000}"/>
    <hyperlink ref="TUX21" location="Age_Categories!A1" display="Age_Categories!A1" xr:uid="{00000000-0004-0000-0100-000011370000}"/>
    <hyperlink ref="TUY21" location="Age_Categories!A1" display="Age_Categories!A1" xr:uid="{00000000-0004-0000-0100-000012370000}"/>
    <hyperlink ref="TUZ21" location="Age_Categories!A1" display="Age_Categories!A1" xr:uid="{00000000-0004-0000-0100-000013370000}"/>
    <hyperlink ref="TVA21" location="Age_Categories!A1" display="Age_Categories!A1" xr:uid="{00000000-0004-0000-0100-000014370000}"/>
    <hyperlink ref="TVB21" location="Age_Categories!A1" display="Age_Categories!A1" xr:uid="{00000000-0004-0000-0100-000015370000}"/>
    <hyperlink ref="TVC21" location="Age_Categories!A1" display="Age_Categories!A1" xr:uid="{00000000-0004-0000-0100-000016370000}"/>
    <hyperlink ref="TVD21" location="Age_Categories!A1" display="Age_Categories!A1" xr:uid="{00000000-0004-0000-0100-000017370000}"/>
    <hyperlink ref="TVE21" location="Age_Categories!A1" display="Age_Categories!A1" xr:uid="{00000000-0004-0000-0100-000018370000}"/>
    <hyperlink ref="TVF21" location="Age_Categories!A1" display="Age_Categories!A1" xr:uid="{00000000-0004-0000-0100-000019370000}"/>
    <hyperlink ref="TVG21" location="Age_Categories!A1" display="Age_Categories!A1" xr:uid="{00000000-0004-0000-0100-00001A370000}"/>
    <hyperlink ref="TVH21" location="Age_Categories!A1" display="Age_Categories!A1" xr:uid="{00000000-0004-0000-0100-00001B370000}"/>
    <hyperlink ref="TVI21" location="Age_Categories!A1" display="Age_Categories!A1" xr:uid="{00000000-0004-0000-0100-00001C370000}"/>
    <hyperlink ref="TVJ21" location="Age_Categories!A1" display="Age_Categories!A1" xr:uid="{00000000-0004-0000-0100-00001D370000}"/>
    <hyperlink ref="TVK21" location="Age_Categories!A1" display="Age_Categories!A1" xr:uid="{00000000-0004-0000-0100-00001E370000}"/>
    <hyperlink ref="TVL21" location="Age_Categories!A1" display="Age_Categories!A1" xr:uid="{00000000-0004-0000-0100-00001F370000}"/>
    <hyperlink ref="TVM21" location="Age_Categories!A1" display="Age_Categories!A1" xr:uid="{00000000-0004-0000-0100-000020370000}"/>
    <hyperlink ref="TVN21" location="Age_Categories!A1" display="Age_Categories!A1" xr:uid="{00000000-0004-0000-0100-000021370000}"/>
    <hyperlink ref="TVO21" location="Age_Categories!A1" display="Age_Categories!A1" xr:uid="{00000000-0004-0000-0100-000022370000}"/>
    <hyperlink ref="TVP21" location="Age_Categories!A1" display="Age_Categories!A1" xr:uid="{00000000-0004-0000-0100-000023370000}"/>
    <hyperlink ref="TVQ21" location="Age_Categories!A1" display="Age_Categories!A1" xr:uid="{00000000-0004-0000-0100-000024370000}"/>
    <hyperlink ref="TVR21" location="Age_Categories!A1" display="Age_Categories!A1" xr:uid="{00000000-0004-0000-0100-000025370000}"/>
    <hyperlink ref="TVS21" location="Age_Categories!A1" display="Age_Categories!A1" xr:uid="{00000000-0004-0000-0100-000026370000}"/>
    <hyperlink ref="TVT21" location="Age_Categories!A1" display="Age_Categories!A1" xr:uid="{00000000-0004-0000-0100-000027370000}"/>
    <hyperlink ref="TVU21" location="Age_Categories!A1" display="Age_Categories!A1" xr:uid="{00000000-0004-0000-0100-000028370000}"/>
    <hyperlink ref="TVV21" location="Age_Categories!A1" display="Age_Categories!A1" xr:uid="{00000000-0004-0000-0100-000029370000}"/>
    <hyperlink ref="TVW21" location="Age_Categories!A1" display="Age_Categories!A1" xr:uid="{00000000-0004-0000-0100-00002A370000}"/>
    <hyperlink ref="TVX21" location="Age_Categories!A1" display="Age_Categories!A1" xr:uid="{00000000-0004-0000-0100-00002B370000}"/>
    <hyperlink ref="TVY21" location="Age_Categories!A1" display="Age_Categories!A1" xr:uid="{00000000-0004-0000-0100-00002C370000}"/>
    <hyperlink ref="TVZ21" location="Age_Categories!A1" display="Age_Categories!A1" xr:uid="{00000000-0004-0000-0100-00002D370000}"/>
    <hyperlink ref="TWA21" location="Age_Categories!A1" display="Age_Categories!A1" xr:uid="{00000000-0004-0000-0100-00002E370000}"/>
    <hyperlink ref="TWB21" location="Age_Categories!A1" display="Age_Categories!A1" xr:uid="{00000000-0004-0000-0100-00002F370000}"/>
    <hyperlink ref="TWC21" location="Age_Categories!A1" display="Age_Categories!A1" xr:uid="{00000000-0004-0000-0100-000030370000}"/>
    <hyperlink ref="TWD21" location="Age_Categories!A1" display="Age_Categories!A1" xr:uid="{00000000-0004-0000-0100-000031370000}"/>
    <hyperlink ref="TWE21" location="Age_Categories!A1" display="Age_Categories!A1" xr:uid="{00000000-0004-0000-0100-000032370000}"/>
    <hyperlink ref="TWF21" location="Age_Categories!A1" display="Age_Categories!A1" xr:uid="{00000000-0004-0000-0100-000033370000}"/>
    <hyperlink ref="TWG21" location="Age_Categories!A1" display="Age_Categories!A1" xr:uid="{00000000-0004-0000-0100-000034370000}"/>
    <hyperlink ref="TWH21" location="Age_Categories!A1" display="Age_Categories!A1" xr:uid="{00000000-0004-0000-0100-000035370000}"/>
    <hyperlink ref="TWI21" location="Age_Categories!A1" display="Age_Categories!A1" xr:uid="{00000000-0004-0000-0100-000036370000}"/>
    <hyperlink ref="TWJ21" location="Age_Categories!A1" display="Age_Categories!A1" xr:uid="{00000000-0004-0000-0100-000037370000}"/>
    <hyperlink ref="TWK21" location="Age_Categories!A1" display="Age_Categories!A1" xr:uid="{00000000-0004-0000-0100-000038370000}"/>
    <hyperlink ref="TWL21" location="Age_Categories!A1" display="Age_Categories!A1" xr:uid="{00000000-0004-0000-0100-000039370000}"/>
    <hyperlink ref="TWM21" location="Age_Categories!A1" display="Age_Categories!A1" xr:uid="{00000000-0004-0000-0100-00003A370000}"/>
    <hyperlink ref="TWN21" location="Age_Categories!A1" display="Age_Categories!A1" xr:uid="{00000000-0004-0000-0100-00003B370000}"/>
    <hyperlink ref="TWO21" location="Age_Categories!A1" display="Age_Categories!A1" xr:uid="{00000000-0004-0000-0100-00003C370000}"/>
    <hyperlink ref="TWP21" location="Age_Categories!A1" display="Age_Categories!A1" xr:uid="{00000000-0004-0000-0100-00003D370000}"/>
    <hyperlink ref="TWQ21" location="Age_Categories!A1" display="Age_Categories!A1" xr:uid="{00000000-0004-0000-0100-00003E370000}"/>
    <hyperlink ref="TWR21" location="Age_Categories!A1" display="Age_Categories!A1" xr:uid="{00000000-0004-0000-0100-00003F370000}"/>
    <hyperlink ref="TWS21" location="Age_Categories!A1" display="Age_Categories!A1" xr:uid="{00000000-0004-0000-0100-000040370000}"/>
    <hyperlink ref="TWT21" location="Age_Categories!A1" display="Age_Categories!A1" xr:uid="{00000000-0004-0000-0100-000041370000}"/>
    <hyperlink ref="TWU21" location="Age_Categories!A1" display="Age_Categories!A1" xr:uid="{00000000-0004-0000-0100-000042370000}"/>
    <hyperlink ref="TWV21" location="Age_Categories!A1" display="Age_Categories!A1" xr:uid="{00000000-0004-0000-0100-000043370000}"/>
    <hyperlink ref="TWW21" location="Age_Categories!A1" display="Age_Categories!A1" xr:uid="{00000000-0004-0000-0100-000044370000}"/>
    <hyperlink ref="TWX21" location="Age_Categories!A1" display="Age_Categories!A1" xr:uid="{00000000-0004-0000-0100-000045370000}"/>
    <hyperlink ref="TWY21" location="Age_Categories!A1" display="Age_Categories!A1" xr:uid="{00000000-0004-0000-0100-000046370000}"/>
    <hyperlink ref="TWZ21" location="Age_Categories!A1" display="Age_Categories!A1" xr:uid="{00000000-0004-0000-0100-000047370000}"/>
    <hyperlink ref="TXA21" location="Age_Categories!A1" display="Age_Categories!A1" xr:uid="{00000000-0004-0000-0100-000048370000}"/>
    <hyperlink ref="TXB21" location="Age_Categories!A1" display="Age_Categories!A1" xr:uid="{00000000-0004-0000-0100-000049370000}"/>
    <hyperlink ref="TXC21" location="Age_Categories!A1" display="Age_Categories!A1" xr:uid="{00000000-0004-0000-0100-00004A370000}"/>
    <hyperlink ref="TXD21" location="Age_Categories!A1" display="Age_Categories!A1" xr:uid="{00000000-0004-0000-0100-00004B370000}"/>
    <hyperlink ref="TXE21" location="Age_Categories!A1" display="Age_Categories!A1" xr:uid="{00000000-0004-0000-0100-00004C370000}"/>
    <hyperlink ref="TXF21" location="Age_Categories!A1" display="Age_Categories!A1" xr:uid="{00000000-0004-0000-0100-00004D370000}"/>
    <hyperlink ref="TXG21" location="Age_Categories!A1" display="Age_Categories!A1" xr:uid="{00000000-0004-0000-0100-00004E370000}"/>
    <hyperlink ref="TXH21" location="Age_Categories!A1" display="Age_Categories!A1" xr:uid="{00000000-0004-0000-0100-00004F370000}"/>
    <hyperlink ref="TXI21" location="Age_Categories!A1" display="Age_Categories!A1" xr:uid="{00000000-0004-0000-0100-000050370000}"/>
    <hyperlink ref="TXJ21" location="Age_Categories!A1" display="Age_Categories!A1" xr:uid="{00000000-0004-0000-0100-000051370000}"/>
    <hyperlink ref="TXK21" location="Age_Categories!A1" display="Age_Categories!A1" xr:uid="{00000000-0004-0000-0100-000052370000}"/>
    <hyperlink ref="TXL21" location="Age_Categories!A1" display="Age_Categories!A1" xr:uid="{00000000-0004-0000-0100-000053370000}"/>
    <hyperlink ref="TXM21" location="Age_Categories!A1" display="Age_Categories!A1" xr:uid="{00000000-0004-0000-0100-000054370000}"/>
    <hyperlink ref="TXN21" location="Age_Categories!A1" display="Age_Categories!A1" xr:uid="{00000000-0004-0000-0100-000055370000}"/>
    <hyperlink ref="TXO21" location="Age_Categories!A1" display="Age_Categories!A1" xr:uid="{00000000-0004-0000-0100-000056370000}"/>
    <hyperlink ref="TXP21" location="Age_Categories!A1" display="Age_Categories!A1" xr:uid="{00000000-0004-0000-0100-000057370000}"/>
    <hyperlink ref="TXQ21" location="Age_Categories!A1" display="Age_Categories!A1" xr:uid="{00000000-0004-0000-0100-000058370000}"/>
    <hyperlink ref="TXR21" location="Age_Categories!A1" display="Age_Categories!A1" xr:uid="{00000000-0004-0000-0100-000059370000}"/>
    <hyperlink ref="TXS21" location="Age_Categories!A1" display="Age_Categories!A1" xr:uid="{00000000-0004-0000-0100-00005A370000}"/>
    <hyperlink ref="TXT21" location="Age_Categories!A1" display="Age_Categories!A1" xr:uid="{00000000-0004-0000-0100-00005B370000}"/>
    <hyperlink ref="TXU21" location="Age_Categories!A1" display="Age_Categories!A1" xr:uid="{00000000-0004-0000-0100-00005C370000}"/>
    <hyperlink ref="TXV21" location="Age_Categories!A1" display="Age_Categories!A1" xr:uid="{00000000-0004-0000-0100-00005D370000}"/>
    <hyperlink ref="TXW21" location="Age_Categories!A1" display="Age_Categories!A1" xr:uid="{00000000-0004-0000-0100-00005E370000}"/>
    <hyperlink ref="TXX21" location="Age_Categories!A1" display="Age_Categories!A1" xr:uid="{00000000-0004-0000-0100-00005F370000}"/>
    <hyperlink ref="TXY21" location="Age_Categories!A1" display="Age_Categories!A1" xr:uid="{00000000-0004-0000-0100-000060370000}"/>
    <hyperlink ref="TXZ21" location="Age_Categories!A1" display="Age_Categories!A1" xr:uid="{00000000-0004-0000-0100-000061370000}"/>
    <hyperlink ref="TYA21" location="Age_Categories!A1" display="Age_Categories!A1" xr:uid="{00000000-0004-0000-0100-000062370000}"/>
    <hyperlink ref="TYB21" location="Age_Categories!A1" display="Age_Categories!A1" xr:uid="{00000000-0004-0000-0100-000063370000}"/>
    <hyperlink ref="TYC21" location="Age_Categories!A1" display="Age_Categories!A1" xr:uid="{00000000-0004-0000-0100-000064370000}"/>
    <hyperlink ref="TYD21" location="Age_Categories!A1" display="Age_Categories!A1" xr:uid="{00000000-0004-0000-0100-000065370000}"/>
    <hyperlink ref="TYE21" location="Age_Categories!A1" display="Age_Categories!A1" xr:uid="{00000000-0004-0000-0100-000066370000}"/>
    <hyperlink ref="TYF21" location="Age_Categories!A1" display="Age_Categories!A1" xr:uid="{00000000-0004-0000-0100-000067370000}"/>
    <hyperlink ref="TYG21" location="Age_Categories!A1" display="Age_Categories!A1" xr:uid="{00000000-0004-0000-0100-000068370000}"/>
    <hyperlink ref="TYH21" location="Age_Categories!A1" display="Age_Categories!A1" xr:uid="{00000000-0004-0000-0100-000069370000}"/>
    <hyperlink ref="TYI21" location="Age_Categories!A1" display="Age_Categories!A1" xr:uid="{00000000-0004-0000-0100-00006A370000}"/>
    <hyperlink ref="TYJ21" location="Age_Categories!A1" display="Age_Categories!A1" xr:uid="{00000000-0004-0000-0100-00006B370000}"/>
    <hyperlink ref="TYK21" location="Age_Categories!A1" display="Age_Categories!A1" xr:uid="{00000000-0004-0000-0100-00006C370000}"/>
    <hyperlink ref="TYL21" location="Age_Categories!A1" display="Age_Categories!A1" xr:uid="{00000000-0004-0000-0100-00006D370000}"/>
    <hyperlink ref="TYM21" location="Age_Categories!A1" display="Age_Categories!A1" xr:uid="{00000000-0004-0000-0100-00006E370000}"/>
    <hyperlink ref="TYN21" location="Age_Categories!A1" display="Age_Categories!A1" xr:uid="{00000000-0004-0000-0100-00006F370000}"/>
    <hyperlink ref="TYO21" location="Age_Categories!A1" display="Age_Categories!A1" xr:uid="{00000000-0004-0000-0100-000070370000}"/>
    <hyperlink ref="TYP21" location="Age_Categories!A1" display="Age_Categories!A1" xr:uid="{00000000-0004-0000-0100-000071370000}"/>
    <hyperlink ref="TYQ21" location="Age_Categories!A1" display="Age_Categories!A1" xr:uid="{00000000-0004-0000-0100-000072370000}"/>
    <hyperlink ref="TYR21" location="Age_Categories!A1" display="Age_Categories!A1" xr:uid="{00000000-0004-0000-0100-000073370000}"/>
    <hyperlink ref="TYS21" location="Age_Categories!A1" display="Age_Categories!A1" xr:uid="{00000000-0004-0000-0100-000074370000}"/>
    <hyperlink ref="TYT21" location="Age_Categories!A1" display="Age_Categories!A1" xr:uid="{00000000-0004-0000-0100-000075370000}"/>
    <hyperlink ref="TYU21" location="Age_Categories!A1" display="Age_Categories!A1" xr:uid="{00000000-0004-0000-0100-000076370000}"/>
    <hyperlink ref="TYV21" location="Age_Categories!A1" display="Age_Categories!A1" xr:uid="{00000000-0004-0000-0100-000077370000}"/>
    <hyperlink ref="TYW21" location="Age_Categories!A1" display="Age_Categories!A1" xr:uid="{00000000-0004-0000-0100-000078370000}"/>
    <hyperlink ref="TYX21" location="Age_Categories!A1" display="Age_Categories!A1" xr:uid="{00000000-0004-0000-0100-000079370000}"/>
    <hyperlink ref="TYY21" location="Age_Categories!A1" display="Age_Categories!A1" xr:uid="{00000000-0004-0000-0100-00007A370000}"/>
    <hyperlink ref="TYZ21" location="Age_Categories!A1" display="Age_Categories!A1" xr:uid="{00000000-0004-0000-0100-00007B370000}"/>
    <hyperlink ref="TZA21" location="Age_Categories!A1" display="Age_Categories!A1" xr:uid="{00000000-0004-0000-0100-00007C370000}"/>
    <hyperlink ref="TZB21" location="Age_Categories!A1" display="Age_Categories!A1" xr:uid="{00000000-0004-0000-0100-00007D370000}"/>
    <hyperlink ref="TZC21" location="Age_Categories!A1" display="Age_Categories!A1" xr:uid="{00000000-0004-0000-0100-00007E370000}"/>
    <hyperlink ref="TZD21" location="Age_Categories!A1" display="Age_Categories!A1" xr:uid="{00000000-0004-0000-0100-00007F370000}"/>
    <hyperlink ref="TZE21" location="Age_Categories!A1" display="Age_Categories!A1" xr:uid="{00000000-0004-0000-0100-000080370000}"/>
    <hyperlink ref="TZF21" location="Age_Categories!A1" display="Age_Categories!A1" xr:uid="{00000000-0004-0000-0100-000081370000}"/>
    <hyperlink ref="TZG21" location="Age_Categories!A1" display="Age_Categories!A1" xr:uid="{00000000-0004-0000-0100-000082370000}"/>
    <hyperlink ref="TZH21" location="Age_Categories!A1" display="Age_Categories!A1" xr:uid="{00000000-0004-0000-0100-000083370000}"/>
    <hyperlink ref="TZI21" location="Age_Categories!A1" display="Age_Categories!A1" xr:uid="{00000000-0004-0000-0100-000084370000}"/>
    <hyperlink ref="TZJ21" location="Age_Categories!A1" display="Age_Categories!A1" xr:uid="{00000000-0004-0000-0100-000085370000}"/>
    <hyperlink ref="TZK21" location="Age_Categories!A1" display="Age_Categories!A1" xr:uid="{00000000-0004-0000-0100-000086370000}"/>
    <hyperlink ref="TZL21" location="Age_Categories!A1" display="Age_Categories!A1" xr:uid="{00000000-0004-0000-0100-000087370000}"/>
    <hyperlink ref="TZM21" location="Age_Categories!A1" display="Age_Categories!A1" xr:uid="{00000000-0004-0000-0100-000088370000}"/>
    <hyperlink ref="TZN21" location="Age_Categories!A1" display="Age_Categories!A1" xr:uid="{00000000-0004-0000-0100-000089370000}"/>
    <hyperlink ref="TZO21" location="Age_Categories!A1" display="Age_Categories!A1" xr:uid="{00000000-0004-0000-0100-00008A370000}"/>
    <hyperlink ref="TZP21" location="Age_Categories!A1" display="Age_Categories!A1" xr:uid="{00000000-0004-0000-0100-00008B370000}"/>
    <hyperlink ref="TZQ21" location="Age_Categories!A1" display="Age_Categories!A1" xr:uid="{00000000-0004-0000-0100-00008C370000}"/>
    <hyperlink ref="TZR21" location="Age_Categories!A1" display="Age_Categories!A1" xr:uid="{00000000-0004-0000-0100-00008D370000}"/>
    <hyperlink ref="TZS21" location="Age_Categories!A1" display="Age_Categories!A1" xr:uid="{00000000-0004-0000-0100-00008E370000}"/>
    <hyperlink ref="TZT21" location="Age_Categories!A1" display="Age_Categories!A1" xr:uid="{00000000-0004-0000-0100-00008F370000}"/>
    <hyperlink ref="TZU21" location="Age_Categories!A1" display="Age_Categories!A1" xr:uid="{00000000-0004-0000-0100-000090370000}"/>
    <hyperlink ref="TZV21" location="Age_Categories!A1" display="Age_Categories!A1" xr:uid="{00000000-0004-0000-0100-000091370000}"/>
    <hyperlink ref="TZW21" location="Age_Categories!A1" display="Age_Categories!A1" xr:uid="{00000000-0004-0000-0100-000092370000}"/>
    <hyperlink ref="TZX21" location="Age_Categories!A1" display="Age_Categories!A1" xr:uid="{00000000-0004-0000-0100-000093370000}"/>
    <hyperlink ref="TZY21" location="Age_Categories!A1" display="Age_Categories!A1" xr:uid="{00000000-0004-0000-0100-000094370000}"/>
    <hyperlink ref="TZZ21" location="Age_Categories!A1" display="Age_Categories!A1" xr:uid="{00000000-0004-0000-0100-000095370000}"/>
    <hyperlink ref="UAA21" location="Age_Categories!A1" display="Age_Categories!A1" xr:uid="{00000000-0004-0000-0100-000096370000}"/>
    <hyperlink ref="UAB21" location="Age_Categories!A1" display="Age_Categories!A1" xr:uid="{00000000-0004-0000-0100-000097370000}"/>
    <hyperlink ref="UAC21" location="Age_Categories!A1" display="Age_Categories!A1" xr:uid="{00000000-0004-0000-0100-000098370000}"/>
    <hyperlink ref="UAD21" location="Age_Categories!A1" display="Age_Categories!A1" xr:uid="{00000000-0004-0000-0100-000099370000}"/>
    <hyperlink ref="UAE21" location="Age_Categories!A1" display="Age_Categories!A1" xr:uid="{00000000-0004-0000-0100-00009A370000}"/>
    <hyperlink ref="UAF21" location="Age_Categories!A1" display="Age_Categories!A1" xr:uid="{00000000-0004-0000-0100-00009B370000}"/>
    <hyperlink ref="UAG21" location="Age_Categories!A1" display="Age_Categories!A1" xr:uid="{00000000-0004-0000-0100-00009C370000}"/>
    <hyperlink ref="UAH21" location="Age_Categories!A1" display="Age_Categories!A1" xr:uid="{00000000-0004-0000-0100-00009D370000}"/>
    <hyperlink ref="UAI21" location="Age_Categories!A1" display="Age_Categories!A1" xr:uid="{00000000-0004-0000-0100-00009E370000}"/>
    <hyperlink ref="UAJ21" location="Age_Categories!A1" display="Age_Categories!A1" xr:uid="{00000000-0004-0000-0100-00009F370000}"/>
    <hyperlink ref="UAK21" location="Age_Categories!A1" display="Age_Categories!A1" xr:uid="{00000000-0004-0000-0100-0000A0370000}"/>
    <hyperlink ref="UAL21" location="Age_Categories!A1" display="Age_Categories!A1" xr:uid="{00000000-0004-0000-0100-0000A1370000}"/>
    <hyperlink ref="UAM21" location="Age_Categories!A1" display="Age_Categories!A1" xr:uid="{00000000-0004-0000-0100-0000A2370000}"/>
    <hyperlink ref="UAN21" location="Age_Categories!A1" display="Age_Categories!A1" xr:uid="{00000000-0004-0000-0100-0000A3370000}"/>
    <hyperlink ref="UAO21" location="Age_Categories!A1" display="Age_Categories!A1" xr:uid="{00000000-0004-0000-0100-0000A4370000}"/>
    <hyperlink ref="UAP21" location="Age_Categories!A1" display="Age_Categories!A1" xr:uid="{00000000-0004-0000-0100-0000A5370000}"/>
    <hyperlink ref="UAQ21" location="Age_Categories!A1" display="Age_Categories!A1" xr:uid="{00000000-0004-0000-0100-0000A6370000}"/>
    <hyperlink ref="UAR21" location="Age_Categories!A1" display="Age_Categories!A1" xr:uid="{00000000-0004-0000-0100-0000A7370000}"/>
    <hyperlink ref="UAS21" location="Age_Categories!A1" display="Age_Categories!A1" xr:uid="{00000000-0004-0000-0100-0000A8370000}"/>
    <hyperlink ref="UAT21" location="Age_Categories!A1" display="Age_Categories!A1" xr:uid="{00000000-0004-0000-0100-0000A9370000}"/>
    <hyperlink ref="UAU21" location="Age_Categories!A1" display="Age_Categories!A1" xr:uid="{00000000-0004-0000-0100-0000AA370000}"/>
    <hyperlink ref="UAV21" location="Age_Categories!A1" display="Age_Categories!A1" xr:uid="{00000000-0004-0000-0100-0000AB370000}"/>
    <hyperlink ref="UAW21" location="Age_Categories!A1" display="Age_Categories!A1" xr:uid="{00000000-0004-0000-0100-0000AC370000}"/>
    <hyperlink ref="UAX21" location="Age_Categories!A1" display="Age_Categories!A1" xr:uid="{00000000-0004-0000-0100-0000AD370000}"/>
    <hyperlink ref="UAY21" location="Age_Categories!A1" display="Age_Categories!A1" xr:uid="{00000000-0004-0000-0100-0000AE370000}"/>
    <hyperlink ref="UAZ21" location="Age_Categories!A1" display="Age_Categories!A1" xr:uid="{00000000-0004-0000-0100-0000AF370000}"/>
    <hyperlink ref="UBA21" location="Age_Categories!A1" display="Age_Categories!A1" xr:uid="{00000000-0004-0000-0100-0000B0370000}"/>
    <hyperlink ref="UBB21" location="Age_Categories!A1" display="Age_Categories!A1" xr:uid="{00000000-0004-0000-0100-0000B1370000}"/>
    <hyperlink ref="UBC21" location="Age_Categories!A1" display="Age_Categories!A1" xr:uid="{00000000-0004-0000-0100-0000B2370000}"/>
    <hyperlink ref="UBD21" location="Age_Categories!A1" display="Age_Categories!A1" xr:uid="{00000000-0004-0000-0100-0000B3370000}"/>
    <hyperlink ref="UBE21" location="Age_Categories!A1" display="Age_Categories!A1" xr:uid="{00000000-0004-0000-0100-0000B4370000}"/>
    <hyperlink ref="UBF21" location="Age_Categories!A1" display="Age_Categories!A1" xr:uid="{00000000-0004-0000-0100-0000B5370000}"/>
    <hyperlink ref="UBG21" location="Age_Categories!A1" display="Age_Categories!A1" xr:uid="{00000000-0004-0000-0100-0000B6370000}"/>
    <hyperlink ref="UBH21" location="Age_Categories!A1" display="Age_Categories!A1" xr:uid="{00000000-0004-0000-0100-0000B7370000}"/>
    <hyperlink ref="UBI21" location="Age_Categories!A1" display="Age_Categories!A1" xr:uid="{00000000-0004-0000-0100-0000B8370000}"/>
    <hyperlink ref="UBJ21" location="Age_Categories!A1" display="Age_Categories!A1" xr:uid="{00000000-0004-0000-0100-0000B9370000}"/>
    <hyperlink ref="UBK21" location="Age_Categories!A1" display="Age_Categories!A1" xr:uid="{00000000-0004-0000-0100-0000BA370000}"/>
    <hyperlink ref="UBL21" location="Age_Categories!A1" display="Age_Categories!A1" xr:uid="{00000000-0004-0000-0100-0000BB370000}"/>
    <hyperlink ref="UBM21" location="Age_Categories!A1" display="Age_Categories!A1" xr:uid="{00000000-0004-0000-0100-0000BC370000}"/>
    <hyperlink ref="UBN21" location="Age_Categories!A1" display="Age_Categories!A1" xr:uid="{00000000-0004-0000-0100-0000BD370000}"/>
    <hyperlink ref="UBO21" location="Age_Categories!A1" display="Age_Categories!A1" xr:uid="{00000000-0004-0000-0100-0000BE370000}"/>
    <hyperlink ref="UBP21" location="Age_Categories!A1" display="Age_Categories!A1" xr:uid="{00000000-0004-0000-0100-0000BF370000}"/>
    <hyperlink ref="UBQ21" location="Age_Categories!A1" display="Age_Categories!A1" xr:uid="{00000000-0004-0000-0100-0000C0370000}"/>
    <hyperlink ref="UBR21" location="Age_Categories!A1" display="Age_Categories!A1" xr:uid="{00000000-0004-0000-0100-0000C1370000}"/>
    <hyperlink ref="UBS21" location="Age_Categories!A1" display="Age_Categories!A1" xr:uid="{00000000-0004-0000-0100-0000C2370000}"/>
    <hyperlink ref="UBT21" location="Age_Categories!A1" display="Age_Categories!A1" xr:uid="{00000000-0004-0000-0100-0000C3370000}"/>
    <hyperlink ref="UBU21" location="Age_Categories!A1" display="Age_Categories!A1" xr:uid="{00000000-0004-0000-0100-0000C4370000}"/>
    <hyperlink ref="UBV21" location="Age_Categories!A1" display="Age_Categories!A1" xr:uid="{00000000-0004-0000-0100-0000C5370000}"/>
    <hyperlink ref="UBW21" location="Age_Categories!A1" display="Age_Categories!A1" xr:uid="{00000000-0004-0000-0100-0000C6370000}"/>
    <hyperlink ref="UBX21" location="Age_Categories!A1" display="Age_Categories!A1" xr:uid="{00000000-0004-0000-0100-0000C7370000}"/>
    <hyperlink ref="UBY21" location="Age_Categories!A1" display="Age_Categories!A1" xr:uid="{00000000-0004-0000-0100-0000C8370000}"/>
    <hyperlink ref="UBZ21" location="Age_Categories!A1" display="Age_Categories!A1" xr:uid="{00000000-0004-0000-0100-0000C9370000}"/>
    <hyperlink ref="UCA21" location="Age_Categories!A1" display="Age_Categories!A1" xr:uid="{00000000-0004-0000-0100-0000CA370000}"/>
    <hyperlink ref="UCB21" location="Age_Categories!A1" display="Age_Categories!A1" xr:uid="{00000000-0004-0000-0100-0000CB370000}"/>
    <hyperlink ref="UCC21" location="Age_Categories!A1" display="Age_Categories!A1" xr:uid="{00000000-0004-0000-0100-0000CC370000}"/>
    <hyperlink ref="UCD21" location="Age_Categories!A1" display="Age_Categories!A1" xr:uid="{00000000-0004-0000-0100-0000CD370000}"/>
    <hyperlink ref="UCE21" location="Age_Categories!A1" display="Age_Categories!A1" xr:uid="{00000000-0004-0000-0100-0000CE370000}"/>
    <hyperlink ref="UCF21" location="Age_Categories!A1" display="Age_Categories!A1" xr:uid="{00000000-0004-0000-0100-0000CF370000}"/>
    <hyperlink ref="UCG21" location="Age_Categories!A1" display="Age_Categories!A1" xr:uid="{00000000-0004-0000-0100-0000D0370000}"/>
    <hyperlink ref="UCH21" location="Age_Categories!A1" display="Age_Categories!A1" xr:uid="{00000000-0004-0000-0100-0000D1370000}"/>
    <hyperlink ref="UCI21" location="Age_Categories!A1" display="Age_Categories!A1" xr:uid="{00000000-0004-0000-0100-0000D2370000}"/>
    <hyperlink ref="UCJ21" location="Age_Categories!A1" display="Age_Categories!A1" xr:uid="{00000000-0004-0000-0100-0000D3370000}"/>
    <hyperlink ref="UCK21" location="Age_Categories!A1" display="Age_Categories!A1" xr:uid="{00000000-0004-0000-0100-0000D4370000}"/>
    <hyperlink ref="UCL21" location="Age_Categories!A1" display="Age_Categories!A1" xr:uid="{00000000-0004-0000-0100-0000D5370000}"/>
    <hyperlink ref="UCM21" location="Age_Categories!A1" display="Age_Categories!A1" xr:uid="{00000000-0004-0000-0100-0000D6370000}"/>
    <hyperlink ref="UCN21" location="Age_Categories!A1" display="Age_Categories!A1" xr:uid="{00000000-0004-0000-0100-0000D7370000}"/>
    <hyperlink ref="UCO21" location="Age_Categories!A1" display="Age_Categories!A1" xr:uid="{00000000-0004-0000-0100-0000D8370000}"/>
    <hyperlink ref="UCP21" location="Age_Categories!A1" display="Age_Categories!A1" xr:uid="{00000000-0004-0000-0100-0000D9370000}"/>
    <hyperlink ref="UCQ21" location="Age_Categories!A1" display="Age_Categories!A1" xr:uid="{00000000-0004-0000-0100-0000DA370000}"/>
    <hyperlink ref="UCR21" location="Age_Categories!A1" display="Age_Categories!A1" xr:uid="{00000000-0004-0000-0100-0000DB370000}"/>
    <hyperlink ref="UCS21" location="Age_Categories!A1" display="Age_Categories!A1" xr:uid="{00000000-0004-0000-0100-0000DC370000}"/>
    <hyperlink ref="UCT21" location="Age_Categories!A1" display="Age_Categories!A1" xr:uid="{00000000-0004-0000-0100-0000DD370000}"/>
    <hyperlink ref="UCU21" location="Age_Categories!A1" display="Age_Categories!A1" xr:uid="{00000000-0004-0000-0100-0000DE370000}"/>
    <hyperlink ref="UCV21" location="Age_Categories!A1" display="Age_Categories!A1" xr:uid="{00000000-0004-0000-0100-0000DF370000}"/>
    <hyperlink ref="UCW21" location="Age_Categories!A1" display="Age_Categories!A1" xr:uid="{00000000-0004-0000-0100-0000E0370000}"/>
    <hyperlink ref="UCX21" location="Age_Categories!A1" display="Age_Categories!A1" xr:uid="{00000000-0004-0000-0100-0000E1370000}"/>
    <hyperlink ref="UCY21" location="Age_Categories!A1" display="Age_Categories!A1" xr:uid="{00000000-0004-0000-0100-0000E2370000}"/>
    <hyperlink ref="UCZ21" location="Age_Categories!A1" display="Age_Categories!A1" xr:uid="{00000000-0004-0000-0100-0000E3370000}"/>
    <hyperlink ref="UDA21" location="Age_Categories!A1" display="Age_Categories!A1" xr:uid="{00000000-0004-0000-0100-0000E4370000}"/>
    <hyperlink ref="UDB21" location="Age_Categories!A1" display="Age_Categories!A1" xr:uid="{00000000-0004-0000-0100-0000E5370000}"/>
    <hyperlink ref="UDC21" location="Age_Categories!A1" display="Age_Categories!A1" xr:uid="{00000000-0004-0000-0100-0000E6370000}"/>
    <hyperlink ref="UDD21" location="Age_Categories!A1" display="Age_Categories!A1" xr:uid="{00000000-0004-0000-0100-0000E7370000}"/>
    <hyperlink ref="UDE21" location="Age_Categories!A1" display="Age_Categories!A1" xr:uid="{00000000-0004-0000-0100-0000E8370000}"/>
    <hyperlink ref="UDF21" location="Age_Categories!A1" display="Age_Categories!A1" xr:uid="{00000000-0004-0000-0100-0000E9370000}"/>
    <hyperlink ref="UDG21" location="Age_Categories!A1" display="Age_Categories!A1" xr:uid="{00000000-0004-0000-0100-0000EA370000}"/>
    <hyperlink ref="UDH21" location="Age_Categories!A1" display="Age_Categories!A1" xr:uid="{00000000-0004-0000-0100-0000EB370000}"/>
    <hyperlink ref="UDI21" location="Age_Categories!A1" display="Age_Categories!A1" xr:uid="{00000000-0004-0000-0100-0000EC370000}"/>
    <hyperlink ref="UDJ21" location="Age_Categories!A1" display="Age_Categories!A1" xr:uid="{00000000-0004-0000-0100-0000ED370000}"/>
    <hyperlink ref="UDK21" location="Age_Categories!A1" display="Age_Categories!A1" xr:uid="{00000000-0004-0000-0100-0000EE370000}"/>
    <hyperlink ref="UDL21" location="Age_Categories!A1" display="Age_Categories!A1" xr:uid="{00000000-0004-0000-0100-0000EF370000}"/>
    <hyperlink ref="UDM21" location="Age_Categories!A1" display="Age_Categories!A1" xr:uid="{00000000-0004-0000-0100-0000F0370000}"/>
    <hyperlink ref="UDN21" location="Age_Categories!A1" display="Age_Categories!A1" xr:uid="{00000000-0004-0000-0100-0000F1370000}"/>
    <hyperlink ref="UDO21" location="Age_Categories!A1" display="Age_Categories!A1" xr:uid="{00000000-0004-0000-0100-0000F2370000}"/>
    <hyperlink ref="UDP21" location="Age_Categories!A1" display="Age_Categories!A1" xr:uid="{00000000-0004-0000-0100-0000F3370000}"/>
    <hyperlink ref="UDQ21" location="Age_Categories!A1" display="Age_Categories!A1" xr:uid="{00000000-0004-0000-0100-0000F4370000}"/>
    <hyperlink ref="UDR21" location="Age_Categories!A1" display="Age_Categories!A1" xr:uid="{00000000-0004-0000-0100-0000F5370000}"/>
    <hyperlink ref="UDS21" location="Age_Categories!A1" display="Age_Categories!A1" xr:uid="{00000000-0004-0000-0100-0000F6370000}"/>
    <hyperlink ref="UDT21" location="Age_Categories!A1" display="Age_Categories!A1" xr:uid="{00000000-0004-0000-0100-0000F7370000}"/>
    <hyperlink ref="UDU21" location="Age_Categories!A1" display="Age_Categories!A1" xr:uid="{00000000-0004-0000-0100-0000F8370000}"/>
    <hyperlink ref="UDV21" location="Age_Categories!A1" display="Age_Categories!A1" xr:uid="{00000000-0004-0000-0100-0000F9370000}"/>
    <hyperlink ref="UDW21" location="Age_Categories!A1" display="Age_Categories!A1" xr:uid="{00000000-0004-0000-0100-0000FA370000}"/>
    <hyperlink ref="UDX21" location="Age_Categories!A1" display="Age_Categories!A1" xr:uid="{00000000-0004-0000-0100-0000FB370000}"/>
    <hyperlink ref="UDY21" location="Age_Categories!A1" display="Age_Categories!A1" xr:uid="{00000000-0004-0000-0100-0000FC370000}"/>
    <hyperlink ref="UDZ21" location="Age_Categories!A1" display="Age_Categories!A1" xr:uid="{00000000-0004-0000-0100-0000FD370000}"/>
    <hyperlink ref="UEA21" location="Age_Categories!A1" display="Age_Categories!A1" xr:uid="{00000000-0004-0000-0100-0000FE370000}"/>
    <hyperlink ref="UEB21" location="Age_Categories!A1" display="Age_Categories!A1" xr:uid="{00000000-0004-0000-0100-0000FF370000}"/>
    <hyperlink ref="UEC21" location="Age_Categories!A1" display="Age_Categories!A1" xr:uid="{00000000-0004-0000-0100-000000380000}"/>
    <hyperlink ref="UED21" location="Age_Categories!A1" display="Age_Categories!A1" xr:uid="{00000000-0004-0000-0100-000001380000}"/>
    <hyperlink ref="UEE21" location="Age_Categories!A1" display="Age_Categories!A1" xr:uid="{00000000-0004-0000-0100-000002380000}"/>
    <hyperlink ref="UEF21" location="Age_Categories!A1" display="Age_Categories!A1" xr:uid="{00000000-0004-0000-0100-000003380000}"/>
    <hyperlink ref="UEG21" location="Age_Categories!A1" display="Age_Categories!A1" xr:uid="{00000000-0004-0000-0100-000004380000}"/>
    <hyperlink ref="UEH21" location="Age_Categories!A1" display="Age_Categories!A1" xr:uid="{00000000-0004-0000-0100-000005380000}"/>
    <hyperlink ref="UEI21" location="Age_Categories!A1" display="Age_Categories!A1" xr:uid="{00000000-0004-0000-0100-000006380000}"/>
    <hyperlink ref="UEJ21" location="Age_Categories!A1" display="Age_Categories!A1" xr:uid="{00000000-0004-0000-0100-000007380000}"/>
    <hyperlink ref="UEK21" location="Age_Categories!A1" display="Age_Categories!A1" xr:uid="{00000000-0004-0000-0100-000008380000}"/>
    <hyperlink ref="UEL21" location="Age_Categories!A1" display="Age_Categories!A1" xr:uid="{00000000-0004-0000-0100-000009380000}"/>
    <hyperlink ref="UEM21" location="Age_Categories!A1" display="Age_Categories!A1" xr:uid="{00000000-0004-0000-0100-00000A380000}"/>
    <hyperlink ref="UEN21" location="Age_Categories!A1" display="Age_Categories!A1" xr:uid="{00000000-0004-0000-0100-00000B380000}"/>
    <hyperlink ref="UEO21" location="Age_Categories!A1" display="Age_Categories!A1" xr:uid="{00000000-0004-0000-0100-00000C380000}"/>
    <hyperlink ref="UEP21" location="Age_Categories!A1" display="Age_Categories!A1" xr:uid="{00000000-0004-0000-0100-00000D380000}"/>
    <hyperlink ref="UEQ21" location="Age_Categories!A1" display="Age_Categories!A1" xr:uid="{00000000-0004-0000-0100-00000E380000}"/>
    <hyperlink ref="UER21" location="Age_Categories!A1" display="Age_Categories!A1" xr:uid="{00000000-0004-0000-0100-00000F380000}"/>
    <hyperlink ref="UES21" location="Age_Categories!A1" display="Age_Categories!A1" xr:uid="{00000000-0004-0000-0100-000010380000}"/>
    <hyperlink ref="UET21" location="Age_Categories!A1" display="Age_Categories!A1" xr:uid="{00000000-0004-0000-0100-000011380000}"/>
    <hyperlink ref="UEU21" location="Age_Categories!A1" display="Age_Categories!A1" xr:uid="{00000000-0004-0000-0100-000012380000}"/>
    <hyperlink ref="UEV21" location="Age_Categories!A1" display="Age_Categories!A1" xr:uid="{00000000-0004-0000-0100-000013380000}"/>
    <hyperlink ref="UEW21" location="Age_Categories!A1" display="Age_Categories!A1" xr:uid="{00000000-0004-0000-0100-000014380000}"/>
    <hyperlink ref="UEX21" location="Age_Categories!A1" display="Age_Categories!A1" xr:uid="{00000000-0004-0000-0100-000015380000}"/>
    <hyperlink ref="UEY21" location="Age_Categories!A1" display="Age_Categories!A1" xr:uid="{00000000-0004-0000-0100-000016380000}"/>
    <hyperlink ref="UEZ21" location="Age_Categories!A1" display="Age_Categories!A1" xr:uid="{00000000-0004-0000-0100-000017380000}"/>
    <hyperlink ref="UFA21" location="Age_Categories!A1" display="Age_Categories!A1" xr:uid="{00000000-0004-0000-0100-000018380000}"/>
    <hyperlink ref="UFB21" location="Age_Categories!A1" display="Age_Categories!A1" xr:uid="{00000000-0004-0000-0100-000019380000}"/>
    <hyperlink ref="UFC21" location="Age_Categories!A1" display="Age_Categories!A1" xr:uid="{00000000-0004-0000-0100-00001A380000}"/>
    <hyperlink ref="UFD21" location="Age_Categories!A1" display="Age_Categories!A1" xr:uid="{00000000-0004-0000-0100-00001B380000}"/>
    <hyperlink ref="UFE21" location="Age_Categories!A1" display="Age_Categories!A1" xr:uid="{00000000-0004-0000-0100-00001C380000}"/>
    <hyperlink ref="UFF21" location="Age_Categories!A1" display="Age_Categories!A1" xr:uid="{00000000-0004-0000-0100-00001D380000}"/>
    <hyperlink ref="UFG21" location="Age_Categories!A1" display="Age_Categories!A1" xr:uid="{00000000-0004-0000-0100-00001E380000}"/>
    <hyperlink ref="UFH21" location="Age_Categories!A1" display="Age_Categories!A1" xr:uid="{00000000-0004-0000-0100-00001F380000}"/>
    <hyperlink ref="UFI21" location="Age_Categories!A1" display="Age_Categories!A1" xr:uid="{00000000-0004-0000-0100-000020380000}"/>
    <hyperlink ref="UFJ21" location="Age_Categories!A1" display="Age_Categories!A1" xr:uid="{00000000-0004-0000-0100-000021380000}"/>
    <hyperlink ref="UFK21" location="Age_Categories!A1" display="Age_Categories!A1" xr:uid="{00000000-0004-0000-0100-000022380000}"/>
    <hyperlink ref="UFL21" location="Age_Categories!A1" display="Age_Categories!A1" xr:uid="{00000000-0004-0000-0100-000023380000}"/>
    <hyperlink ref="UFM21" location="Age_Categories!A1" display="Age_Categories!A1" xr:uid="{00000000-0004-0000-0100-000024380000}"/>
    <hyperlink ref="UFN21" location="Age_Categories!A1" display="Age_Categories!A1" xr:uid="{00000000-0004-0000-0100-000025380000}"/>
    <hyperlink ref="UFO21" location="Age_Categories!A1" display="Age_Categories!A1" xr:uid="{00000000-0004-0000-0100-000026380000}"/>
    <hyperlink ref="UFP21" location="Age_Categories!A1" display="Age_Categories!A1" xr:uid="{00000000-0004-0000-0100-000027380000}"/>
    <hyperlink ref="UFQ21" location="Age_Categories!A1" display="Age_Categories!A1" xr:uid="{00000000-0004-0000-0100-000028380000}"/>
    <hyperlink ref="UFR21" location="Age_Categories!A1" display="Age_Categories!A1" xr:uid="{00000000-0004-0000-0100-000029380000}"/>
    <hyperlink ref="UFS21" location="Age_Categories!A1" display="Age_Categories!A1" xr:uid="{00000000-0004-0000-0100-00002A380000}"/>
    <hyperlink ref="UFT21" location="Age_Categories!A1" display="Age_Categories!A1" xr:uid="{00000000-0004-0000-0100-00002B380000}"/>
    <hyperlink ref="UFU21" location="Age_Categories!A1" display="Age_Categories!A1" xr:uid="{00000000-0004-0000-0100-00002C380000}"/>
    <hyperlink ref="UFV21" location="Age_Categories!A1" display="Age_Categories!A1" xr:uid="{00000000-0004-0000-0100-00002D380000}"/>
    <hyperlink ref="UFW21" location="Age_Categories!A1" display="Age_Categories!A1" xr:uid="{00000000-0004-0000-0100-00002E380000}"/>
    <hyperlink ref="UFX21" location="Age_Categories!A1" display="Age_Categories!A1" xr:uid="{00000000-0004-0000-0100-00002F380000}"/>
    <hyperlink ref="UFY21" location="Age_Categories!A1" display="Age_Categories!A1" xr:uid="{00000000-0004-0000-0100-000030380000}"/>
    <hyperlink ref="UFZ21" location="Age_Categories!A1" display="Age_Categories!A1" xr:uid="{00000000-0004-0000-0100-000031380000}"/>
    <hyperlink ref="UGA21" location="Age_Categories!A1" display="Age_Categories!A1" xr:uid="{00000000-0004-0000-0100-000032380000}"/>
    <hyperlink ref="UGB21" location="Age_Categories!A1" display="Age_Categories!A1" xr:uid="{00000000-0004-0000-0100-000033380000}"/>
    <hyperlink ref="UGC21" location="Age_Categories!A1" display="Age_Categories!A1" xr:uid="{00000000-0004-0000-0100-000034380000}"/>
    <hyperlink ref="UGD21" location="Age_Categories!A1" display="Age_Categories!A1" xr:uid="{00000000-0004-0000-0100-000035380000}"/>
    <hyperlink ref="UGE21" location="Age_Categories!A1" display="Age_Categories!A1" xr:uid="{00000000-0004-0000-0100-000036380000}"/>
    <hyperlink ref="UGF21" location="Age_Categories!A1" display="Age_Categories!A1" xr:uid="{00000000-0004-0000-0100-000037380000}"/>
    <hyperlink ref="UGG21" location="Age_Categories!A1" display="Age_Categories!A1" xr:uid="{00000000-0004-0000-0100-000038380000}"/>
    <hyperlink ref="UGH21" location="Age_Categories!A1" display="Age_Categories!A1" xr:uid="{00000000-0004-0000-0100-000039380000}"/>
    <hyperlink ref="UGI21" location="Age_Categories!A1" display="Age_Categories!A1" xr:uid="{00000000-0004-0000-0100-00003A380000}"/>
    <hyperlink ref="UGJ21" location="Age_Categories!A1" display="Age_Categories!A1" xr:uid="{00000000-0004-0000-0100-00003B380000}"/>
    <hyperlink ref="UGK21" location="Age_Categories!A1" display="Age_Categories!A1" xr:uid="{00000000-0004-0000-0100-00003C380000}"/>
    <hyperlink ref="UGL21" location="Age_Categories!A1" display="Age_Categories!A1" xr:uid="{00000000-0004-0000-0100-00003D380000}"/>
    <hyperlink ref="UGM21" location="Age_Categories!A1" display="Age_Categories!A1" xr:uid="{00000000-0004-0000-0100-00003E380000}"/>
    <hyperlink ref="UGN21" location="Age_Categories!A1" display="Age_Categories!A1" xr:uid="{00000000-0004-0000-0100-00003F380000}"/>
    <hyperlink ref="UGO21" location="Age_Categories!A1" display="Age_Categories!A1" xr:uid="{00000000-0004-0000-0100-000040380000}"/>
    <hyperlink ref="UGP21" location="Age_Categories!A1" display="Age_Categories!A1" xr:uid="{00000000-0004-0000-0100-000041380000}"/>
    <hyperlink ref="UGQ21" location="Age_Categories!A1" display="Age_Categories!A1" xr:uid="{00000000-0004-0000-0100-000042380000}"/>
    <hyperlink ref="UGR21" location="Age_Categories!A1" display="Age_Categories!A1" xr:uid="{00000000-0004-0000-0100-000043380000}"/>
    <hyperlink ref="UGS21" location="Age_Categories!A1" display="Age_Categories!A1" xr:uid="{00000000-0004-0000-0100-000044380000}"/>
    <hyperlink ref="UGT21" location="Age_Categories!A1" display="Age_Categories!A1" xr:uid="{00000000-0004-0000-0100-000045380000}"/>
    <hyperlink ref="UGU21" location="Age_Categories!A1" display="Age_Categories!A1" xr:uid="{00000000-0004-0000-0100-000046380000}"/>
    <hyperlink ref="UGV21" location="Age_Categories!A1" display="Age_Categories!A1" xr:uid="{00000000-0004-0000-0100-000047380000}"/>
    <hyperlink ref="UGW21" location="Age_Categories!A1" display="Age_Categories!A1" xr:uid="{00000000-0004-0000-0100-000048380000}"/>
    <hyperlink ref="UGX21" location="Age_Categories!A1" display="Age_Categories!A1" xr:uid="{00000000-0004-0000-0100-000049380000}"/>
    <hyperlink ref="UGY21" location="Age_Categories!A1" display="Age_Categories!A1" xr:uid="{00000000-0004-0000-0100-00004A380000}"/>
    <hyperlink ref="UGZ21" location="Age_Categories!A1" display="Age_Categories!A1" xr:uid="{00000000-0004-0000-0100-00004B380000}"/>
    <hyperlink ref="UHA21" location="Age_Categories!A1" display="Age_Categories!A1" xr:uid="{00000000-0004-0000-0100-00004C380000}"/>
    <hyperlink ref="UHB21" location="Age_Categories!A1" display="Age_Categories!A1" xr:uid="{00000000-0004-0000-0100-00004D380000}"/>
    <hyperlink ref="UHC21" location="Age_Categories!A1" display="Age_Categories!A1" xr:uid="{00000000-0004-0000-0100-00004E380000}"/>
    <hyperlink ref="UHD21" location="Age_Categories!A1" display="Age_Categories!A1" xr:uid="{00000000-0004-0000-0100-00004F380000}"/>
    <hyperlink ref="UHE21" location="Age_Categories!A1" display="Age_Categories!A1" xr:uid="{00000000-0004-0000-0100-000050380000}"/>
    <hyperlink ref="UHF21" location="Age_Categories!A1" display="Age_Categories!A1" xr:uid="{00000000-0004-0000-0100-000051380000}"/>
    <hyperlink ref="UHG21" location="Age_Categories!A1" display="Age_Categories!A1" xr:uid="{00000000-0004-0000-0100-000052380000}"/>
    <hyperlink ref="UHH21" location="Age_Categories!A1" display="Age_Categories!A1" xr:uid="{00000000-0004-0000-0100-000053380000}"/>
    <hyperlink ref="UHI21" location="Age_Categories!A1" display="Age_Categories!A1" xr:uid="{00000000-0004-0000-0100-000054380000}"/>
    <hyperlink ref="UHJ21" location="Age_Categories!A1" display="Age_Categories!A1" xr:uid="{00000000-0004-0000-0100-000055380000}"/>
    <hyperlink ref="UHK21" location="Age_Categories!A1" display="Age_Categories!A1" xr:uid="{00000000-0004-0000-0100-000056380000}"/>
    <hyperlink ref="UHL21" location="Age_Categories!A1" display="Age_Categories!A1" xr:uid="{00000000-0004-0000-0100-000057380000}"/>
    <hyperlink ref="UHM21" location="Age_Categories!A1" display="Age_Categories!A1" xr:uid="{00000000-0004-0000-0100-000058380000}"/>
    <hyperlink ref="UHN21" location="Age_Categories!A1" display="Age_Categories!A1" xr:uid="{00000000-0004-0000-0100-000059380000}"/>
    <hyperlink ref="UHO21" location="Age_Categories!A1" display="Age_Categories!A1" xr:uid="{00000000-0004-0000-0100-00005A380000}"/>
    <hyperlink ref="UHP21" location="Age_Categories!A1" display="Age_Categories!A1" xr:uid="{00000000-0004-0000-0100-00005B380000}"/>
    <hyperlink ref="UHQ21" location="Age_Categories!A1" display="Age_Categories!A1" xr:uid="{00000000-0004-0000-0100-00005C380000}"/>
    <hyperlink ref="UHR21" location="Age_Categories!A1" display="Age_Categories!A1" xr:uid="{00000000-0004-0000-0100-00005D380000}"/>
    <hyperlink ref="UHS21" location="Age_Categories!A1" display="Age_Categories!A1" xr:uid="{00000000-0004-0000-0100-00005E380000}"/>
    <hyperlink ref="UHT21" location="Age_Categories!A1" display="Age_Categories!A1" xr:uid="{00000000-0004-0000-0100-00005F380000}"/>
    <hyperlink ref="UHU21" location="Age_Categories!A1" display="Age_Categories!A1" xr:uid="{00000000-0004-0000-0100-000060380000}"/>
    <hyperlink ref="UHV21" location="Age_Categories!A1" display="Age_Categories!A1" xr:uid="{00000000-0004-0000-0100-000061380000}"/>
    <hyperlink ref="UHW21" location="Age_Categories!A1" display="Age_Categories!A1" xr:uid="{00000000-0004-0000-0100-000062380000}"/>
    <hyperlink ref="UHX21" location="Age_Categories!A1" display="Age_Categories!A1" xr:uid="{00000000-0004-0000-0100-000063380000}"/>
    <hyperlink ref="UHY21" location="Age_Categories!A1" display="Age_Categories!A1" xr:uid="{00000000-0004-0000-0100-000064380000}"/>
    <hyperlink ref="UHZ21" location="Age_Categories!A1" display="Age_Categories!A1" xr:uid="{00000000-0004-0000-0100-000065380000}"/>
    <hyperlink ref="UIA21" location="Age_Categories!A1" display="Age_Categories!A1" xr:uid="{00000000-0004-0000-0100-000066380000}"/>
    <hyperlink ref="UIB21" location="Age_Categories!A1" display="Age_Categories!A1" xr:uid="{00000000-0004-0000-0100-000067380000}"/>
    <hyperlink ref="UIC21" location="Age_Categories!A1" display="Age_Categories!A1" xr:uid="{00000000-0004-0000-0100-000068380000}"/>
    <hyperlink ref="UID21" location="Age_Categories!A1" display="Age_Categories!A1" xr:uid="{00000000-0004-0000-0100-000069380000}"/>
    <hyperlink ref="UIE21" location="Age_Categories!A1" display="Age_Categories!A1" xr:uid="{00000000-0004-0000-0100-00006A380000}"/>
    <hyperlink ref="UIF21" location="Age_Categories!A1" display="Age_Categories!A1" xr:uid="{00000000-0004-0000-0100-00006B380000}"/>
    <hyperlink ref="UIG21" location="Age_Categories!A1" display="Age_Categories!A1" xr:uid="{00000000-0004-0000-0100-00006C380000}"/>
    <hyperlink ref="UIH21" location="Age_Categories!A1" display="Age_Categories!A1" xr:uid="{00000000-0004-0000-0100-00006D380000}"/>
    <hyperlink ref="UII21" location="Age_Categories!A1" display="Age_Categories!A1" xr:uid="{00000000-0004-0000-0100-00006E380000}"/>
    <hyperlink ref="UIJ21" location="Age_Categories!A1" display="Age_Categories!A1" xr:uid="{00000000-0004-0000-0100-00006F380000}"/>
    <hyperlink ref="UIK21" location="Age_Categories!A1" display="Age_Categories!A1" xr:uid="{00000000-0004-0000-0100-000070380000}"/>
    <hyperlink ref="UIL21" location="Age_Categories!A1" display="Age_Categories!A1" xr:uid="{00000000-0004-0000-0100-000071380000}"/>
    <hyperlink ref="UIM21" location="Age_Categories!A1" display="Age_Categories!A1" xr:uid="{00000000-0004-0000-0100-000072380000}"/>
    <hyperlink ref="UIN21" location="Age_Categories!A1" display="Age_Categories!A1" xr:uid="{00000000-0004-0000-0100-000073380000}"/>
    <hyperlink ref="UIO21" location="Age_Categories!A1" display="Age_Categories!A1" xr:uid="{00000000-0004-0000-0100-000074380000}"/>
    <hyperlink ref="UIP21" location="Age_Categories!A1" display="Age_Categories!A1" xr:uid="{00000000-0004-0000-0100-000075380000}"/>
    <hyperlink ref="UIQ21" location="Age_Categories!A1" display="Age_Categories!A1" xr:uid="{00000000-0004-0000-0100-000076380000}"/>
    <hyperlink ref="UIR21" location="Age_Categories!A1" display="Age_Categories!A1" xr:uid="{00000000-0004-0000-0100-000077380000}"/>
    <hyperlink ref="UIS21" location="Age_Categories!A1" display="Age_Categories!A1" xr:uid="{00000000-0004-0000-0100-000078380000}"/>
    <hyperlink ref="UIT21" location="Age_Categories!A1" display="Age_Categories!A1" xr:uid="{00000000-0004-0000-0100-000079380000}"/>
    <hyperlink ref="UIU21" location="Age_Categories!A1" display="Age_Categories!A1" xr:uid="{00000000-0004-0000-0100-00007A380000}"/>
    <hyperlink ref="UIV21" location="Age_Categories!A1" display="Age_Categories!A1" xr:uid="{00000000-0004-0000-0100-00007B380000}"/>
    <hyperlink ref="UIW21" location="Age_Categories!A1" display="Age_Categories!A1" xr:uid="{00000000-0004-0000-0100-00007C380000}"/>
    <hyperlink ref="UIX21" location="Age_Categories!A1" display="Age_Categories!A1" xr:uid="{00000000-0004-0000-0100-00007D380000}"/>
    <hyperlink ref="UIY21" location="Age_Categories!A1" display="Age_Categories!A1" xr:uid="{00000000-0004-0000-0100-00007E380000}"/>
    <hyperlink ref="UIZ21" location="Age_Categories!A1" display="Age_Categories!A1" xr:uid="{00000000-0004-0000-0100-00007F380000}"/>
    <hyperlink ref="UJA21" location="Age_Categories!A1" display="Age_Categories!A1" xr:uid="{00000000-0004-0000-0100-000080380000}"/>
    <hyperlink ref="UJB21" location="Age_Categories!A1" display="Age_Categories!A1" xr:uid="{00000000-0004-0000-0100-000081380000}"/>
    <hyperlink ref="UJC21" location="Age_Categories!A1" display="Age_Categories!A1" xr:uid="{00000000-0004-0000-0100-000082380000}"/>
    <hyperlink ref="UJD21" location="Age_Categories!A1" display="Age_Categories!A1" xr:uid="{00000000-0004-0000-0100-000083380000}"/>
    <hyperlink ref="UJE21" location="Age_Categories!A1" display="Age_Categories!A1" xr:uid="{00000000-0004-0000-0100-000084380000}"/>
    <hyperlink ref="UJF21" location="Age_Categories!A1" display="Age_Categories!A1" xr:uid="{00000000-0004-0000-0100-000085380000}"/>
    <hyperlink ref="UJG21" location="Age_Categories!A1" display="Age_Categories!A1" xr:uid="{00000000-0004-0000-0100-000086380000}"/>
    <hyperlink ref="UJH21" location="Age_Categories!A1" display="Age_Categories!A1" xr:uid="{00000000-0004-0000-0100-000087380000}"/>
    <hyperlink ref="UJI21" location="Age_Categories!A1" display="Age_Categories!A1" xr:uid="{00000000-0004-0000-0100-000088380000}"/>
    <hyperlink ref="UJJ21" location="Age_Categories!A1" display="Age_Categories!A1" xr:uid="{00000000-0004-0000-0100-000089380000}"/>
    <hyperlink ref="UJK21" location="Age_Categories!A1" display="Age_Categories!A1" xr:uid="{00000000-0004-0000-0100-00008A380000}"/>
    <hyperlink ref="UJL21" location="Age_Categories!A1" display="Age_Categories!A1" xr:uid="{00000000-0004-0000-0100-00008B380000}"/>
    <hyperlink ref="UJM21" location="Age_Categories!A1" display="Age_Categories!A1" xr:uid="{00000000-0004-0000-0100-00008C380000}"/>
    <hyperlink ref="UJN21" location="Age_Categories!A1" display="Age_Categories!A1" xr:uid="{00000000-0004-0000-0100-00008D380000}"/>
    <hyperlink ref="UJO21" location="Age_Categories!A1" display="Age_Categories!A1" xr:uid="{00000000-0004-0000-0100-00008E380000}"/>
    <hyperlink ref="UJP21" location="Age_Categories!A1" display="Age_Categories!A1" xr:uid="{00000000-0004-0000-0100-00008F380000}"/>
    <hyperlink ref="UJQ21" location="Age_Categories!A1" display="Age_Categories!A1" xr:uid="{00000000-0004-0000-0100-000090380000}"/>
    <hyperlink ref="UJR21" location="Age_Categories!A1" display="Age_Categories!A1" xr:uid="{00000000-0004-0000-0100-000091380000}"/>
    <hyperlink ref="UJS21" location="Age_Categories!A1" display="Age_Categories!A1" xr:uid="{00000000-0004-0000-0100-000092380000}"/>
    <hyperlink ref="UJT21" location="Age_Categories!A1" display="Age_Categories!A1" xr:uid="{00000000-0004-0000-0100-000093380000}"/>
    <hyperlink ref="UJU21" location="Age_Categories!A1" display="Age_Categories!A1" xr:uid="{00000000-0004-0000-0100-000094380000}"/>
    <hyperlink ref="UJV21" location="Age_Categories!A1" display="Age_Categories!A1" xr:uid="{00000000-0004-0000-0100-000095380000}"/>
    <hyperlink ref="UJW21" location="Age_Categories!A1" display="Age_Categories!A1" xr:uid="{00000000-0004-0000-0100-000096380000}"/>
    <hyperlink ref="UJX21" location="Age_Categories!A1" display="Age_Categories!A1" xr:uid="{00000000-0004-0000-0100-000097380000}"/>
    <hyperlink ref="UJY21" location="Age_Categories!A1" display="Age_Categories!A1" xr:uid="{00000000-0004-0000-0100-000098380000}"/>
    <hyperlink ref="UJZ21" location="Age_Categories!A1" display="Age_Categories!A1" xr:uid="{00000000-0004-0000-0100-000099380000}"/>
    <hyperlink ref="UKA21" location="Age_Categories!A1" display="Age_Categories!A1" xr:uid="{00000000-0004-0000-0100-00009A380000}"/>
    <hyperlink ref="UKB21" location="Age_Categories!A1" display="Age_Categories!A1" xr:uid="{00000000-0004-0000-0100-00009B380000}"/>
    <hyperlink ref="UKC21" location="Age_Categories!A1" display="Age_Categories!A1" xr:uid="{00000000-0004-0000-0100-00009C380000}"/>
    <hyperlink ref="UKD21" location="Age_Categories!A1" display="Age_Categories!A1" xr:uid="{00000000-0004-0000-0100-00009D380000}"/>
    <hyperlink ref="UKE21" location="Age_Categories!A1" display="Age_Categories!A1" xr:uid="{00000000-0004-0000-0100-00009E380000}"/>
    <hyperlink ref="UKF21" location="Age_Categories!A1" display="Age_Categories!A1" xr:uid="{00000000-0004-0000-0100-00009F380000}"/>
    <hyperlink ref="UKG21" location="Age_Categories!A1" display="Age_Categories!A1" xr:uid="{00000000-0004-0000-0100-0000A0380000}"/>
    <hyperlink ref="UKH21" location="Age_Categories!A1" display="Age_Categories!A1" xr:uid="{00000000-0004-0000-0100-0000A1380000}"/>
    <hyperlink ref="UKI21" location="Age_Categories!A1" display="Age_Categories!A1" xr:uid="{00000000-0004-0000-0100-0000A2380000}"/>
    <hyperlink ref="UKJ21" location="Age_Categories!A1" display="Age_Categories!A1" xr:uid="{00000000-0004-0000-0100-0000A3380000}"/>
    <hyperlink ref="UKK21" location="Age_Categories!A1" display="Age_Categories!A1" xr:uid="{00000000-0004-0000-0100-0000A4380000}"/>
    <hyperlink ref="UKL21" location="Age_Categories!A1" display="Age_Categories!A1" xr:uid="{00000000-0004-0000-0100-0000A5380000}"/>
    <hyperlink ref="UKM21" location="Age_Categories!A1" display="Age_Categories!A1" xr:uid="{00000000-0004-0000-0100-0000A6380000}"/>
    <hyperlink ref="UKN21" location="Age_Categories!A1" display="Age_Categories!A1" xr:uid="{00000000-0004-0000-0100-0000A7380000}"/>
    <hyperlink ref="UKO21" location="Age_Categories!A1" display="Age_Categories!A1" xr:uid="{00000000-0004-0000-0100-0000A8380000}"/>
    <hyperlink ref="UKP21" location="Age_Categories!A1" display="Age_Categories!A1" xr:uid="{00000000-0004-0000-0100-0000A9380000}"/>
    <hyperlink ref="UKQ21" location="Age_Categories!A1" display="Age_Categories!A1" xr:uid="{00000000-0004-0000-0100-0000AA380000}"/>
    <hyperlink ref="UKR21" location="Age_Categories!A1" display="Age_Categories!A1" xr:uid="{00000000-0004-0000-0100-0000AB380000}"/>
    <hyperlink ref="UKS21" location="Age_Categories!A1" display="Age_Categories!A1" xr:uid="{00000000-0004-0000-0100-0000AC380000}"/>
    <hyperlink ref="UKT21" location="Age_Categories!A1" display="Age_Categories!A1" xr:uid="{00000000-0004-0000-0100-0000AD380000}"/>
    <hyperlink ref="UKU21" location="Age_Categories!A1" display="Age_Categories!A1" xr:uid="{00000000-0004-0000-0100-0000AE380000}"/>
    <hyperlink ref="UKV21" location="Age_Categories!A1" display="Age_Categories!A1" xr:uid="{00000000-0004-0000-0100-0000AF380000}"/>
    <hyperlink ref="UKW21" location="Age_Categories!A1" display="Age_Categories!A1" xr:uid="{00000000-0004-0000-0100-0000B0380000}"/>
    <hyperlink ref="UKX21" location="Age_Categories!A1" display="Age_Categories!A1" xr:uid="{00000000-0004-0000-0100-0000B1380000}"/>
    <hyperlink ref="UKY21" location="Age_Categories!A1" display="Age_Categories!A1" xr:uid="{00000000-0004-0000-0100-0000B2380000}"/>
    <hyperlink ref="UKZ21" location="Age_Categories!A1" display="Age_Categories!A1" xr:uid="{00000000-0004-0000-0100-0000B3380000}"/>
    <hyperlink ref="ULA21" location="Age_Categories!A1" display="Age_Categories!A1" xr:uid="{00000000-0004-0000-0100-0000B4380000}"/>
    <hyperlink ref="ULB21" location="Age_Categories!A1" display="Age_Categories!A1" xr:uid="{00000000-0004-0000-0100-0000B5380000}"/>
    <hyperlink ref="ULC21" location="Age_Categories!A1" display="Age_Categories!A1" xr:uid="{00000000-0004-0000-0100-0000B6380000}"/>
    <hyperlink ref="ULD21" location="Age_Categories!A1" display="Age_Categories!A1" xr:uid="{00000000-0004-0000-0100-0000B7380000}"/>
    <hyperlink ref="ULE21" location="Age_Categories!A1" display="Age_Categories!A1" xr:uid="{00000000-0004-0000-0100-0000B8380000}"/>
    <hyperlink ref="ULF21" location="Age_Categories!A1" display="Age_Categories!A1" xr:uid="{00000000-0004-0000-0100-0000B9380000}"/>
    <hyperlink ref="ULG21" location="Age_Categories!A1" display="Age_Categories!A1" xr:uid="{00000000-0004-0000-0100-0000BA380000}"/>
    <hyperlink ref="ULH21" location="Age_Categories!A1" display="Age_Categories!A1" xr:uid="{00000000-0004-0000-0100-0000BB380000}"/>
    <hyperlink ref="ULI21" location="Age_Categories!A1" display="Age_Categories!A1" xr:uid="{00000000-0004-0000-0100-0000BC380000}"/>
    <hyperlink ref="ULJ21" location="Age_Categories!A1" display="Age_Categories!A1" xr:uid="{00000000-0004-0000-0100-0000BD380000}"/>
    <hyperlink ref="ULK21" location="Age_Categories!A1" display="Age_Categories!A1" xr:uid="{00000000-0004-0000-0100-0000BE380000}"/>
    <hyperlink ref="ULL21" location="Age_Categories!A1" display="Age_Categories!A1" xr:uid="{00000000-0004-0000-0100-0000BF380000}"/>
    <hyperlink ref="ULM21" location="Age_Categories!A1" display="Age_Categories!A1" xr:uid="{00000000-0004-0000-0100-0000C0380000}"/>
    <hyperlink ref="ULN21" location="Age_Categories!A1" display="Age_Categories!A1" xr:uid="{00000000-0004-0000-0100-0000C1380000}"/>
    <hyperlink ref="ULO21" location="Age_Categories!A1" display="Age_Categories!A1" xr:uid="{00000000-0004-0000-0100-0000C2380000}"/>
    <hyperlink ref="ULP21" location="Age_Categories!A1" display="Age_Categories!A1" xr:uid="{00000000-0004-0000-0100-0000C3380000}"/>
    <hyperlink ref="ULQ21" location="Age_Categories!A1" display="Age_Categories!A1" xr:uid="{00000000-0004-0000-0100-0000C4380000}"/>
    <hyperlink ref="ULR21" location="Age_Categories!A1" display="Age_Categories!A1" xr:uid="{00000000-0004-0000-0100-0000C5380000}"/>
    <hyperlink ref="ULS21" location="Age_Categories!A1" display="Age_Categories!A1" xr:uid="{00000000-0004-0000-0100-0000C6380000}"/>
    <hyperlink ref="ULT21" location="Age_Categories!A1" display="Age_Categories!A1" xr:uid="{00000000-0004-0000-0100-0000C7380000}"/>
    <hyperlink ref="ULU21" location="Age_Categories!A1" display="Age_Categories!A1" xr:uid="{00000000-0004-0000-0100-0000C8380000}"/>
    <hyperlink ref="ULV21" location="Age_Categories!A1" display="Age_Categories!A1" xr:uid="{00000000-0004-0000-0100-0000C9380000}"/>
    <hyperlink ref="ULW21" location="Age_Categories!A1" display="Age_Categories!A1" xr:uid="{00000000-0004-0000-0100-0000CA380000}"/>
    <hyperlink ref="ULX21" location="Age_Categories!A1" display="Age_Categories!A1" xr:uid="{00000000-0004-0000-0100-0000CB380000}"/>
    <hyperlink ref="ULY21" location="Age_Categories!A1" display="Age_Categories!A1" xr:uid="{00000000-0004-0000-0100-0000CC380000}"/>
    <hyperlink ref="ULZ21" location="Age_Categories!A1" display="Age_Categories!A1" xr:uid="{00000000-0004-0000-0100-0000CD380000}"/>
    <hyperlink ref="UMA21" location="Age_Categories!A1" display="Age_Categories!A1" xr:uid="{00000000-0004-0000-0100-0000CE380000}"/>
    <hyperlink ref="UMB21" location="Age_Categories!A1" display="Age_Categories!A1" xr:uid="{00000000-0004-0000-0100-0000CF380000}"/>
    <hyperlink ref="UMC21" location="Age_Categories!A1" display="Age_Categories!A1" xr:uid="{00000000-0004-0000-0100-0000D0380000}"/>
    <hyperlink ref="UMD21" location="Age_Categories!A1" display="Age_Categories!A1" xr:uid="{00000000-0004-0000-0100-0000D1380000}"/>
    <hyperlink ref="UME21" location="Age_Categories!A1" display="Age_Categories!A1" xr:uid="{00000000-0004-0000-0100-0000D2380000}"/>
    <hyperlink ref="UMF21" location="Age_Categories!A1" display="Age_Categories!A1" xr:uid="{00000000-0004-0000-0100-0000D3380000}"/>
    <hyperlink ref="UMG21" location="Age_Categories!A1" display="Age_Categories!A1" xr:uid="{00000000-0004-0000-0100-0000D4380000}"/>
    <hyperlink ref="UMH21" location="Age_Categories!A1" display="Age_Categories!A1" xr:uid="{00000000-0004-0000-0100-0000D5380000}"/>
    <hyperlink ref="UMI21" location="Age_Categories!A1" display="Age_Categories!A1" xr:uid="{00000000-0004-0000-0100-0000D6380000}"/>
    <hyperlink ref="UMJ21" location="Age_Categories!A1" display="Age_Categories!A1" xr:uid="{00000000-0004-0000-0100-0000D7380000}"/>
    <hyperlink ref="UMK21" location="Age_Categories!A1" display="Age_Categories!A1" xr:uid="{00000000-0004-0000-0100-0000D8380000}"/>
    <hyperlink ref="UML21" location="Age_Categories!A1" display="Age_Categories!A1" xr:uid="{00000000-0004-0000-0100-0000D9380000}"/>
    <hyperlink ref="UMM21" location="Age_Categories!A1" display="Age_Categories!A1" xr:uid="{00000000-0004-0000-0100-0000DA380000}"/>
    <hyperlink ref="UMN21" location="Age_Categories!A1" display="Age_Categories!A1" xr:uid="{00000000-0004-0000-0100-0000DB380000}"/>
    <hyperlink ref="UMO21" location="Age_Categories!A1" display="Age_Categories!A1" xr:uid="{00000000-0004-0000-0100-0000DC380000}"/>
    <hyperlink ref="UMP21" location="Age_Categories!A1" display="Age_Categories!A1" xr:uid="{00000000-0004-0000-0100-0000DD380000}"/>
    <hyperlink ref="UMQ21" location="Age_Categories!A1" display="Age_Categories!A1" xr:uid="{00000000-0004-0000-0100-0000DE380000}"/>
    <hyperlink ref="UMR21" location="Age_Categories!A1" display="Age_Categories!A1" xr:uid="{00000000-0004-0000-0100-0000DF380000}"/>
    <hyperlink ref="UMS21" location="Age_Categories!A1" display="Age_Categories!A1" xr:uid="{00000000-0004-0000-0100-0000E0380000}"/>
    <hyperlink ref="UMT21" location="Age_Categories!A1" display="Age_Categories!A1" xr:uid="{00000000-0004-0000-0100-0000E1380000}"/>
    <hyperlink ref="UMU21" location="Age_Categories!A1" display="Age_Categories!A1" xr:uid="{00000000-0004-0000-0100-0000E2380000}"/>
    <hyperlink ref="UMV21" location="Age_Categories!A1" display="Age_Categories!A1" xr:uid="{00000000-0004-0000-0100-0000E3380000}"/>
    <hyperlink ref="UMW21" location="Age_Categories!A1" display="Age_Categories!A1" xr:uid="{00000000-0004-0000-0100-0000E4380000}"/>
    <hyperlink ref="UMX21" location="Age_Categories!A1" display="Age_Categories!A1" xr:uid="{00000000-0004-0000-0100-0000E5380000}"/>
    <hyperlink ref="UMY21" location="Age_Categories!A1" display="Age_Categories!A1" xr:uid="{00000000-0004-0000-0100-0000E6380000}"/>
    <hyperlink ref="UMZ21" location="Age_Categories!A1" display="Age_Categories!A1" xr:uid="{00000000-0004-0000-0100-0000E7380000}"/>
    <hyperlink ref="UNA21" location="Age_Categories!A1" display="Age_Categories!A1" xr:uid="{00000000-0004-0000-0100-0000E8380000}"/>
    <hyperlink ref="UNB21" location="Age_Categories!A1" display="Age_Categories!A1" xr:uid="{00000000-0004-0000-0100-0000E9380000}"/>
    <hyperlink ref="UNC21" location="Age_Categories!A1" display="Age_Categories!A1" xr:uid="{00000000-0004-0000-0100-0000EA380000}"/>
    <hyperlink ref="UND21" location="Age_Categories!A1" display="Age_Categories!A1" xr:uid="{00000000-0004-0000-0100-0000EB380000}"/>
    <hyperlink ref="UNE21" location="Age_Categories!A1" display="Age_Categories!A1" xr:uid="{00000000-0004-0000-0100-0000EC380000}"/>
    <hyperlink ref="UNF21" location="Age_Categories!A1" display="Age_Categories!A1" xr:uid="{00000000-0004-0000-0100-0000ED380000}"/>
    <hyperlink ref="UNG21" location="Age_Categories!A1" display="Age_Categories!A1" xr:uid="{00000000-0004-0000-0100-0000EE380000}"/>
    <hyperlink ref="UNH21" location="Age_Categories!A1" display="Age_Categories!A1" xr:uid="{00000000-0004-0000-0100-0000EF380000}"/>
    <hyperlink ref="UNI21" location="Age_Categories!A1" display="Age_Categories!A1" xr:uid="{00000000-0004-0000-0100-0000F0380000}"/>
    <hyperlink ref="UNJ21" location="Age_Categories!A1" display="Age_Categories!A1" xr:uid="{00000000-0004-0000-0100-0000F1380000}"/>
    <hyperlink ref="UNK21" location="Age_Categories!A1" display="Age_Categories!A1" xr:uid="{00000000-0004-0000-0100-0000F2380000}"/>
    <hyperlink ref="UNL21" location="Age_Categories!A1" display="Age_Categories!A1" xr:uid="{00000000-0004-0000-0100-0000F3380000}"/>
    <hyperlink ref="UNM21" location="Age_Categories!A1" display="Age_Categories!A1" xr:uid="{00000000-0004-0000-0100-0000F4380000}"/>
    <hyperlink ref="UNN21" location="Age_Categories!A1" display="Age_Categories!A1" xr:uid="{00000000-0004-0000-0100-0000F5380000}"/>
    <hyperlink ref="UNO21" location="Age_Categories!A1" display="Age_Categories!A1" xr:uid="{00000000-0004-0000-0100-0000F6380000}"/>
    <hyperlink ref="UNP21" location="Age_Categories!A1" display="Age_Categories!A1" xr:uid="{00000000-0004-0000-0100-0000F7380000}"/>
    <hyperlink ref="UNQ21" location="Age_Categories!A1" display="Age_Categories!A1" xr:uid="{00000000-0004-0000-0100-0000F8380000}"/>
    <hyperlink ref="UNR21" location="Age_Categories!A1" display="Age_Categories!A1" xr:uid="{00000000-0004-0000-0100-0000F9380000}"/>
    <hyperlink ref="UNS21" location="Age_Categories!A1" display="Age_Categories!A1" xr:uid="{00000000-0004-0000-0100-0000FA380000}"/>
    <hyperlink ref="UNT21" location="Age_Categories!A1" display="Age_Categories!A1" xr:uid="{00000000-0004-0000-0100-0000FB380000}"/>
    <hyperlink ref="UNU21" location="Age_Categories!A1" display="Age_Categories!A1" xr:uid="{00000000-0004-0000-0100-0000FC380000}"/>
    <hyperlink ref="UNV21" location="Age_Categories!A1" display="Age_Categories!A1" xr:uid="{00000000-0004-0000-0100-0000FD380000}"/>
    <hyperlink ref="UNW21" location="Age_Categories!A1" display="Age_Categories!A1" xr:uid="{00000000-0004-0000-0100-0000FE380000}"/>
    <hyperlink ref="UNX21" location="Age_Categories!A1" display="Age_Categories!A1" xr:uid="{00000000-0004-0000-0100-0000FF380000}"/>
    <hyperlink ref="UNY21" location="Age_Categories!A1" display="Age_Categories!A1" xr:uid="{00000000-0004-0000-0100-000000390000}"/>
    <hyperlink ref="UNZ21" location="Age_Categories!A1" display="Age_Categories!A1" xr:uid="{00000000-0004-0000-0100-000001390000}"/>
    <hyperlink ref="UOA21" location="Age_Categories!A1" display="Age_Categories!A1" xr:uid="{00000000-0004-0000-0100-000002390000}"/>
    <hyperlink ref="UOB21" location="Age_Categories!A1" display="Age_Categories!A1" xr:uid="{00000000-0004-0000-0100-000003390000}"/>
    <hyperlink ref="UOC21" location="Age_Categories!A1" display="Age_Categories!A1" xr:uid="{00000000-0004-0000-0100-000004390000}"/>
    <hyperlink ref="UOD21" location="Age_Categories!A1" display="Age_Categories!A1" xr:uid="{00000000-0004-0000-0100-000005390000}"/>
    <hyperlink ref="UOE21" location="Age_Categories!A1" display="Age_Categories!A1" xr:uid="{00000000-0004-0000-0100-000006390000}"/>
    <hyperlink ref="UOF21" location="Age_Categories!A1" display="Age_Categories!A1" xr:uid="{00000000-0004-0000-0100-000007390000}"/>
    <hyperlink ref="UOG21" location="Age_Categories!A1" display="Age_Categories!A1" xr:uid="{00000000-0004-0000-0100-000008390000}"/>
    <hyperlink ref="UOH21" location="Age_Categories!A1" display="Age_Categories!A1" xr:uid="{00000000-0004-0000-0100-000009390000}"/>
    <hyperlink ref="UOI21" location="Age_Categories!A1" display="Age_Categories!A1" xr:uid="{00000000-0004-0000-0100-00000A390000}"/>
    <hyperlink ref="UOJ21" location="Age_Categories!A1" display="Age_Categories!A1" xr:uid="{00000000-0004-0000-0100-00000B390000}"/>
    <hyperlink ref="UOK21" location="Age_Categories!A1" display="Age_Categories!A1" xr:uid="{00000000-0004-0000-0100-00000C390000}"/>
    <hyperlink ref="UOL21" location="Age_Categories!A1" display="Age_Categories!A1" xr:uid="{00000000-0004-0000-0100-00000D390000}"/>
    <hyperlink ref="UOM21" location="Age_Categories!A1" display="Age_Categories!A1" xr:uid="{00000000-0004-0000-0100-00000E390000}"/>
    <hyperlink ref="UON21" location="Age_Categories!A1" display="Age_Categories!A1" xr:uid="{00000000-0004-0000-0100-00000F390000}"/>
    <hyperlink ref="UOO21" location="Age_Categories!A1" display="Age_Categories!A1" xr:uid="{00000000-0004-0000-0100-000010390000}"/>
    <hyperlink ref="UOP21" location="Age_Categories!A1" display="Age_Categories!A1" xr:uid="{00000000-0004-0000-0100-000011390000}"/>
    <hyperlink ref="UOQ21" location="Age_Categories!A1" display="Age_Categories!A1" xr:uid="{00000000-0004-0000-0100-000012390000}"/>
    <hyperlink ref="UOR21" location="Age_Categories!A1" display="Age_Categories!A1" xr:uid="{00000000-0004-0000-0100-000013390000}"/>
    <hyperlink ref="UOS21" location="Age_Categories!A1" display="Age_Categories!A1" xr:uid="{00000000-0004-0000-0100-000014390000}"/>
    <hyperlink ref="UOT21" location="Age_Categories!A1" display="Age_Categories!A1" xr:uid="{00000000-0004-0000-0100-000015390000}"/>
    <hyperlink ref="UOU21" location="Age_Categories!A1" display="Age_Categories!A1" xr:uid="{00000000-0004-0000-0100-000016390000}"/>
    <hyperlink ref="UOV21" location="Age_Categories!A1" display="Age_Categories!A1" xr:uid="{00000000-0004-0000-0100-000017390000}"/>
    <hyperlink ref="UOW21" location="Age_Categories!A1" display="Age_Categories!A1" xr:uid="{00000000-0004-0000-0100-000018390000}"/>
    <hyperlink ref="UOX21" location="Age_Categories!A1" display="Age_Categories!A1" xr:uid="{00000000-0004-0000-0100-000019390000}"/>
    <hyperlink ref="UOY21" location="Age_Categories!A1" display="Age_Categories!A1" xr:uid="{00000000-0004-0000-0100-00001A390000}"/>
    <hyperlink ref="UOZ21" location="Age_Categories!A1" display="Age_Categories!A1" xr:uid="{00000000-0004-0000-0100-00001B390000}"/>
    <hyperlink ref="UPA21" location="Age_Categories!A1" display="Age_Categories!A1" xr:uid="{00000000-0004-0000-0100-00001C390000}"/>
    <hyperlink ref="UPB21" location="Age_Categories!A1" display="Age_Categories!A1" xr:uid="{00000000-0004-0000-0100-00001D390000}"/>
    <hyperlink ref="UPC21" location="Age_Categories!A1" display="Age_Categories!A1" xr:uid="{00000000-0004-0000-0100-00001E390000}"/>
    <hyperlink ref="UPD21" location="Age_Categories!A1" display="Age_Categories!A1" xr:uid="{00000000-0004-0000-0100-00001F390000}"/>
    <hyperlink ref="UPE21" location="Age_Categories!A1" display="Age_Categories!A1" xr:uid="{00000000-0004-0000-0100-000020390000}"/>
    <hyperlink ref="UPF21" location="Age_Categories!A1" display="Age_Categories!A1" xr:uid="{00000000-0004-0000-0100-000021390000}"/>
    <hyperlink ref="UPG21" location="Age_Categories!A1" display="Age_Categories!A1" xr:uid="{00000000-0004-0000-0100-000022390000}"/>
    <hyperlink ref="UPH21" location="Age_Categories!A1" display="Age_Categories!A1" xr:uid="{00000000-0004-0000-0100-000023390000}"/>
    <hyperlink ref="UPI21" location="Age_Categories!A1" display="Age_Categories!A1" xr:uid="{00000000-0004-0000-0100-000024390000}"/>
    <hyperlink ref="UPJ21" location="Age_Categories!A1" display="Age_Categories!A1" xr:uid="{00000000-0004-0000-0100-000025390000}"/>
    <hyperlink ref="UPK21" location="Age_Categories!A1" display="Age_Categories!A1" xr:uid="{00000000-0004-0000-0100-000026390000}"/>
    <hyperlink ref="UPL21" location="Age_Categories!A1" display="Age_Categories!A1" xr:uid="{00000000-0004-0000-0100-000027390000}"/>
    <hyperlink ref="UPM21" location="Age_Categories!A1" display="Age_Categories!A1" xr:uid="{00000000-0004-0000-0100-000028390000}"/>
    <hyperlink ref="UPN21" location="Age_Categories!A1" display="Age_Categories!A1" xr:uid="{00000000-0004-0000-0100-000029390000}"/>
    <hyperlink ref="UPO21" location="Age_Categories!A1" display="Age_Categories!A1" xr:uid="{00000000-0004-0000-0100-00002A390000}"/>
    <hyperlink ref="UPP21" location="Age_Categories!A1" display="Age_Categories!A1" xr:uid="{00000000-0004-0000-0100-00002B390000}"/>
    <hyperlink ref="UPQ21" location="Age_Categories!A1" display="Age_Categories!A1" xr:uid="{00000000-0004-0000-0100-00002C390000}"/>
    <hyperlink ref="UPR21" location="Age_Categories!A1" display="Age_Categories!A1" xr:uid="{00000000-0004-0000-0100-00002D390000}"/>
    <hyperlink ref="UPS21" location="Age_Categories!A1" display="Age_Categories!A1" xr:uid="{00000000-0004-0000-0100-00002E390000}"/>
    <hyperlink ref="UPT21" location="Age_Categories!A1" display="Age_Categories!A1" xr:uid="{00000000-0004-0000-0100-00002F390000}"/>
    <hyperlink ref="UPU21" location="Age_Categories!A1" display="Age_Categories!A1" xr:uid="{00000000-0004-0000-0100-000030390000}"/>
    <hyperlink ref="UPV21" location="Age_Categories!A1" display="Age_Categories!A1" xr:uid="{00000000-0004-0000-0100-000031390000}"/>
    <hyperlink ref="UPW21" location="Age_Categories!A1" display="Age_Categories!A1" xr:uid="{00000000-0004-0000-0100-000032390000}"/>
    <hyperlink ref="UPX21" location="Age_Categories!A1" display="Age_Categories!A1" xr:uid="{00000000-0004-0000-0100-000033390000}"/>
    <hyperlink ref="UPY21" location="Age_Categories!A1" display="Age_Categories!A1" xr:uid="{00000000-0004-0000-0100-000034390000}"/>
    <hyperlink ref="UPZ21" location="Age_Categories!A1" display="Age_Categories!A1" xr:uid="{00000000-0004-0000-0100-000035390000}"/>
    <hyperlink ref="UQA21" location="Age_Categories!A1" display="Age_Categories!A1" xr:uid="{00000000-0004-0000-0100-000036390000}"/>
    <hyperlink ref="UQB21" location="Age_Categories!A1" display="Age_Categories!A1" xr:uid="{00000000-0004-0000-0100-000037390000}"/>
    <hyperlink ref="UQC21" location="Age_Categories!A1" display="Age_Categories!A1" xr:uid="{00000000-0004-0000-0100-000038390000}"/>
    <hyperlink ref="UQD21" location="Age_Categories!A1" display="Age_Categories!A1" xr:uid="{00000000-0004-0000-0100-000039390000}"/>
    <hyperlink ref="UQE21" location="Age_Categories!A1" display="Age_Categories!A1" xr:uid="{00000000-0004-0000-0100-00003A390000}"/>
    <hyperlink ref="UQF21" location="Age_Categories!A1" display="Age_Categories!A1" xr:uid="{00000000-0004-0000-0100-00003B390000}"/>
    <hyperlink ref="UQG21" location="Age_Categories!A1" display="Age_Categories!A1" xr:uid="{00000000-0004-0000-0100-00003C390000}"/>
    <hyperlink ref="UQH21" location="Age_Categories!A1" display="Age_Categories!A1" xr:uid="{00000000-0004-0000-0100-00003D390000}"/>
    <hyperlink ref="UQI21" location="Age_Categories!A1" display="Age_Categories!A1" xr:uid="{00000000-0004-0000-0100-00003E390000}"/>
    <hyperlink ref="UQJ21" location="Age_Categories!A1" display="Age_Categories!A1" xr:uid="{00000000-0004-0000-0100-00003F390000}"/>
    <hyperlink ref="UQK21" location="Age_Categories!A1" display="Age_Categories!A1" xr:uid="{00000000-0004-0000-0100-000040390000}"/>
    <hyperlink ref="UQL21" location="Age_Categories!A1" display="Age_Categories!A1" xr:uid="{00000000-0004-0000-0100-000041390000}"/>
    <hyperlink ref="UQM21" location="Age_Categories!A1" display="Age_Categories!A1" xr:uid="{00000000-0004-0000-0100-000042390000}"/>
    <hyperlink ref="UQN21" location="Age_Categories!A1" display="Age_Categories!A1" xr:uid="{00000000-0004-0000-0100-000043390000}"/>
    <hyperlink ref="UQO21" location="Age_Categories!A1" display="Age_Categories!A1" xr:uid="{00000000-0004-0000-0100-000044390000}"/>
    <hyperlink ref="UQP21" location="Age_Categories!A1" display="Age_Categories!A1" xr:uid="{00000000-0004-0000-0100-000045390000}"/>
    <hyperlink ref="UQQ21" location="Age_Categories!A1" display="Age_Categories!A1" xr:uid="{00000000-0004-0000-0100-000046390000}"/>
    <hyperlink ref="UQR21" location="Age_Categories!A1" display="Age_Categories!A1" xr:uid="{00000000-0004-0000-0100-000047390000}"/>
    <hyperlink ref="UQS21" location="Age_Categories!A1" display="Age_Categories!A1" xr:uid="{00000000-0004-0000-0100-000048390000}"/>
    <hyperlink ref="UQT21" location="Age_Categories!A1" display="Age_Categories!A1" xr:uid="{00000000-0004-0000-0100-000049390000}"/>
    <hyperlink ref="UQU21" location="Age_Categories!A1" display="Age_Categories!A1" xr:uid="{00000000-0004-0000-0100-00004A390000}"/>
    <hyperlink ref="UQV21" location="Age_Categories!A1" display="Age_Categories!A1" xr:uid="{00000000-0004-0000-0100-00004B390000}"/>
    <hyperlink ref="UQW21" location="Age_Categories!A1" display="Age_Categories!A1" xr:uid="{00000000-0004-0000-0100-00004C390000}"/>
    <hyperlink ref="UQX21" location="Age_Categories!A1" display="Age_Categories!A1" xr:uid="{00000000-0004-0000-0100-00004D390000}"/>
    <hyperlink ref="UQY21" location="Age_Categories!A1" display="Age_Categories!A1" xr:uid="{00000000-0004-0000-0100-00004E390000}"/>
    <hyperlink ref="UQZ21" location="Age_Categories!A1" display="Age_Categories!A1" xr:uid="{00000000-0004-0000-0100-00004F390000}"/>
    <hyperlink ref="URA21" location="Age_Categories!A1" display="Age_Categories!A1" xr:uid="{00000000-0004-0000-0100-000050390000}"/>
    <hyperlink ref="URB21" location="Age_Categories!A1" display="Age_Categories!A1" xr:uid="{00000000-0004-0000-0100-000051390000}"/>
    <hyperlink ref="URC21" location="Age_Categories!A1" display="Age_Categories!A1" xr:uid="{00000000-0004-0000-0100-000052390000}"/>
    <hyperlink ref="URD21" location="Age_Categories!A1" display="Age_Categories!A1" xr:uid="{00000000-0004-0000-0100-000053390000}"/>
    <hyperlink ref="URE21" location="Age_Categories!A1" display="Age_Categories!A1" xr:uid="{00000000-0004-0000-0100-000054390000}"/>
    <hyperlink ref="URF21" location="Age_Categories!A1" display="Age_Categories!A1" xr:uid="{00000000-0004-0000-0100-000055390000}"/>
    <hyperlink ref="URG21" location="Age_Categories!A1" display="Age_Categories!A1" xr:uid="{00000000-0004-0000-0100-000056390000}"/>
    <hyperlink ref="URH21" location="Age_Categories!A1" display="Age_Categories!A1" xr:uid="{00000000-0004-0000-0100-000057390000}"/>
    <hyperlink ref="URI21" location="Age_Categories!A1" display="Age_Categories!A1" xr:uid="{00000000-0004-0000-0100-000058390000}"/>
    <hyperlink ref="URJ21" location="Age_Categories!A1" display="Age_Categories!A1" xr:uid="{00000000-0004-0000-0100-000059390000}"/>
    <hyperlink ref="URK21" location="Age_Categories!A1" display="Age_Categories!A1" xr:uid="{00000000-0004-0000-0100-00005A390000}"/>
    <hyperlink ref="URL21" location="Age_Categories!A1" display="Age_Categories!A1" xr:uid="{00000000-0004-0000-0100-00005B390000}"/>
    <hyperlink ref="URM21" location="Age_Categories!A1" display="Age_Categories!A1" xr:uid="{00000000-0004-0000-0100-00005C390000}"/>
    <hyperlink ref="URN21" location="Age_Categories!A1" display="Age_Categories!A1" xr:uid="{00000000-0004-0000-0100-00005D390000}"/>
    <hyperlink ref="URO21" location="Age_Categories!A1" display="Age_Categories!A1" xr:uid="{00000000-0004-0000-0100-00005E390000}"/>
    <hyperlink ref="URP21" location="Age_Categories!A1" display="Age_Categories!A1" xr:uid="{00000000-0004-0000-0100-00005F390000}"/>
    <hyperlink ref="URQ21" location="Age_Categories!A1" display="Age_Categories!A1" xr:uid="{00000000-0004-0000-0100-000060390000}"/>
    <hyperlink ref="URR21" location="Age_Categories!A1" display="Age_Categories!A1" xr:uid="{00000000-0004-0000-0100-000061390000}"/>
    <hyperlink ref="URS21" location="Age_Categories!A1" display="Age_Categories!A1" xr:uid="{00000000-0004-0000-0100-000062390000}"/>
    <hyperlink ref="URT21" location="Age_Categories!A1" display="Age_Categories!A1" xr:uid="{00000000-0004-0000-0100-000063390000}"/>
    <hyperlink ref="URU21" location="Age_Categories!A1" display="Age_Categories!A1" xr:uid="{00000000-0004-0000-0100-000064390000}"/>
    <hyperlink ref="URV21" location="Age_Categories!A1" display="Age_Categories!A1" xr:uid="{00000000-0004-0000-0100-000065390000}"/>
    <hyperlink ref="URW21" location="Age_Categories!A1" display="Age_Categories!A1" xr:uid="{00000000-0004-0000-0100-000066390000}"/>
    <hyperlink ref="URX21" location="Age_Categories!A1" display="Age_Categories!A1" xr:uid="{00000000-0004-0000-0100-000067390000}"/>
    <hyperlink ref="URY21" location="Age_Categories!A1" display="Age_Categories!A1" xr:uid="{00000000-0004-0000-0100-000068390000}"/>
    <hyperlink ref="URZ21" location="Age_Categories!A1" display="Age_Categories!A1" xr:uid="{00000000-0004-0000-0100-000069390000}"/>
    <hyperlink ref="USA21" location="Age_Categories!A1" display="Age_Categories!A1" xr:uid="{00000000-0004-0000-0100-00006A390000}"/>
    <hyperlink ref="USB21" location="Age_Categories!A1" display="Age_Categories!A1" xr:uid="{00000000-0004-0000-0100-00006B390000}"/>
    <hyperlink ref="USC21" location="Age_Categories!A1" display="Age_Categories!A1" xr:uid="{00000000-0004-0000-0100-00006C390000}"/>
    <hyperlink ref="USD21" location="Age_Categories!A1" display="Age_Categories!A1" xr:uid="{00000000-0004-0000-0100-00006D390000}"/>
    <hyperlink ref="USE21" location="Age_Categories!A1" display="Age_Categories!A1" xr:uid="{00000000-0004-0000-0100-00006E390000}"/>
    <hyperlink ref="USF21" location="Age_Categories!A1" display="Age_Categories!A1" xr:uid="{00000000-0004-0000-0100-00006F390000}"/>
    <hyperlink ref="USG21" location="Age_Categories!A1" display="Age_Categories!A1" xr:uid="{00000000-0004-0000-0100-000070390000}"/>
    <hyperlink ref="USH21" location="Age_Categories!A1" display="Age_Categories!A1" xr:uid="{00000000-0004-0000-0100-000071390000}"/>
    <hyperlink ref="USI21" location="Age_Categories!A1" display="Age_Categories!A1" xr:uid="{00000000-0004-0000-0100-000072390000}"/>
    <hyperlink ref="USJ21" location="Age_Categories!A1" display="Age_Categories!A1" xr:uid="{00000000-0004-0000-0100-000073390000}"/>
    <hyperlink ref="USK21" location="Age_Categories!A1" display="Age_Categories!A1" xr:uid="{00000000-0004-0000-0100-000074390000}"/>
    <hyperlink ref="USL21" location="Age_Categories!A1" display="Age_Categories!A1" xr:uid="{00000000-0004-0000-0100-000075390000}"/>
    <hyperlink ref="USM21" location="Age_Categories!A1" display="Age_Categories!A1" xr:uid="{00000000-0004-0000-0100-000076390000}"/>
    <hyperlink ref="USN21" location="Age_Categories!A1" display="Age_Categories!A1" xr:uid="{00000000-0004-0000-0100-000077390000}"/>
    <hyperlink ref="USO21" location="Age_Categories!A1" display="Age_Categories!A1" xr:uid="{00000000-0004-0000-0100-000078390000}"/>
    <hyperlink ref="USP21" location="Age_Categories!A1" display="Age_Categories!A1" xr:uid="{00000000-0004-0000-0100-000079390000}"/>
    <hyperlink ref="USQ21" location="Age_Categories!A1" display="Age_Categories!A1" xr:uid="{00000000-0004-0000-0100-00007A390000}"/>
    <hyperlink ref="USR21" location="Age_Categories!A1" display="Age_Categories!A1" xr:uid="{00000000-0004-0000-0100-00007B390000}"/>
    <hyperlink ref="USS21" location="Age_Categories!A1" display="Age_Categories!A1" xr:uid="{00000000-0004-0000-0100-00007C390000}"/>
    <hyperlink ref="UST21" location="Age_Categories!A1" display="Age_Categories!A1" xr:uid="{00000000-0004-0000-0100-00007D390000}"/>
    <hyperlink ref="USU21" location="Age_Categories!A1" display="Age_Categories!A1" xr:uid="{00000000-0004-0000-0100-00007E390000}"/>
    <hyperlink ref="USV21" location="Age_Categories!A1" display="Age_Categories!A1" xr:uid="{00000000-0004-0000-0100-00007F390000}"/>
    <hyperlink ref="USW21" location="Age_Categories!A1" display="Age_Categories!A1" xr:uid="{00000000-0004-0000-0100-000080390000}"/>
    <hyperlink ref="USX21" location="Age_Categories!A1" display="Age_Categories!A1" xr:uid="{00000000-0004-0000-0100-000081390000}"/>
    <hyperlink ref="USY21" location="Age_Categories!A1" display="Age_Categories!A1" xr:uid="{00000000-0004-0000-0100-000082390000}"/>
    <hyperlink ref="USZ21" location="Age_Categories!A1" display="Age_Categories!A1" xr:uid="{00000000-0004-0000-0100-000083390000}"/>
    <hyperlink ref="UTA21" location="Age_Categories!A1" display="Age_Categories!A1" xr:uid="{00000000-0004-0000-0100-000084390000}"/>
    <hyperlink ref="UTB21" location="Age_Categories!A1" display="Age_Categories!A1" xr:uid="{00000000-0004-0000-0100-000085390000}"/>
    <hyperlink ref="UTC21" location="Age_Categories!A1" display="Age_Categories!A1" xr:uid="{00000000-0004-0000-0100-000086390000}"/>
    <hyperlink ref="UTD21" location="Age_Categories!A1" display="Age_Categories!A1" xr:uid="{00000000-0004-0000-0100-000087390000}"/>
    <hyperlink ref="UTE21" location="Age_Categories!A1" display="Age_Categories!A1" xr:uid="{00000000-0004-0000-0100-000088390000}"/>
    <hyperlink ref="UTF21" location="Age_Categories!A1" display="Age_Categories!A1" xr:uid="{00000000-0004-0000-0100-000089390000}"/>
    <hyperlink ref="UTG21" location="Age_Categories!A1" display="Age_Categories!A1" xr:uid="{00000000-0004-0000-0100-00008A390000}"/>
    <hyperlink ref="UTH21" location="Age_Categories!A1" display="Age_Categories!A1" xr:uid="{00000000-0004-0000-0100-00008B390000}"/>
    <hyperlink ref="UTI21" location="Age_Categories!A1" display="Age_Categories!A1" xr:uid="{00000000-0004-0000-0100-00008C390000}"/>
    <hyperlink ref="UTJ21" location="Age_Categories!A1" display="Age_Categories!A1" xr:uid="{00000000-0004-0000-0100-00008D390000}"/>
    <hyperlink ref="UTK21" location="Age_Categories!A1" display="Age_Categories!A1" xr:uid="{00000000-0004-0000-0100-00008E390000}"/>
    <hyperlink ref="UTL21" location="Age_Categories!A1" display="Age_Categories!A1" xr:uid="{00000000-0004-0000-0100-00008F390000}"/>
    <hyperlink ref="UTM21" location="Age_Categories!A1" display="Age_Categories!A1" xr:uid="{00000000-0004-0000-0100-000090390000}"/>
    <hyperlink ref="UTN21" location="Age_Categories!A1" display="Age_Categories!A1" xr:uid="{00000000-0004-0000-0100-000091390000}"/>
    <hyperlink ref="UTO21" location="Age_Categories!A1" display="Age_Categories!A1" xr:uid="{00000000-0004-0000-0100-000092390000}"/>
    <hyperlink ref="UTP21" location="Age_Categories!A1" display="Age_Categories!A1" xr:uid="{00000000-0004-0000-0100-000093390000}"/>
    <hyperlink ref="UTQ21" location="Age_Categories!A1" display="Age_Categories!A1" xr:uid="{00000000-0004-0000-0100-000094390000}"/>
    <hyperlink ref="UTR21" location="Age_Categories!A1" display="Age_Categories!A1" xr:uid="{00000000-0004-0000-0100-000095390000}"/>
    <hyperlink ref="UTS21" location="Age_Categories!A1" display="Age_Categories!A1" xr:uid="{00000000-0004-0000-0100-000096390000}"/>
    <hyperlink ref="UTT21" location="Age_Categories!A1" display="Age_Categories!A1" xr:uid="{00000000-0004-0000-0100-000097390000}"/>
    <hyperlink ref="UTU21" location="Age_Categories!A1" display="Age_Categories!A1" xr:uid="{00000000-0004-0000-0100-000098390000}"/>
    <hyperlink ref="UTV21" location="Age_Categories!A1" display="Age_Categories!A1" xr:uid="{00000000-0004-0000-0100-000099390000}"/>
    <hyperlink ref="UTW21" location="Age_Categories!A1" display="Age_Categories!A1" xr:uid="{00000000-0004-0000-0100-00009A390000}"/>
    <hyperlink ref="UTX21" location="Age_Categories!A1" display="Age_Categories!A1" xr:uid="{00000000-0004-0000-0100-00009B390000}"/>
    <hyperlink ref="UTY21" location="Age_Categories!A1" display="Age_Categories!A1" xr:uid="{00000000-0004-0000-0100-00009C390000}"/>
    <hyperlink ref="UTZ21" location="Age_Categories!A1" display="Age_Categories!A1" xr:uid="{00000000-0004-0000-0100-00009D390000}"/>
    <hyperlink ref="UUA21" location="Age_Categories!A1" display="Age_Categories!A1" xr:uid="{00000000-0004-0000-0100-00009E390000}"/>
    <hyperlink ref="UUB21" location="Age_Categories!A1" display="Age_Categories!A1" xr:uid="{00000000-0004-0000-0100-00009F390000}"/>
    <hyperlink ref="UUC21" location="Age_Categories!A1" display="Age_Categories!A1" xr:uid="{00000000-0004-0000-0100-0000A0390000}"/>
    <hyperlink ref="UUD21" location="Age_Categories!A1" display="Age_Categories!A1" xr:uid="{00000000-0004-0000-0100-0000A1390000}"/>
    <hyperlink ref="UUE21" location="Age_Categories!A1" display="Age_Categories!A1" xr:uid="{00000000-0004-0000-0100-0000A2390000}"/>
    <hyperlink ref="UUF21" location="Age_Categories!A1" display="Age_Categories!A1" xr:uid="{00000000-0004-0000-0100-0000A3390000}"/>
    <hyperlink ref="UUG21" location="Age_Categories!A1" display="Age_Categories!A1" xr:uid="{00000000-0004-0000-0100-0000A4390000}"/>
    <hyperlink ref="UUH21" location="Age_Categories!A1" display="Age_Categories!A1" xr:uid="{00000000-0004-0000-0100-0000A5390000}"/>
    <hyperlink ref="UUI21" location="Age_Categories!A1" display="Age_Categories!A1" xr:uid="{00000000-0004-0000-0100-0000A6390000}"/>
    <hyperlink ref="UUJ21" location="Age_Categories!A1" display="Age_Categories!A1" xr:uid="{00000000-0004-0000-0100-0000A7390000}"/>
    <hyperlink ref="UUK21" location="Age_Categories!A1" display="Age_Categories!A1" xr:uid="{00000000-0004-0000-0100-0000A8390000}"/>
    <hyperlink ref="UUL21" location="Age_Categories!A1" display="Age_Categories!A1" xr:uid="{00000000-0004-0000-0100-0000A9390000}"/>
    <hyperlink ref="UUM21" location="Age_Categories!A1" display="Age_Categories!A1" xr:uid="{00000000-0004-0000-0100-0000AA390000}"/>
    <hyperlink ref="UUN21" location="Age_Categories!A1" display="Age_Categories!A1" xr:uid="{00000000-0004-0000-0100-0000AB390000}"/>
    <hyperlink ref="UUO21" location="Age_Categories!A1" display="Age_Categories!A1" xr:uid="{00000000-0004-0000-0100-0000AC390000}"/>
    <hyperlink ref="UUP21" location="Age_Categories!A1" display="Age_Categories!A1" xr:uid="{00000000-0004-0000-0100-0000AD390000}"/>
    <hyperlink ref="UUQ21" location="Age_Categories!A1" display="Age_Categories!A1" xr:uid="{00000000-0004-0000-0100-0000AE390000}"/>
    <hyperlink ref="UUR21" location="Age_Categories!A1" display="Age_Categories!A1" xr:uid="{00000000-0004-0000-0100-0000AF390000}"/>
    <hyperlink ref="UUS21" location="Age_Categories!A1" display="Age_Categories!A1" xr:uid="{00000000-0004-0000-0100-0000B0390000}"/>
    <hyperlink ref="UUT21" location="Age_Categories!A1" display="Age_Categories!A1" xr:uid="{00000000-0004-0000-0100-0000B1390000}"/>
    <hyperlink ref="UUU21" location="Age_Categories!A1" display="Age_Categories!A1" xr:uid="{00000000-0004-0000-0100-0000B2390000}"/>
    <hyperlink ref="UUV21" location="Age_Categories!A1" display="Age_Categories!A1" xr:uid="{00000000-0004-0000-0100-0000B3390000}"/>
    <hyperlink ref="UUW21" location="Age_Categories!A1" display="Age_Categories!A1" xr:uid="{00000000-0004-0000-0100-0000B4390000}"/>
    <hyperlink ref="UUX21" location="Age_Categories!A1" display="Age_Categories!A1" xr:uid="{00000000-0004-0000-0100-0000B5390000}"/>
    <hyperlink ref="UUY21" location="Age_Categories!A1" display="Age_Categories!A1" xr:uid="{00000000-0004-0000-0100-0000B6390000}"/>
    <hyperlink ref="UUZ21" location="Age_Categories!A1" display="Age_Categories!A1" xr:uid="{00000000-0004-0000-0100-0000B7390000}"/>
    <hyperlink ref="UVA21" location="Age_Categories!A1" display="Age_Categories!A1" xr:uid="{00000000-0004-0000-0100-0000B8390000}"/>
    <hyperlink ref="UVB21" location="Age_Categories!A1" display="Age_Categories!A1" xr:uid="{00000000-0004-0000-0100-0000B9390000}"/>
    <hyperlink ref="UVC21" location="Age_Categories!A1" display="Age_Categories!A1" xr:uid="{00000000-0004-0000-0100-0000BA390000}"/>
    <hyperlink ref="UVD21" location="Age_Categories!A1" display="Age_Categories!A1" xr:uid="{00000000-0004-0000-0100-0000BB390000}"/>
    <hyperlink ref="UVE21" location="Age_Categories!A1" display="Age_Categories!A1" xr:uid="{00000000-0004-0000-0100-0000BC390000}"/>
    <hyperlink ref="UVF21" location="Age_Categories!A1" display="Age_Categories!A1" xr:uid="{00000000-0004-0000-0100-0000BD390000}"/>
    <hyperlink ref="UVG21" location="Age_Categories!A1" display="Age_Categories!A1" xr:uid="{00000000-0004-0000-0100-0000BE390000}"/>
    <hyperlink ref="UVH21" location="Age_Categories!A1" display="Age_Categories!A1" xr:uid="{00000000-0004-0000-0100-0000BF390000}"/>
    <hyperlink ref="UVI21" location="Age_Categories!A1" display="Age_Categories!A1" xr:uid="{00000000-0004-0000-0100-0000C0390000}"/>
    <hyperlink ref="UVJ21" location="Age_Categories!A1" display="Age_Categories!A1" xr:uid="{00000000-0004-0000-0100-0000C1390000}"/>
    <hyperlink ref="UVK21" location="Age_Categories!A1" display="Age_Categories!A1" xr:uid="{00000000-0004-0000-0100-0000C2390000}"/>
    <hyperlink ref="UVL21" location="Age_Categories!A1" display="Age_Categories!A1" xr:uid="{00000000-0004-0000-0100-0000C3390000}"/>
    <hyperlink ref="UVM21" location="Age_Categories!A1" display="Age_Categories!A1" xr:uid="{00000000-0004-0000-0100-0000C4390000}"/>
    <hyperlink ref="UVN21" location="Age_Categories!A1" display="Age_Categories!A1" xr:uid="{00000000-0004-0000-0100-0000C5390000}"/>
    <hyperlink ref="UVO21" location="Age_Categories!A1" display="Age_Categories!A1" xr:uid="{00000000-0004-0000-0100-0000C6390000}"/>
    <hyperlink ref="UVP21" location="Age_Categories!A1" display="Age_Categories!A1" xr:uid="{00000000-0004-0000-0100-0000C7390000}"/>
    <hyperlink ref="UVQ21" location="Age_Categories!A1" display="Age_Categories!A1" xr:uid="{00000000-0004-0000-0100-0000C8390000}"/>
    <hyperlink ref="UVR21" location="Age_Categories!A1" display="Age_Categories!A1" xr:uid="{00000000-0004-0000-0100-0000C9390000}"/>
    <hyperlink ref="UVS21" location="Age_Categories!A1" display="Age_Categories!A1" xr:uid="{00000000-0004-0000-0100-0000CA390000}"/>
    <hyperlink ref="UVT21" location="Age_Categories!A1" display="Age_Categories!A1" xr:uid="{00000000-0004-0000-0100-0000CB390000}"/>
    <hyperlink ref="UVU21" location="Age_Categories!A1" display="Age_Categories!A1" xr:uid="{00000000-0004-0000-0100-0000CC390000}"/>
    <hyperlink ref="UVV21" location="Age_Categories!A1" display="Age_Categories!A1" xr:uid="{00000000-0004-0000-0100-0000CD390000}"/>
    <hyperlink ref="UVW21" location="Age_Categories!A1" display="Age_Categories!A1" xr:uid="{00000000-0004-0000-0100-0000CE390000}"/>
    <hyperlink ref="UVX21" location="Age_Categories!A1" display="Age_Categories!A1" xr:uid="{00000000-0004-0000-0100-0000CF390000}"/>
    <hyperlink ref="UVY21" location="Age_Categories!A1" display="Age_Categories!A1" xr:uid="{00000000-0004-0000-0100-0000D0390000}"/>
    <hyperlink ref="UVZ21" location="Age_Categories!A1" display="Age_Categories!A1" xr:uid="{00000000-0004-0000-0100-0000D1390000}"/>
    <hyperlink ref="UWA21" location="Age_Categories!A1" display="Age_Categories!A1" xr:uid="{00000000-0004-0000-0100-0000D2390000}"/>
    <hyperlink ref="UWB21" location="Age_Categories!A1" display="Age_Categories!A1" xr:uid="{00000000-0004-0000-0100-0000D3390000}"/>
    <hyperlink ref="UWC21" location="Age_Categories!A1" display="Age_Categories!A1" xr:uid="{00000000-0004-0000-0100-0000D4390000}"/>
    <hyperlink ref="UWD21" location="Age_Categories!A1" display="Age_Categories!A1" xr:uid="{00000000-0004-0000-0100-0000D5390000}"/>
    <hyperlink ref="UWE21" location="Age_Categories!A1" display="Age_Categories!A1" xr:uid="{00000000-0004-0000-0100-0000D6390000}"/>
    <hyperlink ref="UWF21" location="Age_Categories!A1" display="Age_Categories!A1" xr:uid="{00000000-0004-0000-0100-0000D7390000}"/>
    <hyperlink ref="UWG21" location="Age_Categories!A1" display="Age_Categories!A1" xr:uid="{00000000-0004-0000-0100-0000D8390000}"/>
    <hyperlink ref="UWH21" location="Age_Categories!A1" display="Age_Categories!A1" xr:uid="{00000000-0004-0000-0100-0000D9390000}"/>
    <hyperlink ref="UWI21" location="Age_Categories!A1" display="Age_Categories!A1" xr:uid="{00000000-0004-0000-0100-0000DA390000}"/>
    <hyperlink ref="UWJ21" location="Age_Categories!A1" display="Age_Categories!A1" xr:uid="{00000000-0004-0000-0100-0000DB390000}"/>
    <hyperlink ref="UWK21" location="Age_Categories!A1" display="Age_Categories!A1" xr:uid="{00000000-0004-0000-0100-0000DC390000}"/>
    <hyperlink ref="UWL21" location="Age_Categories!A1" display="Age_Categories!A1" xr:uid="{00000000-0004-0000-0100-0000DD390000}"/>
    <hyperlink ref="UWM21" location="Age_Categories!A1" display="Age_Categories!A1" xr:uid="{00000000-0004-0000-0100-0000DE390000}"/>
    <hyperlink ref="UWN21" location="Age_Categories!A1" display="Age_Categories!A1" xr:uid="{00000000-0004-0000-0100-0000DF390000}"/>
    <hyperlink ref="UWO21" location="Age_Categories!A1" display="Age_Categories!A1" xr:uid="{00000000-0004-0000-0100-0000E0390000}"/>
    <hyperlink ref="UWP21" location="Age_Categories!A1" display="Age_Categories!A1" xr:uid="{00000000-0004-0000-0100-0000E1390000}"/>
    <hyperlink ref="UWQ21" location="Age_Categories!A1" display="Age_Categories!A1" xr:uid="{00000000-0004-0000-0100-0000E2390000}"/>
    <hyperlink ref="UWR21" location="Age_Categories!A1" display="Age_Categories!A1" xr:uid="{00000000-0004-0000-0100-0000E3390000}"/>
    <hyperlink ref="UWS21" location="Age_Categories!A1" display="Age_Categories!A1" xr:uid="{00000000-0004-0000-0100-0000E4390000}"/>
    <hyperlink ref="UWT21" location="Age_Categories!A1" display="Age_Categories!A1" xr:uid="{00000000-0004-0000-0100-0000E5390000}"/>
    <hyperlink ref="UWU21" location="Age_Categories!A1" display="Age_Categories!A1" xr:uid="{00000000-0004-0000-0100-0000E6390000}"/>
    <hyperlink ref="UWV21" location="Age_Categories!A1" display="Age_Categories!A1" xr:uid="{00000000-0004-0000-0100-0000E7390000}"/>
    <hyperlink ref="UWW21" location="Age_Categories!A1" display="Age_Categories!A1" xr:uid="{00000000-0004-0000-0100-0000E8390000}"/>
    <hyperlink ref="UWX21" location="Age_Categories!A1" display="Age_Categories!A1" xr:uid="{00000000-0004-0000-0100-0000E9390000}"/>
    <hyperlink ref="UWY21" location="Age_Categories!A1" display="Age_Categories!A1" xr:uid="{00000000-0004-0000-0100-0000EA390000}"/>
    <hyperlink ref="UWZ21" location="Age_Categories!A1" display="Age_Categories!A1" xr:uid="{00000000-0004-0000-0100-0000EB390000}"/>
    <hyperlink ref="UXA21" location="Age_Categories!A1" display="Age_Categories!A1" xr:uid="{00000000-0004-0000-0100-0000EC390000}"/>
    <hyperlink ref="UXB21" location="Age_Categories!A1" display="Age_Categories!A1" xr:uid="{00000000-0004-0000-0100-0000ED390000}"/>
    <hyperlink ref="UXC21" location="Age_Categories!A1" display="Age_Categories!A1" xr:uid="{00000000-0004-0000-0100-0000EE390000}"/>
    <hyperlink ref="UXD21" location="Age_Categories!A1" display="Age_Categories!A1" xr:uid="{00000000-0004-0000-0100-0000EF390000}"/>
    <hyperlink ref="UXE21" location="Age_Categories!A1" display="Age_Categories!A1" xr:uid="{00000000-0004-0000-0100-0000F0390000}"/>
    <hyperlink ref="UXF21" location="Age_Categories!A1" display="Age_Categories!A1" xr:uid="{00000000-0004-0000-0100-0000F1390000}"/>
    <hyperlink ref="UXG21" location="Age_Categories!A1" display="Age_Categories!A1" xr:uid="{00000000-0004-0000-0100-0000F2390000}"/>
    <hyperlink ref="UXH21" location="Age_Categories!A1" display="Age_Categories!A1" xr:uid="{00000000-0004-0000-0100-0000F3390000}"/>
    <hyperlink ref="UXI21" location="Age_Categories!A1" display="Age_Categories!A1" xr:uid="{00000000-0004-0000-0100-0000F4390000}"/>
    <hyperlink ref="UXJ21" location="Age_Categories!A1" display="Age_Categories!A1" xr:uid="{00000000-0004-0000-0100-0000F5390000}"/>
    <hyperlink ref="UXK21" location="Age_Categories!A1" display="Age_Categories!A1" xr:uid="{00000000-0004-0000-0100-0000F6390000}"/>
    <hyperlink ref="UXL21" location="Age_Categories!A1" display="Age_Categories!A1" xr:uid="{00000000-0004-0000-0100-0000F7390000}"/>
    <hyperlink ref="UXM21" location="Age_Categories!A1" display="Age_Categories!A1" xr:uid="{00000000-0004-0000-0100-0000F8390000}"/>
    <hyperlink ref="UXN21" location="Age_Categories!A1" display="Age_Categories!A1" xr:uid="{00000000-0004-0000-0100-0000F9390000}"/>
    <hyperlink ref="UXO21" location="Age_Categories!A1" display="Age_Categories!A1" xr:uid="{00000000-0004-0000-0100-0000FA390000}"/>
    <hyperlink ref="UXP21" location="Age_Categories!A1" display="Age_Categories!A1" xr:uid="{00000000-0004-0000-0100-0000FB390000}"/>
    <hyperlink ref="UXQ21" location="Age_Categories!A1" display="Age_Categories!A1" xr:uid="{00000000-0004-0000-0100-0000FC390000}"/>
    <hyperlink ref="UXR21" location="Age_Categories!A1" display="Age_Categories!A1" xr:uid="{00000000-0004-0000-0100-0000FD390000}"/>
    <hyperlink ref="UXS21" location="Age_Categories!A1" display="Age_Categories!A1" xr:uid="{00000000-0004-0000-0100-0000FE390000}"/>
    <hyperlink ref="UXT21" location="Age_Categories!A1" display="Age_Categories!A1" xr:uid="{00000000-0004-0000-0100-0000FF390000}"/>
    <hyperlink ref="UXU21" location="Age_Categories!A1" display="Age_Categories!A1" xr:uid="{00000000-0004-0000-0100-0000003A0000}"/>
    <hyperlink ref="UXV21" location="Age_Categories!A1" display="Age_Categories!A1" xr:uid="{00000000-0004-0000-0100-0000013A0000}"/>
    <hyperlink ref="UXW21" location="Age_Categories!A1" display="Age_Categories!A1" xr:uid="{00000000-0004-0000-0100-0000023A0000}"/>
    <hyperlink ref="UXX21" location="Age_Categories!A1" display="Age_Categories!A1" xr:uid="{00000000-0004-0000-0100-0000033A0000}"/>
    <hyperlink ref="UXY21" location="Age_Categories!A1" display="Age_Categories!A1" xr:uid="{00000000-0004-0000-0100-0000043A0000}"/>
    <hyperlink ref="UXZ21" location="Age_Categories!A1" display="Age_Categories!A1" xr:uid="{00000000-0004-0000-0100-0000053A0000}"/>
    <hyperlink ref="UYA21" location="Age_Categories!A1" display="Age_Categories!A1" xr:uid="{00000000-0004-0000-0100-0000063A0000}"/>
    <hyperlink ref="UYB21" location="Age_Categories!A1" display="Age_Categories!A1" xr:uid="{00000000-0004-0000-0100-0000073A0000}"/>
    <hyperlink ref="UYC21" location="Age_Categories!A1" display="Age_Categories!A1" xr:uid="{00000000-0004-0000-0100-0000083A0000}"/>
    <hyperlink ref="UYD21" location="Age_Categories!A1" display="Age_Categories!A1" xr:uid="{00000000-0004-0000-0100-0000093A0000}"/>
    <hyperlink ref="UYE21" location="Age_Categories!A1" display="Age_Categories!A1" xr:uid="{00000000-0004-0000-0100-00000A3A0000}"/>
    <hyperlink ref="UYF21" location="Age_Categories!A1" display="Age_Categories!A1" xr:uid="{00000000-0004-0000-0100-00000B3A0000}"/>
    <hyperlink ref="UYG21" location="Age_Categories!A1" display="Age_Categories!A1" xr:uid="{00000000-0004-0000-0100-00000C3A0000}"/>
    <hyperlink ref="UYH21" location="Age_Categories!A1" display="Age_Categories!A1" xr:uid="{00000000-0004-0000-0100-00000D3A0000}"/>
    <hyperlink ref="UYI21" location="Age_Categories!A1" display="Age_Categories!A1" xr:uid="{00000000-0004-0000-0100-00000E3A0000}"/>
    <hyperlink ref="UYJ21" location="Age_Categories!A1" display="Age_Categories!A1" xr:uid="{00000000-0004-0000-0100-00000F3A0000}"/>
    <hyperlink ref="UYK21" location="Age_Categories!A1" display="Age_Categories!A1" xr:uid="{00000000-0004-0000-0100-0000103A0000}"/>
    <hyperlink ref="UYL21" location="Age_Categories!A1" display="Age_Categories!A1" xr:uid="{00000000-0004-0000-0100-0000113A0000}"/>
    <hyperlink ref="UYM21" location="Age_Categories!A1" display="Age_Categories!A1" xr:uid="{00000000-0004-0000-0100-0000123A0000}"/>
    <hyperlink ref="UYN21" location="Age_Categories!A1" display="Age_Categories!A1" xr:uid="{00000000-0004-0000-0100-0000133A0000}"/>
    <hyperlink ref="UYO21" location="Age_Categories!A1" display="Age_Categories!A1" xr:uid="{00000000-0004-0000-0100-0000143A0000}"/>
    <hyperlink ref="UYP21" location="Age_Categories!A1" display="Age_Categories!A1" xr:uid="{00000000-0004-0000-0100-0000153A0000}"/>
    <hyperlink ref="UYQ21" location="Age_Categories!A1" display="Age_Categories!A1" xr:uid="{00000000-0004-0000-0100-0000163A0000}"/>
    <hyperlink ref="UYR21" location="Age_Categories!A1" display="Age_Categories!A1" xr:uid="{00000000-0004-0000-0100-0000173A0000}"/>
    <hyperlink ref="UYS21" location="Age_Categories!A1" display="Age_Categories!A1" xr:uid="{00000000-0004-0000-0100-0000183A0000}"/>
    <hyperlink ref="UYT21" location="Age_Categories!A1" display="Age_Categories!A1" xr:uid="{00000000-0004-0000-0100-0000193A0000}"/>
    <hyperlink ref="UYU21" location="Age_Categories!A1" display="Age_Categories!A1" xr:uid="{00000000-0004-0000-0100-00001A3A0000}"/>
    <hyperlink ref="UYV21" location="Age_Categories!A1" display="Age_Categories!A1" xr:uid="{00000000-0004-0000-0100-00001B3A0000}"/>
    <hyperlink ref="UYW21" location="Age_Categories!A1" display="Age_Categories!A1" xr:uid="{00000000-0004-0000-0100-00001C3A0000}"/>
    <hyperlink ref="UYX21" location="Age_Categories!A1" display="Age_Categories!A1" xr:uid="{00000000-0004-0000-0100-00001D3A0000}"/>
    <hyperlink ref="UYY21" location="Age_Categories!A1" display="Age_Categories!A1" xr:uid="{00000000-0004-0000-0100-00001E3A0000}"/>
    <hyperlink ref="UYZ21" location="Age_Categories!A1" display="Age_Categories!A1" xr:uid="{00000000-0004-0000-0100-00001F3A0000}"/>
    <hyperlink ref="UZA21" location="Age_Categories!A1" display="Age_Categories!A1" xr:uid="{00000000-0004-0000-0100-0000203A0000}"/>
    <hyperlink ref="UZB21" location="Age_Categories!A1" display="Age_Categories!A1" xr:uid="{00000000-0004-0000-0100-0000213A0000}"/>
    <hyperlink ref="UZC21" location="Age_Categories!A1" display="Age_Categories!A1" xr:uid="{00000000-0004-0000-0100-0000223A0000}"/>
    <hyperlink ref="UZD21" location="Age_Categories!A1" display="Age_Categories!A1" xr:uid="{00000000-0004-0000-0100-0000233A0000}"/>
    <hyperlink ref="UZE21" location="Age_Categories!A1" display="Age_Categories!A1" xr:uid="{00000000-0004-0000-0100-0000243A0000}"/>
    <hyperlink ref="UZF21" location="Age_Categories!A1" display="Age_Categories!A1" xr:uid="{00000000-0004-0000-0100-0000253A0000}"/>
    <hyperlink ref="UZG21" location="Age_Categories!A1" display="Age_Categories!A1" xr:uid="{00000000-0004-0000-0100-0000263A0000}"/>
    <hyperlink ref="UZH21" location="Age_Categories!A1" display="Age_Categories!A1" xr:uid="{00000000-0004-0000-0100-0000273A0000}"/>
    <hyperlink ref="UZI21" location="Age_Categories!A1" display="Age_Categories!A1" xr:uid="{00000000-0004-0000-0100-0000283A0000}"/>
    <hyperlink ref="UZJ21" location="Age_Categories!A1" display="Age_Categories!A1" xr:uid="{00000000-0004-0000-0100-0000293A0000}"/>
    <hyperlink ref="UZK21" location="Age_Categories!A1" display="Age_Categories!A1" xr:uid="{00000000-0004-0000-0100-00002A3A0000}"/>
    <hyperlink ref="UZL21" location="Age_Categories!A1" display="Age_Categories!A1" xr:uid="{00000000-0004-0000-0100-00002B3A0000}"/>
    <hyperlink ref="UZM21" location="Age_Categories!A1" display="Age_Categories!A1" xr:uid="{00000000-0004-0000-0100-00002C3A0000}"/>
    <hyperlink ref="UZN21" location="Age_Categories!A1" display="Age_Categories!A1" xr:uid="{00000000-0004-0000-0100-00002D3A0000}"/>
    <hyperlink ref="UZO21" location="Age_Categories!A1" display="Age_Categories!A1" xr:uid="{00000000-0004-0000-0100-00002E3A0000}"/>
    <hyperlink ref="UZP21" location="Age_Categories!A1" display="Age_Categories!A1" xr:uid="{00000000-0004-0000-0100-00002F3A0000}"/>
    <hyperlink ref="UZQ21" location="Age_Categories!A1" display="Age_Categories!A1" xr:uid="{00000000-0004-0000-0100-0000303A0000}"/>
    <hyperlink ref="UZR21" location="Age_Categories!A1" display="Age_Categories!A1" xr:uid="{00000000-0004-0000-0100-0000313A0000}"/>
    <hyperlink ref="UZS21" location="Age_Categories!A1" display="Age_Categories!A1" xr:uid="{00000000-0004-0000-0100-0000323A0000}"/>
    <hyperlink ref="UZT21" location="Age_Categories!A1" display="Age_Categories!A1" xr:uid="{00000000-0004-0000-0100-0000333A0000}"/>
    <hyperlink ref="UZU21" location="Age_Categories!A1" display="Age_Categories!A1" xr:uid="{00000000-0004-0000-0100-0000343A0000}"/>
    <hyperlink ref="UZV21" location="Age_Categories!A1" display="Age_Categories!A1" xr:uid="{00000000-0004-0000-0100-0000353A0000}"/>
    <hyperlink ref="UZW21" location="Age_Categories!A1" display="Age_Categories!A1" xr:uid="{00000000-0004-0000-0100-0000363A0000}"/>
    <hyperlink ref="UZX21" location="Age_Categories!A1" display="Age_Categories!A1" xr:uid="{00000000-0004-0000-0100-0000373A0000}"/>
    <hyperlink ref="UZY21" location="Age_Categories!A1" display="Age_Categories!A1" xr:uid="{00000000-0004-0000-0100-0000383A0000}"/>
    <hyperlink ref="UZZ21" location="Age_Categories!A1" display="Age_Categories!A1" xr:uid="{00000000-0004-0000-0100-0000393A0000}"/>
    <hyperlink ref="VAA21" location="Age_Categories!A1" display="Age_Categories!A1" xr:uid="{00000000-0004-0000-0100-00003A3A0000}"/>
    <hyperlink ref="VAB21" location="Age_Categories!A1" display="Age_Categories!A1" xr:uid="{00000000-0004-0000-0100-00003B3A0000}"/>
    <hyperlink ref="VAC21" location="Age_Categories!A1" display="Age_Categories!A1" xr:uid="{00000000-0004-0000-0100-00003C3A0000}"/>
    <hyperlink ref="VAD21" location="Age_Categories!A1" display="Age_Categories!A1" xr:uid="{00000000-0004-0000-0100-00003D3A0000}"/>
    <hyperlink ref="VAE21" location="Age_Categories!A1" display="Age_Categories!A1" xr:uid="{00000000-0004-0000-0100-00003E3A0000}"/>
    <hyperlink ref="VAF21" location="Age_Categories!A1" display="Age_Categories!A1" xr:uid="{00000000-0004-0000-0100-00003F3A0000}"/>
    <hyperlink ref="VAG21" location="Age_Categories!A1" display="Age_Categories!A1" xr:uid="{00000000-0004-0000-0100-0000403A0000}"/>
    <hyperlink ref="VAH21" location="Age_Categories!A1" display="Age_Categories!A1" xr:uid="{00000000-0004-0000-0100-0000413A0000}"/>
    <hyperlink ref="VAI21" location="Age_Categories!A1" display="Age_Categories!A1" xr:uid="{00000000-0004-0000-0100-0000423A0000}"/>
    <hyperlink ref="VAJ21" location="Age_Categories!A1" display="Age_Categories!A1" xr:uid="{00000000-0004-0000-0100-0000433A0000}"/>
    <hyperlink ref="VAK21" location="Age_Categories!A1" display="Age_Categories!A1" xr:uid="{00000000-0004-0000-0100-0000443A0000}"/>
    <hyperlink ref="VAL21" location="Age_Categories!A1" display="Age_Categories!A1" xr:uid="{00000000-0004-0000-0100-0000453A0000}"/>
    <hyperlink ref="VAM21" location="Age_Categories!A1" display="Age_Categories!A1" xr:uid="{00000000-0004-0000-0100-0000463A0000}"/>
    <hyperlink ref="VAN21" location="Age_Categories!A1" display="Age_Categories!A1" xr:uid="{00000000-0004-0000-0100-0000473A0000}"/>
    <hyperlink ref="VAO21" location="Age_Categories!A1" display="Age_Categories!A1" xr:uid="{00000000-0004-0000-0100-0000483A0000}"/>
    <hyperlink ref="VAP21" location="Age_Categories!A1" display="Age_Categories!A1" xr:uid="{00000000-0004-0000-0100-0000493A0000}"/>
    <hyperlink ref="VAQ21" location="Age_Categories!A1" display="Age_Categories!A1" xr:uid="{00000000-0004-0000-0100-00004A3A0000}"/>
    <hyperlink ref="VAR21" location="Age_Categories!A1" display="Age_Categories!A1" xr:uid="{00000000-0004-0000-0100-00004B3A0000}"/>
    <hyperlink ref="VAS21" location="Age_Categories!A1" display="Age_Categories!A1" xr:uid="{00000000-0004-0000-0100-00004C3A0000}"/>
    <hyperlink ref="VAT21" location="Age_Categories!A1" display="Age_Categories!A1" xr:uid="{00000000-0004-0000-0100-00004D3A0000}"/>
    <hyperlink ref="VAU21" location="Age_Categories!A1" display="Age_Categories!A1" xr:uid="{00000000-0004-0000-0100-00004E3A0000}"/>
    <hyperlink ref="VAV21" location="Age_Categories!A1" display="Age_Categories!A1" xr:uid="{00000000-0004-0000-0100-00004F3A0000}"/>
    <hyperlink ref="VAW21" location="Age_Categories!A1" display="Age_Categories!A1" xr:uid="{00000000-0004-0000-0100-0000503A0000}"/>
    <hyperlink ref="VAX21" location="Age_Categories!A1" display="Age_Categories!A1" xr:uid="{00000000-0004-0000-0100-0000513A0000}"/>
    <hyperlink ref="VAY21" location="Age_Categories!A1" display="Age_Categories!A1" xr:uid="{00000000-0004-0000-0100-0000523A0000}"/>
    <hyperlink ref="VAZ21" location="Age_Categories!A1" display="Age_Categories!A1" xr:uid="{00000000-0004-0000-0100-0000533A0000}"/>
    <hyperlink ref="VBA21" location="Age_Categories!A1" display="Age_Categories!A1" xr:uid="{00000000-0004-0000-0100-0000543A0000}"/>
    <hyperlink ref="VBB21" location="Age_Categories!A1" display="Age_Categories!A1" xr:uid="{00000000-0004-0000-0100-0000553A0000}"/>
    <hyperlink ref="VBC21" location="Age_Categories!A1" display="Age_Categories!A1" xr:uid="{00000000-0004-0000-0100-0000563A0000}"/>
    <hyperlink ref="VBD21" location="Age_Categories!A1" display="Age_Categories!A1" xr:uid="{00000000-0004-0000-0100-0000573A0000}"/>
    <hyperlink ref="VBE21" location="Age_Categories!A1" display="Age_Categories!A1" xr:uid="{00000000-0004-0000-0100-0000583A0000}"/>
    <hyperlink ref="VBF21" location="Age_Categories!A1" display="Age_Categories!A1" xr:uid="{00000000-0004-0000-0100-0000593A0000}"/>
    <hyperlink ref="VBG21" location="Age_Categories!A1" display="Age_Categories!A1" xr:uid="{00000000-0004-0000-0100-00005A3A0000}"/>
    <hyperlink ref="VBH21" location="Age_Categories!A1" display="Age_Categories!A1" xr:uid="{00000000-0004-0000-0100-00005B3A0000}"/>
    <hyperlink ref="VBI21" location="Age_Categories!A1" display="Age_Categories!A1" xr:uid="{00000000-0004-0000-0100-00005C3A0000}"/>
    <hyperlink ref="VBJ21" location="Age_Categories!A1" display="Age_Categories!A1" xr:uid="{00000000-0004-0000-0100-00005D3A0000}"/>
    <hyperlink ref="VBK21" location="Age_Categories!A1" display="Age_Categories!A1" xr:uid="{00000000-0004-0000-0100-00005E3A0000}"/>
    <hyperlink ref="VBL21" location="Age_Categories!A1" display="Age_Categories!A1" xr:uid="{00000000-0004-0000-0100-00005F3A0000}"/>
    <hyperlink ref="VBM21" location="Age_Categories!A1" display="Age_Categories!A1" xr:uid="{00000000-0004-0000-0100-0000603A0000}"/>
    <hyperlink ref="VBN21" location="Age_Categories!A1" display="Age_Categories!A1" xr:uid="{00000000-0004-0000-0100-0000613A0000}"/>
    <hyperlink ref="VBO21" location="Age_Categories!A1" display="Age_Categories!A1" xr:uid="{00000000-0004-0000-0100-0000623A0000}"/>
    <hyperlink ref="VBP21" location="Age_Categories!A1" display="Age_Categories!A1" xr:uid="{00000000-0004-0000-0100-0000633A0000}"/>
    <hyperlink ref="VBQ21" location="Age_Categories!A1" display="Age_Categories!A1" xr:uid="{00000000-0004-0000-0100-0000643A0000}"/>
    <hyperlink ref="VBR21" location="Age_Categories!A1" display="Age_Categories!A1" xr:uid="{00000000-0004-0000-0100-0000653A0000}"/>
    <hyperlink ref="VBS21" location="Age_Categories!A1" display="Age_Categories!A1" xr:uid="{00000000-0004-0000-0100-0000663A0000}"/>
    <hyperlink ref="VBT21" location="Age_Categories!A1" display="Age_Categories!A1" xr:uid="{00000000-0004-0000-0100-0000673A0000}"/>
    <hyperlink ref="VBU21" location="Age_Categories!A1" display="Age_Categories!A1" xr:uid="{00000000-0004-0000-0100-0000683A0000}"/>
    <hyperlink ref="VBV21" location="Age_Categories!A1" display="Age_Categories!A1" xr:uid="{00000000-0004-0000-0100-0000693A0000}"/>
    <hyperlink ref="VBW21" location="Age_Categories!A1" display="Age_Categories!A1" xr:uid="{00000000-0004-0000-0100-00006A3A0000}"/>
    <hyperlink ref="VBX21" location="Age_Categories!A1" display="Age_Categories!A1" xr:uid="{00000000-0004-0000-0100-00006B3A0000}"/>
    <hyperlink ref="VBY21" location="Age_Categories!A1" display="Age_Categories!A1" xr:uid="{00000000-0004-0000-0100-00006C3A0000}"/>
    <hyperlink ref="VBZ21" location="Age_Categories!A1" display="Age_Categories!A1" xr:uid="{00000000-0004-0000-0100-00006D3A0000}"/>
    <hyperlink ref="VCA21" location="Age_Categories!A1" display="Age_Categories!A1" xr:uid="{00000000-0004-0000-0100-00006E3A0000}"/>
    <hyperlink ref="VCB21" location="Age_Categories!A1" display="Age_Categories!A1" xr:uid="{00000000-0004-0000-0100-00006F3A0000}"/>
    <hyperlink ref="VCC21" location="Age_Categories!A1" display="Age_Categories!A1" xr:uid="{00000000-0004-0000-0100-0000703A0000}"/>
    <hyperlink ref="VCD21" location="Age_Categories!A1" display="Age_Categories!A1" xr:uid="{00000000-0004-0000-0100-0000713A0000}"/>
    <hyperlink ref="VCE21" location="Age_Categories!A1" display="Age_Categories!A1" xr:uid="{00000000-0004-0000-0100-0000723A0000}"/>
    <hyperlink ref="VCF21" location="Age_Categories!A1" display="Age_Categories!A1" xr:uid="{00000000-0004-0000-0100-0000733A0000}"/>
    <hyperlink ref="VCG21" location="Age_Categories!A1" display="Age_Categories!A1" xr:uid="{00000000-0004-0000-0100-0000743A0000}"/>
    <hyperlink ref="VCH21" location="Age_Categories!A1" display="Age_Categories!A1" xr:uid="{00000000-0004-0000-0100-0000753A0000}"/>
    <hyperlink ref="VCI21" location="Age_Categories!A1" display="Age_Categories!A1" xr:uid="{00000000-0004-0000-0100-0000763A0000}"/>
    <hyperlink ref="VCJ21" location="Age_Categories!A1" display="Age_Categories!A1" xr:uid="{00000000-0004-0000-0100-0000773A0000}"/>
    <hyperlink ref="VCK21" location="Age_Categories!A1" display="Age_Categories!A1" xr:uid="{00000000-0004-0000-0100-0000783A0000}"/>
    <hyperlink ref="VCL21" location="Age_Categories!A1" display="Age_Categories!A1" xr:uid="{00000000-0004-0000-0100-0000793A0000}"/>
    <hyperlink ref="VCM21" location="Age_Categories!A1" display="Age_Categories!A1" xr:uid="{00000000-0004-0000-0100-00007A3A0000}"/>
    <hyperlink ref="VCN21" location="Age_Categories!A1" display="Age_Categories!A1" xr:uid="{00000000-0004-0000-0100-00007B3A0000}"/>
    <hyperlink ref="VCO21" location="Age_Categories!A1" display="Age_Categories!A1" xr:uid="{00000000-0004-0000-0100-00007C3A0000}"/>
    <hyperlink ref="VCP21" location="Age_Categories!A1" display="Age_Categories!A1" xr:uid="{00000000-0004-0000-0100-00007D3A0000}"/>
    <hyperlink ref="VCQ21" location="Age_Categories!A1" display="Age_Categories!A1" xr:uid="{00000000-0004-0000-0100-00007E3A0000}"/>
    <hyperlink ref="VCR21" location="Age_Categories!A1" display="Age_Categories!A1" xr:uid="{00000000-0004-0000-0100-00007F3A0000}"/>
    <hyperlink ref="VCS21" location="Age_Categories!A1" display="Age_Categories!A1" xr:uid="{00000000-0004-0000-0100-0000803A0000}"/>
    <hyperlink ref="VCT21" location="Age_Categories!A1" display="Age_Categories!A1" xr:uid="{00000000-0004-0000-0100-0000813A0000}"/>
    <hyperlink ref="VCU21" location="Age_Categories!A1" display="Age_Categories!A1" xr:uid="{00000000-0004-0000-0100-0000823A0000}"/>
    <hyperlink ref="VCV21" location="Age_Categories!A1" display="Age_Categories!A1" xr:uid="{00000000-0004-0000-0100-0000833A0000}"/>
    <hyperlink ref="VCW21" location="Age_Categories!A1" display="Age_Categories!A1" xr:uid="{00000000-0004-0000-0100-0000843A0000}"/>
    <hyperlink ref="VCX21" location="Age_Categories!A1" display="Age_Categories!A1" xr:uid="{00000000-0004-0000-0100-0000853A0000}"/>
    <hyperlink ref="VCY21" location="Age_Categories!A1" display="Age_Categories!A1" xr:uid="{00000000-0004-0000-0100-0000863A0000}"/>
    <hyperlink ref="VCZ21" location="Age_Categories!A1" display="Age_Categories!A1" xr:uid="{00000000-0004-0000-0100-0000873A0000}"/>
    <hyperlink ref="VDA21" location="Age_Categories!A1" display="Age_Categories!A1" xr:uid="{00000000-0004-0000-0100-0000883A0000}"/>
    <hyperlink ref="VDB21" location="Age_Categories!A1" display="Age_Categories!A1" xr:uid="{00000000-0004-0000-0100-0000893A0000}"/>
    <hyperlink ref="VDC21" location="Age_Categories!A1" display="Age_Categories!A1" xr:uid="{00000000-0004-0000-0100-00008A3A0000}"/>
    <hyperlink ref="VDD21" location="Age_Categories!A1" display="Age_Categories!A1" xr:uid="{00000000-0004-0000-0100-00008B3A0000}"/>
    <hyperlink ref="VDE21" location="Age_Categories!A1" display="Age_Categories!A1" xr:uid="{00000000-0004-0000-0100-00008C3A0000}"/>
    <hyperlink ref="VDF21" location="Age_Categories!A1" display="Age_Categories!A1" xr:uid="{00000000-0004-0000-0100-00008D3A0000}"/>
    <hyperlink ref="VDG21" location="Age_Categories!A1" display="Age_Categories!A1" xr:uid="{00000000-0004-0000-0100-00008E3A0000}"/>
    <hyperlink ref="VDH21" location="Age_Categories!A1" display="Age_Categories!A1" xr:uid="{00000000-0004-0000-0100-00008F3A0000}"/>
    <hyperlink ref="VDI21" location="Age_Categories!A1" display="Age_Categories!A1" xr:uid="{00000000-0004-0000-0100-0000903A0000}"/>
    <hyperlink ref="VDJ21" location="Age_Categories!A1" display="Age_Categories!A1" xr:uid="{00000000-0004-0000-0100-0000913A0000}"/>
    <hyperlink ref="VDK21" location="Age_Categories!A1" display="Age_Categories!A1" xr:uid="{00000000-0004-0000-0100-0000923A0000}"/>
    <hyperlink ref="VDL21" location="Age_Categories!A1" display="Age_Categories!A1" xr:uid="{00000000-0004-0000-0100-0000933A0000}"/>
    <hyperlink ref="VDM21" location="Age_Categories!A1" display="Age_Categories!A1" xr:uid="{00000000-0004-0000-0100-0000943A0000}"/>
    <hyperlink ref="VDN21" location="Age_Categories!A1" display="Age_Categories!A1" xr:uid="{00000000-0004-0000-0100-0000953A0000}"/>
    <hyperlink ref="VDO21" location="Age_Categories!A1" display="Age_Categories!A1" xr:uid="{00000000-0004-0000-0100-0000963A0000}"/>
    <hyperlink ref="VDP21" location="Age_Categories!A1" display="Age_Categories!A1" xr:uid="{00000000-0004-0000-0100-0000973A0000}"/>
    <hyperlink ref="VDQ21" location="Age_Categories!A1" display="Age_Categories!A1" xr:uid="{00000000-0004-0000-0100-0000983A0000}"/>
    <hyperlink ref="VDR21" location="Age_Categories!A1" display="Age_Categories!A1" xr:uid="{00000000-0004-0000-0100-0000993A0000}"/>
    <hyperlink ref="VDS21" location="Age_Categories!A1" display="Age_Categories!A1" xr:uid="{00000000-0004-0000-0100-00009A3A0000}"/>
    <hyperlink ref="VDT21" location="Age_Categories!A1" display="Age_Categories!A1" xr:uid="{00000000-0004-0000-0100-00009B3A0000}"/>
    <hyperlink ref="VDU21" location="Age_Categories!A1" display="Age_Categories!A1" xr:uid="{00000000-0004-0000-0100-00009C3A0000}"/>
    <hyperlink ref="VDV21" location="Age_Categories!A1" display="Age_Categories!A1" xr:uid="{00000000-0004-0000-0100-00009D3A0000}"/>
    <hyperlink ref="VDW21" location="Age_Categories!A1" display="Age_Categories!A1" xr:uid="{00000000-0004-0000-0100-00009E3A0000}"/>
    <hyperlink ref="VDX21" location="Age_Categories!A1" display="Age_Categories!A1" xr:uid="{00000000-0004-0000-0100-00009F3A0000}"/>
    <hyperlink ref="VDY21" location="Age_Categories!A1" display="Age_Categories!A1" xr:uid="{00000000-0004-0000-0100-0000A03A0000}"/>
    <hyperlink ref="VDZ21" location="Age_Categories!A1" display="Age_Categories!A1" xr:uid="{00000000-0004-0000-0100-0000A13A0000}"/>
    <hyperlink ref="VEA21" location="Age_Categories!A1" display="Age_Categories!A1" xr:uid="{00000000-0004-0000-0100-0000A23A0000}"/>
    <hyperlink ref="VEB21" location="Age_Categories!A1" display="Age_Categories!A1" xr:uid="{00000000-0004-0000-0100-0000A33A0000}"/>
    <hyperlink ref="VEC21" location="Age_Categories!A1" display="Age_Categories!A1" xr:uid="{00000000-0004-0000-0100-0000A43A0000}"/>
    <hyperlink ref="VED21" location="Age_Categories!A1" display="Age_Categories!A1" xr:uid="{00000000-0004-0000-0100-0000A53A0000}"/>
    <hyperlink ref="VEE21" location="Age_Categories!A1" display="Age_Categories!A1" xr:uid="{00000000-0004-0000-0100-0000A63A0000}"/>
    <hyperlink ref="VEF21" location="Age_Categories!A1" display="Age_Categories!A1" xr:uid="{00000000-0004-0000-0100-0000A73A0000}"/>
    <hyperlink ref="VEG21" location="Age_Categories!A1" display="Age_Categories!A1" xr:uid="{00000000-0004-0000-0100-0000A83A0000}"/>
    <hyperlink ref="VEH21" location="Age_Categories!A1" display="Age_Categories!A1" xr:uid="{00000000-0004-0000-0100-0000A93A0000}"/>
    <hyperlink ref="VEI21" location="Age_Categories!A1" display="Age_Categories!A1" xr:uid="{00000000-0004-0000-0100-0000AA3A0000}"/>
    <hyperlink ref="VEJ21" location="Age_Categories!A1" display="Age_Categories!A1" xr:uid="{00000000-0004-0000-0100-0000AB3A0000}"/>
    <hyperlink ref="VEK21" location="Age_Categories!A1" display="Age_Categories!A1" xr:uid="{00000000-0004-0000-0100-0000AC3A0000}"/>
    <hyperlink ref="VEL21" location="Age_Categories!A1" display="Age_Categories!A1" xr:uid="{00000000-0004-0000-0100-0000AD3A0000}"/>
    <hyperlink ref="VEM21" location="Age_Categories!A1" display="Age_Categories!A1" xr:uid="{00000000-0004-0000-0100-0000AE3A0000}"/>
    <hyperlink ref="VEN21" location="Age_Categories!A1" display="Age_Categories!A1" xr:uid="{00000000-0004-0000-0100-0000AF3A0000}"/>
    <hyperlink ref="VEO21" location="Age_Categories!A1" display="Age_Categories!A1" xr:uid="{00000000-0004-0000-0100-0000B03A0000}"/>
    <hyperlink ref="VEP21" location="Age_Categories!A1" display="Age_Categories!A1" xr:uid="{00000000-0004-0000-0100-0000B13A0000}"/>
    <hyperlink ref="VEQ21" location="Age_Categories!A1" display="Age_Categories!A1" xr:uid="{00000000-0004-0000-0100-0000B23A0000}"/>
    <hyperlink ref="VER21" location="Age_Categories!A1" display="Age_Categories!A1" xr:uid="{00000000-0004-0000-0100-0000B33A0000}"/>
    <hyperlink ref="VES21" location="Age_Categories!A1" display="Age_Categories!A1" xr:uid="{00000000-0004-0000-0100-0000B43A0000}"/>
    <hyperlink ref="VET21" location="Age_Categories!A1" display="Age_Categories!A1" xr:uid="{00000000-0004-0000-0100-0000B53A0000}"/>
    <hyperlink ref="VEU21" location="Age_Categories!A1" display="Age_Categories!A1" xr:uid="{00000000-0004-0000-0100-0000B63A0000}"/>
    <hyperlink ref="VEV21" location="Age_Categories!A1" display="Age_Categories!A1" xr:uid="{00000000-0004-0000-0100-0000B73A0000}"/>
    <hyperlink ref="VEW21" location="Age_Categories!A1" display="Age_Categories!A1" xr:uid="{00000000-0004-0000-0100-0000B83A0000}"/>
    <hyperlink ref="VEX21" location="Age_Categories!A1" display="Age_Categories!A1" xr:uid="{00000000-0004-0000-0100-0000B93A0000}"/>
    <hyperlink ref="VEY21" location="Age_Categories!A1" display="Age_Categories!A1" xr:uid="{00000000-0004-0000-0100-0000BA3A0000}"/>
    <hyperlink ref="VEZ21" location="Age_Categories!A1" display="Age_Categories!A1" xr:uid="{00000000-0004-0000-0100-0000BB3A0000}"/>
    <hyperlink ref="VFA21" location="Age_Categories!A1" display="Age_Categories!A1" xr:uid="{00000000-0004-0000-0100-0000BC3A0000}"/>
    <hyperlink ref="VFB21" location="Age_Categories!A1" display="Age_Categories!A1" xr:uid="{00000000-0004-0000-0100-0000BD3A0000}"/>
    <hyperlink ref="VFC21" location="Age_Categories!A1" display="Age_Categories!A1" xr:uid="{00000000-0004-0000-0100-0000BE3A0000}"/>
    <hyperlink ref="VFD21" location="Age_Categories!A1" display="Age_Categories!A1" xr:uid="{00000000-0004-0000-0100-0000BF3A0000}"/>
    <hyperlink ref="VFE21" location="Age_Categories!A1" display="Age_Categories!A1" xr:uid="{00000000-0004-0000-0100-0000C03A0000}"/>
    <hyperlink ref="VFF21" location="Age_Categories!A1" display="Age_Categories!A1" xr:uid="{00000000-0004-0000-0100-0000C13A0000}"/>
    <hyperlink ref="VFG21" location="Age_Categories!A1" display="Age_Categories!A1" xr:uid="{00000000-0004-0000-0100-0000C23A0000}"/>
    <hyperlink ref="VFH21" location="Age_Categories!A1" display="Age_Categories!A1" xr:uid="{00000000-0004-0000-0100-0000C33A0000}"/>
    <hyperlink ref="VFI21" location="Age_Categories!A1" display="Age_Categories!A1" xr:uid="{00000000-0004-0000-0100-0000C43A0000}"/>
    <hyperlink ref="VFJ21" location="Age_Categories!A1" display="Age_Categories!A1" xr:uid="{00000000-0004-0000-0100-0000C53A0000}"/>
    <hyperlink ref="VFK21" location="Age_Categories!A1" display="Age_Categories!A1" xr:uid="{00000000-0004-0000-0100-0000C63A0000}"/>
    <hyperlink ref="VFL21" location="Age_Categories!A1" display="Age_Categories!A1" xr:uid="{00000000-0004-0000-0100-0000C73A0000}"/>
    <hyperlink ref="VFM21" location="Age_Categories!A1" display="Age_Categories!A1" xr:uid="{00000000-0004-0000-0100-0000C83A0000}"/>
    <hyperlink ref="VFN21" location="Age_Categories!A1" display="Age_Categories!A1" xr:uid="{00000000-0004-0000-0100-0000C93A0000}"/>
    <hyperlink ref="VFO21" location="Age_Categories!A1" display="Age_Categories!A1" xr:uid="{00000000-0004-0000-0100-0000CA3A0000}"/>
    <hyperlink ref="VFP21" location="Age_Categories!A1" display="Age_Categories!A1" xr:uid="{00000000-0004-0000-0100-0000CB3A0000}"/>
    <hyperlink ref="VFQ21" location="Age_Categories!A1" display="Age_Categories!A1" xr:uid="{00000000-0004-0000-0100-0000CC3A0000}"/>
    <hyperlink ref="VFR21" location="Age_Categories!A1" display="Age_Categories!A1" xr:uid="{00000000-0004-0000-0100-0000CD3A0000}"/>
    <hyperlink ref="VFS21" location="Age_Categories!A1" display="Age_Categories!A1" xr:uid="{00000000-0004-0000-0100-0000CE3A0000}"/>
    <hyperlink ref="VFT21" location="Age_Categories!A1" display="Age_Categories!A1" xr:uid="{00000000-0004-0000-0100-0000CF3A0000}"/>
    <hyperlink ref="VFU21" location="Age_Categories!A1" display="Age_Categories!A1" xr:uid="{00000000-0004-0000-0100-0000D03A0000}"/>
    <hyperlink ref="VFV21" location="Age_Categories!A1" display="Age_Categories!A1" xr:uid="{00000000-0004-0000-0100-0000D13A0000}"/>
    <hyperlink ref="VFW21" location="Age_Categories!A1" display="Age_Categories!A1" xr:uid="{00000000-0004-0000-0100-0000D23A0000}"/>
    <hyperlink ref="VFX21" location="Age_Categories!A1" display="Age_Categories!A1" xr:uid="{00000000-0004-0000-0100-0000D33A0000}"/>
    <hyperlink ref="VFY21" location="Age_Categories!A1" display="Age_Categories!A1" xr:uid="{00000000-0004-0000-0100-0000D43A0000}"/>
    <hyperlink ref="VFZ21" location="Age_Categories!A1" display="Age_Categories!A1" xr:uid="{00000000-0004-0000-0100-0000D53A0000}"/>
    <hyperlink ref="VGA21" location="Age_Categories!A1" display="Age_Categories!A1" xr:uid="{00000000-0004-0000-0100-0000D63A0000}"/>
    <hyperlink ref="VGB21" location="Age_Categories!A1" display="Age_Categories!A1" xr:uid="{00000000-0004-0000-0100-0000D73A0000}"/>
    <hyperlink ref="VGC21" location="Age_Categories!A1" display="Age_Categories!A1" xr:uid="{00000000-0004-0000-0100-0000D83A0000}"/>
    <hyperlink ref="VGD21" location="Age_Categories!A1" display="Age_Categories!A1" xr:uid="{00000000-0004-0000-0100-0000D93A0000}"/>
    <hyperlink ref="VGE21" location="Age_Categories!A1" display="Age_Categories!A1" xr:uid="{00000000-0004-0000-0100-0000DA3A0000}"/>
    <hyperlink ref="VGF21" location="Age_Categories!A1" display="Age_Categories!A1" xr:uid="{00000000-0004-0000-0100-0000DB3A0000}"/>
    <hyperlink ref="VGG21" location="Age_Categories!A1" display="Age_Categories!A1" xr:uid="{00000000-0004-0000-0100-0000DC3A0000}"/>
    <hyperlink ref="VGH21" location="Age_Categories!A1" display="Age_Categories!A1" xr:uid="{00000000-0004-0000-0100-0000DD3A0000}"/>
    <hyperlink ref="VGI21" location="Age_Categories!A1" display="Age_Categories!A1" xr:uid="{00000000-0004-0000-0100-0000DE3A0000}"/>
    <hyperlink ref="VGJ21" location="Age_Categories!A1" display="Age_Categories!A1" xr:uid="{00000000-0004-0000-0100-0000DF3A0000}"/>
    <hyperlink ref="VGK21" location="Age_Categories!A1" display="Age_Categories!A1" xr:uid="{00000000-0004-0000-0100-0000E03A0000}"/>
    <hyperlink ref="VGL21" location="Age_Categories!A1" display="Age_Categories!A1" xr:uid="{00000000-0004-0000-0100-0000E13A0000}"/>
    <hyperlink ref="VGM21" location="Age_Categories!A1" display="Age_Categories!A1" xr:uid="{00000000-0004-0000-0100-0000E23A0000}"/>
    <hyperlink ref="VGN21" location="Age_Categories!A1" display="Age_Categories!A1" xr:uid="{00000000-0004-0000-0100-0000E33A0000}"/>
    <hyperlink ref="VGO21" location="Age_Categories!A1" display="Age_Categories!A1" xr:uid="{00000000-0004-0000-0100-0000E43A0000}"/>
    <hyperlink ref="VGP21" location="Age_Categories!A1" display="Age_Categories!A1" xr:uid="{00000000-0004-0000-0100-0000E53A0000}"/>
    <hyperlink ref="VGQ21" location="Age_Categories!A1" display="Age_Categories!A1" xr:uid="{00000000-0004-0000-0100-0000E63A0000}"/>
    <hyperlink ref="VGR21" location="Age_Categories!A1" display="Age_Categories!A1" xr:uid="{00000000-0004-0000-0100-0000E73A0000}"/>
    <hyperlink ref="VGS21" location="Age_Categories!A1" display="Age_Categories!A1" xr:uid="{00000000-0004-0000-0100-0000E83A0000}"/>
    <hyperlink ref="VGT21" location="Age_Categories!A1" display="Age_Categories!A1" xr:uid="{00000000-0004-0000-0100-0000E93A0000}"/>
    <hyperlink ref="VGU21" location="Age_Categories!A1" display="Age_Categories!A1" xr:uid="{00000000-0004-0000-0100-0000EA3A0000}"/>
    <hyperlink ref="VGV21" location="Age_Categories!A1" display="Age_Categories!A1" xr:uid="{00000000-0004-0000-0100-0000EB3A0000}"/>
    <hyperlink ref="VGW21" location="Age_Categories!A1" display="Age_Categories!A1" xr:uid="{00000000-0004-0000-0100-0000EC3A0000}"/>
    <hyperlink ref="VGX21" location="Age_Categories!A1" display="Age_Categories!A1" xr:uid="{00000000-0004-0000-0100-0000ED3A0000}"/>
    <hyperlink ref="VGY21" location="Age_Categories!A1" display="Age_Categories!A1" xr:uid="{00000000-0004-0000-0100-0000EE3A0000}"/>
    <hyperlink ref="VGZ21" location="Age_Categories!A1" display="Age_Categories!A1" xr:uid="{00000000-0004-0000-0100-0000EF3A0000}"/>
    <hyperlink ref="VHA21" location="Age_Categories!A1" display="Age_Categories!A1" xr:uid="{00000000-0004-0000-0100-0000F03A0000}"/>
    <hyperlink ref="VHB21" location="Age_Categories!A1" display="Age_Categories!A1" xr:uid="{00000000-0004-0000-0100-0000F13A0000}"/>
    <hyperlink ref="VHC21" location="Age_Categories!A1" display="Age_Categories!A1" xr:uid="{00000000-0004-0000-0100-0000F23A0000}"/>
    <hyperlink ref="VHD21" location="Age_Categories!A1" display="Age_Categories!A1" xr:uid="{00000000-0004-0000-0100-0000F33A0000}"/>
    <hyperlink ref="VHE21" location="Age_Categories!A1" display="Age_Categories!A1" xr:uid="{00000000-0004-0000-0100-0000F43A0000}"/>
    <hyperlink ref="VHF21" location="Age_Categories!A1" display="Age_Categories!A1" xr:uid="{00000000-0004-0000-0100-0000F53A0000}"/>
    <hyperlink ref="VHG21" location="Age_Categories!A1" display="Age_Categories!A1" xr:uid="{00000000-0004-0000-0100-0000F63A0000}"/>
    <hyperlink ref="VHH21" location="Age_Categories!A1" display="Age_Categories!A1" xr:uid="{00000000-0004-0000-0100-0000F73A0000}"/>
    <hyperlink ref="VHI21" location="Age_Categories!A1" display="Age_Categories!A1" xr:uid="{00000000-0004-0000-0100-0000F83A0000}"/>
    <hyperlink ref="VHJ21" location="Age_Categories!A1" display="Age_Categories!A1" xr:uid="{00000000-0004-0000-0100-0000F93A0000}"/>
    <hyperlink ref="VHK21" location="Age_Categories!A1" display="Age_Categories!A1" xr:uid="{00000000-0004-0000-0100-0000FA3A0000}"/>
    <hyperlink ref="VHL21" location="Age_Categories!A1" display="Age_Categories!A1" xr:uid="{00000000-0004-0000-0100-0000FB3A0000}"/>
    <hyperlink ref="VHM21" location="Age_Categories!A1" display="Age_Categories!A1" xr:uid="{00000000-0004-0000-0100-0000FC3A0000}"/>
    <hyperlink ref="VHN21" location="Age_Categories!A1" display="Age_Categories!A1" xr:uid="{00000000-0004-0000-0100-0000FD3A0000}"/>
    <hyperlink ref="VHO21" location="Age_Categories!A1" display="Age_Categories!A1" xr:uid="{00000000-0004-0000-0100-0000FE3A0000}"/>
    <hyperlink ref="VHP21" location="Age_Categories!A1" display="Age_Categories!A1" xr:uid="{00000000-0004-0000-0100-0000FF3A0000}"/>
    <hyperlink ref="VHQ21" location="Age_Categories!A1" display="Age_Categories!A1" xr:uid="{00000000-0004-0000-0100-0000003B0000}"/>
    <hyperlink ref="VHR21" location="Age_Categories!A1" display="Age_Categories!A1" xr:uid="{00000000-0004-0000-0100-0000013B0000}"/>
    <hyperlink ref="VHS21" location="Age_Categories!A1" display="Age_Categories!A1" xr:uid="{00000000-0004-0000-0100-0000023B0000}"/>
    <hyperlink ref="VHT21" location="Age_Categories!A1" display="Age_Categories!A1" xr:uid="{00000000-0004-0000-0100-0000033B0000}"/>
    <hyperlink ref="VHU21" location="Age_Categories!A1" display="Age_Categories!A1" xr:uid="{00000000-0004-0000-0100-0000043B0000}"/>
    <hyperlink ref="VHV21" location="Age_Categories!A1" display="Age_Categories!A1" xr:uid="{00000000-0004-0000-0100-0000053B0000}"/>
    <hyperlink ref="VHW21" location="Age_Categories!A1" display="Age_Categories!A1" xr:uid="{00000000-0004-0000-0100-0000063B0000}"/>
    <hyperlink ref="VHX21" location="Age_Categories!A1" display="Age_Categories!A1" xr:uid="{00000000-0004-0000-0100-0000073B0000}"/>
    <hyperlink ref="VHY21" location="Age_Categories!A1" display="Age_Categories!A1" xr:uid="{00000000-0004-0000-0100-0000083B0000}"/>
    <hyperlink ref="VHZ21" location="Age_Categories!A1" display="Age_Categories!A1" xr:uid="{00000000-0004-0000-0100-0000093B0000}"/>
    <hyperlink ref="VIA21" location="Age_Categories!A1" display="Age_Categories!A1" xr:uid="{00000000-0004-0000-0100-00000A3B0000}"/>
    <hyperlink ref="VIB21" location="Age_Categories!A1" display="Age_Categories!A1" xr:uid="{00000000-0004-0000-0100-00000B3B0000}"/>
    <hyperlink ref="VIC21" location="Age_Categories!A1" display="Age_Categories!A1" xr:uid="{00000000-0004-0000-0100-00000C3B0000}"/>
    <hyperlink ref="VID21" location="Age_Categories!A1" display="Age_Categories!A1" xr:uid="{00000000-0004-0000-0100-00000D3B0000}"/>
    <hyperlink ref="VIE21" location="Age_Categories!A1" display="Age_Categories!A1" xr:uid="{00000000-0004-0000-0100-00000E3B0000}"/>
    <hyperlink ref="VIF21" location="Age_Categories!A1" display="Age_Categories!A1" xr:uid="{00000000-0004-0000-0100-00000F3B0000}"/>
    <hyperlink ref="VIG21" location="Age_Categories!A1" display="Age_Categories!A1" xr:uid="{00000000-0004-0000-0100-0000103B0000}"/>
    <hyperlink ref="VIH21" location="Age_Categories!A1" display="Age_Categories!A1" xr:uid="{00000000-0004-0000-0100-0000113B0000}"/>
    <hyperlink ref="VII21" location="Age_Categories!A1" display="Age_Categories!A1" xr:uid="{00000000-0004-0000-0100-0000123B0000}"/>
    <hyperlink ref="VIJ21" location="Age_Categories!A1" display="Age_Categories!A1" xr:uid="{00000000-0004-0000-0100-0000133B0000}"/>
    <hyperlink ref="VIK21" location="Age_Categories!A1" display="Age_Categories!A1" xr:uid="{00000000-0004-0000-0100-0000143B0000}"/>
    <hyperlink ref="VIL21" location="Age_Categories!A1" display="Age_Categories!A1" xr:uid="{00000000-0004-0000-0100-0000153B0000}"/>
    <hyperlink ref="VIM21" location="Age_Categories!A1" display="Age_Categories!A1" xr:uid="{00000000-0004-0000-0100-0000163B0000}"/>
    <hyperlink ref="VIN21" location="Age_Categories!A1" display="Age_Categories!A1" xr:uid="{00000000-0004-0000-0100-0000173B0000}"/>
    <hyperlink ref="VIO21" location="Age_Categories!A1" display="Age_Categories!A1" xr:uid="{00000000-0004-0000-0100-0000183B0000}"/>
    <hyperlink ref="VIP21" location="Age_Categories!A1" display="Age_Categories!A1" xr:uid="{00000000-0004-0000-0100-0000193B0000}"/>
    <hyperlink ref="VIQ21" location="Age_Categories!A1" display="Age_Categories!A1" xr:uid="{00000000-0004-0000-0100-00001A3B0000}"/>
    <hyperlink ref="VIR21" location="Age_Categories!A1" display="Age_Categories!A1" xr:uid="{00000000-0004-0000-0100-00001B3B0000}"/>
    <hyperlink ref="VIS21" location="Age_Categories!A1" display="Age_Categories!A1" xr:uid="{00000000-0004-0000-0100-00001C3B0000}"/>
    <hyperlink ref="VIT21" location="Age_Categories!A1" display="Age_Categories!A1" xr:uid="{00000000-0004-0000-0100-00001D3B0000}"/>
    <hyperlink ref="VIU21" location="Age_Categories!A1" display="Age_Categories!A1" xr:uid="{00000000-0004-0000-0100-00001E3B0000}"/>
    <hyperlink ref="VIV21" location="Age_Categories!A1" display="Age_Categories!A1" xr:uid="{00000000-0004-0000-0100-00001F3B0000}"/>
    <hyperlink ref="VIW21" location="Age_Categories!A1" display="Age_Categories!A1" xr:uid="{00000000-0004-0000-0100-0000203B0000}"/>
    <hyperlink ref="VIX21" location="Age_Categories!A1" display="Age_Categories!A1" xr:uid="{00000000-0004-0000-0100-0000213B0000}"/>
    <hyperlink ref="VIY21" location="Age_Categories!A1" display="Age_Categories!A1" xr:uid="{00000000-0004-0000-0100-0000223B0000}"/>
    <hyperlink ref="VIZ21" location="Age_Categories!A1" display="Age_Categories!A1" xr:uid="{00000000-0004-0000-0100-0000233B0000}"/>
    <hyperlink ref="VJA21" location="Age_Categories!A1" display="Age_Categories!A1" xr:uid="{00000000-0004-0000-0100-0000243B0000}"/>
    <hyperlink ref="VJB21" location="Age_Categories!A1" display="Age_Categories!A1" xr:uid="{00000000-0004-0000-0100-0000253B0000}"/>
    <hyperlink ref="VJC21" location="Age_Categories!A1" display="Age_Categories!A1" xr:uid="{00000000-0004-0000-0100-0000263B0000}"/>
    <hyperlink ref="VJD21" location="Age_Categories!A1" display="Age_Categories!A1" xr:uid="{00000000-0004-0000-0100-0000273B0000}"/>
    <hyperlink ref="VJE21" location="Age_Categories!A1" display="Age_Categories!A1" xr:uid="{00000000-0004-0000-0100-0000283B0000}"/>
    <hyperlink ref="VJF21" location="Age_Categories!A1" display="Age_Categories!A1" xr:uid="{00000000-0004-0000-0100-0000293B0000}"/>
    <hyperlink ref="VJG21" location="Age_Categories!A1" display="Age_Categories!A1" xr:uid="{00000000-0004-0000-0100-00002A3B0000}"/>
    <hyperlink ref="VJH21" location="Age_Categories!A1" display="Age_Categories!A1" xr:uid="{00000000-0004-0000-0100-00002B3B0000}"/>
    <hyperlink ref="VJI21" location="Age_Categories!A1" display="Age_Categories!A1" xr:uid="{00000000-0004-0000-0100-00002C3B0000}"/>
    <hyperlink ref="VJJ21" location="Age_Categories!A1" display="Age_Categories!A1" xr:uid="{00000000-0004-0000-0100-00002D3B0000}"/>
    <hyperlink ref="VJK21" location="Age_Categories!A1" display="Age_Categories!A1" xr:uid="{00000000-0004-0000-0100-00002E3B0000}"/>
    <hyperlink ref="VJL21" location="Age_Categories!A1" display="Age_Categories!A1" xr:uid="{00000000-0004-0000-0100-00002F3B0000}"/>
    <hyperlink ref="VJM21" location="Age_Categories!A1" display="Age_Categories!A1" xr:uid="{00000000-0004-0000-0100-0000303B0000}"/>
    <hyperlink ref="VJN21" location="Age_Categories!A1" display="Age_Categories!A1" xr:uid="{00000000-0004-0000-0100-0000313B0000}"/>
    <hyperlink ref="VJO21" location="Age_Categories!A1" display="Age_Categories!A1" xr:uid="{00000000-0004-0000-0100-0000323B0000}"/>
    <hyperlink ref="VJP21" location="Age_Categories!A1" display="Age_Categories!A1" xr:uid="{00000000-0004-0000-0100-0000333B0000}"/>
    <hyperlink ref="VJQ21" location="Age_Categories!A1" display="Age_Categories!A1" xr:uid="{00000000-0004-0000-0100-0000343B0000}"/>
    <hyperlink ref="VJR21" location="Age_Categories!A1" display="Age_Categories!A1" xr:uid="{00000000-0004-0000-0100-0000353B0000}"/>
    <hyperlink ref="VJS21" location="Age_Categories!A1" display="Age_Categories!A1" xr:uid="{00000000-0004-0000-0100-0000363B0000}"/>
    <hyperlink ref="VJT21" location="Age_Categories!A1" display="Age_Categories!A1" xr:uid="{00000000-0004-0000-0100-0000373B0000}"/>
    <hyperlink ref="VJU21" location="Age_Categories!A1" display="Age_Categories!A1" xr:uid="{00000000-0004-0000-0100-0000383B0000}"/>
    <hyperlink ref="VJV21" location="Age_Categories!A1" display="Age_Categories!A1" xr:uid="{00000000-0004-0000-0100-0000393B0000}"/>
    <hyperlink ref="VJW21" location="Age_Categories!A1" display="Age_Categories!A1" xr:uid="{00000000-0004-0000-0100-00003A3B0000}"/>
    <hyperlink ref="VJX21" location="Age_Categories!A1" display="Age_Categories!A1" xr:uid="{00000000-0004-0000-0100-00003B3B0000}"/>
    <hyperlink ref="VJY21" location="Age_Categories!A1" display="Age_Categories!A1" xr:uid="{00000000-0004-0000-0100-00003C3B0000}"/>
    <hyperlink ref="VJZ21" location="Age_Categories!A1" display="Age_Categories!A1" xr:uid="{00000000-0004-0000-0100-00003D3B0000}"/>
    <hyperlink ref="VKA21" location="Age_Categories!A1" display="Age_Categories!A1" xr:uid="{00000000-0004-0000-0100-00003E3B0000}"/>
    <hyperlink ref="VKB21" location="Age_Categories!A1" display="Age_Categories!A1" xr:uid="{00000000-0004-0000-0100-00003F3B0000}"/>
    <hyperlink ref="VKC21" location="Age_Categories!A1" display="Age_Categories!A1" xr:uid="{00000000-0004-0000-0100-0000403B0000}"/>
    <hyperlink ref="VKD21" location="Age_Categories!A1" display="Age_Categories!A1" xr:uid="{00000000-0004-0000-0100-0000413B0000}"/>
    <hyperlink ref="VKE21" location="Age_Categories!A1" display="Age_Categories!A1" xr:uid="{00000000-0004-0000-0100-0000423B0000}"/>
    <hyperlink ref="VKF21" location="Age_Categories!A1" display="Age_Categories!A1" xr:uid="{00000000-0004-0000-0100-0000433B0000}"/>
    <hyperlink ref="VKG21" location="Age_Categories!A1" display="Age_Categories!A1" xr:uid="{00000000-0004-0000-0100-0000443B0000}"/>
    <hyperlink ref="VKH21" location="Age_Categories!A1" display="Age_Categories!A1" xr:uid="{00000000-0004-0000-0100-0000453B0000}"/>
    <hyperlink ref="VKI21" location="Age_Categories!A1" display="Age_Categories!A1" xr:uid="{00000000-0004-0000-0100-0000463B0000}"/>
    <hyperlink ref="VKJ21" location="Age_Categories!A1" display="Age_Categories!A1" xr:uid="{00000000-0004-0000-0100-0000473B0000}"/>
    <hyperlink ref="VKK21" location="Age_Categories!A1" display="Age_Categories!A1" xr:uid="{00000000-0004-0000-0100-0000483B0000}"/>
    <hyperlink ref="VKL21" location="Age_Categories!A1" display="Age_Categories!A1" xr:uid="{00000000-0004-0000-0100-0000493B0000}"/>
    <hyperlink ref="VKM21" location="Age_Categories!A1" display="Age_Categories!A1" xr:uid="{00000000-0004-0000-0100-00004A3B0000}"/>
    <hyperlink ref="VKN21" location="Age_Categories!A1" display="Age_Categories!A1" xr:uid="{00000000-0004-0000-0100-00004B3B0000}"/>
    <hyperlink ref="VKO21" location="Age_Categories!A1" display="Age_Categories!A1" xr:uid="{00000000-0004-0000-0100-00004C3B0000}"/>
    <hyperlink ref="VKP21" location="Age_Categories!A1" display="Age_Categories!A1" xr:uid="{00000000-0004-0000-0100-00004D3B0000}"/>
    <hyperlink ref="VKQ21" location="Age_Categories!A1" display="Age_Categories!A1" xr:uid="{00000000-0004-0000-0100-00004E3B0000}"/>
    <hyperlink ref="VKR21" location="Age_Categories!A1" display="Age_Categories!A1" xr:uid="{00000000-0004-0000-0100-00004F3B0000}"/>
    <hyperlink ref="VKS21" location="Age_Categories!A1" display="Age_Categories!A1" xr:uid="{00000000-0004-0000-0100-0000503B0000}"/>
    <hyperlink ref="VKT21" location="Age_Categories!A1" display="Age_Categories!A1" xr:uid="{00000000-0004-0000-0100-0000513B0000}"/>
    <hyperlink ref="VKU21" location="Age_Categories!A1" display="Age_Categories!A1" xr:uid="{00000000-0004-0000-0100-0000523B0000}"/>
    <hyperlink ref="VKV21" location="Age_Categories!A1" display="Age_Categories!A1" xr:uid="{00000000-0004-0000-0100-0000533B0000}"/>
    <hyperlink ref="VKW21" location="Age_Categories!A1" display="Age_Categories!A1" xr:uid="{00000000-0004-0000-0100-0000543B0000}"/>
    <hyperlink ref="VKX21" location="Age_Categories!A1" display="Age_Categories!A1" xr:uid="{00000000-0004-0000-0100-0000553B0000}"/>
    <hyperlink ref="VKY21" location="Age_Categories!A1" display="Age_Categories!A1" xr:uid="{00000000-0004-0000-0100-0000563B0000}"/>
    <hyperlink ref="VKZ21" location="Age_Categories!A1" display="Age_Categories!A1" xr:uid="{00000000-0004-0000-0100-0000573B0000}"/>
    <hyperlink ref="VLA21" location="Age_Categories!A1" display="Age_Categories!A1" xr:uid="{00000000-0004-0000-0100-0000583B0000}"/>
    <hyperlink ref="VLB21" location="Age_Categories!A1" display="Age_Categories!A1" xr:uid="{00000000-0004-0000-0100-0000593B0000}"/>
    <hyperlink ref="VLC21" location="Age_Categories!A1" display="Age_Categories!A1" xr:uid="{00000000-0004-0000-0100-00005A3B0000}"/>
    <hyperlink ref="VLD21" location="Age_Categories!A1" display="Age_Categories!A1" xr:uid="{00000000-0004-0000-0100-00005B3B0000}"/>
    <hyperlink ref="VLE21" location="Age_Categories!A1" display="Age_Categories!A1" xr:uid="{00000000-0004-0000-0100-00005C3B0000}"/>
    <hyperlink ref="VLF21" location="Age_Categories!A1" display="Age_Categories!A1" xr:uid="{00000000-0004-0000-0100-00005D3B0000}"/>
    <hyperlink ref="VLG21" location="Age_Categories!A1" display="Age_Categories!A1" xr:uid="{00000000-0004-0000-0100-00005E3B0000}"/>
    <hyperlink ref="VLH21" location="Age_Categories!A1" display="Age_Categories!A1" xr:uid="{00000000-0004-0000-0100-00005F3B0000}"/>
    <hyperlink ref="VLI21" location="Age_Categories!A1" display="Age_Categories!A1" xr:uid="{00000000-0004-0000-0100-0000603B0000}"/>
    <hyperlink ref="VLJ21" location="Age_Categories!A1" display="Age_Categories!A1" xr:uid="{00000000-0004-0000-0100-0000613B0000}"/>
    <hyperlink ref="VLK21" location="Age_Categories!A1" display="Age_Categories!A1" xr:uid="{00000000-0004-0000-0100-0000623B0000}"/>
    <hyperlink ref="VLL21" location="Age_Categories!A1" display="Age_Categories!A1" xr:uid="{00000000-0004-0000-0100-0000633B0000}"/>
    <hyperlink ref="VLM21" location="Age_Categories!A1" display="Age_Categories!A1" xr:uid="{00000000-0004-0000-0100-0000643B0000}"/>
    <hyperlink ref="VLN21" location="Age_Categories!A1" display="Age_Categories!A1" xr:uid="{00000000-0004-0000-0100-0000653B0000}"/>
    <hyperlink ref="VLO21" location="Age_Categories!A1" display="Age_Categories!A1" xr:uid="{00000000-0004-0000-0100-0000663B0000}"/>
    <hyperlink ref="VLP21" location="Age_Categories!A1" display="Age_Categories!A1" xr:uid="{00000000-0004-0000-0100-0000673B0000}"/>
    <hyperlink ref="VLQ21" location="Age_Categories!A1" display="Age_Categories!A1" xr:uid="{00000000-0004-0000-0100-0000683B0000}"/>
    <hyperlink ref="VLR21" location="Age_Categories!A1" display="Age_Categories!A1" xr:uid="{00000000-0004-0000-0100-0000693B0000}"/>
    <hyperlink ref="VLS21" location="Age_Categories!A1" display="Age_Categories!A1" xr:uid="{00000000-0004-0000-0100-00006A3B0000}"/>
    <hyperlink ref="VLT21" location="Age_Categories!A1" display="Age_Categories!A1" xr:uid="{00000000-0004-0000-0100-00006B3B0000}"/>
    <hyperlink ref="VLU21" location="Age_Categories!A1" display="Age_Categories!A1" xr:uid="{00000000-0004-0000-0100-00006C3B0000}"/>
    <hyperlink ref="VLV21" location="Age_Categories!A1" display="Age_Categories!A1" xr:uid="{00000000-0004-0000-0100-00006D3B0000}"/>
    <hyperlink ref="VLW21" location="Age_Categories!A1" display="Age_Categories!A1" xr:uid="{00000000-0004-0000-0100-00006E3B0000}"/>
    <hyperlink ref="VLX21" location="Age_Categories!A1" display="Age_Categories!A1" xr:uid="{00000000-0004-0000-0100-00006F3B0000}"/>
    <hyperlink ref="VLY21" location="Age_Categories!A1" display="Age_Categories!A1" xr:uid="{00000000-0004-0000-0100-0000703B0000}"/>
    <hyperlink ref="VLZ21" location="Age_Categories!A1" display="Age_Categories!A1" xr:uid="{00000000-0004-0000-0100-0000713B0000}"/>
    <hyperlink ref="VMA21" location="Age_Categories!A1" display="Age_Categories!A1" xr:uid="{00000000-0004-0000-0100-0000723B0000}"/>
    <hyperlink ref="VMB21" location="Age_Categories!A1" display="Age_Categories!A1" xr:uid="{00000000-0004-0000-0100-0000733B0000}"/>
    <hyperlink ref="VMC21" location="Age_Categories!A1" display="Age_Categories!A1" xr:uid="{00000000-0004-0000-0100-0000743B0000}"/>
    <hyperlink ref="VMD21" location="Age_Categories!A1" display="Age_Categories!A1" xr:uid="{00000000-0004-0000-0100-0000753B0000}"/>
    <hyperlink ref="VME21" location="Age_Categories!A1" display="Age_Categories!A1" xr:uid="{00000000-0004-0000-0100-0000763B0000}"/>
    <hyperlink ref="VMF21" location="Age_Categories!A1" display="Age_Categories!A1" xr:uid="{00000000-0004-0000-0100-0000773B0000}"/>
    <hyperlink ref="VMG21" location="Age_Categories!A1" display="Age_Categories!A1" xr:uid="{00000000-0004-0000-0100-0000783B0000}"/>
    <hyperlink ref="VMH21" location="Age_Categories!A1" display="Age_Categories!A1" xr:uid="{00000000-0004-0000-0100-0000793B0000}"/>
    <hyperlink ref="VMI21" location="Age_Categories!A1" display="Age_Categories!A1" xr:uid="{00000000-0004-0000-0100-00007A3B0000}"/>
    <hyperlink ref="VMJ21" location="Age_Categories!A1" display="Age_Categories!A1" xr:uid="{00000000-0004-0000-0100-00007B3B0000}"/>
    <hyperlink ref="VMK21" location="Age_Categories!A1" display="Age_Categories!A1" xr:uid="{00000000-0004-0000-0100-00007C3B0000}"/>
    <hyperlink ref="VML21" location="Age_Categories!A1" display="Age_Categories!A1" xr:uid="{00000000-0004-0000-0100-00007D3B0000}"/>
    <hyperlink ref="VMM21" location="Age_Categories!A1" display="Age_Categories!A1" xr:uid="{00000000-0004-0000-0100-00007E3B0000}"/>
    <hyperlink ref="VMN21" location="Age_Categories!A1" display="Age_Categories!A1" xr:uid="{00000000-0004-0000-0100-00007F3B0000}"/>
    <hyperlink ref="VMO21" location="Age_Categories!A1" display="Age_Categories!A1" xr:uid="{00000000-0004-0000-0100-0000803B0000}"/>
    <hyperlink ref="VMP21" location="Age_Categories!A1" display="Age_Categories!A1" xr:uid="{00000000-0004-0000-0100-0000813B0000}"/>
    <hyperlink ref="VMQ21" location="Age_Categories!A1" display="Age_Categories!A1" xr:uid="{00000000-0004-0000-0100-0000823B0000}"/>
    <hyperlink ref="VMR21" location="Age_Categories!A1" display="Age_Categories!A1" xr:uid="{00000000-0004-0000-0100-0000833B0000}"/>
    <hyperlink ref="VMS21" location="Age_Categories!A1" display="Age_Categories!A1" xr:uid="{00000000-0004-0000-0100-0000843B0000}"/>
    <hyperlink ref="VMT21" location="Age_Categories!A1" display="Age_Categories!A1" xr:uid="{00000000-0004-0000-0100-0000853B0000}"/>
    <hyperlink ref="VMU21" location="Age_Categories!A1" display="Age_Categories!A1" xr:uid="{00000000-0004-0000-0100-0000863B0000}"/>
    <hyperlink ref="VMV21" location="Age_Categories!A1" display="Age_Categories!A1" xr:uid="{00000000-0004-0000-0100-0000873B0000}"/>
    <hyperlink ref="VMW21" location="Age_Categories!A1" display="Age_Categories!A1" xr:uid="{00000000-0004-0000-0100-0000883B0000}"/>
    <hyperlink ref="VMX21" location="Age_Categories!A1" display="Age_Categories!A1" xr:uid="{00000000-0004-0000-0100-0000893B0000}"/>
    <hyperlink ref="VMY21" location="Age_Categories!A1" display="Age_Categories!A1" xr:uid="{00000000-0004-0000-0100-00008A3B0000}"/>
    <hyperlink ref="VMZ21" location="Age_Categories!A1" display="Age_Categories!A1" xr:uid="{00000000-0004-0000-0100-00008B3B0000}"/>
    <hyperlink ref="VNA21" location="Age_Categories!A1" display="Age_Categories!A1" xr:uid="{00000000-0004-0000-0100-00008C3B0000}"/>
    <hyperlink ref="VNB21" location="Age_Categories!A1" display="Age_Categories!A1" xr:uid="{00000000-0004-0000-0100-00008D3B0000}"/>
    <hyperlink ref="VNC21" location="Age_Categories!A1" display="Age_Categories!A1" xr:uid="{00000000-0004-0000-0100-00008E3B0000}"/>
    <hyperlink ref="VND21" location="Age_Categories!A1" display="Age_Categories!A1" xr:uid="{00000000-0004-0000-0100-00008F3B0000}"/>
    <hyperlink ref="VNE21" location="Age_Categories!A1" display="Age_Categories!A1" xr:uid="{00000000-0004-0000-0100-0000903B0000}"/>
    <hyperlink ref="VNF21" location="Age_Categories!A1" display="Age_Categories!A1" xr:uid="{00000000-0004-0000-0100-0000913B0000}"/>
    <hyperlink ref="VNG21" location="Age_Categories!A1" display="Age_Categories!A1" xr:uid="{00000000-0004-0000-0100-0000923B0000}"/>
    <hyperlink ref="VNH21" location="Age_Categories!A1" display="Age_Categories!A1" xr:uid="{00000000-0004-0000-0100-0000933B0000}"/>
    <hyperlink ref="VNI21" location="Age_Categories!A1" display="Age_Categories!A1" xr:uid="{00000000-0004-0000-0100-0000943B0000}"/>
    <hyperlink ref="VNJ21" location="Age_Categories!A1" display="Age_Categories!A1" xr:uid="{00000000-0004-0000-0100-0000953B0000}"/>
    <hyperlink ref="VNK21" location="Age_Categories!A1" display="Age_Categories!A1" xr:uid="{00000000-0004-0000-0100-0000963B0000}"/>
    <hyperlink ref="VNL21" location="Age_Categories!A1" display="Age_Categories!A1" xr:uid="{00000000-0004-0000-0100-0000973B0000}"/>
    <hyperlink ref="VNM21" location="Age_Categories!A1" display="Age_Categories!A1" xr:uid="{00000000-0004-0000-0100-0000983B0000}"/>
    <hyperlink ref="VNN21" location="Age_Categories!A1" display="Age_Categories!A1" xr:uid="{00000000-0004-0000-0100-0000993B0000}"/>
    <hyperlink ref="VNO21" location="Age_Categories!A1" display="Age_Categories!A1" xr:uid="{00000000-0004-0000-0100-00009A3B0000}"/>
    <hyperlink ref="VNP21" location="Age_Categories!A1" display="Age_Categories!A1" xr:uid="{00000000-0004-0000-0100-00009B3B0000}"/>
    <hyperlink ref="VNQ21" location="Age_Categories!A1" display="Age_Categories!A1" xr:uid="{00000000-0004-0000-0100-00009C3B0000}"/>
    <hyperlink ref="VNR21" location="Age_Categories!A1" display="Age_Categories!A1" xr:uid="{00000000-0004-0000-0100-00009D3B0000}"/>
    <hyperlink ref="VNS21" location="Age_Categories!A1" display="Age_Categories!A1" xr:uid="{00000000-0004-0000-0100-00009E3B0000}"/>
    <hyperlink ref="VNT21" location="Age_Categories!A1" display="Age_Categories!A1" xr:uid="{00000000-0004-0000-0100-00009F3B0000}"/>
    <hyperlink ref="VNU21" location="Age_Categories!A1" display="Age_Categories!A1" xr:uid="{00000000-0004-0000-0100-0000A03B0000}"/>
    <hyperlink ref="VNV21" location="Age_Categories!A1" display="Age_Categories!A1" xr:uid="{00000000-0004-0000-0100-0000A13B0000}"/>
    <hyperlink ref="VNW21" location="Age_Categories!A1" display="Age_Categories!A1" xr:uid="{00000000-0004-0000-0100-0000A23B0000}"/>
    <hyperlink ref="VNX21" location="Age_Categories!A1" display="Age_Categories!A1" xr:uid="{00000000-0004-0000-0100-0000A33B0000}"/>
    <hyperlink ref="VNY21" location="Age_Categories!A1" display="Age_Categories!A1" xr:uid="{00000000-0004-0000-0100-0000A43B0000}"/>
    <hyperlink ref="VNZ21" location="Age_Categories!A1" display="Age_Categories!A1" xr:uid="{00000000-0004-0000-0100-0000A53B0000}"/>
    <hyperlink ref="VOA21" location="Age_Categories!A1" display="Age_Categories!A1" xr:uid="{00000000-0004-0000-0100-0000A63B0000}"/>
    <hyperlink ref="VOB21" location="Age_Categories!A1" display="Age_Categories!A1" xr:uid="{00000000-0004-0000-0100-0000A73B0000}"/>
    <hyperlink ref="VOC21" location="Age_Categories!A1" display="Age_Categories!A1" xr:uid="{00000000-0004-0000-0100-0000A83B0000}"/>
    <hyperlink ref="VOD21" location="Age_Categories!A1" display="Age_Categories!A1" xr:uid="{00000000-0004-0000-0100-0000A93B0000}"/>
    <hyperlink ref="VOE21" location="Age_Categories!A1" display="Age_Categories!A1" xr:uid="{00000000-0004-0000-0100-0000AA3B0000}"/>
    <hyperlink ref="VOF21" location="Age_Categories!A1" display="Age_Categories!A1" xr:uid="{00000000-0004-0000-0100-0000AB3B0000}"/>
    <hyperlink ref="VOG21" location="Age_Categories!A1" display="Age_Categories!A1" xr:uid="{00000000-0004-0000-0100-0000AC3B0000}"/>
    <hyperlink ref="VOH21" location="Age_Categories!A1" display="Age_Categories!A1" xr:uid="{00000000-0004-0000-0100-0000AD3B0000}"/>
    <hyperlink ref="VOI21" location="Age_Categories!A1" display="Age_Categories!A1" xr:uid="{00000000-0004-0000-0100-0000AE3B0000}"/>
    <hyperlink ref="VOJ21" location="Age_Categories!A1" display="Age_Categories!A1" xr:uid="{00000000-0004-0000-0100-0000AF3B0000}"/>
    <hyperlink ref="VOK21" location="Age_Categories!A1" display="Age_Categories!A1" xr:uid="{00000000-0004-0000-0100-0000B03B0000}"/>
    <hyperlink ref="VOL21" location="Age_Categories!A1" display="Age_Categories!A1" xr:uid="{00000000-0004-0000-0100-0000B13B0000}"/>
    <hyperlink ref="VOM21" location="Age_Categories!A1" display="Age_Categories!A1" xr:uid="{00000000-0004-0000-0100-0000B23B0000}"/>
    <hyperlink ref="VON21" location="Age_Categories!A1" display="Age_Categories!A1" xr:uid="{00000000-0004-0000-0100-0000B33B0000}"/>
    <hyperlink ref="VOO21" location="Age_Categories!A1" display="Age_Categories!A1" xr:uid="{00000000-0004-0000-0100-0000B43B0000}"/>
    <hyperlink ref="VOP21" location="Age_Categories!A1" display="Age_Categories!A1" xr:uid="{00000000-0004-0000-0100-0000B53B0000}"/>
    <hyperlink ref="VOQ21" location="Age_Categories!A1" display="Age_Categories!A1" xr:uid="{00000000-0004-0000-0100-0000B63B0000}"/>
    <hyperlink ref="VOR21" location="Age_Categories!A1" display="Age_Categories!A1" xr:uid="{00000000-0004-0000-0100-0000B73B0000}"/>
    <hyperlink ref="VOS21" location="Age_Categories!A1" display="Age_Categories!A1" xr:uid="{00000000-0004-0000-0100-0000B83B0000}"/>
    <hyperlink ref="VOT21" location="Age_Categories!A1" display="Age_Categories!A1" xr:uid="{00000000-0004-0000-0100-0000B93B0000}"/>
    <hyperlink ref="VOU21" location="Age_Categories!A1" display="Age_Categories!A1" xr:uid="{00000000-0004-0000-0100-0000BA3B0000}"/>
    <hyperlink ref="VOV21" location="Age_Categories!A1" display="Age_Categories!A1" xr:uid="{00000000-0004-0000-0100-0000BB3B0000}"/>
    <hyperlink ref="VOW21" location="Age_Categories!A1" display="Age_Categories!A1" xr:uid="{00000000-0004-0000-0100-0000BC3B0000}"/>
    <hyperlink ref="VOX21" location="Age_Categories!A1" display="Age_Categories!A1" xr:uid="{00000000-0004-0000-0100-0000BD3B0000}"/>
    <hyperlink ref="VOY21" location="Age_Categories!A1" display="Age_Categories!A1" xr:uid="{00000000-0004-0000-0100-0000BE3B0000}"/>
    <hyperlink ref="VOZ21" location="Age_Categories!A1" display="Age_Categories!A1" xr:uid="{00000000-0004-0000-0100-0000BF3B0000}"/>
    <hyperlink ref="VPA21" location="Age_Categories!A1" display="Age_Categories!A1" xr:uid="{00000000-0004-0000-0100-0000C03B0000}"/>
    <hyperlink ref="VPB21" location="Age_Categories!A1" display="Age_Categories!A1" xr:uid="{00000000-0004-0000-0100-0000C13B0000}"/>
    <hyperlink ref="VPC21" location="Age_Categories!A1" display="Age_Categories!A1" xr:uid="{00000000-0004-0000-0100-0000C23B0000}"/>
    <hyperlink ref="VPD21" location="Age_Categories!A1" display="Age_Categories!A1" xr:uid="{00000000-0004-0000-0100-0000C33B0000}"/>
    <hyperlink ref="VPE21" location="Age_Categories!A1" display="Age_Categories!A1" xr:uid="{00000000-0004-0000-0100-0000C43B0000}"/>
    <hyperlink ref="VPF21" location="Age_Categories!A1" display="Age_Categories!A1" xr:uid="{00000000-0004-0000-0100-0000C53B0000}"/>
    <hyperlink ref="VPG21" location="Age_Categories!A1" display="Age_Categories!A1" xr:uid="{00000000-0004-0000-0100-0000C63B0000}"/>
    <hyperlink ref="VPH21" location="Age_Categories!A1" display="Age_Categories!A1" xr:uid="{00000000-0004-0000-0100-0000C73B0000}"/>
    <hyperlink ref="VPI21" location="Age_Categories!A1" display="Age_Categories!A1" xr:uid="{00000000-0004-0000-0100-0000C83B0000}"/>
    <hyperlink ref="VPJ21" location="Age_Categories!A1" display="Age_Categories!A1" xr:uid="{00000000-0004-0000-0100-0000C93B0000}"/>
    <hyperlink ref="VPK21" location="Age_Categories!A1" display="Age_Categories!A1" xr:uid="{00000000-0004-0000-0100-0000CA3B0000}"/>
    <hyperlink ref="VPL21" location="Age_Categories!A1" display="Age_Categories!A1" xr:uid="{00000000-0004-0000-0100-0000CB3B0000}"/>
    <hyperlink ref="VPM21" location="Age_Categories!A1" display="Age_Categories!A1" xr:uid="{00000000-0004-0000-0100-0000CC3B0000}"/>
    <hyperlink ref="VPN21" location="Age_Categories!A1" display="Age_Categories!A1" xr:uid="{00000000-0004-0000-0100-0000CD3B0000}"/>
    <hyperlink ref="VPO21" location="Age_Categories!A1" display="Age_Categories!A1" xr:uid="{00000000-0004-0000-0100-0000CE3B0000}"/>
    <hyperlink ref="VPP21" location="Age_Categories!A1" display="Age_Categories!A1" xr:uid="{00000000-0004-0000-0100-0000CF3B0000}"/>
    <hyperlink ref="VPQ21" location="Age_Categories!A1" display="Age_Categories!A1" xr:uid="{00000000-0004-0000-0100-0000D03B0000}"/>
    <hyperlink ref="VPR21" location="Age_Categories!A1" display="Age_Categories!A1" xr:uid="{00000000-0004-0000-0100-0000D13B0000}"/>
    <hyperlink ref="VPS21" location="Age_Categories!A1" display="Age_Categories!A1" xr:uid="{00000000-0004-0000-0100-0000D23B0000}"/>
    <hyperlink ref="VPT21" location="Age_Categories!A1" display="Age_Categories!A1" xr:uid="{00000000-0004-0000-0100-0000D33B0000}"/>
    <hyperlink ref="VPU21" location="Age_Categories!A1" display="Age_Categories!A1" xr:uid="{00000000-0004-0000-0100-0000D43B0000}"/>
    <hyperlink ref="VPV21" location="Age_Categories!A1" display="Age_Categories!A1" xr:uid="{00000000-0004-0000-0100-0000D53B0000}"/>
    <hyperlink ref="VPW21" location="Age_Categories!A1" display="Age_Categories!A1" xr:uid="{00000000-0004-0000-0100-0000D63B0000}"/>
    <hyperlink ref="VPX21" location="Age_Categories!A1" display="Age_Categories!A1" xr:uid="{00000000-0004-0000-0100-0000D73B0000}"/>
    <hyperlink ref="VPY21" location="Age_Categories!A1" display="Age_Categories!A1" xr:uid="{00000000-0004-0000-0100-0000D83B0000}"/>
    <hyperlink ref="VPZ21" location="Age_Categories!A1" display="Age_Categories!A1" xr:uid="{00000000-0004-0000-0100-0000D93B0000}"/>
    <hyperlink ref="VQA21" location="Age_Categories!A1" display="Age_Categories!A1" xr:uid="{00000000-0004-0000-0100-0000DA3B0000}"/>
    <hyperlink ref="VQB21" location="Age_Categories!A1" display="Age_Categories!A1" xr:uid="{00000000-0004-0000-0100-0000DB3B0000}"/>
    <hyperlink ref="VQC21" location="Age_Categories!A1" display="Age_Categories!A1" xr:uid="{00000000-0004-0000-0100-0000DC3B0000}"/>
    <hyperlink ref="VQD21" location="Age_Categories!A1" display="Age_Categories!A1" xr:uid="{00000000-0004-0000-0100-0000DD3B0000}"/>
    <hyperlink ref="VQE21" location="Age_Categories!A1" display="Age_Categories!A1" xr:uid="{00000000-0004-0000-0100-0000DE3B0000}"/>
    <hyperlink ref="VQF21" location="Age_Categories!A1" display="Age_Categories!A1" xr:uid="{00000000-0004-0000-0100-0000DF3B0000}"/>
    <hyperlink ref="VQG21" location="Age_Categories!A1" display="Age_Categories!A1" xr:uid="{00000000-0004-0000-0100-0000E03B0000}"/>
    <hyperlink ref="VQH21" location="Age_Categories!A1" display="Age_Categories!A1" xr:uid="{00000000-0004-0000-0100-0000E13B0000}"/>
    <hyperlink ref="VQI21" location="Age_Categories!A1" display="Age_Categories!A1" xr:uid="{00000000-0004-0000-0100-0000E23B0000}"/>
    <hyperlink ref="VQJ21" location="Age_Categories!A1" display="Age_Categories!A1" xr:uid="{00000000-0004-0000-0100-0000E33B0000}"/>
    <hyperlink ref="VQK21" location="Age_Categories!A1" display="Age_Categories!A1" xr:uid="{00000000-0004-0000-0100-0000E43B0000}"/>
    <hyperlink ref="VQL21" location="Age_Categories!A1" display="Age_Categories!A1" xr:uid="{00000000-0004-0000-0100-0000E53B0000}"/>
    <hyperlink ref="VQM21" location="Age_Categories!A1" display="Age_Categories!A1" xr:uid="{00000000-0004-0000-0100-0000E63B0000}"/>
    <hyperlink ref="VQN21" location="Age_Categories!A1" display="Age_Categories!A1" xr:uid="{00000000-0004-0000-0100-0000E73B0000}"/>
    <hyperlink ref="VQO21" location="Age_Categories!A1" display="Age_Categories!A1" xr:uid="{00000000-0004-0000-0100-0000E83B0000}"/>
    <hyperlink ref="VQP21" location="Age_Categories!A1" display="Age_Categories!A1" xr:uid="{00000000-0004-0000-0100-0000E93B0000}"/>
    <hyperlink ref="VQQ21" location="Age_Categories!A1" display="Age_Categories!A1" xr:uid="{00000000-0004-0000-0100-0000EA3B0000}"/>
    <hyperlink ref="VQR21" location="Age_Categories!A1" display="Age_Categories!A1" xr:uid="{00000000-0004-0000-0100-0000EB3B0000}"/>
    <hyperlink ref="VQS21" location="Age_Categories!A1" display="Age_Categories!A1" xr:uid="{00000000-0004-0000-0100-0000EC3B0000}"/>
    <hyperlink ref="VQT21" location="Age_Categories!A1" display="Age_Categories!A1" xr:uid="{00000000-0004-0000-0100-0000ED3B0000}"/>
    <hyperlink ref="VQU21" location="Age_Categories!A1" display="Age_Categories!A1" xr:uid="{00000000-0004-0000-0100-0000EE3B0000}"/>
    <hyperlink ref="VQV21" location="Age_Categories!A1" display="Age_Categories!A1" xr:uid="{00000000-0004-0000-0100-0000EF3B0000}"/>
    <hyperlink ref="VQW21" location="Age_Categories!A1" display="Age_Categories!A1" xr:uid="{00000000-0004-0000-0100-0000F03B0000}"/>
    <hyperlink ref="VQX21" location="Age_Categories!A1" display="Age_Categories!A1" xr:uid="{00000000-0004-0000-0100-0000F13B0000}"/>
    <hyperlink ref="VQY21" location="Age_Categories!A1" display="Age_Categories!A1" xr:uid="{00000000-0004-0000-0100-0000F23B0000}"/>
    <hyperlink ref="VQZ21" location="Age_Categories!A1" display="Age_Categories!A1" xr:uid="{00000000-0004-0000-0100-0000F33B0000}"/>
    <hyperlink ref="VRA21" location="Age_Categories!A1" display="Age_Categories!A1" xr:uid="{00000000-0004-0000-0100-0000F43B0000}"/>
    <hyperlink ref="VRB21" location="Age_Categories!A1" display="Age_Categories!A1" xr:uid="{00000000-0004-0000-0100-0000F53B0000}"/>
    <hyperlink ref="VRC21" location="Age_Categories!A1" display="Age_Categories!A1" xr:uid="{00000000-0004-0000-0100-0000F63B0000}"/>
    <hyperlink ref="VRD21" location="Age_Categories!A1" display="Age_Categories!A1" xr:uid="{00000000-0004-0000-0100-0000F73B0000}"/>
    <hyperlink ref="VRE21" location="Age_Categories!A1" display="Age_Categories!A1" xr:uid="{00000000-0004-0000-0100-0000F83B0000}"/>
    <hyperlink ref="VRF21" location="Age_Categories!A1" display="Age_Categories!A1" xr:uid="{00000000-0004-0000-0100-0000F93B0000}"/>
    <hyperlink ref="VRG21" location="Age_Categories!A1" display="Age_Categories!A1" xr:uid="{00000000-0004-0000-0100-0000FA3B0000}"/>
    <hyperlink ref="VRH21" location="Age_Categories!A1" display="Age_Categories!A1" xr:uid="{00000000-0004-0000-0100-0000FB3B0000}"/>
    <hyperlink ref="VRI21" location="Age_Categories!A1" display="Age_Categories!A1" xr:uid="{00000000-0004-0000-0100-0000FC3B0000}"/>
    <hyperlink ref="VRJ21" location="Age_Categories!A1" display="Age_Categories!A1" xr:uid="{00000000-0004-0000-0100-0000FD3B0000}"/>
    <hyperlink ref="VRK21" location="Age_Categories!A1" display="Age_Categories!A1" xr:uid="{00000000-0004-0000-0100-0000FE3B0000}"/>
    <hyperlink ref="VRL21" location="Age_Categories!A1" display="Age_Categories!A1" xr:uid="{00000000-0004-0000-0100-0000FF3B0000}"/>
    <hyperlink ref="VRM21" location="Age_Categories!A1" display="Age_Categories!A1" xr:uid="{00000000-0004-0000-0100-0000003C0000}"/>
    <hyperlink ref="VRN21" location="Age_Categories!A1" display="Age_Categories!A1" xr:uid="{00000000-0004-0000-0100-0000013C0000}"/>
    <hyperlink ref="VRO21" location="Age_Categories!A1" display="Age_Categories!A1" xr:uid="{00000000-0004-0000-0100-0000023C0000}"/>
    <hyperlink ref="VRP21" location="Age_Categories!A1" display="Age_Categories!A1" xr:uid="{00000000-0004-0000-0100-0000033C0000}"/>
    <hyperlink ref="VRQ21" location="Age_Categories!A1" display="Age_Categories!A1" xr:uid="{00000000-0004-0000-0100-0000043C0000}"/>
    <hyperlink ref="VRR21" location="Age_Categories!A1" display="Age_Categories!A1" xr:uid="{00000000-0004-0000-0100-0000053C0000}"/>
    <hyperlink ref="VRS21" location="Age_Categories!A1" display="Age_Categories!A1" xr:uid="{00000000-0004-0000-0100-0000063C0000}"/>
    <hyperlink ref="VRT21" location="Age_Categories!A1" display="Age_Categories!A1" xr:uid="{00000000-0004-0000-0100-0000073C0000}"/>
    <hyperlink ref="VRU21" location="Age_Categories!A1" display="Age_Categories!A1" xr:uid="{00000000-0004-0000-0100-0000083C0000}"/>
    <hyperlink ref="VRV21" location="Age_Categories!A1" display="Age_Categories!A1" xr:uid="{00000000-0004-0000-0100-0000093C0000}"/>
    <hyperlink ref="VRW21" location="Age_Categories!A1" display="Age_Categories!A1" xr:uid="{00000000-0004-0000-0100-00000A3C0000}"/>
    <hyperlink ref="VRX21" location="Age_Categories!A1" display="Age_Categories!A1" xr:uid="{00000000-0004-0000-0100-00000B3C0000}"/>
    <hyperlink ref="VRY21" location="Age_Categories!A1" display="Age_Categories!A1" xr:uid="{00000000-0004-0000-0100-00000C3C0000}"/>
    <hyperlink ref="VRZ21" location="Age_Categories!A1" display="Age_Categories!A1" xr:uid="{00000000-0004-0000-0100-00000D3C0000}"/>
    <hyperlink ref="VSA21" location="Age_Categories!A1" display="Age_Categories!A1" xr:uid="{00000000-0004-0000-0100-00000E3C0000}"/>
    <hyperlink ref="VSB21" location="Age_Categories!A1" display="Age_Categories!A1" xr:uid="{00000000-0004-0000-0100-00000F3C0000}"/>
    <hyperlink ref="VSC21" location="Age_Categories!A1" display="Age_Categories!A1" xr:uid="{00000000-0004-0000-0100-0000103C0000}"/>
    <hyperlink ref="VSD21" location="Age_Categories!A1" display="Age_Categories!A1" xr:uid="{00000000-0004-0000-0100-0000113C0000}"/>
    <hyperlink ref="VSE21" location="Age_Categories!A1" display="Age_Categories!A1" xr:uid="{00000000-0004-0000-0100-0000123C0000}"/>
    <hyperlink ref="VSF21" location="Age_Categories!A1" display="Age_Categories!A1" xr:uid="{00000000-0004-0000-0100-0000133C0000}"/>
    <hyperlink ref="VSG21" location="Age_Categories!A1" display="Age_Categories!A1" xr:uid="{00000000-0004-0000-0100-0000143C0000}"/>
    <hyperlink ref="VSH21" location="Age_Categories!A1" display="Age_Categories!A1" xr:uid="{00000000-0004-0000-0100-0000153C0000}"/>
    <hyperlink ref="VSI21" location="Age_Categories!A1" display="Age_Categories!A1" xr:uid="{00000000-0004-0000-0100-0000163C0000}"/>
    <hyperlink ref="VSJ21" location="Age_Categories!A1" display="Age_Categories!A1" xr:uid="{00000000-0004-0000-0100-0000173C0000}"/>
    <hyperlink ref="VSK21" location="Age_Categories!A1" display="Age_Categories!A1" xr:uid="{00000000-0004-0000-0100-0000183C0000}"/>
    <hyperlink ref="VSL21" location="Age_Categories!A1" display="Age_Categories!A1" xr:uid="{00000000-0004-0000-0100-0000193C0000}"/>
    <hyperlink ref="VSM21" location="Age_Categories!A1" display="Age_Categories!A1" xr:uid="{00000000-0004-0000-0100-00001A3C0000}"/>
    <hyperlink ref="VSN21" location="Age_Categories!A1" display="Age_Categories!A1" xr:uid="{00000000-0004-0000-0100-00001B3C0000}"/>
    <hyperlink ref="VSO21" location="Age_Categories!A1" display="Age_Categories!A1" xr:uid="{00000000-0004-0000-0100-00001C3C0000}"/>
    <hyperlink ref="VSP21" location="Age_Categories!A1" display="Age_Categories!A1" xr:uid="{00000000-0004-0000-0100-00001D3C0000}"/>
    <hyperlink ref="VSQ21" location="Age_Categories!A1" display="Age_Categories!A1" xr:uid="{00000000-0004-0000-0100-00001E3C0000}"/>
    <hyperlink ref="VSR21" location="Age_Categories!A1" display="Age_Categories!A1" xr:uid="{00000000-0004-0000-0100-00001F3C0000}"/>
    <hyperlink ref="VSS21" location="Age_Categories!A1" display="Age_Categories!A1" xr:uid="{00000000-0004-0000-0100-0000203C0000}"/>
    <hyperlink ref="VST21" location="Age_Categories!A1" display="Age_Categories!A1" xr:uid="{00000000-0004-0000-0100-0000213C0000}"/>
    <hyperlink ref="VSU21" location="Age_Categories!A1" display="Age_Categories!A1" xr:uid="{00000000-0004-0000-0100-0000223C0000}"/>
    <hyperlink ref="VSV21" location="Age_Categories!A1" display="Age_Categories!A1" xr:uid="{00000000-0004-0000-0100-0000233C0000}"/>
    <hyperlink ref="VSW21" location="Age_Categories!A1" display="Age_Categories!A1" xr:uid="{00000000-0004-0000-0100-0000243C0000}"/>
    <hyperlink ref="VSX21" location="Age_Categories!A1" display="Age_Categories!A1" xr:uid="{00000000-0004-0000-0100-0000253C0000}"/>
    <hyperlink ref="VSY21" location="Age_Categories!A1" display="Age_Categories!A1" xr:uid="{00000000-0004-0000-0100-0000263C0000}"/>
    <hyperlink ref="VSZ21" location="Age_Categories!A1" display="Age_Categories!A1" xr:uid="{00000000-0004-0000-0100-0000273C0000}"/>
    <hyperlink ref="VTA21" location="Age_Categories!A1" display="Age_Categories!A1" xr:uid="{00000000-0004-0000-0100-0000283C0000}"/>
    <hyperlink ref="VTB21" location="Age_Categories!A1" display="Age_Categories!A1" xr:uid="{00000000-0004-0000-0100-0000293C0000}"/>
    <hyperlink ref="VTC21" location="Age_Categories!A1" display="Age_Categories!A1" xr:uid="{00000000-0004-0000-0100-00002A3C0000}"/>
    <hyperlink ref="VTD21" location="Age_Categories!A1" display="Age_Categories!A1" xr:uid="{00000000-0004-0000-0100-00002B3C0000}"/>
    <hyperlink ref="VTE21" location="Age_Categories!A1" display="Age_Categories!A1" xr:uid="{00000000-0004-0000-0100-00002C3C0000}"/>
    <hyperlink ref="VTF21" location="Age_Categories!A1" display="Age_Categories!A1" xr:uid="{00000000-0004-0000-0100-00002D3C0000}"/>
    <hyperlink ref="VTG21" location="Age_Categories!A1" display="Age_Categories!A1" xr:uid="{00000000-0004-0000-0100-00002E3C0000}"/>
    <hyperlink ref="VTH21" location="Age_Categories!A1" display="Age_Categories!A1" xr:uid="{00000000-0004-0000-0100-00002F3C0000}"/>
    <hyperlink ref="VTI21" location="Age_Categories!A1" display="Age_Categories!A1" xr:uid="{00000000-0004-0000-0100-0000303C0000}"/>
    <hyperlink ref="VTJ21" location="Age_Categories!A1" display="Age_Categories!A1" xr:uid="{00000000-0004-0000-0100-0000313C0000}"/>
    <hyperlink ref="VTK21" location="Age_Categories!A1" display="Age_Categories!A1" xr:uid="{00000000-0004-0000-0100-0000323C0000}"/>
    <hyperlink ref="VTL21" location="Age_Categories!A1" display="Age_Categories!A1" xr:uid="{00000000-0004-0000-0100-0000333C0000}"/>
    <hyperlink ref="VTM21" location="Age_Categories!A1" display="Age_Categories!A1" xr:uid="{00000000-0004-0000-0100-0000343C0000}"/>
    <hyperlink ref="VTN21" location="Age_Categories!A1" display="Age_Categories!A1" xr:uid="{00000000-0004-0000-0100-0000353C0000}"/>
    <hyperlink ref="VTO21" location="Age_Categories!A1" display="Age_Categories!A1" xr:uid="{00000000-0004-0000-0100-0000363C0000}"/>
    <hyperlink ref="VTP21" location="Age_Categories!A1" display="Age_Categories!A1" xr:uid="{00000000-0004-0000-0100-0000373C0000}"/>
    <hyperlink ref="VTQ21" location="Age_Categories!A1" display="Age_Categories!A1" xr:uid="{00000000-0004-0000-0100-0000383C0000}"/>
    <hyperlink ref="VTR21" location="Age_Categories!A1" display="Age_Categories!A1" xr:uid="{00000000-0004-0000-0100-0000393C0000}"/>
    <hyperlink ref="VTS21" location="Age_Categories!A1" display="Age_Categories!A1" xr:uid="{00000000-0004-0000-0100-00003A3C0000}"/>
    <hyperlink ref="VTT21" location="Age_Categories!A1" display="Age_Categories!A1" xr:uid="{00000000-0004-0000-0100-00003B3C0000}"/>
    <hyperlink ref="VTU21" location="Age_Categories!A1" display="Age_Categories!A1" xr:uid="{00000000-0004-0000-0100-00003C3C0000}"/>
    <hyperlink ref="VTV21" location="Age_Categories!A1" display="Age_Categories!A1" xr:uid="{00000000-0004-0000-0100-00003D3C0000}"/>
    <hyperlink ref="VTW21" location="Age_Categories!A1" display="Age_Categories!A1" xr:uid="{00000000-0004-0000-0100-00003E3C0000}"/>
    <hyperlink ref="VTX21" location="Age_Categories!A1" display="Age_Categories!A1" xr:uid="{00000000-0004-0000-0100-00003F3C0000}"/>
    <hyperlink ref="VTY21" location="Age_Categories!A1" display="Age_Categories!A1" xr:uid="{00000000-0004-0000-0100-0000403C0000}"/>
    <hyperlink ref="VTZ21" location="Age_Categories!A1" display="Age_Categories!A1" xr:uid="{00000000-0004-0000-0100-0000413C0000}"/>
    <hyperlink ref="VUA21" location="Age_Categories!A1" display="Age_Categories!A1" xr:uid="{00000000-0004-0000-0100-0000423C0000}"/>
    <hyperlink ref="VUB21" location="Age_Categories!A1" display="Age_Categories!A1" xr:uid="{00000000-0004-0000-0100-0000433C0000}"/>
    <hyperlink ref="VUC21" location="Age_Categories!A1" display="Age_Categories!A1" xr:uid="{00000000-0004-0000-0100-0000443C0000}"/>
    <hyperlink ref="VUD21" location="Age_Categories!A1" display="Age_Categories!A1" xr:uid="{00000000-0004-0000-0100-0000453C0000}"/>
    <hyperlink ref="VUE21" location="Age_Categories!A1" display="Age_Categories!A1" xr:uid="{00000000-0004-0000-0100-0000463C0000}"/>
    <hyperlink ref="VUF21" location="Age_Categories!A1" display="Age_Categories!A1" xr:uid="{00000000-0004-0000-0100-0000473C0000}"/>
    <hyperlink ref="VUG21" location="Age_Categories!A1" display="Age_Categories!A1" xr:uid="{00000000-0004-0000-0100-0000483C0000}"/>
    <hyperlink ref="VUH21" location="Age_Categories!A1" display="Age_Categories!A1" xr:uid="{00000000-0004-0000-0100-0000493C0000}"/>
    <hyperlink ref="VUI21" location="Age_Categories!A1" display="Age_Categories!A1" xr:uid="{00000000-0004-0000-0100-00004A3C0000}"/>
    <hyperlink ref="VUJ21" location="Age_Categories!A1" display="Age_Categories!A1" xr:uid="{00000000-0004-0000-0100-00004B3C0000}"/>
    <hyperlink ref="VUK21" location="Age_Categories!A1" display="Age_Categories!A1" xr:uid="{00000000-0004-0000-0100-00004C3C0000}"/>
    <hyperlink ref="VUL21" location="Age_Categories!A1" display="Age_Categories!A1" xr:uid="{00000000-0004-0000-0100-00004D3C0000}"/>
    <hyperlink ref="VUM21" location="Age_Categories!A1" display="Age_Categories!A1" xr:uid="{00000000-0004-0000-0100-00004E3C0000}"/>
    <hyperlink ref="VUN21" location="Age_Categories!A1" display="Age_Categories!A1" xr:uid="{00000000-0004-0000-0100-00004F3C0000}"/>
    <hyperlink ref="VUO21" location="Age_Categories!A1" display="Age_Categories!A1" xr:uid="{00000000-0004-0000-0100-0000503C0000}"/>
    <hyperlink ref="VUP21" location="Age_Categories!A1" display="Age_Categories!A1" xr:uid="{00000000-0004-0000-0100-0000513C0000}"/>
    <hyperlink ref="VUQ21" location="Age_Categories!A1" display="Age_Categories!A1" xr:uid="{00000000-0004-0000-0100-0000523C0000}"/>
    <hyperlink ref="VUR21" location="Age_Categories!A1" display="Age_Categories!A1" xr:uid="{00000000-0004-0000-0100-0000533C0000}"/>
    <hyperlink ref="VUS21" location="Age_Categories!A1" display="Age_Categories!A1" xr:uid="{00000000-0004-0000-0100-0000543C0000}"/>
    <hyperlink ref="VUT21" location="Age_Categories!A1" display="Age_Categories!A1" xr:uid="{00000000-0004-0000-0100-0000553C0000}"/>
    <hyperlink ref="VUU21" location="Age_Categories!A1" display="Age_Categories!A1" xr:uid="{00000000-0004-0000-0100-0000563C0000}"/>
    <hyperlink ref="VUV21" location="Age_Categories!A1" display="Age_Categories!A1" xr:uid="{00000000-0004-0000-0100-0000573C0000}"/>
    <hyperlink ref="VUW21" location="Age_Categories!A1" display="Age_Categories!A1" xr:uid="{00000000-0004-0000-0100-0000583C0000}"/>
    <hyperlink ref="VUX21" location="Age_Categories!A1" display="Age_Categories!A1" xr:uid="{00000000-0004-0000-0100-0000593C0000}"/>
    <hyperlink ref="VUY21" location="Age_Categories!A1" display="Age_Categories!A1" xr:uid="{00000000-0004-0000-0100-00005A3C0000}"/>
    <hyperlink ref="VUZ21" location="Age_Categories!A1" display="Age_Categories!A1" xr:uid="{00000000-0004-0000-0100-00005B3C0000}"/>
    <hyperlink ref="VVA21" location="Age_Categories!A1" display="Age_Categories!A1" xr:uid="{00000000-0004-0000-0100-00005C3C0000}"/>
    <hyperlink ref="VVB21" location="Age_Categories!A1" display="Age_Categories!A1" xr:uid="{00000000-0004-0000-0100-00005D3C0000}"/>
    <hyperlink ref="VVC21" location="Age_Categories!A1" display="Age_Categories!A1" xr:uid="{00000000-0004-0000-0100-00005E3C0000}"/>
    <hyperlink ref="VVD21" location="Age_Categories!A1" display="Age_Categories!A1" xr:uid="{00000000-0004-0000-0100-00005F3C0000}"/>
    <hyperlink ref="VVE21" location="Age_Categories!A1" display="Age_Categories!A1" xr:uid="{00000000-0004-0000-0100-0000603C0000}"/>
    <hyperlink ref="VVF21" location="Age_Categories!A1" display="Age_Categories!A1" xr:uid="{00000000-0004-0000-0100-0000613C0000}"/>
    <hyperlink ref="VVG21" location="Age_Categories!A1" display="Age_Categories!A1" xr:uid="{00000000-0004-0000-0100-0000623C0000}"/>
    <hyperlink ref="VVH21" location="Age_Categories!A1" display="Age_Categories!A1" xr:uid="{00000000-0004-0000-0100-0000633C0000}"/>
    <hyperlink ref="VVI21" location="Age_Categories!A1" display="Age_Categories!A1" xr:uid="{00000000-0004-0000-0100-0000643C0000}"/>
    <hyperlink ref="VVJ21" location="Age_Categories!A1" display="Age_Categories!A1" xr:uid="{00000000-0004-0000-0100-0000653C0000}"/>
    <hyperlink ref="VVK21" location="Age_Categories!A1" display="Age_Categories!A1" xr:uid="{00000000-0004-0000-0100-0000663C0000}"/>
    <hyperlink ref="VVL21" location="Age_Categories!A1" display="Age_Categories!A1" xr:uid="{00000000-0004-0000-0100-0000673C0000}"/>
    <hyperlink ref="VVM21" location="Age_Categories!A1" display="Age_Categories!A1" xr:uid="{00000000-0004-0000-0100-0000683C0000}"/>
    <hyperlink ref="VVN21" location="Age_Categories!A1" display="Age_Categories!A1" xr:uid="{00000000-0004-0000-0100-0000693C0000}"/>
    <hyperlink ref="VVO21" location="Age_Categories!A1" display="Age_Categories!A1" xr:uid="{00000000-0004-0000-0100-00006A3C0000}"/>
    <hyperlink ref="VVP21" location="Age_Categories!A1" display="Age_Categories!A1" xr:uid="{00000000-0004-0000-0100-00006B3C0000}"/>
    <hyperlink ref="VVQ21" location="Age_Categories!A1" display="Age_Categories!A1" xr:uid="{00000000-0004-0000-0100-00006C3C0000}"/>
    <hyperlink ref="VVR21" location="Age_Categories!A1" display="Age_Categories!A1" xr:uid="{00000000-0004-0000-0100-00006D3C0000}"/>
    <hyperlink ref="VVS21" location="Age_Categories!A1" display="Age_Categories!A1" xr:uid="{00000000-0004-0000-0100-00006E3C0000}"/>
    <hyperlink ref="VVT21" location="Age_Categories!A1" display="Age_Categories!A1" xr:uid="{00000000-0004-0000-0100-00006F3C0000}"/>
    <hyperlink ref="VVU21" location="Age_Categories!A1" display="Age_Categories!A1" xr:uid="{00000000-0004-0000-0100-0000703C0000}"/>
    <hyperlink ref="VVV21" location="Age_Categories!A1" display="Age_Categories!A1" xr:uid="{00000000-0004-0000-0100-0000713C0000}"/>
    <hyperlink ref="VVW21" location="Age_Categories!A1" display="Age_Categories!A1" xr:uid="{00000000-0004-0000-0100-0000723C0000}"/>
    <hyperlink ref="VVX21" location="Age_Categories!A1" display="Age_Categories!A1" xr:uid="{00000000-0004-0000-0100-0000733C0000}"/>
    <hyperlink ref="VVY21" location="Age_Categories!A1" display="Age_Categories!A1" xr:uid="{00000000-0004-0000-0100-0000743C0000}"/>
    <hyperlink ref="VVZ21" location="Age_Categories!A1" display="Age_Categories!A1" xr:uid="{00000000-0004-0000-0100-0000753C0000}"/>
    <hyperlink ref="VWA21" location="Age_Categories!A1" display="Age_Categories!A1" xr:uid="{00000000-0004-0000-0100-0000763C0000}"/>
    <hyperlink ref="VWB21" location="Age_Categories!A1" display="Age_Categories!A1" xr:uid="{00000000-0004-0000-0100-0000773C0000}"/>
    <hyperlink ref="VWC21" location="Age_Categories!A1" display="Age_Categories!A1" xr:uid="{00000000-0004-0000-0100-0000783C0000}"/>
    <hyperlink ref="VWD21" location="Age_Categories!A1" display="Age_Categories!A1" xr:uid="{00000000-0004-0000-0100-0000793C0000}"/>
    <hyperlink ref="VWE21" location="Age_Categories!A1" display="Age_Categories!A1" xr:uid="{00000000-0004-0000-0100-00007A3C0000}"/>
    <hyperlink ref="VWF21" location="Age_Categories!A1" display="Age_Categories!A1" xr:uid="{00000000-0004-0000-0100-00007B3C0000}"/>
    <hyperlink ref="VWG21" location="Age_Categories!A1" display="Age_Categories!A1" xr:uid="{00000000-0004-0000-0100-00007C3C0000}"/>
    <hyperlink ref="VWH21" location="Age_Categories!A1" display="Age_Categories!A1" xr:uid="{00000000-0004-0000-0100-00007D3C0000}"/>
    <hyperlink ref="VWI21" location="Age_Categories!A1" display="Age_Categories!A1" xr:uid="{00000000-0004-0000-0100-00007E3C0000}"/>
    <hyperlink ref="VWJ21" location="Age_Categories!A1" display="Age_Categories!A1" xr:uid="{00000000-0004-0000-0100-00007F3C0000}"/>
    <hyperlink ref="VWK21" location="Age_Categories!A1" display="Age_Categories!A1" xr:uid="{00000000-0004-0000-0100-0000803C0000}"/>
    <hyperlink ref="VWL21" location="Age_Categories!A1" display="Age_Categories!A1" xr:uid="{00000000-0004-0000-0100-0000813C0000}"/>
    <hyperlink ref="VWM21" location="Age_Categories!A1" display="Age_Categories!A1" xr:uid="{00000000-0004-0000-0100-0000823C0000}"/>
    <hyperlink ref="VWN21" location="Age_Categories!A1" display="Age_Categories!A1" xr:uid="{00000000-0004-0000-0100-0000833C0000}"/>
    <hyperlink ref="VWO21" location="Age_Categories!A1" display="Age_Categories!A1" xr:uid="{00000000-0004-0000-0100-0000843C0000}"/>
    <hyperlink ref="VWP21" location="Age_Categories!A1" display="Age_Categories!A1" xr:uid="{00000000-0004-0000-0100-0000853C0000}"/>
    <hyperlink ref="VWQ21" location="Age_Categories!A1" display="Age_Categories!A1" xr:uid="{00000000-0004-0000-0100-0000863C0000}"/>
    <hyperlink ref="VWR21" location="Age_Categories!A1" display="Age_Categories!A1" xr:uid="{00000000-0004-0000-0100-0000873C0000}"/>
    <hyperlink ref="VWS21" location="Age_Categories!A1" display="Age_Categories!A1" xr:uid="{00000000-0004-0000-0100-0000883C0000}"/>
    <hyperlink ref="VWT21" location="Age_Categories!A1" display="Age_Categories!A1" xr:uid="{00000000-0004-0000-0100-0000893C0000}"/>
    <hyperlink ref="VWU21" location="Age_Categories!A1" display="Age_Categories!A1" xr:uid="{00000000-0004-0000-0100-00008A3C0000}"/>
    <hyperlink ref="VWV21" location="Age_Categories!A1" display="Age_Categories!A1" xr:uid="{00000000-0004-0000-0100-00008B3C0000}"/>
    <hyperlink ref="VWW21" location="Age_Categories!A1" display="Age_Categories!A1" xr:uid="{00000000-0004-0000-0100-00008C3C0000}"/>
    <hyperlink ref="VWX21" location="Age_Categories!A1" display="Age_Categories!A1" xr:uid="{00000000-0004-0000-0100-00008D3C0000}"/>
    <hyperlink ref="VWY21" location="Age_Categories!A1" display="Age_Categories!A1" xr:uid="{00000000-0004-0000-0100-00008E3C0000}"/>
    <hyperlink ref="VWZ21" location="Age_Categories!A1" display="Age_Categories!A1" xr:uid="{00000000-0004-0000-0100-00008F3C0000}"/>
    <hyperlink ref="VXA21" location="Age_Categories!A1" display="Age_Categories!A1" xr:uid="{00000000-0004-0000-0100-0000903C0000}"/>
    <hyperlink ref="VXB21" location="Age_Categories!A1" display="Age_Categories!A1" xr:uid="{00000000-0004-0000-0100-0000913C0000}"/>
    <hyperlink ref="VXC21" location="Age_Categories!A1" display="Age_Categories!A1" xr:uid="{00000000-0004-0000-0100-0000923C0000}"/>
    <hyperlink ref="VXD21" location="Age_Categories!A1" display="Age_Categories!A1" xr:uid="{00000000-0004-0000-0100-0000933C0000}"/>
    <hyperlink ref="VXE21" location="Age_Categories!A1" display="Age_Categories!A1" xr:uid="{00000000-0004-0000-0100-0000943C0000}"/>
    <hyperlink ref="VXF21" location="Age_Categories!A1" display="Age_Categories!A1" xr:uid="{00000000-0004-0000-0100-0000953C0000}"/>
    <hyperlink ref="VXG21" location="Age_Categories!A1" display="Age_Categories!A1" xr:uid="{00000000-0004-0000-0100-0000963C0000}"/>
    <hyperlink ref="VXH21" location="Age_Categories!A1" display="Age_Categories!A1" xr:uid="{00000000-0004-0000-0100-0000973C0000}"/>
    <hyperlink ref="VXI21" location="Age_Categories!A1" display="Age_Categories!A1" xr:uid="{00000000-0004-0000-0100-0000983C0000}"/>
    <hyperlink ref="VXJ21" location="Age_Categories!A1" display="Age_Categories!A1" xr:uid="{00000000-0004-0000-0100-0000993C0000}"/>
    <hyperlink ref="VXK21" location="Age_Categories!A1" display="Age_Categories!A1" xr:uid="{00000000-0004-0000-0100-00009A3C0000}"/>
    <hyperlink ref="VXL21" location="Age_Categories!A1" display="Age_Categories!A1" xr:uid="{00000000-0004-0000-0100-00009B3C0000}"/>
    <hyperlink ref="VXM21" location="Age_Categories!A1" display="Age_Categories!A1" xr:uid="{00000000-0004-0000-0100-00009C3C0000}"/>
    <hyperlink ref="VXN21" location="Age_Categories!A1" display="Age_Categories!A1" xr:uid="{00000000-0004-0000-0100-00009D3C0000}"/>
    <hyperlink ref="VXO21" location="Age_Categories!A1" display="Age_Categories!A1" xr:uid="{00000000-0004-0000-0100-00009E3C0000}"/>
    <hyperlink ref="VXP21" location="Age_Categories!A1" display="Age_Categories!A1" xr:uid="{00000000-0004-0000-0100-00009F3C0000}"/>
    <hyperlink ref="VXQ21" location="Age_Categories!A1" display="Age_Categories!A1" xr:uid="{00000000-0004-0000-0100-0000A03C0000}"/>
    <hyperlink ref="VXR21" location="Age_Categories!A1" display="Age_Categories!A1" xr:uid="{00000000-0004-0000-0100-0000A13C0000}"/>
    <hyperlink ref="VXS21" location="Age_Categories!A1" display="Age_Categories!A1" xr:uid="{00000000-0004-0000-0100-0000A23C0000}"/>
    <hyperlink ref="VXT21" location="Age_Categories!A1" display="Age_Categories!A1" xr:uid="{00000000-0004-0000-0100-0000A33C0000}"/>
    <hyperlink ref="VXU21" location="Age_Categories!A1" display="Age_Categories!A1" xr:uid="{00000000-0004-0000-0100-0000A43C0000}"/>
    <hyperlink ref="VXV21" location="Age_Categories!A1" display="Age_Categories!A1" xr:uid="{00000000-0004-0000-0100-0000A53C0000}"/>
    <hyperlink ref="VXW21" location="Age_Categories!A1" display="Age_Categories!A1" xr:uid="{00000000-0004-0000-0100-0000A63C0000}"/>
    <hyperlink ref="VXX21" location="Age_Categories!A1" display="Age_Categories!A1" xr:uid="{00000000-0004-0000-0100-0000A73C0000}"/>
    <hyperlink ref="VXY21" location="Age_Categories!A1" display="Age_Categories!A1" xr:uid="{00000000-0004-0000-0100-0000A83C0000}"/>
    <hyperlink ref="VXZ21" location="Age_Categories!A1" display="Age_Categories!A1" xr:uid="{00000000-0004-0000-0100-0000A93C0000}"/>
    <hyperlink ref="VYA21" location="Age_Categories!A1" display="Age_Categories!A1" xr:uid="{00000000-0004-0000-0100-0000AA3C0000}"/>
    <hyperlink ref="VYB21" location="Age_Categories!A1" display="Age_Categories!A1" xr:uid="{00000000-0004-0000-0100-0000AB3C0000}"/>
    <hyperlink ref="VYC21" location="Age_Categories!A1" display="Age_Categories!A1" xr:uid="{00000000-0004-0000-0100-0000AC3C0000}"/>
    <hyperlink ref="VYD21" location="Age_Categories!A1" display="Age_Categories!A1" xr:uid="{00000000-0004-0000-0100-0000AD3C0000}"/>
    <hyperlink ref="VYE21" location="Age_Categories!A1" display="Age_Categories!A1" xr:uid="{00000000-0004-0000-0100-0000AE3C0000}"/>
    <hyperlink ref="VYF21" location="Age_Categories!A1" display="Age_Categories!A1" xr:uid="{00000000-0004-0000-0100-0000AF3C0000}"/>
    <hyperlink ref="VYG21" location="Age_Categories!A1" display="Age_Categories!A1" xr:uid="{00000000-0004-0000-0100-0000B03C0000}"/>
    <hyperlink ref="VYH21" location="Age_Categories!A1" display="Age_Categories!A1" xr:uid="{00000000-0004-0000-0100-0000B13C0000}"/>
    <hyperlink ref="VYI21" location="Age_Categories!A1" display="Age_Categories!A1" xr:uid="{00000000-0004-0000-0100-0000B23C0000}"/>
    <hyperlink ref="VYJ21" location="Age_Categories!A1" display="Age_Categories!A1" xr:uid="{00000000-0004-0000-0100-0000B33C0000}"/>
    <hyperlink ref="VYK21" location="Age_Categories!A1" display="Age_Categories!A1" xr:uid="{00000000-0004-0000-0100-0000B43C0000}"/>
    <hyperlink ref="VYL21" location="Age_Categories!A1" display="Age_Categories!A1" xr:uid="{00000000-0004-0000-0100-0000B53C0000}"/>
    <hyperlink ref="VYM21" location="Age_Categories!A1" display="Age_Categories!A1" xr:uid="{00000000-0004-0000-0100-0000B63C0000}"/>
    <hyperlink ref="VYN21" location="Age_Categories!A1" display="Age_Categories!A1" xr:uid="{00000000-0004-0000-0100-0000B73C0000}"/>
    <hyperlink ref="VYO21" location="Age_Categories!A1" display="Age_Categories!A1" xr:uid="{00000000-0004-0000-0100-0000B83C0000}"/>
    <hyperlink ref="VYP21" location="Age_Categories!A1" display="Age_Categories!A1" xr:uid="{00000000-0004-0000-0100-0000B93C0000}"/>
    <hyperlink ref="VYQ21" location="Age_Categories!A1" display="Age_Categories!A1" xr:uid="{00000000-0004-0000-0100-0000BA3C0000}"/>
    <hyperlink ref="VYR21" location="Age_Categories!A1" display="Age_Categories!A1" xr:uid="{00000000-0004-0000-0100-0000BB3C0000}"/>
    <hyperlink ref="VYS21" location="Age_Categories!A1" display="Age_Categories!A1" xr:uid="{00000000-0004-0000-0100-0000BC3C0000}"/>
    <hyperlink ref="VYT21" location="Age_Categories!A1" display="Age_Categories!A1" xr:uid="{00000000-0004-0000-0100-0000BD3C0000}"/>
    <hyperlink ref="VYU21" location="Age_Categories!A1" display="Age_Categories!A1" xr:uid="{00000000-0004-0000-0100-0000BE3C0000}"/>
    <hyperlink ref="VYV21" location="Age_Categories!A1" display="Age_Categories!A1" xr:uid="{00000000-0004-0000-0100-0000BF3C0000}"/>
    <hyperlink ref="VYW21" location="Age_Categories!A1" display="Age_Categories!A1" xr:uid="{00000000-0004-0000-0100-0000C03C0000}"/>
    <hyperlink ref="VYX21" location="Age_Categories!A1" display="Age_Categories!A1" xr:uid="{00000000-0004-0000-0100-0000C13C0000}"/>
    <hyperlink ref="VYY21" location="Age_Categories!A1" display="Age_Categories!A1" xr:uid="{00000000-0004-0000-0100-0000C23C0000}"/>
    <hyperlink ref="VYZ21" location="Age_Categories!A1" display="Age_Categories!A1" xr:uid="{00000000-0004-0000-0100-0000C33C0000}"/>
    <hyperlink ref="VZA21" location="Age_Categories!A1" display="Age_Categories!A1" xr:uid="{00000000-0004-0000-0100-0000C43C0000}"/>
    <hyperlink ref="VZB21" location="Age_Categories!A1" display="Age_Categories!A1" xr:uid="{00000000-0004-0000-0100-0000C53C0000}"/>
    <hyperlink ref="VZC21" location="Age_Categories!A1" display="Age_Categories!A1" xr:uid="{00000000-0004-0000-0100-0000C63C0000}"/>
    <hyperlink ref="VZD21" location="Age_Categories!A1" display="Age_Categories!A1" xr:uid="{00000000-0004-0000-0100-0000C73C0000}"/>
    <hyperlink ref="VZE21" location="Age_Categories!A1" display="Age_Categories!A1" xr:uid="{00000000-0004-0000-0100-0000C83C0000}"/>
    <hyperlink ref="VZF21" location="Age_Categories!A1" display="Age_Categories!A1" xr:uid="{00000000-0004-0000-0100-0000C93C0000}"/>
    <hyperlink ref="VZG21" location="Age_Categories!A1" display="Age_Categories!A1" xr:uid="{00000000-0004-0000-0100-0000CA3C0000}"/>
    <hyperlink ref="VZH21" location="Age_Categories!A1" display="Age_Categories!A1" xr:uid="{00000000-0004-0000-0100-0000CB3C0000}"/>
    <hyperlink ref="VZI21" location="Age_Categories!A1" display="Age_Categories!A1" xr:uid="{00000000-0004-0000-0100-0000CC3C0000}"/>
    <hyperlink ref="VZJ21" location="Age_Categories!A1" display="Age_Categories!A1" xr:uid="{00000000-0004-0000-0100-0000CD3C0000}"/>
    <hyperlink ref="VZK21" location="Age_Categories!A1" display="Age_Categories!A1" xr:uid="{00000000-0004-0000-0100-0000CE3C0000}"/>
    <hyperlink ref="VZL21" location="Age_Categories!A1" display="Age_Categories!A1" xr:uid="{00000000-0004-0000-0100-0000CF3C0000}"/>
    <hyperlink ref="VZM21" location="Age_Categories!A1" display="Age_Categories!A1" xr:uid="{00000000-0004-0000-0100-0000D03C0000}"/>
    <hyperlink ref="VZN21" location="Age_Categories!A1" display="Age_Categories!A1" xr:uid="{00000000-0004-0000-0100-0000D13C0000}"/>
    <hyperlink ref="VZO21" location="Age_Categories!A1" display="Age_Categories!A1" xr:uid="{00000000-0004-0000-0100-0000D23C0000}"/>
    <hyperlink ref="VZP21" location="Age_Categories!A1" display="Age_Categories!A1" xr:uid="{00000000-0004-0000-0100-0000D33C0000}"/>
    <hyperlink ref="VZQ21" location="Age_Categories!A1" display="Age_Categories!A1" xr:uid="{00000000-0004-0000-0100-0000D43C0000}"/>
    <hyperlink ref="VZR21" location="Age_Categories!A1" display="Age_Categories!A1" xr:uid="{00000000-0004-0000-0100-0000D53C0000}"/>
    <hyperlink ref="VZS21" location="Age_Categories!A1" display="Age_Categories!A1" xr:uid="{00000000-0004-0000-0100-0000D63C0000}"/>
    <hyperlink ref="VZT21" location="Age_Categories!A1" display="Age_Categories!A1" xr:uid="{00000000-0004-0000-0100-0000D73C0000}"/>
    <hyperlink ref="VZU21" location="Age_Categories!A1" display="Age_Categories!A1" xr:uid="{00000000-0004-0000-0100-0000D83C0000}"/>
    <hyperlink ref="VZV21" location="Age_Categories!A1" display="Age_Categories!A1" xr:uid="{00000000-0004-0000-0100-0000D93C0000}"/>
    <hyperlink ref="VZW21" location="Age_Categories!A1" display="Age_Categories!A1" xr:uid="{00000000-0004-0000-0100-0000DA3C0000}"/>
    <hyperlink ref="VZX21" location="Age_Categories!A1" display="Age_Categories!A1" xr:uid="{00000000-0004-0000-0100-0000DB3C0000}"/>
    <hyperlink ref="VZY21" location="Age_Categories!A1" display="Age_Categories!A1" xr:uid="{00000000-0004-0000-0100-0000DC3C0000}"/>
    <hyperlink ref="VZZ21" location="Age_Categories!A1" display="Age_Categories!A1" xr:uid="{00000000-0004-0000-0100-0000DD3C0000}"/>
    <hyperlink ref="WAA21" location="Age_Categories!A1" display="Age_Categories!A1" xr:uid="{00000000-0004-0000-0100-0000DE3C0000}"/>
    <hyperlink ref="WAB21" location="Age_Categories!A1" display="Age_Categories!A1" xr:uid="{00000000-0004-0000-0100-0000DF3C0000}"/>
    <hyperlink ref="WAC21" location="Age_Categories!A1" display="Age_Categories!A1" xr:uid="{00000000-0004-0000-0100-0000E03C0000}"/>
    <hyperlink ref="WAD21" location="Age_Categories!A1" display="Age_Categories!A1" xr:uid="{00000000-0004-0000-0100-0000E13C0000}"/>
    <hyperlink ref="WAE21" location="Age_Categories!A1" display="Age_Categories!A1" xr:uid="{00000000-0004-0000-0100-0000E23C0000}"/>
    <hyperlink ref="WAF21" location="Age_Categories!A1" display="Age_Categories!A1" xr:uid="{00000000-0004-0000-0100-0000E33C0000}"/>
    <hyperlink ref="WAG21" location="Age_Categories!A1" display="Age_Categories!A1" xr:uid="{00000000-0004-0000-0100-0000E43C0000}"/>
    <hyperlink ref="WAH21" location="Age_Categories!A1" display="Age_Categories!A1" xr:uid="{00000000-0004-0000-0100-0000E53C0000}"/>
    <hyperlink ref="WAI21" location="Age_Categories!A1" display="Age_Categories!A1" xr:uid="{00000000-0004-0000-0100-0000E63C0000}"/>
    <hyperlink ref="WAJ21" location="Age_Categories!A1" display="Age_Categories!A1" xr:uid="{00000000-0004-0000-0100-0000E73C0000}"/>
    <hyperlink ref="WAK21" location="Age_Categories!A1" display="Age_Categories!A1" xr:uid="{00000000-0004-0000-0100-0000E83C0000}"/>
    <hyperlink ref="WAL21" location="Age_Categories!A1" display="Age_Categories!A1" xr:uid="{00000000-0004-0000-0100-0000E93C0000}"/>
    <hyperlink ref="WAM21" location="Age_Categories!A1" display="Age_Categories!A1" xr:uid="{00000000-0004-0000-0100-0000EA3C0000}"/>
    <hyperlink ref="WAN21" location="Age_Categories!A1" display="Age_Categories!A1" xr:uid="{00000000-0004-0000-0100-0000EB3C0000}"/>
    <hyperlink ref="WAO21" location="Age_Categories!A1" display="Age_Categories!A1" xr:uid="{00000000-0004-0000-0100-0000EC3C0000}"/>
    <hyperlink ref="WAP21" location="Age_Categories!A1" display="Age_Categories!A1" xr:uid="{00000000-0004-0000-0100-0000ED3C0000}"/>
    <hyperlink ref="WAQ21" location="Age_Categories!A1" display="Age_Categories!A1" xr:uid="{00000000-0004-0000-0100-0000EE3C0000}"/>
    <hyperlink ref="WAR21" location="Age_Categories!A1" display="Age_Categories!A1" xr:uid="{00000000-0004-0000-0100-0000EF3C0000}"/>
    <hyperlink ref="WAS21" location="Age_Categories!A1" display="Age_Categories!A1" xr:uid="{00000000-0004-0000-0100-0000F03C0000}"/>
    <hyperlink ref="WAT21" location="Age_Categories!A1" display="Age_Categories!A1" xr:uid="{00000000-0004-0000-0100-0000F13C0000}"/>
    <hyperlink ref="WAU21" location="Age_Categories!A1" display="Age_Categories!A1" xr:uid="{00000000-0004-0000-0100-0000F23C0000}"/>
    <hyperlink ref="WAV21" location="Age_Categories!A1" display="Age_Categories!A1" xr:uid="{00000000-0004-0000-0100-0000F33C0000}"/>
    <hyperlink ref="WAW21" location="Age_Categories!A1" display="Age_Categories!A1" xr:uid="{00000000-0004-0000-0100-0000F43C0000}"/>
    <hyperlink ref="WAX21" location="Age_Categories!A1" display="Age_Categories!A1" xr:uid="{00000000-0004-0000-0100-0000F53C0000}"/>
    <hyperlink ref="WAY21" location="Age_Categories!A1" display="Age_Categories!A1" xr:uid="{00000000-0004-0000-0100-0000F63C0000}"/>
    <hyperlink ref="WAZ21" location="Age_Categories!A1" display="Age_Categories!A1" xr:uid="{00000000-0004-0000-0100-0000F73C0000}"/>
    <hyperlink ref="WBA21" location="Age_Categories!A1" display="Age_Categories!A1" xr:uid="{00000000-0004-0000-0100-0000F83C0000}"/>
    <hyperlink ref="WBB21" location="Age_Categories!A1" display="Age_Categories!A1" xr:uid="{00000000-0004-0000-0100-0000F93C0000}"/>
    <hyperlink ref="WBC21" location="Age_Categories!A1" display="Age_Categories!A1" xr:uid="{00000000-0004-0000-0100-0000FA3C0000}"/>
    <hyperlink ref="WBD21" location="Age_Categories!A1" display="Age_Categories!A1" xr:uid="{00000000-0004-0000-0100-0000FB3C0000}"/>
    <hyperlink ref="WBE21" location="Age_Categories!A1" display="Age_Categories!A1" xr:uid="{00000000-0004-0000-0100-0000FC3C0000}"/>
    <hyperlink ref="WBF21" location="Age_Categories!A1" display="Age_Categories!A1" xr:uid="{00000000-0004-0000-0100-0000FD3C0000}"/>
    <hyperlink ref="WBG21" location="Age_Categories!A1" display="Age_Categories!A1" xr:uid="{00000000-0004-0000-0100-0000FE3C0000}"/>
    <hyperlink ref="WBH21" location="Age_Categories!A1" display="Age_Categories!A1" xr:uid="{00000000-0004-0000-0100-0000FF3C0000}"/>
    <hyperlink ref="WBI21" location="Age_Categories!A1" display="Age_Categories!A1" xr:uid="{00000000-0004-0000-0100-0000003D0000}"/>
    <hyperlink ref="WBJ21" location="Age_Categories!A1" display="Age_Categories!A1" xr:uid="{00000000-0004-0000-0100-0000013D0000}"/>
    <hyperlink ref="WBK21" location="Age_Categories!A1" display="Age_Categories!A1" xr:uid="{00000000-0004-0000-0100-0000023D0000}"/>
    <hyperlink ref="WBL21" location="Age_Categories!A1" display="Age_Categories!A1" xr:uid="{00000000-0004-0000-0100-0000033D0000}"/>
    <hyperlink ref="WBM21" location="Age_Categories!A1" display="Age_Categories!A1" xr:uid="{00000000-0004-0000-0100-0000043D0000}"/>
    <hyperlink ref="WBN21" location="Age_Categories!A1" display="Age_Categories!A1" xr:uid="{00000000-0004-0000-0100-0000053D0000}"/>
    <hyperlink ref="WBO21" location="Age_Categories!A1" display="Age_Categories!A1" xr:uid="{00000000-0004-0000-0100-0000063D0000}"/>
    <hyperlink ref="WBP21" location="Age_Categories!A1" display="Age_Categories!A1" xr:uid="{00000000-0004-0000-0100-0000073D0000}"/>
    <hyperlink ref="WBQ21" location="Age_Categories!A1" display="Age_Categories!A1" xr:uid="{00000000-0004-0000-0100-0000083D0000}"/>
    <hyperlink ref="WBR21" location="Age_Categories!A1" display="Age_Categories!A1" xr:uid="{00000000-0004-0000-0100-0000093D0000}"/>
    <hyperlink ref="WBS21" location="Age_Categories!A1" display="Age_Categories!A1" xr:uid="{00000000-0004-0000-0100-00000A3D0000}"/>
    <hyperlink ref="WBT21" location="Age_Categories!A1" display="Age_Categories!A1" xr:uid="{00000000-0004-0000-0100-00000B3D0000}"/>
    <hyperlink ref="WBU21" location="Age_Categories!A1" display="Age_Categories!A1" xr:uid="{00000000-0004-0000-0100-00000C3D0000}"/>
    <hyperlink ref="WBV21" location="Age_Categories!A1" display="Age_Categories!A1" xr:uid="{00000000-0004-0000-0100-00000D3D0000}"/>
    <hyperlink ref="WBW21" location="Age_Categories!A1" display="Age_Categories!A1" xr:uid="{00000000-0004-0000-0100-00000E3D0000}"/>
    <hyperlink ref="WBX21" location="Age_Categories!A1" display="Age_Categories!A1" xr:uid="{00000000-0004-0000-0100-00000F3D0000}"/>
    <hyperlink ref="WBY21" location="Age_Categories!A1" display="Age_Categories!A1" xr:uid="{00000000-0004-0000-0100-0000103D0000}"/>
    <hyperlink ref="WBZ21" location="Age_Categories!A1" display="Age_Categories!A1" xr:uid="{00000000-0004-0000-0100-0000113D0000}"/>
    <hyperlink ref="WCA21" location="Age_Categories!A1" display="Age_Categories!A1" xr:uid="{00000000-0004-0000-0100-0000123D0000}"/>
    <hyperlink ref="WCB21" location="Age_Categories!A1" display="Age_Categories!A1" xr:uid="{00000000-0004-0000-0100-0000133D0000}"/>
    <hyperlink ref="WCC21" location="Age_Categories!A1" display="Age_Categories!A1" xr:uid="{00000000-0004-0000-0100-0000143D0000}"/>
    <hyperlink ref="WCD21" location="Age_Categories!A1" display="Age_Categories!A1" xr:uid="{00000000-0004-0000-0100-0000153D0000}"/>
    <hyperlink ref="WCE21" location="Age_Categories!A1" display="Age_Categories!A1" xr:uid="{00000000-0004-0000-0100-0000163D0000}"/>
    <hyperlink ref="WCF21" location="Age_Categories!A1" display="Age_Categories!A1" xr:uid="{00000000-0004-0000-0100-0000173D0000}"/>
    <hyperlink ref="WCG21" location="Age_Categories!A1" display="Age_Categories!A1" xr:uid="{00000000-0004-0000-0100-0000183D0000}"/>
    <hyperlink ref="WCH21" location="Age_Categories!A1" display="Age_Categories!A1" xr:uid="{00000000-0004-0000-0100-0000193D0000}"/>
    <hyperlink ref="WCI21" location="Age_Categories!A1" display="Age_Categories!A1" xr:uid="{00000000-0004-0000-0100-00001A3D0000}"/>
    <hyperlink ref="WCJ21" location="Age_Categories!A1" display="Age_Categories!A1" xr:uid="{00000000-0004-0000-0100-00001B3D0000}"/>
    <hyperlink ref="WCK21" location="Age_Categories!A1" display="Age_Categories!A1" xr:uid="{00000000-0004-0000-0100-00001C3D0000}"/>
    <hyperlink ref="WCL21" location="Age_Categories!A1" display="Age_Categories!A1" xr:uid="{00000000-0004-0000-0100-00001D3D0000}"/>
    <hyperlink ref="WCM21" location="Age_Categories!A1" display="Age_Categories!A1" xr:uid="{00000000-0004-0000-0100-00001E3D0000}"/>
    <hyperlink ref="WCN21" location="Age_Categories!A1" display="Age_Categories!A1" xr:uid="{00000000-0004-0000-0100-00001F3D0000}"/>
    <hyperlink ref="WCO21" location="Age_Categories!A1" display="Age_Categories!A1" xr:uid="{00000000-0004-0000-0100-0000203D0000}"/>
    <hyperlink ref="WCP21" location="Age_Categories!A1" display="Age_Categories!A1" xr:uid="{00000000-0004-0000-0100-0000213D0000}"/>
    <hyperlink ref="WCQ21" location="Age_Categories!A1" display="Age_Categories!A1" xr:uid="{00000000-0004-0000-0100-0000223D0000}"/>
    <hyperlink ref="WCR21" location="Age_Categories!A1" display="Age_Categories!A1" xr:uid="{00000000-0004-0000-0100-0000233D0000}"/>
    <hyperlink ref="WCS21" location="Age_Categories!A1" display="Age_Categories!A1" xr:uid="{00000000-0004-0000-0100-0000243D0000}"/>
    <hyperlink ref="WCT21" location="Age_Categories!A1" display="Age_Categories!A1" xr:uid="{00000000-0004-0000-0100-0000253D0000}"/>
    <hyperlink ref="WCU21" location="Age_Categories!A1" display="Age_Categories!A1" xr:uid="{00000000-0004-0000-0100-0000263D0000}"/>
    <hyperlink ref="WCV21" location="Age_Categories!A1" display="Age_Categories!A1" xr:uid="{00000000-0004-0000-0100-0000273D0000}"/>
    <hyperlink ref="WCW21" location="Age_Categories!A1" display="Age_Categories!A1" xr:uid="{00000000-0004-0000-0100-0000283D0000}"/>
    <hyperlink ref="WCX21" location="Age_Categories!A1" display="Age_Categories!A1" xr:uid="{00000000-0004-0000-0100-0000293D0000}"/>
    <hyperlink ref="WCY21" location="Age_Categories!A1" display="Age_Categories!A1" xr:uid="{00000000-0004-0000-0100-00002A3D0000}"/>
    <hyperlink ref="WCZ21" location="Age_Categories!A1" display="Age_Categories!A1" xr:uid="{00000000-0004-0000-0100-00002B3D0000}"/>
    <hyperlink ref="WDA21" location="Age_Categories!A1" display="Age_Categories!A1" xr:uid="{00000000-0004-0000-0100-00002C3D0000}"/>
    <hyperlink ref="WDB21" location="Age_Categories!A1" display="Age_Categories!A1" xr:uid="{00000000-0004-0000-0100-00002D3D0000}"/>
    <hyperlink ref="WDC21" location="Age_Categories!A1" display="Age_Categories!A1" xr:uid="{00000000-0004-0000-0100-00002E3D0000}"/>
    <hyperlink ref="WDD21" location="Age_Categories!A1" display="Age_Categories!A1" xr:uid="{00000000-0004-0000-0100-00002F3D0000}"/>
    <hyperlink ref="WDE21" location="Age_Categories!A1" display="Age_Categories!A1" xr:uid="{00000000-0004-0000-0100-0000303D0000}"/>
    <hyperlink ref="WDF21" location="Age_Categories!A1" display="Age_Categories!A1" xr:uid="{00000000-0004-0000-0100-0000313D0000}"/>
    <hyperlink ref="WDG21" location="Age_Categories!A1" display="Age_Categories!A1" xr:uid="{00000000-0004-0000-0100-0000323D0000}"/>
    <hyperlink ref="WDH21" location="Age_Categories!A1" display="Age_Categories!A1" xr:uid="{00000000-0004-0000-0100-0000333D0000}"/>
    <hyperlink ref="WDI21" location="Age_Categories!A1" display="Age_Categories!A1" xr:uid="{00000000-0004-0000-0100-0000343D0000}"/>
    <hyperlink ref="WDJ21" location="Age_Categories!A1" display="Age_Categories!A1" xr:uid="{00000000-0004-0000-0100-0000353D0000}"/>
    <hyperlink ref="WDK21" location="Age_Categories!A1" display="Age_Categories!A1" xr:uid="{00000000-0004-0000-0100-0000363D0000}"/>
    <hyperlink ref="WDL21" location="Age_Categories!A1" display="Age_Categories!A1" xr:uid="{00000000-0004-0000-0100-0000373D0000}"/>
    <hyperlink ref="WDM21" location="Age_Categories!A1" display="Age_Categories!A1" xr:uid="{00000000-0004-0000-0100-0000383D0000}"/>
    <hyperlink ref="WDN21" location="Age_Categories!A1" display="Age_Categories!A1" xr:uid="{00000000-0004-0000-0100-0000393D0000}"/>
    <hyperlink ref="WDO21" location="Age_Categories!A1" display="Age_Categories!A1" xr:uid="{00000000-0004-0000-0100-00003A3D0000}"/>
    <hyperlink ref="WDP21" location="Age_Categories!A1" display="Age_Categories!A1" xr:uid="{00000000-0004-0000-0100-00003B3D0000}"/>
    <hyperlink ref="WDQ21" location="Age_Categories!A1" display="Age_Categories!A1" xr:uid="{00000000-0004-0000-0100-00003C3D0000}"/>
    <hyperlink ref="WDR21" location="Age_Categories!A1" display="Age_Categories!A1" xr:uid="{00000000-0004-0000-0100-00003D3D0000}"/>
    <hyperlink ref="WDS21" location="Age_Categories!A1" display="Age_Categories!A1" xr:uid="{00000000-0004-0000-0100-00003E3D0000}"/>
    <hyperlink ref="WDT21" location="Age_Categories!A1" display="Age_Categories!A1" xr:uid="{00000000-0004-0000-0100-00003F3D0000}"/>
    <hyperlink ref="WDU21" location="Age_Categories!A1" display="Age_Categories!A1" xr:uid="{00000000-0004-0000-0100-0000403D0000}"/>
    <hyperlink ref="WDV21" location="Age_Categories!A1" display="Age_Categories!A1" xr:uid="{00000000-0004-0000-0100-0000413D0000}"/>
    <hyperlink ref="WDW21" location="Age_Categories!A1" display="Age_Categories!A1" xr:uid="{00000000-0004-0000-0100-0000423D0000}"/>
    <hyperlink ref="WDX21" location="Age_Categories!A1" display="Age_Categories!A1" xr:uid="{00000000-0004-0000-0100-0000433D0000}"/>
    <hyperlink ref="WDY21" location="Age_Categories!A1" display="Age_Categories!A1" xr:uid="{00000000-0004-0000-0100-0000443D0000}"/>
    <hyperlink ref="WDZ21" location="Age_Categories!A1" display="Age_Categories!A1" xr:uid="{00000000-0004-0000-0100-0000453D0000}"/>
    <hyperlink ref="WEA21" location="Age_Categories!A1" display="Age_Categories!A1" xr:uid="{00000000-0004-0000-0100-0000463D0000}"/>
    <hyperlink ref="WEB21" location="Age_Categories!A1" display="Age_Categories!A1" xr:uid="{00000000-0004-0000-0100-0000473D0000}"/>
    <hyperlink ref="WEC21" location="Age_Categories!A1" display="Age_Categories!A1" xr:uid="{00000000-0004-0000-0100-0000483D0000}"/>
    <hyperlink ref="WED21" location="Age_Categories!A1" display="Age_Categories!A1" xr:uid="{00000000-0004-0000-0100-0000493D0000}"/>
    <hyperlink ref="WEE21" location="Age_Categories!A1" display="Age_Categories!A1" xr:uid="{00000000-0004-0000-0100-00004A3D0000}"/>
    <hyperlink ref="WEF21" location="Age_Categories!A1" display="Age_Categories!A1" xr:uid="{00000000-0004-0000-0100-00004B3D0000}"/>
    <hyperlink ref="WEG21" location="Age_Categories!A1" display="Age_Categories!A1" xr:uid="{00000000-0004-0000-0100-00004C3D0000}"/>
    <hyperlink ref="WEH21" location="Age_Categories!A1" display="Age_Categories!A1" xr:uid="{00000000-0004-0000-0100-00004D3D0000}"/>
    <hyperlink ref="WEI21" location="Age_Categories!A1" display="Age_Categories!A1" xr:uid="{00000000-0004-0000-0100-00004E3D0000}"/>
    <hyperlink ref="WEJ21" location="Age_Categories!A1" display="Age_Categories!A1" xr:uid="{00000000-0004-0000-0100-00004F3D0000}"/>
    <hyperlink ref="WEK21" location="Age_Categories!A1" display="Age_Categories!A1" xr:uid="{00000000-0004-0000-0100-0000503D0000}"/>
    <hyperlink ref="WEL21" location="Age_Categories!A1" display="Age_Categories!A1" xr:uid="{00000000-0004-0000-0100-0000513D0000}"/>
    <hyperlink ref="WEM21" location="Age_Categories!A1" display="Age_Categories!A1" xr:uid="{00000000-0004-0000-0100-0000523D0000}"/>
    <hyperlink ref="WEN21" location="Age_Categories!A1" display="Age_Categories!A1" xr:uid="{00000000-0004-0000-0100-0000533D0000}"/>
    <hyperlink ref="WEO21" location="Age_Categories!A1" display="Age_Categories!A1" xr:uid="{00000000-0004-0000-0100-0000543D0000}"/>
    <hyperlink ref="WEP21" location="Age_Categories!A1" display="Age_Categories!A1" xr:uid="{00000000-0004-0000-0100-0000553D0000}"/>
    <hyperlink ref="WEQ21" location="Age_Categories!A1" display="Age_Categories!A1" xr:uid="{00000000-0004-0000-0100-0000563D0000}"/>
    <hyperlink ref="WER21" location="Age_Categories!A1" display="Age_Categories!A1" xr:uid="{00000000-0004-0000-0100-0000573D0000}"/>
    <hyperlink ref="WES21" location="Age_Categories!A1" display="Age_Categories!A1" xr:uid="{00000000-0004-0000-0100-0000583D0000}"/>
    <hyperlink ref="WET21" location="Age_Categories!A1" display="Age_Categories!A1" xr:uid="{00000000-0004-0000-0100-0000593D0000}"/>
    <hyperlink ref="WEU21" location="Age_Categories!A1" display="Age_Categories!A1" xr:uid="{00000000-0004-0000-0100-00005A3D0000}"/>
    <hyperlink ref="WEV21" location="Age_Categories!A1" display="Age_Categories!A1" xr:uid="{00000000-0004-0000-0100-00005B3D0000}"/>
    <hyperlink ref="WEW21" location="Age_Categories!A1" display="Age_Categories!A1" xr:uid="{00000000-0004-0000-0100-00005C3D0000}"/>
    <hyperlink ref="WEX21" location="Age_Categories!A1" display="Age_Categories!A1" xr:uid="{00000000-0004-0000-0100-00005D3D0000}"/>
    <hyperlink ref="WEY21" location="Age_Categories!A1" display="Age_Categories!A1" xr:uid="{00000000-0004-0000-0100-00005E3D0000}"/>
    <hyperlink ref="WEZ21" location="Age_Categories!A1" display="Age_Categories!A1" xr:uid="{00000000-0004-0000-0100-00005F3D0000}"/>
    <hyperlink ref="WFA21" location="Age_Categories!A1" display="Age_Categories!A1" xr:uid="{00000000-0004-0000-0100-0000603D0000}"/>
    <hyperlink ref="WFB21" location="Age_Categories!A1" display="Age_Categories!A1" xr:uid="{00000000-0004-0000-0100-0000613D0000}"/>
    <hyperlink ref="WFC21" location="Age_Categories!A1" display="Age_Categories!A1" xr:uid="{00000000-0004-0000-0100-0000623D0000}"/>
    <hyperlink ref="WFD21" location="Age_Categories!A1" display="Age_Categories!A1" xr:uid="{00000000-0004-0000-0100-0000633D0000}"/>
    <hyperlink ref="WFE21" location="Age_Categories!A1" display="Age_Categories!A1" xr:uid="{00000000-0004-0000-0100-0000643D0000}"/>
    <hyperlink ref="WFF21" location="Age_Categories!A1" display="Age_Categories!A1" xr:uid="{00000000-0004-0000-0100-0000653D0000}"/>
    <hyperlink ref="WFG21" location="Age_Categories!A1" display="Age_Categories!A1" xr:uid="{00000000-0004-0000-0100-0000663D0000}"/>
    <hyperlink ref="WFH21" location="Age_Categories!A1" display="Age_Categories!A1" xr:uid="{00000000-0004-0000-0100-0000673D0000}"/>
    <hyperlink ref="WFI21" location="Age_Categories!A1" display="Age_Categories!A1" xr:uid="{00000000-0004-0000-0100-0000683D0000}"/>
    <hyperlink ref="WFJ21" location="Age_Categories!A1" display="Age_Categories!A1" xr:uid="{00000000-0004-0000-0100-0000693D0000}"/>
    <hyperlink ref="WFK21" location="Age_Categories!A1" display="Age_Categories!A1" xr:uid="{00000000-0004-0000-0100-00006A3D0000}"/>
    <hyperlink ref="WFL21" location="Age_Categories!A1" display="Age_Categories!A1" xr:uid="{00000000-0004-0000-0100-00006B3D0000}"/>
    <hyperlink ref="WFM21" location="Age_Categories!A1" display="Age_Categories!A1" xr:uid="{00000000-0004-0000-0100-00006C3D0000}"/>
    <hyperlink ref="WFN21" location="Age_Categories!A1" display="Age_Categories!A1" xr:uid="{00000000-0004-0000-0100-00006D3D0000}"/>
    <hyperlink ref="WFO21" location="Age_Categories!A1" display="Age_Categories!A1" xr:uid="{00000000-0004-0000-0100-00006E3D0000}"/>
    <hyperlink ref="WFP21" location="Age_Categories!A1" display="Age_Categories!A1" xr:uid="{00000000-0004-0000-0100-00006F3D0000}"/>
    <hyperlink ref="WFQ21" location="Age_Categories!A1" display="Age_Categories!A1" xr:uid="{00000000-0004-0000-0100-0000703D0000}"/>
    <hyperlink ref="WFR21" location="Age_Categories!A1" display="Age_Categories!A1" xr:uid="{00000000-0004-0000-0100-0000713D0000}"/>
    <hyperlink ref="WFS21" location="Age_Categories!A1" display="Age_Categories!A1" xr:uid="{00000000-0004-0000-0100-0000723D0000}"/>
    <hyperlink ref="WFT21" location="Age_Categories!A1" display="Age_Categories!A1" xr:uid="{00000000-0004-0000-0100-0000733D0000}"/>
    <hyperlink ref="WFU21" location="Age_Categories!A1" display="Age_Categories!A1" xr:uid="{00000000-0004-0000-0100-0000743D0000}"/>
    <hyperlink ref="WFV21" location="Age_Categories!A1" display="Age_Categories!A1" xr:uid="{00000000-0004-0000-0100-0000753D0000}"/>
    <hyperlink ref="WFW21" location="Age_Categories!A1" display="Age_Categories!A1" xr:uid="{00000000-0004-0000-0100-0000763D0000}"/>
    <hyperlink ref="WFX21" location="Age_Categories!A1" display="Age_Categories!A1" xr:uid="{00000000-0004-0000-0100-0000773D0000}"/>
    <hyperlink ref="WFY21" location="Age_Categories!A1" display="Age_Categories!A1" xr:uid="{00000000-0004-0000-0100-0000783D0000}"/>
    <hyperlink ref="WFZ21" location="Age_Categories!A1" display="Age_Categories!A1" xr:uid="{00000000-0004-0000-0100-0000793D0000}"/>
    <hyperlink ref="WGA21" location="Age_Categories!A1" display="Age_Categories!A1" xr:uid="{00000000-0004-0000-0100-00007A3D0000}"/>
    <hyperlink ref="WGB21" location="Age_Categories!A1" display="Age_Categories!A1" xr:uid="{00000000-0004-0000-0100-00007B3D0000}"/>
    <hyperlink ref="WGC21" location="Age_Categories!A1" display="Age_Categories!A1" xr:uid="{00000000-0004-0000-0100-00007C3D0000}"/>
    <hyperlink ref="WGD21" location="Age_Categories!A1" display="Age_Categories!A1" xr:uid="{00000000-0004-0000-0100-00007D3D0000}"/>
    <hyperlink ref="WGE21" location="Age_Categories!A1" display="Age_Categories!A1" xr:uid="{00000000-0004-0000-0100-00007E3D0000}"/>
    <hyperlink ref="WGF21" location="Age_Categories!A1" display="Age_Categories!A1" xr:uid="{00000000-0004-0000-0100-00007F3D0000}"/>
    <hyperlink ref="WGG21" location="Age_Categories!A1" display="Age_Categories!A1" xr:uid="{00000000-0004-0000-0100-0000803D0000}"/>
    <hyperlink ref="WGH21" location="Age_Categories!A1" display="Age_Categories!A1" xr:uid="{00000000-0004-0000-0100-0000813D0000}"/>
    <hyperlink ref="WGI21" location="Age_Categories!A1" display="Age_Categories!A1" xr:uid="{00000000-0004-0000-0100-0000823D0000}"/>
    <hyperlink ref="WGJ21" location="Age_Categories!A1" display="Age_Categories!A1" xr:uid="{00000000-0004-0000-0100-0000833D0000}"/>
    <hyperlink ref="WGK21" location="Age_Categories!A1" display="Age_Categories!A1" xr:uid="{00000000-0004-0000-0100-0000843D0000}"/>
    <hyperlink ref="WGL21" location="Age_Categories!A1" display="Age_Categories!A1" xr:uid="{00000000-0004-0000-0100-0000853D0000}"/>
    <hyperlink ref="WGM21" location="Age_Categories!A1" display="Age_Categories!A1" xr:uid="{00000000-0004-0000-0100-0000863D0000}"/>
    <hyperlink ref="WGN21" location="Age_Categories!A1" display="Age_Categories!A1" xr:uid="{00000000-0004-0000-0100-0000873D0000}"/>
    <hyperlink ref="WGO21" location="Age_Categories!A1" display="Age_Categories!A1" xr:uid="{00000000-0004-0000-0100-0000883D0000}"/>
    <hyperlink ref="WGP21" location="Age_Categories!A1" display="Age_Categories!A1" xr:uid="{00000000-0004-0000-0100-0000893D0000}"/>
    <hyperlink ref="WGQ21" location="Age_Categories!A1" display="Age_Categories!A1" xr:uid="{00000000-0004-0000-0100-00008A3D0000}"/>
    <hyperlink ref="WGR21" location="Age_Categories!A1" display="Age_Categories!A1" xr:uid="{00000000-0004-0000-0100-00008B3D0000}"/>
    <hyperlink ref="WGS21" location="Age_Categories!A1" display="Age_Categories!A1" xr:uid="{00000000-0004-0000-0100-00008C3D0000}"/>
    <hyperlink ref="WGT21" location="Age_Categories!A1" display="Age_Categories!A1" xr:uid="{00000000-0004-0000-0100-00008D3D0000}"/>
    <hyperlink ref="WGU21" location="Age_Categories!A1" display="Age_Categories!A1" xr:uid="{00000000-0004-0000-0100-00008E3D0000}"/>
    <hyperlink ref="WGV21" location="Age_Categories!A1" display="Age_Categories!A1" xr:uid="{00000000-0004-0000-0100-00008F3D0000}"/>
    <hyperlink ref="WGW21" location="Age_Categories!A1" display="Age_Categories!A1" xr:uid="{00000000-0004-0000-0100-0000903D0000}"/>
    <hyperlink ref="WGX21" location="Age_Categories!A1" display="Age_Categories!A1" xr:uid="{00000000-0004-0000-0100-0000913D0000}"/>
    <hyperlink ref="WGY21" location="Age_Categories!A1" display="Age_Categories!A1" xr:uid="{00000000-0004-0000-0100-0000923D0000}"/>
    <hyperlink ref="WGZ21" location="Age_Categories!A1" display="Age_Categories!A1" xr:uid="{00000000-0004-0000-0100-0000933D0000}"/>
    <hyperlink ref="WHA21" location="Age_Categories!A1" display="Age_Categories!A1" xr:uid="{00000000-0004-0000-0100-0000943D0000}"/>
    <hyperlink ref="WHB21" location="Age_Categories!A1" display="Age_Categories!A1" xr:uid="{00000000-0004-0000-0100-0000953D0000}"/>
    <hyperlink ref="WHC21" location="Age_Categories!A1" display="Age_Categories!A1" xr:uid="{00000000-0004-0000-0100-0000963D0000}"/>
    <hyperlink ref="WHD21" location="Age_Categories!A1" display="Age_Categories!A1" xr:uid="{00000000-0004-0000-0100-0000973D0000}"/>
    <hyperlink ref="WHE21" location="Age_Categories!A1" display="Age_Categories!A1" xr:uid="{00000000-0004-0000-0100-0000983D0000}"/>
    <hyperlink ref="WHF21" location="Age_Categories!A1" display="Age_Categories!A1" xr:uid="{00000000-0004-0000-0100-0000993D0000}"/>
    <hyperlink ref="WHG21" location="Age_Categories!A1" display="Age_Categories!A1" xr:uid="{00000000-0004-0000-0100-00009A3D0000}"/>
    <hyperlink ref="WHH21" location="Age_Categories!A1" display="Age_Categories!A1" xr:uid="{00000000-0004-0000-0100-00009B3D0000}"/>
    <hyperlink ref="WHI21" location="Age_Categories!A1" display="Age_Categories!A1" xr:uid="{00000000-0004-0000-0100-00009C3D0000}"/>
    <hyperlink ref="WHJ21" location="Age_Categories!A1" display="Age_Categories!A1" xr:uid="{00000000-0004-0000-0100-00009D3D0000}"/>
    <hyperlink ref="WHK21" location="Age_Categories!A1" display="Age_Categories!A1" xr:uid="{00000000-0004-0000-0100-00009E3D0000}"/>
    <hyperlink ref="WHL21" location="Age_Categories!A1" display="Age_Categories!A1" xr:uid="{00000000-0004-0000-0100-00009F3D0000}"/>
    <hyperlink ref="WHM21" location="Age_Categories!A1" display="Age_Categories!A1" xr:uid="{00000000-0004-0000-0100-0000A03D0000}"/>
    <hyperlink ref="WHN21" location="Age_Categories!A1" display="Age_Categories!A1" xr:uid="{00000000-0004-0000-0100-0000A13D0000}"/>
    <hyperlink ref="WHO21" location="Age_Categories!A1" display="Age_Categories!A1" xr:uid="{00000000-0004-0000-0100-0000A23D0000}"/>
    <hyperlink ref="WHP21" location="Age_Categories!A1" display="Age_Categories!A1" xr:uid="{00000000-0004-0000-0100-0000A33D0000}"/>
    <hyperlink ref="WHQ21" location="Age_Categories!A1" display="Age_Categories!A1" xr:uid="{00000000-0004-0000-0100-0000A43D0000}"/>
    <hyperlink ref="WHR21" location="Age_Categories!A1" display="Age_Categories!A1" xr:uid="{00000000-0004-0000-0100-0000A53D0000}"/>
    <hyperlink ref="WHS21" location="Age_Categories!A1" display="Age_Categories!A1" xr:uid="{00000000-0004-0000-0100-0000A63D0000}"/>
    <hyperlink ref="WHT21" location="Age_Categories!A1" display="Age_Categories!A1" xr:uid="{00000000-0004-0000-0100-0000A73D0000}"/>
    <hyperlink ref="WHU21" location="Age_Categories!A1" display="Age_Categories!A1" xr:uid="{00000000-0004-0000-0100-0000A83D0000}"/>
    <hyperlink ref="WHV21" location="Age_Categories!A1" display="Age_Categories!A1" xr:uid="{00000000-0004-0000-0100-0000A93D0000}"/>
    <hyperlink ref="WHW21" location="Age_Categories!A1" display="Age_Categories!A1" xr:uid="{00000000-0004-0000-0100-0000AA3D0000}"/>
    <hyperlink ref="WHX21" location="Age_Categories!A1" display="Age_Categories!A1" xr:uid="{00000000-0004-0000-0100-0000AB3D0000}"/>
    <hyperlink ref="WHY21" location="Age_Categories!A1" display="Age_Categories!A1" xr:uid="{00000000-0004-0000-0100-0000AC3D0000}"/>
    <hyperlink ref="WHZ21" location="Age_Categories!A1" display="Age_Categories!A1" xr:uid="{00000000-0004-0000-0100-0000AD3D0000}"/>
    <hyperlink ref="WIA21" location="Age_Categories!A1" display="Age_Categories!A1" xr:uid="{00000000-0004-0000-0100-0000AE3D0000}"/>
    <hyperlink ref="WIB21" location="Age_Categories!A1" display="Age_Categories!A1" xr:uid="{00000000-0004-0000-0100-0000AF3D0000}"/>
    <hyperlink ref="WIC21" location="Age_Categories!A1" display="Age_Categories!A1" xr:uid="{00000000-0004-0000-0100-0000B03D0000}"/>
    <hyperlink ref="WID21" location="Age_Categories!A1" display="Age_Categories!A1" xr:uid="{00000000-0004-0000-0100-0000B13D0000}"/>
    <hyperlink ref="WIE21" location="Age_Categories!A1" display="Age_Categories!A1" xr:uid="{00000000-0004-0000-0100-0000B23D0000}"/>
    <hyperlink ref="WIF21" location="Age_Categories!A1" display="Age_Categories!A1" xr:uid="{00000000-0004-0000-0100-0000B33D0000}"/>
    <hyperlink ref="WIG21" location="Age_Categories!A1" display="Age_Categories!A1" xr:uid="{00000000-0004-0000-0100-0000B43D0000}"/>
    <hyperlink ref="WIH21" location="Age_Categories!A1" display="Age_Categories!A1" xr:uid="{00000000-0004-0000-0100-0000B53D0000}"/>
    <hyperlink ref="WII21" location="Age_Categories!A1" display="Age_Categories!A1" xr:uid="{00000000-0004-0000-0100-0000B63D0000}"/>
    <hyperlink ref="WIJ21" location="Age_Categories!A1" display="Age_Categories!A1" xr:uid="{00000000-0004-0000-0100-0000B73D0000}"/>
    <hyperlink ref="WIK21" location="Age_Categories!A1" display="Age_Categories!A1" xr:uid="{00000000-0004-0000-0100-0000B83D0000}"/>
    <hyperlink ref="WIL21" location="Age_Categories!A1" display="Age_Categories!A1" xr:uid="{00000000-0004-0000-0100-0000B93D0000}"/>
    <hyperlink ref="WIM21" location="Age_Categories!A1" display="Age_Categories!A1" xr:uid="{00000000-0004-0000-0100-0000BA3D0000}"/>
    <hyperlink ref="WIN21" location="Age_Categories!A1" display="Age_Categories!A1" xr:uid="{00000000-0004-0000-0100-0000BB3D0000}"/>
    <hyperlink ref="WIO21" location="Age_Categories!A1" display="Age_Categories!A1" xr:uid="{00000000-0004-0000-0100-0000BC3D0000}"/>
    <hyperlink ref="WIP21" location="Age_Categories!A1" display="Age_Categories!A1" xr:uid="{00000000-0004-0000-0100-0000BD3D0000}"/>
    <hyperlink ref="WIQ21" location="Age_Categories!A1" display="Age_Categories!A1" xr:uid="{00000000-0004-0000-0100-0000BE3D0000}"/>
    <hyperlink ref="WIR21" location="Age_Categories!A1" display="Age_Categories!A1" xr:uid="{00000000-0004-0000-0100-0000BF3D0000}"/>
    <hyperlink ref="WIS21" location="Age_Categories!A1" display="Age_Categories!A1" xr:uid="{00000000-0004-0000-0100-0000C03D0000}"/>
    <hyperlink ref="WIT21" location="Age_Categories!A1" display="Age_Categories!A1" xr:uid="{00000000-0004-0000-0100-0000C13D0000}"/>
    <hyperlink ref="WIU21" location="Age_Categories!A1" display="Age_Categories!A1" xr:uid="{00000000-0004-0000-0100-0000C23D0000}"/>
    <hyperlink ref="WIV21" location="Age_Categories!A1" display="Age_Categories!A1" xr:uid="{00000000-0004-0000-0100-0000C33D0000}"/>
    <hyperlink ref="WIW21" location="Age_Categories!A1" display="Age_Categories!A1" xr:uid="{00000000-0004-0000-0100-0000C43D0000}"/>
    <hyperlink ref="WIX21" location="Age_Categories!A1" display="Age_Categories!A1" xr:uid="{00000000-0004-0000-0100-0000C53D0000}"/>
    <hyperlink ref="WIY21" location="Age_Categories!A1" display="Age_Categories!A1" xr:uid="{00000000-0004-0000-0100-0000C63D0000}"/>
    <hyperlink ref="WIZ21" location="Age_Categories!A1" display="Age_Categories!A1" xr:uid="{00000000-0004-0000-0100-0000C73D0000}"/>
    <hyperlink ref="WJA21" location="Age_Categories!A1" display="Age_Categories!A1" xr:uid="{00000000-0004-0000-0100-0000C83D0000}"/>
    <hyperlink ref="WJB21" location="Age_Categories!A1" display="Age_Categories!A1" xr:uid="{00000000-0004-0000-0100-0000C93D0000}"/>
    <hyperlink ref="WJC21" location="Age_Categories!A1" display="Age_Categories!A1" xr:uid="{00000000-0004-0000-0100-0000CA3D0000}"/>
    <hyperlink ref="WJD21" location="Age_Categories!A1" display="Age_Categories!A1" xr:uid="{00000000-0004-0000-0100-0000CB3D0000}"/>
    <hyperlink ref="WJE21" location="Age_Categories!A1" display="Age_Categories!A1" xr:uid="{00000000-0004-0000-0100-0000CC3D0000}"/>
    <hyperlink ref="WJF21" location="Age_Categories!A1" display="Age_Categories!A1" xr:uid="{00000000-0004-0000-0100-0000CD3D0000}"/>
    <hyperlink ref="WJG21" location="Age_Categories!A1" display="Age_Categories!A1" xr:uid="{00000000-0004-0000-0100-0000CE3D0000}"/>
    <hyperlink ref="WJH21" location="Age_Categories!A1" display="Age_Categories!A1" xr:uid="{00000000-0004-0000-0100-0000CF3D0000}"/>
    <hyperlink ref="WJI21" location="Age_Categories!A1" display="Age_Categories!A1" xr:uid="{00000000-0004-0000-0100-0000D03D0000}"/>
    <hyperlink ref="WJJ21" location="Age_Categories!A1" display="Age_Categories!A1" xr:uid="{00000000-0004-0000-0100-0000D13D0000}"/>
    <hyperlink ref="WJK21" location="Age_Categories!A1" display="Age_Categories!A1" xr:uid="{00000000-0004-0000-0100-0000D23D0000}"/>
    <hyperlink ref="WJL21" location="Age_Categories!A1" display="Age_Categories!A1" xr:uid="{00000000-0004-0000-0100-0000D33D0000}"/>
    <hyperlink ref="WJM21" location="Age_Categories!A1" display="Age_Categories!A1" xr:uid="{00000000-0004-0000-0100-0000D43D0000}"/>
    <hyperlink ref="WJN21" location="Age_Categories!A1" display="Age_Categories!A1" xr:uid="{00000000-0004-0000-0100-0000D53D0000}"/>
    <hyperlink ref="WJO21" location="Age_Categories!A1" display="Age_Categories!A1" xr:uid="{00000000-0004-0000-0100-0000D63D0000}"/>
    <hyperlink ref="WJP21" location="Age_Categories!A1" display="Age_Categories!A1" xr:uid="{00000000-0004-0000-0100-0000D73D0000}"/>
    <hyperlink ref="WJQ21" location="Age_Categories!A1" display="Age_Categories!A1" xr:uid="{00000000-0004-0000-0100-0000D83D0000}"/>
    <hyperlink ref="WJR21" location="Age_Categories!A1" display="Age_Categories!A1" xr:uid="{00000000-0004-0000-0100-0000D93D0000}"/>
    <hyperlink ref="WJS21" location="Age_Categories!A1" display="Age_Categories!A1" xr:uid="{00000000-0004-0000-0100-0000DA3D0000}"/>
    <hyperlink ref="WJT21" location="Age_Categories!A1" display="Age_Categories!A1" xr:uid="{00000000-0004-0000-0100-0000DB3D0000}"/>
    <hyperlink ref="WJU21" location="Age_Categories!A1" display="Age_Categories!A1" xr:uid="{00000000-0004-0000-0100-0000DC3D0000}"/>
    <hyperlink ref="WJV21" location="Age_Categories!A1" display="Age_Categories!A1" xr:uid="{00000000-0004-0000-0100-0000DD3D0000}"/>
    <hyperlink ref="WJW21" location="Age_Categories!A1" display="Age_Categories!A1" xr:uid="{00000000-0004-0000-0100-0000DE3D0000}"/>
    <hyperlink ref="WJX21" location="Age_Categories!A1" display="Age_Categories!A1" xr:uid="{00000000-0004-0000-0100-0000DF3D0000}"/>
    <hyperlink ref="WJY21" location="Age_Categories!A1" display="Age_Categories!A1" xr:uid="{00000000-0004-0000-0100-0000E03D0000}"/>
    <hyperlink ref="WJZ21" location="Age_Categories!A1" display="Age_Categories!A1" xr:uid="{00000000-0004-0000-0100-0000E13D0000}"/>
    <hyperlink ref="WKA21" location="Age_Categories!A1" display="Age_Categories!A1" xr:uid="{00000000-0004-0000-0100-0000E23D0000}"/>
    <hyperlink ref="WKB21" location="Age_Categories!A1" display="Age_Categories!A1" xr:uid="{00000000-0004-0000-0100-0000E33D0000}"/>
    <hyperlink ref="WKC21" location="Age_Categories!A1" display="Age_Categories!A1" xr:uid="{00000000-0004-0000-0100-0000E43D0000}"/>
    <hyperlink ref="WKD21" location="Age_Categories!A1" display="Age_Categories!A1" xr:uid="{00000000-0004-0000-0100-0000E53D0000}"/>
    <hyperlink ref="WKE21" location="Age_Categories!A1" display="Age_Categories!A1" xr:uid="{00000000-0004-0000-0100-0000E63D0000}"/>
    <hyperlink ref="WKF21" location="Age_Categories!A1" display="Age_Categories!A1" xr:uid="{00000000-0004-0000-0100-0000E73D0000}"/>
    <hyperlink ref="WKG21" location="Age_Categories!A1" display="Age_Categories!A1" xr:uid="{00000000-0004-0000-0100-0000E83D0000}"/>
    <hyperlink ref="WKH21" location="Age_Categories!A1" display="Age_Categories!A1" xr:uid="{00000000-0004-0000-0100-0000E93D0000}"/>
    <hyperlink ref="WKI21" location="Age_Categories!A1" display="Age_Categories!A1" xr:uid="{00000000-0004-0000-0100-0000EA3D0000}"/>
    <hyperlink ref="WKJ21" location="Age_Categories!A1" display="Age_Categories!A1" xr:uid="{00000000-0004-0000-0100-0000EB3D0000}"/>
    <hyperlink ref="WKK21" location="Age_Categories!A1" display="Age_Categories!A1" xr:uid="{00000000-0004-0000-0100-0000EC3D0000}"/>
    <hyperlink ref="WKL21" location="Age_Categories!A1" display="Age_Categories!A1" xr:uid="{00000000-0004-0000-0100-0000ED3D0000}"/>
    <hyperlink ref="WKM21" location="Age_Categories!A1" display="Age_Categories!A1" xr:uid="{00000000-0004-0000-0100-0000EE3D0000}"/>
    <hyperlink ref="WKN21" location="Age_Categories!A1" display="Age_Categories!A1" xr:uid="{00000000-0004-0000-0100-0000EF3D0000}"/>
    <hyperlink ref="WKO21" location="Age_Categories!A1" display="Age_Categories!A1" xr:uid="{00000000-0004-0000-0100-0000F03D0000}"/>
    <hyperlink ref="WKP21" location="Age_Categories!A1" display="Age_Categories!A1" xr:uid="{00000000-0004-0000-0100-0000F13D0000}"/>
    <hyperlink ref="WKQ21" location="Age_Categories!A1" display="Age_Categories!A1" xr:uid="{00000000-0004-0000-0100-0000F23D0000}"/>
    <hyperlink ref="WKR21" location="Age_Categories!A1" display="Age_Categories!A1" xr:uid="{00000000-0004-0000-0100-0000F33D0000}"/>
    <hyperlink ref="WKS21" location="Age_Categories!A1" display="Age_Categories!A1" xr:uid="{00000000-0004-0000-0100-0000F43D0000}"/>
    <hyperlink ref="WKT21" location="Age_Categories!A1" display="Age_Categories!A1" xr:uid="{00000000-0004-0000-0100-0000F53D0000}"/>
    <hyperlink ref="WKU21" location="Age_Categories!A1" display="Age_Categories!A1" xr:uid="{00000000-0004-0000-0100-0000F63D0000}"/>
    <hyperlink ref="WKV21" location="Age_Categories!A1" display="Age_Categories!A1" xr:uid="{00000000-0004-0000-0100-0000F73D0000}"/>
    <hyperlink ref="WKW21" location="Age_Categories!A1" display="Age_Categories!A1" xr:uid="{00000000-0004-0000-0100-0000F83D0000}"/>
    <hyperlink ref="WKX21" location="Age_Categories!A1" display="Age_Categories!A1" xr:uid="{00000000-0004-0000-0100-0000F93D0000}"/>
    <hyperlink ref="WKY21" location="Age_Categories!A1" display="Age_Categories!A1" xr:uid="{00000000-0004-0000-0100-0000FA3D0000}"/>
    <hyperlink ref="WKZ21" location="Age_Categories!A1" display="Age_Categories!A1" xr:uid="{00000000-0004-0000-0100-0000FB3D0000}"/>
    <hyperlink ref="WLA21" location="Age_Categories!A1" display="Age_Categories!A1" xr:uid="{00000000-0004-0000-0100-0000FC3D0000}"/>
    <hyperlink ref="WLB21" location="Age_Categories!A1" display="Age_Categories!A1" xr:uid="{00000000-0004-0000-0100-0000FD3D0000}"/>
    <hyperlink ref="WLC21" location="Age_Categories!A1" display="Age_Categories!A1" xr:uid="{00000000-0004-0000-0100-0000FE3D0000}"/>
    <hyperlink ref="WLD21" location="Age_Categories!A1" display="Age_Categories!A1" xr:uid="{00000000-0004-0000-0100-0000FF3D0000}"/>
    <hyperlink ref="WLE21" location="Age_Categories!A1" display="Age_Categories!A1" xr:uid="{00000000-0004-0000-0100-0000003E0000}"/>
    <hyperlink ref="WLF21" location="Age_Categories!A1" display="Age_Categories!A1" xr:uid="{00000000-0004-0000-0100-0000013E0000}"/>
    <hyperlink ref="WLG21" location="Age_Categories!A1" display="Age_Categories!A1" xr:uid="{00000000-0004-0000-0100-0000023E0000}"/>
    <hyperlink ref="WLH21" location="Age_Categories!A1" display="Age_Categories!A1" xr:uid="{00000000-0004-0000-0100-0000033E0000}"/>
    <hyperlink ref="WLI21" location="Age_Categories!A1" display="Age_Categories!A1" xr:uid="{00000000-0004-0000-0100-0000043E0000}"/>
    <hyperlink ref="WLJ21" location="Age_Categories!A1" display="Age_Categories!A1" xr:uid="{00000000-0004-0000-0100-0000053E0000}"/>
    <hyperlink ref="WLK21" location="Age_Categories!A1" display="Age_Categories!A1" xr:uid="{00000000-0004-0000-0100-0000063E0000}"/>
    <hyperlink ref="WLL21" location="Age_Categories!A1" display="Age_Categories!A1" xr:uid="{00000000-0004-0000-0100-0000073E0000}"/>
    <hyperlink ref="WLM21" location="Age_Categories!A1" display="Age_Categories!A1" xr:uid="{00000000-0004-0000-0100-0000083E0000}"/>
    <hyperlink ref="WLN21" location="Age_Categories!A1" display="Age_Categories!A1" xr:uid="{00000000-0004-0000-0100-0000093E0000}"/>
    <hyperlink ref="WLO21" location="Age_Categories!A1" display="Age_Categories!A1" xr:uid="{00000000-0004-0000-0100-00000A3E0000}"/>
    <hyperlink ref="WLP21" location="Age_Categories!A1" display="Age_Categories!A1" xr:uid="{00000000-0004-0000-0100-00000B3E0000}"/>
    <hyperlink ref="WLQ21" location="Age_Categories!A1" display="Age_Categories!A1" xr:uid="{00000000-0004-0000-0100-00000C3E0000}"/>
    <hyperlink ref="WLR21" location="Age_Categories!A1" display="Age_Categories!A1" xr:uid="{00000000-0004-0000-0100-00000D3E0000}"/>
    <hyperlink ref="WLS21" location="Age_Categories!A1" display="Age_Categories!A1" xr:uid="{00000000-0004-0000-0100-00000E3E0000}"/>
    <hyperlink ref="WLT21" location="Age_Categories!A1" display="Age_Categories!A1" xr:uid="{00000000-0004-0000-0100-00000F3E0000}"/>
    <hyperlink ref="WLU21" location="Age_Categories!A1" display="Age_Categories!A1" xr:uid="{00000000-0004-0000-0100-0000103E0000}"/>
    <hyperlink ref="WLV21" location="Age_Categories!A1" display="Age_Categories!A1" xr:uid="{00000000-0004-0000-0100-0000113E0000}"/>
    <hyperlink ref="WLW21" location="Age_Categories!A1" display="Age_Categories!A1" xr:uid="{00000000-0004-0000-0100-0000123E0000}"/>
    <hyperlink ref="WLX21" location="Age_Categories!A1" display="Age_Categories!A1" xr:uid="{00000000-0004-0000-0100-0000133E0000}"/>
    <hyperlink ref="WLY21" location="Age_Categories!A1" display="Age_Categories!A1" xr:uid="{00000000-0004-0000-0100-0000143E0000}"/>
    <hyperlink ref="WLZ21" location="Age_Categories!A1" display="Age_Categories!A1" xr:uid="{00000000-0004-0000-0100-0000153E0000}"/>
    <hyperlink ref="WMA21" location="Age_Categories!A1" display="Age_Categories!A1" xr:uid="{00000000-0004-0000-0100-0000163E0000}"/>
    <hyperlink ref="WMB21" location="Age_Categories!A1" display="Age_Categories!A1" xr:uid="{00000000-0004-0000-0100-0000173E0000}"/>
    <hyperlink ref="WMC21" location="Age_Categories!A1" display="Age_Categories!A1" xr:uid="{00000000-0004-0000-0100-0000183E0000}"/>
    <hyperlink ref="WMD21" location="Age_Categories!A1" display="Age_Categories!A1" xr:uid="{00000000-0004-0000-0100-0000193E0000}"/>
    <hyperlink ref="WME21" location="Age_Categories!A1" display="Age_Categories!A1" xr:uid="{00000000-0004-0000-0100-00001A3E0000}"/>
    <hyperlink ref="WMF21" location="Age_Categories!A1" display="Age_Categories!A1" xr:uid="{00000000-0004-0000-0100-00001B3E0000}"/>
    <hyperlink ref="WMG21" location="Age_Categories!A1" display="Age_Categories!A1" xr:uid="{00000000-0004-0000-0100-00001C3E0000}"/>
    <hyperlink ref="WMH21" location="Age_Categories!A1" display="Age_Categories!A1" xr:uid="{00000000-0004-0000-0100-00001D3E0000}"/>
    <hyperlink ref="WMI21" location="Age_Categories!A1" display="Age_Categories!A1" xr:uid="{00000000-0004-0000-0100-00001E3E0000}"/>
    <hyperlink ref="WMJ21" location="Age_Categories!A1" display="Age_Categories!A1" xr:uid="{00000000-0004-0000-0100-00001F3E0000}"/>
    <hyperlink ref="WMK21" location="Age_Categories!A1" display="Age_Categories!A1" xr:uid="{00000000-0004-0000-0100-0000203E0000}"/>
    <hyperlink ref="WML21" location="Age_Categories!A1" display="Age_Categories!A1" xr:uid="{00000000-0004-0000-0100-0000213E0000}"/>
    <hyperlink ref="WMM21" location="Age_Categories!A1" display="Age_Categories!A1" xr:uid="{00000000-0004-0000-0100-0000223E0000}"/>
    <hyperlink ref="WMN21" location="Age_Categories!A1" display="Age_Categories!A1" xr:uid="{00000000-0004-0000-0100-0000233E0000}"/>
    <hyperlink ref="WMO21" location="Age_Categories!A1" display="Age_Categories!A1" xr:uid="{00000000-0004-0000-0100-0000243E0000}"/>
    <hyperlink ref="WMP21" location="Age_Categories!A1" display="Age_Categories!A1" xr:uid="{00000000-0004-0000-0100-0000253E0000}"/>
    <hyperlink ref="WMQ21" location="Age_Categories!A1" display="Age_Categories!A1" xr:uid="{00000000-0004-0000-0100-0000263E0000}"/>
    <hyperlink ref="WMR21" location="Age_Categories!A1" display="Age_Categories!A1" xr:uid="{00000000-0004-0000-0100-0000273E0000}"/>
    <hyperlink ref="WMS21" location="Age_Categories!A1" display="Age_Categories!A1" xr:uid="{00000000-0004-0000-0100-0000283E0000}"/>
    <hyperlink ref="WMT21" location="Age_Categories!A1" display="Age_Categories!A1" xr:uid="{00000000-0004-0000-0100-0000293E0000}"/>
    <hyperlink ref="WMU21" location="Age_Categories!A1" display="Age_Categories!A1" xr:uid="{00000000-0004-0000-0100-00002A3E0000}"/>
    <hyperlink ref="WMV21" location="Age_Categories!A1" display="Age_Categories!A1" xr:uid="{00000000-0004-0000-0100-00002B3E0000}"/>
    <hyperlink ref="WMW21" location="Age_Categories!A1" display="Age_Categories!A1" xr:uid="{00000000-0004-0000-0100-00002C3E0000}"/>
    <hyperlink ref="WMX21" location="Age_Categories!A1" display="Age_Categories!A1" xr:uid="{00000000-0004-0000-0100-00002D3E0000}"/>
    <hyperlink ref="WMY21" location="Age_Categories!A1" display="Age_Categories!A1" xr:uid="{00000000-0004-0000-0100-00002E3E0000}"/>
    <hyperlink ref="WMZ21" location="Age_Categories!A1" display="Age_Categories!A1" xr:uid="{00000000-0004-0000-0100-00002F3E0000}"/>
    <hyperlink ref="WNA21" location="Age_Categories!A1" display="Age_Categories!A1" xr:uid="{00000000-0004-0000-0100-0000303E0000}"/>
    <hyperlink ref="WNB21" location="Age_Categories!A1" display="Age_Categories!A1" xr:uid="{00000000-0004-0000-0100-0000313E0000}"/>
    <hyperlink ref="WNC21" location="Age_Categories!A1" display="Age_Categories!A1" xr:uid="{00000000-0004-0000-0100-0000323E0000}"/>
    <hyperlink ref="WND21" location="Age_Categories!A1" display="Age_Categories!A1" xr:uid="{00000000-0004-0000-0100-0000333E0000}"/>
    <hyperlink ref="WNE21" location="Age_Categories!A1" display="Age_Categories!A1" xr:uid="{00000000-0004-0000-0100-0000343E0000}"/>
    <hyperlink ref="WNF21" location="Age_Categories!A1" display="Age_Categories!A1" xr:uid="{00000000-0004-0000-0100-0000353E0000}"/>
    <hyperlink ref="WNG21" location="Age_Categories!A1" display="Age_Categories!A1" xr:uid="{00000000-0004-0000-0100-0000363E0000}"/>
    <hyperlink ref="WNH21" location="Age_Categories!A1" display="Age_Categories!A1" xr:uid="{00000000-0004-0000-0100-0000373E0000}"/>
    <hyperlink ref="WNI21" location="Age_Categories!A1" display="Age_Categories!A1" xr:uid="{00000000-0004-0000-0100-0000383E0000}"/>
    <hyperlink ref="WNJ21" location="Age_Categories!A1" display="Age_Categories!A1" xr:uid="{00000000-0004-0000-0100-0000393E0000}"/>
    <hyperlink ref="WNK21" location="Age_Categories!A1" display="Age_Categories!A1" xr:uid="{00000000-0004-0000-0100-00003A3E0000}"/>
    <hyperlink ref="WNL21" location="Age_Categories!A1" display="Age_Categories!A1" xr:uid="{00000000-0004-0000-0100-00003B3E0000}"/>
    <hyperlink ref="WNM21" location="Age_Categories!A1" display="Age_Categories!A1" xr:uid="{00000000-0004-0000-0100-00003C3E0000}"/>
    <hyperlink ref="WNN21" location="Age_Categories!A1" display="Age_Categories!A1" xr:uid="{00000000-0004-0000-0100-00003D3E0000}"/>
    <hyperlink ref="WNO21" location="Age_Categories!A1" display="Age_Categories!A1" xr:uid="{00000000-0004-0000-0100-00003E3E0000}"/>
    <hyperlink ref="WNP21" location="Age_Categories!A1" display="Age_Categories!A1" xr:uid="{00000000-0004-0000-0100-00003F3E0000}"/>
    <hyperlink ref="WNQ21" location="Age_Categories!A1" display="Age_Categories!A1" xr:uid="{00000000-0004-0000-0100-0000403E0000}"/>
    <hyperlink ref="WNR21" location="Age_Categories!A1" display="Age_Categories!A1" xr:uid="{00000000-0004-0000-0100-0000413E0000}"/>
    <hyperlink ref="WNS21" location="Age_Categories!A1" display="Age_Categories!A1" xr:uid="{00000000-0004-0000-0100-0000423E0000}"/>
    <hyperlink ref="WNT21" location="Age_Categories!A1" display="Age_Categories!A1" xr:uid="{00000000-0004-0000-0100-0000433E0000}"/>
    <hyperlink ref="WNU21" location="Age_Categories!A1" display="Age_Categories!A1" xr:uid="{00000000-0004-0000-0100-0000443E0000}"/>
    <hyperlink ref="WNV21" location="Age_Categories!A1" display="Age_Categories!A1" xr:uid="{00000000-0004-0000-0100-0000453E0000}"/>
    <hyperlink ref="WNW21" location="Age_Categories!A1" display="Age_Categories!A1" xr:uid="{00000000-0004-0000-0100-0000463E0000}"/>
    <hyperlink ref="WNX21" location="Age_Categories!A1" display="Age_Categories!A1" xr:uid="{00000000-0004-0000-0100-0000473E0000}"/>
    <hyperlink ref="WNY21" location="Age_Categories!A1" display="Age_Categories!A1" xr:uid="{00000000-0004-0000-0100-0000483E0000}"/>
    <hyperlink ref="WNZ21" location="Age_Categories!A1" display="Age_Categories!A1" xr:uid="{00000000-0004-0000-0100-0000493E0000}"/>
    <hyperlink ref="WOA21" location="Age_Categories!A1" display="Age_Categories!A1" xr:uid="{00000000-0004-0000-0100-00004A3E0000}"/>
    <hyperlink ref="WOB21" location="Age_Categories!A1" display="Age_Categories!A1" xr:uid="{00000000-0004-0000-0100-00004B3E0000}"/>
    <hyperlink ref="WOC21" location="Age_Categories!A1" display="Age_Categories!A1" xr:uid="{00000000-0004-0000-0100-00004C3E0000}"/>
    <hyperlink ref="WOD21" location="Age_Categories!A1" display="Age_Categories!A1" xr:uid="{00000000-0004-0000-0100-00004D3E0000}"/>
    <hyperlink ref="WOE21" location="Age_Categories!A1" display="Age_Categories!A1" xr:uid="{00000000-0004-0000-0100-00004E3E0000}"/>
    <hyperlink ref="WOF21" location="Age_Categories!A1" display="Age_Categories!A1" xr:uid="{00000000-0004-0000-0100-00004F3E0000}"/>
    <hyperlink ref="WOG21" location="Age_Categories!A1" display="Age_Categories!A1" xr:uid="{00000000-0004-0000-0100-0000503E0000}"/>
    <hyperlink ref="WOH21" location="Age_Categories!A1" display="Age_Categories!A1" xr:uid="{00000000-0004-0000-0100-0000513E0000}"/>
    <hyperlink ref="WOI21" location="Age_Categories!A1" display="Age_Categories!A1" xr:uid="{00000000-0004-0000-0100-0000523E0000}"/>
    <hyperlink ref="WOJ21" location="Age_Categories!A1" display="Age_Categories!A1" xr:uid="{00000000-0004-0000-0100-0000533E0000}"/>
    <hyperlink ref="WOK21" location="Age_Categories!A1" display="Age_Categories!A1" xr:uid="{00000000-0004-0000-0100-0000543E0000}"/>
    <hyperlink ref="WOL21" location="Age_Categories!A1" display="Age_Categories!A1" xr:uid="{00000000-0004-0000-0100-0000553E0000}"/>
    <hyperlink ref="WOM21" location="Age_Categories!A1" display="Age_Categories!A1" xr:uid="{00000000-0004-0000-0100-0000563E0000}"/>
    <hyperlink ref="WON21" location="Age_Categories!A1" display="Age_Categories!A1" xr:uid="{00000000-0004-0000-0100-0000573E0000}"/>
    <hyperlink ref="WOO21" location="Age_Categories!A1" display="Age_Categories!A1" xr:uid="{00000000-0004-0000-0100-0000583E0000}"/>
    <hyperlink ref="WOP21" location="Age_Categories!A1" display="Age_Categories!A1" xr:uid="{00000000-0004-0000-0100-0000593E0000}"/>
    <hyperlink ref="WOQ21" location="Age_Categories!A1" display="Age_Categories!A1" xr:uid="{00000000-0004-0000-0100-00005A3E0000}"/>
    <hyperlink ref="WOR21" location="Age_Categories!A1" display="Age_Categories!A1" xr:uid="{00000000-0004-0000-0100-00005B3E0000}"/>
    <hyperlink ref="WOS21" location="Age_Categories!A1" display="Age_Categories!A1" xr:uid="{00000000-0004-0000-0100-00005C3E0000}"/>
    <hyperlink ref="WOT21" location="Age_Categories!A1" display="Age_Categories!A1" xr:uid="{00000000-0004-0000-0100-00005D3E0000}"/>
    <hyperlink ref="WOU21" location="Age_Categories!A1" display="Age_Categories!A1" xr:uid="{00000000-0004-0000-0100-00005E3E0000}"/>
    <hyperlink ref="WOV21" location="Age_Categories!A1" display="Age_Categories!A1" xr:uid="{00000000-0004-0000-0100-00005F3E0000}"/>
    <hyperlink ref="WOW21" location="Age_Categories!A1" display="Age_Categories!A1" xr:uid="{00000000-0004-0000-0100-0000603E0000}"/>
    <hyperlink ref="WOX21" location="Age_Categories!A1" display="Age_Categories!A1" xr:uid="{00000000-0004-0000-0100-0000613E0000}"/>
    <hyperlink ref="WOY21" location="Age_Categories!A1" display="Age_Categories!A1" xr:uid="{00000000-0004-0000-0100-0000623E0000}"/>
    <hyperlink ref="WOZ21" location="Age_Categories!A1" display="Age_Categories!A1" xr:uid="{00000000-0004-0000-0100-0000633E0000}"/>
    <hyperlink ref="WPA21" location="Age_Categories!A1" display="Age_Categories!A1" xr:uid="{00000000-0004-0000-0100-0000643E0000}"/>
    <hyperlink ref="WPB21" location="Age_Categories!A1" display="Age_Categories!A1" xr:uid="{00000000-0004-0000-0100-0000653E0000}"/>
    <hyperlink ref="WPC21" location="Age_Categories!A1" display="Age_Categories!A1" xr:uid="{00000000-0004-0000-0100-0000663E0000}"/>
    <hyperlink ref="WPD21" location="Age_Categories!A1" display="Age_Categories!A1" xr:uid="{00000000-0004-0000-0100-0000673E0000}"/>
    <hyperlink ref="WPE21" location="Age_Categories!A1" display="Age_Categories!A1" xr:uid="{00000000-0004-0000-0100-0000683E0000}"/>
    <hyperlink ref="WPF21" location="Age_Categories!A1" display="Age_Categories!A1" xr:uid="{00000000-0004-0000-0100-0000693E0000}"/>
    <hyperlink ref="WPG21" location="Age_Categories!A1" display="Age_Categories!A1" xr:uid="{00000000-0004-0000-0100-00006A3E0000}"/>
    <hyperlink ref="WPH21" location="Age_Categories!A1" display="Age_Categories!A1" xr:uid="{00000000-0004-0000-0100-00006B3E0000}"/>
    <hyperlink ref="WPI21" location="Age_Categories!A1" display="Age_Categories!A1" xr:uid="{00000000-0004-0000-0100-00006C3E0000}"/>
    <hyperlink ref="WPJ21" location="Age_Categories!A1" display="Age_Categories!A1" xr:uid="{00000000-0004-0000-0100-00006D3E0000}"/>
    <hyperlink ref="WPK21" location="Age_Categories!A1" display="Age_Categories!A1" xr:uid="{00000000-0004-0000-0100-00006E3E0000}"/>
    <hyperlink ref="WPL21" location="Age_Categories!A1" display="Age_Categories!A1" xr:uid="{00000000-0004-0000-0100-00006F3E0000}"/>
    <hyperlink ref="WPM21" location="Age_Categories!A1" display="Age_Categories!A1" xr:uid="{00000000-0004-0000-0100-0000703E0000}"/>
    <hyperlink ref="WPN21" location="Age_Categories!A1" display="Age_Categories!A1" xr:uid="{00000000-0004-0000-0100-0000713E0000}"/>
    <hyperlink ref="WPO21" location="Age_Categories!A1" display="Age_Categories!A1" xr:uid="{00000000-0004-0000-0100-0000723E0000}"/>
    <hyperlink ref="WPP21" location="Age_Categories!A1" display="Age_Categories!A1" xr:uid="{00000000-0004-0000-0100-0000733E0000}"/>
    <hyperlink ref="WPQ21" location="Age_Categories!A1" display="Age_Categories!A1" xr:uid="{00000000-0004-0000-0100-0000743E0000}"/>
    <hyperlink ref="WPR21" location="Age_Categories!A1" display="Age_Categories!A1" xr:uid="{00000000-0004-0000-0100-0000753E0000}"/>
    <hyperlink ref="WPS21" location="Age_Categories!A1" display="Age_Categories!A1" xr:uid="{00000000-0004-0000-0100-0000763E0000}"/>
    <hyperlink ref="WPT21" location="Age_Categories!A1" display="Age_Categories!A1" xr:uid="{00000000-0004-0000-0100-0000773E0000}"/>
    <hyperlink ref="WPU21" location="Age_Categories!A1" display="Age_Categories!A1" xr:uid="{00000000-0004-0000-0100-0000783E0000}"/>
    <hyperlink ref="WPV21" location="Age_Categories!A1" display="Age_Categories!A1" xr:uid="{00000000-0004-0000-0100-0000793E0000}"/>
    <hyperlink ref="WPW21" location="Age_Categories!A1" display="Age_Categories!A1" xr:uid="{00000000-0004-0000-0100-00007A3E0000}"/>
    <hyperlink ref="WPX21" location="Age_Categories!A1" display="Age_Categories!A1" xr:uid="{00000000-0004-0000-0100-00007B3E0000}"/>
    <hyperlink ref="WPY21" location="Age_Categories!A1" display="Age_Categories!A1" xr:uid="{00000000-0004-0000-0100-00007C3E0000}"/>
    <hyperlink ref="WPZ21" location="Age_Categories!A1" display="Age_Categories!A1" xr:uid="{00000000-0004-0000-0100-00007D3E0000}"/>
    <hyperlink ref="WQA21" location="Age_Categories!A1" display="Age_Categories!A1" xr:uid="{00000000-0004-0000-0100-00007E3E0000}"/>
    <hyperlink ref="WQB21" location="Age_Categories!A1" display="Age_Categories!A1" xr:uid="{00000000-0004-0000-0100-00007F3E0000}"/>
    <hyperlink ref="WQC21" location="Age_Categories!A1" display="Age_Categories!A1" xr:uid="{00000000-0004-0000-0100-0000803E0000}"/>
    <hyperlink ref="WQD21" location="Age_Categories!A1" display="Age_Categories!A1" xr:uid="{00000000-0004-0000-0100-0000813E0000}"/>
    <hyperlink ref="WQE21" location="Age_Categories!A1" display="Age_Categories!A1" xr:uid="{00000000-0004-0000-0100-0000823E0000}"/>
    <hyperlink ref="WQF21" location="Age_Categories!A1" display="Age_Categories!A1" xr:uid="{00000000-0004-0000-0100-0000833E0000}"/>
    <hyperlink ref="WQG21" location="Age_Categories!A1" display="Age_Categories!A1" xr:uid="{00000000-0004-0000-0100-0000843E0000}"/>
    <hyperlink ref="WQH21" location="Age_Categories!A1" display="Age_Categories!A1" xr:uid="{00000000-0004-0000-0100-0000853E0000}"/>
    <hyperlink ref="WQI21" location="Age_Categories!A1" display="Age_Categories!A1" xr:uid="{00000000-0004-0000-0100-0000863E0000}"/>
    <hyperlink ref="WQJ21" location="Age_Categories!A1" display="Age_Categories!A1" xr:uid="{00000000-0004-0000-0100-0000873E0000}"/>
    <hyperlink ref="WQK21" location="Age_Categories!A1" display="Age_Categories!A1" xr:uid="{00000000-0004-0000-0100-0000883E0000}"/>
    <hyperlink ref="WQL21" location="Age_Categories!A1" display="Age_Categories!A1" xr:uid="{00000000-0004-0000-0100-0000893E0000}"/>
    <hyperlink ref="WQM21" location="Age_Categories!A1" display="Age_Categories!A1" xr:uid="{00000000-0004-0000-0100-00008A3E0000}"/>
    <hyperlink ref="WQN21" location="Age_Categories!A1" display="Age_Categories!A1" xr:uid="{00000000-0004-0000-0100-00008B3E0000}"/>
    <hyperlink ref="WQO21" location="Age_Categories!A1" display="Age_Categories!A1" xr:uid="{00000000-0004-0000-0100-00008C3E0000}"/>
    <hyperlink ref="WQP21" location="Age_Categories!A1" display="Age_Categories!A1" xr:uid="{00000000-0004-0000-0100-00008D3E0000}"/>
    <hyperlink ref="WQQ21" location="Age_Categories!A1" display="Age_Categories!A1" xr:uid="{00000000-0004-0000-0100-00008E3E0000}"/>
    <hyperlink ref="WQR21" location="Age_Categories!A1" display="Age_Categories!A1" xr:uid="{00000000-0004-0000-0100-00008F3E0000}"/>
    <hyperlink ref="WQS21" location="Age_Categories!A1" display="Age_Categories!A1" xr:uid="{00000000-0004-0000-0100-0000903E0000}"/>
    <hyperlink ref="WQT21" location="Age_Categories!A1" display="Age_Categories!A1" xr:uid="{00000000-0004-0000-0100-0000913E0000}"/>
    <hyperlink ref="WQU21" location="Age_Categories!A1" display="Age_Categories!A1" xr:uid="{00000000-0004-0000-0100-0000923E0000}"/>
    <hyperlink ref="WQV21" location="Age_Categories!A1" display="Age_Categories!A1" xr:uid="{00000000-0004-0000-0100-0000933E0000}"/>
    <hyperlink ref="WQW21" location="Age_Categories!A1" display="Age_Categories!A1" xr:uid="{00000000-0004-0000-0100-0000943E0000}"/>
    <hyperlink ref="WQX21" location="Age_Categories!A1" display="Age_Categories!A1" xr:uid="{00000000-0004-0000-0100-0000953E0000}"/>
    <hyperlink ref="WQY21" location="Age_Categories!A1" display="Age_Categories!A1" xr:uid="{00000000-0004-0000-0100-0000963E0000}"/>
    <hyperlink ref="WQZ21" location="Age_Categories!A1" display="Age_Categories!A1" xr:uid="{00000000-0004-0000-0100-0000973E0000}"/>
    <hyperlink ref="WRA21" location="Age_Categories!A1" display="Age_Categories!A1" xr:uid="{00000000-0004-0000-0100-0000983E0000}"/>
    <hyperlink ref="WRB21" location="Age_Categories!A1" display="Age_Categories!A1" xr:uid="{00000000-0004-0000-0100-0000993E0000}"/>
    <hyperlink ref="WRC21" location="Age_Categories!A1" display="Age_Categories!A1" xr:uid="{00000000-0004-0000-0100-00009A3E0000}"/>
    <hyperlink ref="WRD21" location="Age_Categories!A1" display="Age_Categories!A1" xr:uid="{00000000-0004-0000-0100-00009B3E0000}"/>
    <hyperlink ref="WRE21" location="Age_Categories!A1" display="Age_Categories!A1" xr:uid="{00000000-0004-0000-0100-00009C3E0000}"/>
    <hyperlink ref="WRF21" location="Age_Categories!A1" display="Age_Categories!A1" xr:uid="{00000000-0004-0000-0100-00009D3E0000}"/>
    <hyperlink ref="WRG21" location="Age_Categories!A1" display="Age_Categories!A1" xr:uid="{00000000-0004-0000-0100-00009E3E0000}"/>
    <hyperlink ref="WRH21" location="Age_Categories!A1" display="Age_Categories!A1" xr:uid="{00000000-0004-0000-0100-00009F3E0000}"/>
    <hyperlink ref="WRI21" location="Age_Categories!A1" display="Age_Categories!A1" xr:uid="{00000000-0004-0000-0100-0000A03E0000}"/>
    <hyperlink ref="WRJ21" location="Age_Categories!A1" display="Age_Categories!A1" xr:uid="{00000000-0004-0000-0100-0000A13E0000}"/>
    <hyperlink ref="WRK21" location="Age_Categories!A1" display="Age_Categories!A1" xr:uid="{00000000-0004-0000-0100-0000A23E0000}"/>
    <hyperlink ref="WRL21" location="Age_Categories!A1" display="Age_Categories!A1" xr:uid="{00000000-0004-0000-0100-0000A33E0000}"/>
    <hyperlink ref="WRM21" location="Age_Categories!A1" display="Age_Categories!A1" xr:uid="{00000000-0004-0000-0100-0000A43E0000}"/>
    <hyperlink ref="WRN21" location="Age_Categories!A1" display="Age_Categories!A1" xr:uid="{00000000-0004-0000-0100-0000A53E0000}"/>
    <hyperlink ref="WRO21" location="Age_Categories!A1" display="Age_Categories!A1" xr:uid="{00000000-0004-0000-0100-0000A63E0000}"/>
    <hyperlink ref="WRP21" location="Age_Categories!A1" display="Age_Categories!A1" xr:uid="{00000000-0004-0000-0100-0000A73E0000}"/>
    <hyperlink ref="WRQ21" location="Age_Categories!A1" display="Age_Categories!A1" xr:uid="{00000000-0004-0000-0100-0000A83E0000}"/>
    <hyperlink ref="WRR21" location="Age_Categories!A1" display="Age_Categories!A1" xr:uid="{00000000-0004-0000-0100-0000A93E0000}"/>
    <hyperlink ref="WRS21" location="Age_Categories!A1" display="Age_Categories!A1" xr:uid="{00000000-0004-0000-0100-0000AA3E0000}"/>
    <hyperlink ref="WRT21" location="Age_Categories!A1" display="Age_Categories!A1" xr:uid="{00000000-0004-0000-0100-0000AB3E0000}"/>
    <hyperlink ref="WRU21" location="Age_Categories!A1" display="Age_Categories!A1" xr:uid="{00000000-0004-0000-0100-0000AC3E0000}"/>
    <hyperlink ref="WRV21" location="Age_Categories!A1" display="Age_Categories!A1" xr:uid="{00000000-0004-0000-0100-0000AD3E0000}"/>
    <hyperlink ref="WRW21" location="Age_Categories!A1" display="Age_Categories!A1" xr:uid="{00000000-0004-0000-0100-0000AE3E0000}"/>
    <hyperlink ref="WRX21" location="Age_Categories!A1" display="Age_Categories!A1" xr:uid="{00000000-0004-0000-0100-0000AF3E0000}"/>
    <hyperlink ref="WRY21" location="Age_Categories!A1" display="Age_Categories!A1" xr:uid="{00000000-0004-0000-0100-0000B03E0000}"/>
    <hyperlink ref="WRZ21" location="Age_Categories!A1" display="Age_Categories!A1" xr:uid="{00000000-0004-0000-0100-0000B13E0000}"/>
    <hyperlink ref="WSA21" location="Age_Categories!A1" display="Age_Categories!A1" xr:uid="{00000000-0004-0000-0100-0000B23E0000}"/>
    <hyperlink ref="WSB21" location="Age_Categories!A1" display="Age_Categories!A1" xr:uid="{00000000-0004-0000-0100-0000B33E0000}"/>
    <hyperlink ref="WSC21" location="Age_Categories!A1" display="Age_Categories!A1" xr:uid="{00000000-0004-0000-0100-0000B43E0000}"/>
    <hyperlink ref="WSD21" location="Age_Categories!A1" display="Age_Categories!A1" xr:uid="{00000000-0004-0000-0100-0000B53E0000}"/>
    <hyperlink ref="WSE21" location="Age_Categories!A1" display="Age_Categories!A1" xr:uid="{00000000-0004-0000-0100-0000B63E0000}"/>
    <hyperlink ref="WSF21" location="Age_Categories!A1" display="Age_Categories!A1" xr:uid="{00000000-0004-0000-0100-0000B73E0000}"/>
    <hyperlink ref="WSG21" location="Age_Categories!A1" display="Age_Categories!A1" xr:uid="{00000000-0004-0000-0100-0000B83E0000}"/>
    <hyperlink ref="WSH21" location="Age_Categories!A1" display="Age_Categories!A1" xr:uid="{00000000-0004-0000-0100-0000B93E0000}"/>
    <hyperlink ref="WSI21" location="Age_Categories!A1" display="Age_Categories!A1" xr:uid="{00000000-0004-0000-0100-0000BA3E0000}"/>
    <hyperlink ref="WSJ21" location="Age_Categories!A1" display="Age_Categories!A1" xr:uid="{00000000-0004-0000-0100-0000BB3E0000}"/>
    <hyperlink ref="WSK21" location="Age_Categories!A1" display="Age_Categories!A1" xr:uid="{00000000-0004-0000-0100-0000BC3E0000}"/>
    <hyperlink ref="WSL21" location="Age_Categories!A1" display="Age_Categories!A1" xr:uid="{00000000-0004-0000-0100-0000BD3E0000}"/>
    <hyperlink ref="WSM21" location="Age_Categories!A1" display="Age_Categories!A1" xr:uid="{00000000-0004-0000-0100-0000BE3E0000}"/>
    <hyperlink ref="WSN21" location="Age_Categories!A1" display="Age_Categories!A1" xr:uid="{00000000-0004-0000-0100-0000BF3E0000}"/>
    <hyperlink ref="WSO21" location="Age_Categories!A1" display="Age_Categories!A1" xr:uid="{00000000-0004-0000-0100-0000C03E0000}"/>
    <hyperlink ref="WSP21" location="Age_Categories!A1" display="Age_Categories!A1" xr:uid="{00000000-0004-0000-0100-0000C13E0000}"/>
    <hyperlink ref="WSQ21" location="Age_Categories!A1" display="Age_Categories!A1" xr:uid="{00000000-0004-0000-0100-0000C23E0000}"/>
    <hyperlink ref="WSR21" location="Age_Categories!A1" display="Age_Categories!A1" xr:uid="{00000000-0004-0000-0100-0000C33E0000}"/>
    <hyperlink ref="WSS21" location="Age_Categories!A1" display="Age_Categories!A1" xr:uid="{00000000-0004-0000-0100-0000C43E0000}"/>
    <hyperlink ref="WST21" location="Age_Categories!A1" display="Age_Categories!A1" xr:uid="{00000000-0004-0000-0100-0000C53E0000}"/>
    <hyperlink ref="WSU21" location="Age_Categories!A1" display="Age_Categories!A1" xr:uid="{00000000-0004-0000-0100-0000C63E0000}"/>
    <hyperlink ref="WSV21" location="Age_Categories!A1" display="Age_Categories!A1" xr:uid="{00000000-0004-0000-0100-0000C73E0000}"/>
    <hyperlink ref="WSW21" location="Age_Categories!A1" display="Age_Categories!A1" xr:uid="{00000000-0004-0000-0100-0000C83E0000}"/>
    <hyperlink ref="WSX21" location="Age_Categories!A1" display="Age_Categories!A1" xr:uid="{00000000-0004-0000-0100-0000C93E0000}"/>
    <hyperlink ref="WSY21" location="Age_Categories!A1" display="Age_Categories!A1" xr:uid="{00000000-0004-0000-0100-0000CA3E0000}"/>
    <hyperlink ref="WSZ21" location="Age_Categories!A1" display="Age_Categories!A1" xr:uid="{00000000-0004-0000-0100-0000CB3E0000}"/>
    <hyperlink ref="WTA21" location="Age_Categories!A1" display="Age_Categories!A1" xr:uid="{00000000-0004-0000-0100-0000CC3E0000}"/>
    <hyperlink ref="WTB21" location="Age_Categories!A1" display="Age_Categories!A1" xr:uid="{00000000-0004-0000-0100-0000CD3E0000}"/>
    <hyperlink ref="WTC21" location="Age_Categories!A1" display="Age_Categories!A1" xr:uid="{00000000-0004-0000-0100-0000CE3E0000}"/>
    <hyperlink ref="WTD21" location="Age_Categories!A1" display="Age_Categories!A1" xr:uid="{00000000-0004-0000-0100-0000CF3E0000}"/>
    <hyperlink ref="WTE21" location="Age_Categories!A1" display="Age_Categories!A1" xr:uid="{00000000-0004-0000-0100-0000D03E0000}"/>
    <hyperlink ref="WTF21" location="Age_Categories!A1" display="Age_Categories!A1" xr:uid="{00000000-0004-0000-0100-0000D13E0000}"/>
    <hyperlink ref="WTG21" location="Age_Categories!A1" display="Age_Categories!A1" xr:uid="{00000000-0004-0000-0100-0000D23E0000}"/>
    <hyperlink ref="WTH21" location="Age_Categories!A1" display="Age_Categories!A1" xr:uid="{00000000-0004-0000-0100-0000D33E0000}"/>
    <hyperlink ref="WTI21" location="Age_Categories!A1" display="Age_Categories!A1" xr:uid="{00000000-0004-0000-0100-0000D43E0000}"/>
    <hyperlink ref="WTJ21" location="Age_Categories!A1" display="Age_Categories!A1" xr:uid="{00000000-0004-0000-0100-0000D53E0000}"/>
    <hyperlink ref="WTK21" location="Age_Categories!A1" display="Age_Categories!A1" xr:uid="{00000000-0004-0000-0100-0000D63E0000}"/>
    <hyperlink ref="WTL21" location="Age_Categories!A1" display="Age_Categories!A1" xr:uid="{00000000-0004-0000-0100-0000D73E0000}"/>
    <hyperlink ref="WTM21" location="Age_Categories!A1" display="Age_Categories!A1" xr:uid="{00000000-0004-0000-0100-0000D83E0000}"/>
    <hyperlink ref="WTN21" location="Age_Categories!A1" display="Age_Categories!A1" xr:uid="{00000000-0004-0000-0100-0000D93E0000}"/>
    <hyperlink ref="WTO21" location="Age_Categories!A1" display="Age_Categories!A1" xr:uid="{00000000-0004-0000-0100-0000DA3E0000}"/>
    <hyperlink ref="WTP21" location="Age_Categories!A1" display="Age_Categories!A1" xr:uid="{00000000-0004-0000-0100-0000DB3E0000}"/>
    <hyperlink ref="WTQ21" location="Age_Categories!A1" display="Age_Categories!A1" xr:uid="{00000000-0004-0000-0100-0000DC3E0000}"/>
    <hyperlink ref="WTR21" location="Age_Categories!A1" display="Age_Categories!A1" xr:uid="{00000000-0004-0000-0100-0000DD3E0000}"/>
    <hyperlink ref="WTS21" location="Age_Categories!A1" display="Age_Categories!A1" xr:uid="{00000000-0004-0000-0100-0000DE3E0000}"/>
    <hyperlink ref="WTT21" location="Age_Categories!A1" display="Age_Categories!A1" xr:uid="{00000000-0004-0000-0100-0000DF3E0000}"/>
    <hyperlink ref="WTU21" location="Age_Categories!A1" display="Age_Categories!A1" xr:uid="{00000000-0004-0000-0100-0000E03E0000}"/>
    <hyperlink ref="WTV21" location="Age_Categories!A1" display="Age_Categories!A1" xr:uid="{00000000-0004-0000-0100-0000E13E0000}"/>
    <hyperlink ref="WTW21" location="Age_Categories!A1" display="Age_Categories!A1" xr:uid="{00000000-0004-0000-0100-0000E23E0000}"/>
    <hyperlink ref="WTX21" location="Age_Categories!A1" display="Age_Categories!A1" xr:uid="{00000000-0004-0000-0100-0000E33E0000}"/>
    <hyperlink ref="WTY21" location="Age_Categories!A1" display="Age_Categories!A1" xr:uid="{00000000-0004-0000-0100-0000E43E0000}"/>
    <hyperlink ref="WTZ21" location="Age_Categories!A1" display="Age_Categories!A1" xr:uid="{00000000-0004-0000-0100-0000E53E0000}"/>
    <hyperlink ref="WUA21" location="Age_Categories!A1" display="Age_Categories!A1" xr:uid="{00000000-0004-0000-0100-0000E63E0000}"/>
    <hyperlink ref="WUB21" location="Age_Categories!A1" display="Age_Categories!A1" xr:uid="{00000000-0004-0000-0100-0000E73E0000}"/>
    <hyperlink ref="WUC21" location="Age_Categories!A1" display="Age_Categories!A1" xr:uid="{00000000-0004-0000-0100-0000E83E0000}"/>
    <hyperlink ref="WUD21" location="Age_Categories!A1" display="Age_Categories!A1" xr:uid="{00000000-0004-0000-0100-0000E93E0000}"/>
    <hyperlink ref="WUE21" location="Age_Categories!A1" display="Age_Categories!A1" xr:uid="{00000000-0004-0000-0100-0000EA3E0000}"/>
    <hyperlink ref="WUF21" location="Age_Categories!A1" display="Age_Categories!A1" xr:uid="{00000000-0004-0000-0100-0000EB3E0000}"/>
    <hyperlink ref="WUG21" location="Age_Categories!A1" display="Age_Categories!A1" xr:uid="{00000000-0004-0000-0100-0000EC3E0000}"/>
    <hyperlink ref="WUH21" location="Age_Categories!A1" display="Age_Categories!A1" xr:uid="{00000000-0004-0000-0100-0000ED3E0000}"/>
    <hyperlink ref="WUI21" location="Age_Categories!A1" display="Age_Categories!A1" xr:uid="{00000000-0004-0000-0100-0000EE3E0000}"/>
    <hyperlink ref="WUJ21" location="Age_Categories!A1" display="Age_Categories!A1" xr:uid="{00000000-0004-0000-0100-0000EF3E0000}"/>
    <hyperlink ref="WUK21" location="Age_Categories!A1" display="Age_Categories!A1" xr:uid="{00000000-0004-0000-0100-0000F03E0000}"/>
    <hyperlink ref="WUL21" location="Age_Categories!A1" display="Age_Categories!A1" xr:uid="{00000000-0004-0000-0100-0000F13E0000}"/>
    <hyperlink ref="WUM21" location="Age_Categories!A1" display="Age_Categories!A1" xr:uid="{00000000-0004-0000-0100-0000F23E0000}"/>
    <hyperlink ref="WUN21" location="Age_Categories!A1" display="Age_Categories!A1" xr:uid="{00000000-0004-0000-0100-0000F33E0000}"/>
    <hyperlink ref="WUO21" location="Age_Categories!A1" display="Age_Categories!A1" xr:uid="{00000000-0004-0000-0100-0000F43E0000}"/>
    <hyperlink ref="WUP21" location="Age_Categories!A1" display="Age_Categories!A1" xr:uid="{00000000-0004-0000-0100-0000F53E0000}"/>
    <hyperlink ref="WUQ21" location="Age_Categories!A1" display="Age_Categories!A1" xr:uid="{00000000-0004-0000-0100-0000F63E0000}"/>
    <hyperlink ref="WUR21" location="Age_Categories!A1" display="Age_Categories!A1" xr:uid="{00000000-0004-0000-0100-0000F73E0000}"/>
    <hyperlink ref="WUS21" location="Age_Categories!A1" display="Age_Categories!A1" xr:uid="{00000000-0004-0000-0100-0000F83E0000}"/>
    <hyperlink ref="WUT21" location="Age_Categories!A1" display="Age_Categories!A1" xr:uid="{00000000-0004-0000-0100-0000F93E0000}"/>
    <hyperlink ref="WUU21" location="Age_Categories!A1" display="Age_Categories!A1" xr:uid="{00000000-0004-0000-0100-0000FA3E0000}"/>
    <hyperlink ref="WUV21" location="Age_Categories!A1" display="Age_Categories!A1" xr:uid="{00000000-0004-0000-0100-0000FB3E0000}"/>
    <hyperlink ref="WUW21" location="Age_Categories!A1" display="Age_Categories!A1" xr:uid="{00000000-0004-0000-0100-0000FC3E0000}"/>
    <hyperlink ref="WUX21" location="Age_Categories!A1" display="Age_Categories!A1" xr:uid="{00000000-0004-0000-0100-0000FD3E0000}"/>
    <hyperlink ref="WUY21" location="Age_Categories!A1" display="Age_Categories!A1" xr:uid="{00000000-0004-0000-0100-0000FE3E0000}"/>
    <hyperlink ref="WUZ21" location="Age_Categories!A1" display="Age_Categories!A1" xr:uid="{00000000-0004-0000-0100-0000FF3E0000}"/>
    <hyperlink ref="WVA21" location="Age_Categories!A1" display="Age_Categories!A1" xr:uid="{00000000-0004-0000-0100-0000003F0000}"/>
    <hyperlink ref="WVB21" location="Age_Categories!A1" display="Age_Categories!A1" xr:uid="{00000000-0004-0000-0100-0000013F0000}"/>
    <hyperlink ref="WVC21" location="Age_Categories!A1" display="Age_Categories!A1" xr:uid="{00000000-0004-0000-0100-0000023F0000}"/>
    <hyperlink ref="WVD21" location="Age_Categories!A1" display="Age_Categories!A1" xr:uid="{00000000-0004-0000-0100-0000033F0000}"/>
    <hyperlink ref="WVE21" location="Age_Categories!A1" display="Age_Categories!A1" xr:uid="{00000000-0004-0000-0100-0000043F0000}"/>
    <hyperlink ref="WVF21" location="Age_Categories!A1" display="Age_Categories!A1" xr:uid="{00000000-0004-0000-0100-0000053F0000}"/>
    <hyperlink ref="WVG21" location="Age_Categories!A1" display="Age_Categories!A1" xr:uid="{00000000-0004-0000-0100-0000063F0000}"/>
    <hyperlink ref="WVH21" location="Age_Categories!A1" display="Age_Categories!A1" xr:uid="{00000000-0004-0000-0100-0000073F0000}"/>
    <hyperlink ref="WVI21" location="Age_Categories!A1" display="Age_Categories!A1" xr:uid="{00000000-0004-0000-0100-0000083F0000}"/>
    <hyperlink ref="WVJ21" location="Age_Categories!A1" display="Age_Categories!A1" xr:uid="{00000000-0004-0000-0100-0000093F0000}"/>
    <hyperlink ref="WVK21" location="Age_Categories!A1" display="Age_Categories!A1" xr:uid="{00000000-0004-0000-0100-00000A3F0000}"/>
    <hyperlink ref="WVL21" location="Age_Categories!A1" display="Age_Categories!A1" xr:uid="{00000000-0004-0000-0100-00000B3F0000}"/>
    <hyperlink ref="WVM21" location="Age_Categories!A1" display="Age_Categories!A1" xr:uid="{00000000-0004-0000-0100-00000C3F0000}"/>
    <hyperlink ref="WVN21" location="Age_Categories!A1" display="Age_Categories!A1" xr:uid="{00000000-0004-0000-0100-00000D3F0000}"/>
    <hyperlink ref="WVO21" location="Age_Categories!A1" display="Age_Categories!A1" xr:uid="{00000000-0004-0000-0100-00000E3F0000}"/>
    <hyperlink ref="WVP21" location="Age_Categories!A1" display="Age_Categories!A1" xr:uid="{00000000-0004-0000-0100-00000F3F0000}"/>
    <hyperlink ref="WVQ21" location="Age_Categories!A1" display="Age_Categories!A1" xr:uid="{00000000-0004-0000-0100-0000103F0000}"/>
    <hyperlink ref="WVR21" location="Age_Categories!A1" display="Age_Categories!A1" xr:uid="{00000000-0004-0000-0100-0000113F0000}"/>
    <hyperlink ref="WVS21" location="Age_Categories!A1" display="Age_Categories!A1" xr:uid="{00000000-0004-0000-0100-0000123F0000}"/>
    <hyperlink ref="WVT21" location="Age_Categories!A1" display="Age_Categories!A1" xr:uid="{00000000-0004-0000-0100-0000133F0000}"/>
    <hyperlink ref="WVU21" location="Age_Categories!A1" display="Age_Categories!A1" xr:uid="{00000000-0004-0000-0100-0000143F0000}"/>
    <hyperlink ref="WVV21" location="Age_Categories!A1" display="Age_Categories!A1" xr:uid="{00000000-0004-0000-0100-0000153F0000}"/>
    <hyperlink ref="WVW21" location="Age_Categories!A1" display="Age_Categories!A1" xr:uid="{00000000-0004-0000-0100-0000163F0000}"/>
    <hyperlink ref="WVX21" location="Age_Categories!A1" display="Age_Categories!A1" xr:uid="{00000000-0004-0000-0100-0000173F0000}"/>
    <hyperlink ref="WVY21" location="Age_Categories!A1" display="Age_Categories!A1" xr:uid="{00000000-0004-0000-0100-0000183F0000}"/>
    <hyperlink ref="WVZ21" location="Age_Categories!A1" display="Age_Categories!A1" xr:uid="{00000000-0004-0000-0100-0000193F0000}"/>
    <hyperlink ref="WWA21" location="Age_Categories!A1" display="Age_Categories!A1" xr:uid="{00000000-0004-0000-0100-00001A3F0000}"/>
    <hyperlink ref="WWB21" location="Age_Categories!A1" display="Age_Categories!A1" xr:uid="{00000000-0004-0000-0100-00001B3F0000}"/>
    <hyperlink ref="WWC21" location="Age_Categories!A1" display="Age_Categories!A1" xr:uid="{00000000-0004-0000-0100-00001C3F0000}"/>
    <hyperlink ref="WWD21" location="Age_Categories!A1" display="Age_Categories!A1" xr:uid="{00000000-0004-0000-0100-00001D3F0000}"/>
    <hyperlink ref="WWE21" location="Age_Categories!A1" display="Age_Categories!A1" xr:uid="{00000000-0004-0000-0100-00001E3F0000}"/>
    <hyperlink ref="WWF21" location="Age_Categories!A1" display="Age_Categories!A1" xr:uid="{00000000-0004-0000-0100-00001F3F0000}"/>
    <hyperlink ref="WWG21" location="Age_Categories!A1" display="Age_Categories!A1" xr:uid="{00000000-0004-0000-0100-0000203F0000}"/>
    <hyperlink ref="WWH21" location="Age_Categories!A1" display="Age_Categories!A1" xr:uid="{00000000-0004-0000-0100-0000213F0000}"/>
    <hyperlink ref="WWI21" location="Age_Categories!A1" display="Age_Categories!A1" xr:uid="{00000000-0004-0000-0100-0000223F0000}"/>
    <hyperlink ref="WWJ21" location="Age_Categories!A1" display="Age_Categories!A1" xr:uid="{00000000-0004-0000-0100-0000233F0000}"/>
    <hyperlink ref="WWK21" location="Age_Categories!A1" display="Age_Categories!A1" xr:uid="{00000000-0004-0000-0100-0000243F0000}"/>
    <hyperlink ref="WWL21" location="Age_Categories!A1" display="Age_Categories!A1" xr:uid="{00000000-0004-0000-0100-0000253F0000}"/>
    <hyperlink ref="WWM21" location="Age_Categories!A1" display="Age_Categories!A1" xr:uid="{00000000-0004-0000-0100-0000263F0000}"/>
    <hyperlink ref="WWN21" location="Age_Categories!A1" display="Age_Categories!A1" xr:uid="{00000000-0004-0000-0100-0000273F0000}"/>
    <hyperlink ref="WWO21" location="Age_Categories!A1" display="Age_Categories!A1" xr:uid="{00000000-0004-0000-0100-0000283F0000}"/>
    <hyperlink ref="WWP21" location="Age_Categories!A1" display="Age_Categories!A1" xr:uid="{00000000-0004-0000-0100-0000293F0000}"/>
    <hyperlink ref="WWQ21" location="Age_Categories!A1" display="Age_Categories!A1" xr:uid="{00000000-0004-0000-0100-00002A3F0000}"/>
    <hyperlink ref="WWR21" location="Age_Categories!A1" display="Age_Categories!A1" xr:uid="{00000000-0004-0000-0100-00002B3F0000}"/>
    <hyperlink ref="WWS21" location="Age_Categories!A1" display="Age_Categories!A1" xr:uid="{00000000-0004-0000-0100-00002C3F0000}"/>
    <hyperlink ref="WWT21" location="Age_Categories!A1" display="Age_Categories!A1" xr:uid="{00000000-0004-0000-0100-00002D3F0000}"/>
    <hyperlink ref="WWU21" location="Age_Categories!A1" display="Age_Categories!A1" xr:uid="{00000000-0004-0000-0100-00002E3F0000}"/>
    <hyperlink ref="WWV21" location="Age_Categories!A1" display="Age_Categories!A1" xr:uid="{00000000-0004-0000-0100-00002F3F0000}"/>
    <hyperlink ref="WWW21" location="Age_Categories!A1" display="Age_Categories!A1" xr:uid="{00000000-0004-0000-0100-0000303F0000}"/>
    <hyperlink ref="WWX21" location="Age_Categories!A1" display="Age_Categories!A1" xr:uid="{00000000-0004-0000-0100-0000313F0000}"/>
    <hyperlink ref="WWY21" location="Age_Categories!A1" display="Age_Categories!A1" xr:uid="{00000000-0004-0000-0100-0000323F0000}"/>
    <hyperlink ref="WWZ21" location="Age_Categories!A1" display="Age_Categories!A1" xr:uid="{00000000-0004-0000-0100-0000333F0000}"/>
    <hyperlink ref="WXA21" location="Age_Categories!A1" display="Age_Categories!A1" xr:uid="{00000000-0004-0000-0100-0000343F0000}"/>
    <hyperlink ref="WXB21" location="Age_Categories!A1" display="Age_Categories!A1" xr:uid="{00000000-0004-0000-0100-0000353F0000}"/>
    <hyperlink ref="WXC21" location="Age_Categories!A1" display="Age_Categories!A1" xr:uid="{00000000-0004-0000-0100-0000363F0000}"/>
    <hyperlink ref="WXD21" location="Age_Categories!A1" display="Age_Categories!A1" xr:uid="{00000000-0004-0000-0100-0000373F0000}"/>
    <hyperlink ref="WXE21" location="Age_Categories!A1" display="Age_Categories!A1" xr:uid="{00000000-0004-0000-0100-0000383F0000}"/>
    <hyperlink ref="WXF21" location="Age_Categories!A1" display="Age_Categories!A1" xr:uid="{00000000-0004-0000-0100-0000393F0000}"/>
    <hyperlink ref="WXG21" location="Age_Categories!A1" display="Age_Categories!A1" xr:uid="{00000000-0004-0000-0100-00003A3F0000}"/>
    <hyperlink ref="WXH21" location="Age_Categories!A1" display="Age_Categories!A1" xr:uid="{00000000-0004-0000-0100-00003B3F0000}"/>
    <hyperlink ref="WXI21" location="Age_Categories!A1" display="Age_Categories!A1" xr:uid="{00000000-0004-0000-0100-00003C3F0000}"/>
    <hyperlink ref="WXJ21" location="Age_Categories!A1" display="Age_Categories!A1" xr:uid="{00000000-0004-0000-0100-00003D3F0000}"/>
    <hyperlink ref="WXK21" location="Age_Categories!A1" display="Age_Categories!A1" xr:uid="{00000000-0004-0000-0100-00003E3F0000}"/>
    <hyperlink ref="WXL21" location="Age_Categories!A1" display="Age_Categories!A1" xr:uid="{00000000-0004-0000-0100-00003F3F0000}"/>
    <hyperlink ref="WXM21" location="Age_Categories!A1" display="Age_Categories!A1" xr:uid="{00000000-0004-0000-0100-0000403F0000}"/>
    <hyperlink ref="WXN21" location="Age_Categories!A1" display="Age_Categories!A1" xr:uid="{00000000-0004-0000-0100-0000413F0000}"/>
    <hyperlink ref="WXO21" location="Age_Categories!A1" display="Age_Categories!A1" xr:uid="{00000000-0004-0000-0100-0000423F0000}"/>
    <hyperlink ref="WXP21" location="Age_Categories!A1" display="Age_Categories!A1" xr:uid="{00000000-0004-0000-0100-0000433F0000}"/>
    <hyperlink ref="WXQ21" location="Age_Categories!A1" display="Age_Categories!A1" xr:uid="{00000000-0004-0000-0100-0000443F0000}"/>
    <hyperlink ref="WXR21" location="Age_Categories!A1" display="Age_Categories!A1" xr:uid="{00000000-0004-0000-0100-0000453F0000}"/>
    <hyperlink ref="WXS21" location="Age_Categories!A1" display="Age_Categories!A1" xr:uid="{00000000-0004-0000-0100-0000463F0000}"/>
    <hyperlink ref="WXT21" location="Age_Categories!A1" display="Age_Categories!A1" xr:uid="{00000000-0004-0000-0100-0000473F0000}"/>
    <hyperlink ref="WXU21" location="Age_Categories!A1" display="Age_Categories!A1" xr:uid="{00000000-0004-0000-0100-0000483F0000}"/>
    <hyperlink ref="WXV21" location="Age_Categories!A1" display="Age_Categories!A1" xr:uid="{00000000-0004-0000-0100-0000493F0000}"/>
    <hyperlink ref="WXW21" location="Age_Categories!A1" display="Age_Categories!A1" xr:uid="{00000000-0004-0000-0100-00004A3F0000}"/>
    <hyperlink ref="WXX21" location="Age_Categories!A1" display="Age_Categories!A1" xr:uid="{00000000-0004-0000-0100-00004B3F0000}"/>
    <hyperlink ref="WXY21" location="Age_Categories!A1" display="Age_Categories!A1" xr:uid="{00000000-0004-0000-0100-00004C3F0000}"/>
    <hyperlink ref="WXZ21" location="Age_Categories!A1" display="Age_Categories!A1" xr:uid="{00000000-0004-0000-0100-00004D3F0000}"/>
    <hyperlink ref="WYA21" location="Age_Categories!A1" display="Age_Categories!A1" xr:uid="{00000000-0004-0000-0100-00004E3F0000}"/>
    <hyperlink ref="WYB21" location="Age_Categories!A1" display="Age_Categories!A1" xr:uid="{00000000-0004-0000-0100-00004F3F0000}"/>
    <hyperlink ref="WYC21" location="Age_Categories!A1" display="Age_Categories!A1" xr:uid="{00000000-0004-0000-0100-0000503F0000}"/>
    <hyperlink ref="WYD21" location="Age_Categories!A1" display="Age_Categories!A1" xr:uid="{00000000-0004-0000-0100-0000513F0000}"/>
    <hyperlink ref="WYE21" location="Age_Categories!A1" display="Age_Categories!A1" xr:uid="{00000000-0004-0000-0100-0000523F0000}"/>
    <hyperlink ref="WYF21" location="Age_Categories!A1" display="Age_Categories!A1" xr:uid="{00000000-0004-0000-0100-0000533F0000}"/>
    <hyperlink ref="WYG21" location="Age_Categories!A1" display="Age_Categories!A1" xr:uid="{00000000-0004-0000-0100-0000543F0000}"/>
    <hyperlink ref="WYH21" location="Age_Categories!A1" display="Age_Categories!A1" xr:uid="{00000000-0004-0000-0100-0000553F0000}"/>
    <hyperlink ref="WYI21" location="Age_Categories!A1" display="Age_Categories!A1" xr:uid="{00000000-0004-0000-0100-0000563F0000}"/>
    <hyperlink ref="WYJ21" location="Age_Categories!A1" display="Age_Categories!A1" xr:uid="{00000000-0004-0000-0100-0000573F0000}"/>
    <hyperlink ref="WYK21" location="Age_Categories!A1" display="Age_Categories!A1" xr:uid="{00000000-0004-0000-0100-0000583F0000}"/>
    <hyperlink ref="WYL21" location="Age_Categories!A1" display="Age_Categories!A1" xr:uid="{00000000-0004-0000-0100-0000593F0000}"/>
    <hyperlink ref="WYM21" location="Age_Categories!A1" display="Age_Categories!A1" xr:uid="{00000000-0004-0000-0100-00005A3F0000}"/>
    <hyperlink ref="WYN21" location="Age_Categories!A1" display="Age_Categories!A1" xr:uid="{00000000-0004-0000-0100-00005B3F0000}"/>
    <hyperlink ref="WYO21" location="Age_Categories!A1" display="Age_Categories!A1" xr:uid="{00000000-0004-0000-0100-00005C3F0000}"/>
    <hyperlink ref="WYP21" location="Age_Categories!A1" display="Age_Categories!A1" xr:uid="{00000000-0004-0000-0100-00005D3F0000}"/>
    <hyperlink ref="WYQ21" location="Age_Categories!A1" display="Age_Categories!A1" xr:uid="{00000000-0004-0000-0100-00005E3F0000}"/>
    <hyperlink ref="WYR21" location="Age_Categories!A1" display="Age_Categories!A1" xr:uid="{00000000-0004-0000-0100-00005F3F0000}"/>
    <hyperlink ref="WYS21" location="Age_Categories!A1" display="Age_Categories!A1" xr:uid="{00000000-0004-0000-0100-0000603F0000}"/>
    <hyperlink ref="WYT21" location="Age_Categories!A1" display="Age_Categories!A1" xr:uid="{00000000-0004-0000-0100-0000613F0000}"/>
    <hyperlink ref="WYU21" location="Age_Categories!A1" display="Age_Categories!A1" xr:uid="{00000000-0004-0000-0100-0000623F0000}"/>
    <hyperlink ref="WYV21" location="Age_Categories!A1" display="Age_Categories!A1" xr:uid="{00000000-0004-0000-0100-0000633F0000}"/>
    <hyperlink ref="WYW21" location="Age_Categories!A1" display="Age_Categories!A1" xr:uid="{00000000-0004-0000-0100-0000643F0000}"/>
    <hyperlink ref="WYX21" location="Age_Categories!A1" display="Age_Categories!A1" xr:uid="{00000000-0004-0000-0100-0000653F0000}"/>
    <hyperlink ref="WYY21" location="Age_Categories!A1" display="Age_Categories!A1" xr:uid="{00000000-0004-0000-0100-0000663F0000}"/>
    <hyperlink ref="WYZ21" location="Age_Categories!A1" display="Age_Categories!A1" xr:uid="{00000000-0004-0000-0100-0000673F0000}"/>
    <hyperlink ref="WZA21" location="Age_Categories!A1" display="Age_Categories!A1" xr:uid="{00000000-0004-0000-0100-0000683F0000}"/>
    <hyperlink ref="WZB21" location="Age_Categories!A1" display="Age_Categories!A1" xr:uid="{00000000-0004-0000-0100-0000693F0000}"/>
    <hyperlink ref="WZC21" location="Age_Categories!A1" display="Age_Categories!A1" xr:uid="{00000000-0004-0000-0100-00006A3F0000}"/>
    <hyperlink ref="WZD21" location="Age_Categories!A1" display="Age_Categories!A1" xr:uid="{00000000-0004-0000-0100-00006B3F0000}"/>
    <hyperlink ref="WZE21" location="Age_Categories!A1" display="Age_Categories!A1" xr:uid="{00000000-0004-0000-0100-00006C3F0000}"/>
    <hyperlink ref="WZF21" location="Age_Categories!A1" display="Age_Categories!A1" xr:uid="{00000000-0004-0000-0100-00006D3F0000}"/>
    <hyperlink ref="WZG21" location="Age_Categories!A1" display="Age_Categories!A1" xr:uid="{00000000-0004-0000-0100-00006E3F0000}"/>
    <hyperlink ref="WZH21" location="Age_Categories!A1" display="Age_Categories!A1" xr:uid="{00000000-0004-0000-0100-00006F3F0000}"/>
    <hyperlink ref="WZI21" location="Age_Categories!A1" display="Age_Categories!A1" xr:uid="{00000000-0004-0000-0100-0000703F0000}"/>
    <hyperlink ref="WZJ21" location="Age_Categories!A1" display="Age_Categories!A1" xr:uid="{00000000-0004-0000-0100-0000713F0000}"/>
    <hyperlink ref="WZK21" location="Age_Categories!A1" display="Age_Categories!A1" xr:uid="{00000000-0004-0000-0100-0000723F0000}"/>
    <hyperlink ref="WZL21" location="Age_Categories!A1" display="Age_Categories!A1" xr:uid="{00000000-0004-0000-0100-0000733F0000}"/>
    <hyperlink ref="WZM21" location="Age_Categories!A1" display="Age_Categories!A1" xr:uid="{00000000-0004-0000-0100-0000743F0000}"/>
    <hyperlink ref="WZN21" location="Age_Categories!A1" display="Age_Categories!A1" xr:uid="{00000000-0004-0000-0100-0000753F0000}"/>
    <hyperlink ref="WZO21" location="Age_Categories!A1" display="Age_Categories!A1" xr:uid="{00000000-0004-0000-0100-0000763F0000}"/>
    <hyperlink ref="WZP21" location="Age_Categories!A1" display="Age_Categories!A1" xr:uid="{00000000-0004-0000-0100-0000773F0000}"/>
    <hyperlink ref="WZQ21" location="Age_Categories!A1" display="Age_Categories!A1" xr:uid="{00000000-0004-0000-0100-0000783F0000}"/>
    <hyperlink ref="WZR21" location="Age_Categories!A1" display="Age_Categories!A1" xr:uid="{00000000-0004-0000-0100-0000793F0000}"/>
    <hyperlink ref="WZS21" location="Age_Categories!A1" display="Age_Categories!A1" xr:uid="{00000000-0004-0000-0100-00007A3F0000}"/>
    <hyperlink ref="WZT21" location="Age_Categories!A1" display="Age_Categories!A1" xr:uid="{00000000-0004-0000-0100-00007B3F0000}"/>
    <hyperlink ref="WZU21" location="Age_Categories!A1" display="Age_Categories!A1" xr:uid="{00000000-0004-0000-0100-00007C3F0000}"/>
    <hyperlink ref="WZV21" location="Age_Categories!A1" display="Age_Categories!A1" xr:uid="{00000000-0004-0000-0100-00007D3F0000}"/>
    <hyperlink ref="WZW21" location="Age_Categories!A1" display="Age_Categories!A1" xr:uid="{00000000-0004-0000-0100-00007E3F0000}"/>
    <hyperlink ref="WZX21" location="Age_Categories!A1" display="Age_Categories!A1" xr:uid="{00000000-0004-0000-0100-00007F3F0000}"/>
    <hyperlink ref="WZY21" location="Age_Categories!A1" display="Age_Categories!A1" xr:uid="{00000000-0004-0000-0100-0000803F0000}"/>
    <hyperlink ref="WZZ21" location="Age_Categories!A1" display="Age_Categories!A1" xr:uid="{00000000-0004-0000-0100-0000813F0000}"/>
    <hyperlink ref="XAA21" location="Age_Categories!A1" display="Age_Categories!A1" xr:uid="{00000000-0004-0000-0100-0000823F0000}"/>
    <hyperlink ref="XAB21" location="Age_Categories!A1" display="Age_Categories!A1" xr:uid="{00000000-0004-0000-0100-0000833F0000}"/>
    <hyperlink ref="XAC21" location="Age_Categories!A1" display="Age_Categories!A1" xr:uid="{00000000-0004-0000-0100-0000843F0000}"/>
    <hyperlink ref="XAD21" location="Age_Categories!A1" display="Age_Categories!A1" xr:uid="{00000000-0004-0000-0100-0000853F0000}"/>
    <hyperlink ref="XAE21" location="Age_Categories!A1" display="Age_Categories!A1" xr:uid="{00000000-0004-0000-0100-0000863F0000}"/>
    <hyperlink ref="XAF21" location="Age_Categories!A1" display="Age_Categories!A1" xr:uid="{00000000-0004-0000-0100-0000873F0000}"/>
    <hyperlink ref="XAG21" location="Age_Categories!A1" display="Age_Categories!A1" xr:uid="{00000000-0004-0000-0100-0000883F0000}"/>
    <hyperlink ref="XAH21" location="Age_Categories!A1" display="Age_Categories!A1" xr:uid="{00000000-0004-0000-0100-0000893F0000}"/>
    <hyperlink ref="XAI21" location="Age_Categories!A1" display="Age_Categories!A1" xr:uid="{00000000-0004-0000-0100-00008A3F0000}"/>
    <hyperlink ref="XAJ21" location="Age_Categories!A1" display="Age_Categories!A1" xr:uid="{00000000-0004-0000-0100-00008B3F0000}"/>
    <hyperlink ref="XAK21" location="Age_Categories!A1" display="Age_Categories!A1" xr:uid="{00000000-0004-0000-0100-00008C3F0000}"/>
    <hyperlink ref="XAL21" location="Age_Categories!A1" display="Age_Categories!A1" xr:uid="{00000000-0004-0000-0100-00008D3F0000}"/>
    <hyperlink ref="XAM21" location="Age_Categories!A1" display="Age_Categories!A1" xr:uid="{00000000-0004-0000-0100-00008E3F0000}"/>
    <hyperlink ref="XAN21" location="Age_Categories!A1" display="Age_Categories!A1" xr:uid="{00000000-0004-0000-0100-00008F3F0000}"/>
    <hyperlink ref="XAO21" location="Age_Categories!A1" display="Age_Categories!A1" xr:uid="{00000000-0004-0000-0100-0000903F0000}"/>
    <hyperlink ref="XAP21" location="Age_Categories!A1" display="Age_Categories!A1" xr:uid="{00000000-0004-0000-0100-0000913F0000}"/>
    <hyperlink ref="XAQ21" location="Age_Categories!A1" display="Age_Categories!A1" xr:uid="{00000000-0004-0000-0100-0000923F0000}"/>
    <hyperlink ref="XAR21" location="Age_Categories!A1" display="Age_Categories!A1" xr:uid="{00000000-0004-0000-0100-0000933F0000}"/>
    <hyperlink ref="XAS21" location="Age_Categories!A1" display="Age_Categories!A1" xr:uid="{00000000-0004-0000-0100-0000943F0000}"/>
    <hyperlink ref="XAT21" location="Age_Categories!A1" display="Age_Categories!A1" xr:uid="{00000000-0004-0000-0100-0000953F0000}"/>
    <hyperlink ref="XAU21" location="Age_Categories!A1" display="Age_Categories!A1" xr:uid="{00000000-0004-0000-0100-0000963F0000}"/>
    <hyperlink ref="XAV21" location="Age_Categories!A1" display="Age_Categories!A1" xr:uid="{00000000-0004-0000-0100-0000973F0000}"/>
    <hyperlink ref="XAW21" location="Age_Categories!A1" display="Age_Categories!A1" xr:uid="{00000000-0004-0000-0100-0000983F0000}"/>
    <hyperlink ref="XAX21" location="Age_Categories!A1" display="Age_Categories!A1" xr:uid="{00000000-0004-0000-0100-0000993F0000}"/>
    <hyperlink ref="XAY21" location="Age_Categories!A1" display="Age_Categories!A1" xr:uid="{00000000-0004-0000-0100-00009A3F0000}"/>
    <hyperlink ref="XAZ21" location="Age_Categories!A1" display="Age_Categories!A1" xr:uid="{00000000-0004-0000-0100-00009B3F0000}"/>
    <hyperlink ref="XBA21" location="Age_Categories!A1" display="Age_Categories!A1" xr:uid="{00000000-0004-0000-0100-00009C3F0000}"/>
    <hyperlink ref="XBB21" location="Age_Categories!A1" display="Age_Categories!A1" xr:uid="{00000000-0004-0000-0100-00009D3F0000}"/>
    <hyperlink ref="XBC21" location="Age_Categories!A1" display="Age_Categories!A1" xr:uid="{00000000-0004-0000-0100-00009E3F0000}"/>
    <hyperlink ref="XBD21" location="Age_Categories!A1" display="Age_Categories!A1" xr:uid="{00000000-0004-0000-0100-00009F3F0000}"/>
    <hyperlink ref="XBE21" location="Age_Categories!A1" display="Age_Categories!A1" xr:uid="{00000000-0004-0000-0100-0000A03F0000}"/>
    <hyperlink ref="XBF21" location="Age_Categories!A1" display="Age_Categories!A1" xr:uid="{00000000-0004-0000-0100-0000A13F0000}"/>
    <hyperlink ref="XBG21" location="Age_Categories!A1" display="Age_Categories!A1" xr:uid="{00000000-0004-0000-0100-0000A23F0000}"/>
    <hyperlink ref="XBH21" location="Age_Categories!A1" display="Age_Categories!A1" xr:uid="{00000000-0004-0000-0100-0000A33F0000}"/>
    <hyperlink ref="XBI21" location="Age_Categories!A1" display="Age_Categories!A1" xr:uid="{00000000-0004-0000-0100-0000A43F0000}"/>
    <hyperlink ref="XBJ21" location="Age_Categories!A1" display="Age_Categories!A1" xr:uid="{00000000-0004-0000-0100-0000A53F0000}"/>
    <hyperlink ref="XBK21" location="Age_Categories!A1" display="Age_Categories!A1" xr:uid="{00000000-0004-0000-0100-0000A63F0000}"/>
    <hyperlink ref="XBL21" location="Age_Categories!A1" display="Age_Categories!A1" xr:uid="{00000000-0004-0000-0100-0000A73F0000}"/>
    <hyperlink ref="XBM21" location="Age_Categories!A1" display="Age_Categories!A1" xr:uid="{00000000-0004-0000-0100-0000A83F0000}"/>
    <hyperlink ref="XBN21" location="Age_Categories!A1" display="Age_Categories!A1" xr:uid="{00000000-0004-0000-0100-0000A93F0000}"/>
    <hyperlink ref="XBO21" location="Age_Categories!A1" display="Age_Categories!A1" xr:uid="{00000000-0004-0000-0100-0000AA3F0000}"/>
    <hyperlink ref="XBP21" location="Age_Categories!A1" display="Age_Categories!A1" xr:uid="{00000000-0004-0000-0100-0000AB3F0000}"/>
    <hyperlink ref="XBQ21" location="Age_Categories!A1" display="Age_Categories!A1" xr:uid="{00000000-0004-0000-0100-0000AC3F0000}"/>
    <hyperlink ref="XBR21" location="Age_Categories!A1" display="Age_Categories!A1" xr:uid="{00000000-0004-0000-0100-0000AD3F0000}"/>
    <hyperlink ref="XBS21" location="Age_Categories!A1" display="Age_Categories!A1" xr:uid="{00000000-0004-0000-0100-0000AE3F0000}"/>
    <hyperlink ref="XBT21" location="Age_Categories!A1" display="Age_Categories!A1" xr:uid="{00000000-0004-0000-0100-0000AF3F0000}"/>
    <hyperlink ref="XBU21" location="Age_Categories!A1" display="Age_Categories!A1" xr:uid="{00000000-0004-0000-0100-0000B03F0000}"/>
    <hyperlink ref="XBV21" location="Age_Categories!A1" display="Age_Categories!A1" xr:uid="{00000000-0004-0000-0100-0000B13F0000}"/>
    <hyperlink ref="XBW21" location="Age_Categories!A1" display="Age_Categories!A1" xr:uid="{00000000-0004-0000-0100-0000B23F0000}"/>
    <hyperlink ref="XBX21" location="Age_Categories!A1" display="Age_Categories!A1" xr:uid="{00000000-0004-0000-0100-0000B33F0000}"/>
    <hyperlink ref="XBY21" location="Age_Categories!A1" display="Age_Categories!A1" xr:uid="{00000000-0004-0000-0100-0000B43F0000}"/>
    <hyperlink ref="XBZ21" location="Age_Categories!A1" display="Age_Categories!A1" xr:uid="{00000000-0004-0000-0100-0000B53F0000}"/>
    <hyperlink ref="XCA21" location="Age_Categories!A1" display="Age_Categories!A1" xr:uid="{00000000-0004-0000-0100-0000B63F0000}"/>
    <hyperlink ref="XCB21" location="Age_Categories!A1" display="Age_Categories!A1" xr:uid="{00000000-0004-0000-0100-0000B73F0000}"/>
    <hyperlink ref="XCC21" location="Age_Categories!A1" display="Age_Categories!A1" xr:uid="{00000000-0004-0000-0100-0000B83F0000}"/>
    <hyperlink ref="XCD21" location="Age_Categories!A1" display="Age_Categories!A1" xr:uid="{00000000-0004-0000-0100-0000B93F0000}"/>
    <hyperlink ref="XCE21" location="Age_Categories!A1" display="Age_Categories!A1" xr:uid="{00000000-0004-0000-0100-0000BA3F0000}"/>
    <hyperlink ref="XCF21" location="Age_Categories!A1" display="Age_Categories!A1" xr:uid="{00000000-0004-0000-0100-0000BB3F0000}"/>
    <hyperlink ref="XCG21" location="Age_Categories!A1" display="Age_Categories!A1" xr:uid="{00000000-0004-0000-0100-0000BC3F0000}"/>
    <hyperlink ref="XCH21" location="Age_Categories!A1" display="Age_Categories!A1" xr:uid="{00000000-0004-0000-0100-0000BD3F0000}"/>
    <hyperlink ref="XCI21" location="Age_Categories!A1" display="Age_Categories!A1" xr:uid="{00000000-0004-0000-0100-0000BE3F0000}"/>
    <hyperlink ref="XCJ21" location="Age_Categories!A1" display="Age_Categories!A1" xr:uid="{00000000-0004-0000-0100-0000BF3F0000}"/>
    <hyperlink ref="XCK21" location="Age_Categories!A1" display="Age_Categories!A1" xr:uid="{00000000-0004-0000-0100-0000C03F0000}"/>
    <hyperlink ref="XCL21" location="Age_Categories!A1" display="Age_Categories!A1" xr:uid="{00000000-0004-0000-0100-0000C13F0000}"/>
    <hyperlink ref="XCM21" location="Age_Categories!A1" display="Age_Categories!A1" xr:uid="{00000000-0004-0000-0100-0000C23F0000}"/>
    <hyperlink ref="XCN21" location="Age_Categories!A1" display="Age_Categories!A1" xr:uid="{00000000-0004-0000-0100-0000C33F0000}"/>
    <hyperlink ref="XCO21" location="Age_Categories!A1" display="Age_Categories!A1" xr:uid="{00000000-0004-0000-0100-0000C43F0000}"/>
    <hyperlink ref="XCP21" location="Age_Categories!A1" display="Age_Categories!A1" xr:uid="{00000000-0004-0000-0100-0000C53F0000}"/>
    <hyperlink ref="XCQ21" location="Age_Categories!A1" display="Age_Categories!A1" xr:uid="{00000000-0004-0000-0100-0000C63F0000}"/>
    <hyperlink ref="XCR21" location="Age_Categories!A1" display="Age_Categories!A1" xr:uid="{00000000-0004-0000-0100-0000C73F0000}"/>
    <hyperlink ref="XCS21" location="Age_Categories!A1" display="Age_Categories!A1" xr:uid="{00000000-0004-0000-0100-0000C83F0000}"/>
    <hyperlink ref="XCT21" location="Age_Categories!A1" display="Age_Categories!A1" xr:uid="{00000000-0004-0000-0100-0000C93F0000}"/>
    <hyperlink ref="XCU21" location="Age_Categories!A1" display="Age_Categories!A1" xr:uid="{00000000-0004-0000-0100-0000CA3F0000}"/>
    <hyperlink ref="XCV21" location="Age_Categories!A1" display="Age_Categories!A1" xr:uid="{00000000-0004-0000-0100-0000CB3F0000}"/>
    <hyperlink ref="XCW21" location="Age_Categories!A1" display="Age_Categories!A1" xr:uid="{00000000-0004-0000-0100-0000CC3F0000}"/>
    <hyperlink ref="XCX21" location="Age_Categories!A1" display="Age_Categories!A1" xr:uid="{00000000-0004-0000-0100-0000CD3F0000}"/>
    <hyperlink ref="XCY21" location="Age_Categories!A1" display="Age_Categories!A1" xr:uid="{00000000-0004-0000-0100-0000CE3F0000}"/>
    <hyperlink ref="XCZ21" location="Age_Categories!A1" display="Age_Categories!A1" xr:uid="{00000000-0004-0000-0100-0000CF3F0000}"/>
    <hyperlink ref="XDA21" location="Age_Categories!A1" display="Age_Categories!A1" xr:uid="{00000000-0004-0000-0100-0000D03F0000}"/>
    <hyperlink ref="XDB21" location="Age_Categories!A1" display="Age_Categories!A1" xr:uid="{00000000-0004-0000-0100-0000D13F0000}"/>
    <hyperlink ref="XDC21" location="Age_Categories!A1" display="Age_Categories!A1" xr:uid="{00000000-0004-0000-0100-0000D23F0000}"/>
    <hyperlink ref="XDD21" location="Age_Categories!A1" display="Age_Categories!A1" xr:uid="{00000000-0004-0000-0100-0000D33F0000}"/>
    <hyperlink ref="XDE21" location="Age_Categories!A1" display="Age_Categories!A1" xr:uid="{00000000-0004-0000-0100-0000D43F0000}"/>
    <hyperlink ref="XDF21" location="Age_Categories!A1" display="Age_Categories!A1" xr:uid="{00000000-0004-0000-0100-0000D53F0000}"/>
    <hyperlink ref="XDG21" location="Age_Categories!A1" display="Age_Categories!A1" xr:uid="{00000000-0004-0000-0100-0000D63F0000}"/>
    <hyperlink ref="XDH21" location="Age_Categories!A1" display="Age_Categories!A1" xr:uid="{00000000-0004-0000-0100-0000D73F0000}"/>
    <hyperlink ref="XDI21" location="Age_Categories!A1" display="Age_Categories!A1" xr:uid="{00000000-0004-0000-0100-0000D83F0000}"/>
    <hyperlink ref="XDJ21" location="Age_Categories!A1" display="Age_Categories!A1" xr:uid="{00000000-0004-0000-0100-0000D93F0000}"/>
    <hyperlink ref="XDK21" location="Age_Categories!A1" display="Age_Categories!A1" xr:uid="{00000000-0004-0000-0100-0000DA3F0000}"/>
    <hyperlink ref="XDL21" location="Age_Categories!A1" display="Age_Categories!A1" xr:uid="{00000000-0004-0000-0100-0000DB3F0000}"/>
    <hyperlink ref="XDM21" location="Age_Categories!A1" display="Age_Categories!A1" xr:uid="{00000000-0004-0000-0100-0000DC3F0000}"/>
    <hyperlink ref="XDN21" location="Age_Categories!A1" display="Age_Categories!A1" xr:uid="{00000000-0004-0000-0100-0000DD3F0000}"/>
    <hyperlink ref="XDO21" location="Age_Categories!A1" display="Age_Categories!A1" xr:uid="{00000000-0004-0000-0100-0000DE3F0000}"/>
    <hyperlink ref="XDP21" location="Age_Categories!A1" display="Age_Categories!A1" xr:uid="{00000000-0004-0000-0100-0000DF3F0000}"/>
    <hyperlink ref="XDQ21" location="Age_Categories!A1" display="Age_Categories!A1" xr:uid="{00000000-0004-0000-0100-0000E03F0000}"/>
    <hyperlink ref="XDR21" location="Age_Categories!A1" display="Age_Categories!A1" xr:uid="{00000000-0004-0000-0100-0000E13F0000}"/>
    <hyperlink ref="XDS21" location="Age_Categories!A1" display="Age_Categories!A1" xr:uid="{00000000-0004-0000-0100-0000E23F0000}"/>
    <hyperlink ref="XDT21" location="Age_Categories!A1" display="Age_Categories!A1" xr:uid="{00000000-0004-0000-0100-0000E33F0000}"/>
    <hyperlink ref="XDU21" location="Age_Categories!A1" display="Age_Categories!A1" xr:uid="{00000000-0004-0000-0100-0000E43F0000}"/>
    <hyperlink ref="XDV21" location="Age_Categories!A1" display="Age_Categories!A1" xr:uid="{00000000-0004-0000-0100-0000E53F0000}"/>
    <hyperlink ref="XDW21" location="Age_Categories!A1" display="Age_Categories!A1" xr:uid="{00000000-0004-0000-0100-0000E63F0000}"/>
    <hyperlink ref="XDX21" location="Age_Categories!A1" display="Age_Categories!A1" xr:uid="{00000000-0004-0000-0100-0000E73F0000}"/>
    <hyperlink ref="XDY21" location="Age_Categories!A1" display="Age_Categories!A1" xr:uid="{00000000-0004-0000-0100-0000E83F0000}"/>
    <hyperlink ref="XDZ21" location="Age_Categories!A1" display="Age_Categories!A1" xr:uid="{00000000-0004-0000-0100-0000E93F0000}"/>
    <hyperlink ref="XEA21" location="Age_Categories!A1" display="Age_Categories!A1" xr:uid="{00000000-0004-0000-0100-0000EA3F0000}"/>
    <hyperlink ref="XEB21" location="Age_Categories!A1" display="Age_Categories!A1" xr:uid="{00000000-0004-0000-0100-0000EB3F0000}"/>
    <hyperlink ref="XEC21" location="Age_Categories!A1" display="Age_Categories!A1" xr:uid="{00000000-0004-0000-0100-0000EC3F0000}"/>
    <hyperlink ref="XED21" location="Age_Categories!A1" display="Age_Categories!A1" xr:uid="{00000000-0004-0000-0100-0000ED3F0000}"/>
    <hyperlink ref="XEE21" location="Age_Categories!A1" display="Age_Categories!A1" xr:uid="{00000000-0004-0000-0100-0000EE3F0000}"/>
    <hyperlink ref="XEF21" location="Age_Categories!A1" display="Age_Categories!A1" xr:uid="{00000000-0004-0000-0100-0000EF3F0000}"/>
    <hyperlink ref="XEG21" location="Age_Categories!A1" display="Age_Categories!A1" xr:uid="{00000000-0004-0000-0100-0000F03F0000}"/>
    <hyperlink ref="XEH21" location="Age_Categories!A1" display="Age_Categories!A1" xr:uid="{00000000-0004-0000-0100-0000F13F0000}"/>
    <hyperlink ref="XEI21" location="Age_Categories!A1" display="Age_Categories!A1" xr:uid="{00000000-0004-0000-0100-0000F23F0000}"/>
    <hyperlink ref="XEJ21" location="Age_Categories!A1" display="Age_Categories!A1" xr:uid="{00000000-0004-0000-0100-0000F33F0000}"/>
    <hyperlink ref="XEK21" location="Age_Categories!A1" display="Age_Categories!A1" xr:uid="{00000000-0004-0000-0100-0000F43F0000}"/>
    <hyperlink ref="XEL21" location="Age_Categories!A1" display="Age_Categories!A1" xr:uid="{00000000-0004-0000-0100-0000F53F0000}"/>
    <hyperlink ref="XEM21" location="Age_Categories!A1" display="Age_Categories!A1" xr:uid="{00000000-0004-0000-0100-0000F63F0000}"/>
    <hyperlink ref="XEN21" location="Age_Categories!A1" display="Age_Categories!A1" xr:uid="{00000000-0004-0000-0100-0000F73F0000}"/>
    <hyperlink ref="XEO21" location="Age_Categories!A1" display="Age_Categories!A1" xr:uid="{00000000-0004-0000-0100-0000F83F0000}"/>
    <hyperlink ref="XEP21" location="Age_Categories!A1" display="Age_Categories!A1" xr:uid="{00000000-0004-0000-0100-0000F93F0000}"/>
    <hyperlink ref="XEQ21" location="Age_Categories!A1" display="Age_Categories!A1" xr:uid="{00000000-0004-0000-0100-0000FA3F0000}"/>
    <hyperlink ref="XER21" location="Age_Categories!A1" display="Age_Categories!A1" xr:uid="{00000000-0004-0000-0100-0000FB3F0000}"/>
    <hyperlink ref="XES21" location="Age_Categories!A1" display="Age_Categories!A1" xr:uid="{00000000-0004-0000-0100-0000FC3F0000}"/>
    <hyperlink ref="XET21" location="Age_Categories!A1" display="Age_Categories!A1" xr:uid="{00000000-0004-0000-0100-0000FD3F0000}"/>
    <hyperlink ref="XEU21" location="Age_Categories!A1" display="Age_Categories!A1" xr:uid="{00000000-0004-0000-0100-0000FE3F0000}"/>
    <hyperlink ref="XEV21" location="Age_Categories!A1" display="Age_Categories!A1" xr:uid="{00000000-0004-0000-0100-0000FF3F0000}"/>
    <hyperlink ref="XEW21" location="Age_Categories!A1" display="Age_Categories!A1" xr:uid="{00000000-0004-0000-0100-000000400000}"/>
    <hyperlink ref="XEX21" location="Age_Categories!A1" display="Age_Categories!A1" xr:uid="{00000000-0004-0000-0100-000001400000}"/>
    <hyperlink ref="XEY21" location="Age_Categories!A1" display="Age_Categories!A1" xr:uid="{00000000-0004-0000-0100-000002400000}"/>
    <hyperlink ref="XEZ21" location="Age_Categories!A1" display="Age_Categories!A1" xr:uid="{00000000-0004-0000-0100-000003400000}"/>
    <hyperlink ref="XFA21" location="Age_Categories!A1" display="Age_Categories!A1" xr:uid="{00000000-0004-0000-0100-000004400000}"/>
    <hyperlink ref="XFB21" location="Age_Categories!A1" display="Age_Categories!A1" xr:uid="{00000000-0004-0000-0100-000005400000}"/>
    <hyperlink ref="XFC21" location="Age_Categories!A1" display="Age_Categories!A1" xr:uid="{00000000-0004-0000-0100-000006400000}"/>
    <hyperlink ref="XFD21" location="Age_Categories!A1" display="Age_Categories!A1" xr:uid="{00000000-0004-0000-0100-000007400000}"/>
    <hyperlink ref="C23" location="Population_Categories!A1" display="1-letter population type described here" xr:uid="{00000000-0004-0000-0100-000008400000}"/>
    <hyperlink ref="H35" location="Country_List!A1" display="2-letter country code" xr:uid="{00000000-0004-0000-0100-000009400000}"/>
    <hyperlink ref="I35" location="Percentiles_List!A1" display="percentile code of variable length" xr:uid="{00000000-0004-0000-0100-00000A400000}"/>
    <hyperlink ref="J35" location="Year_List!A1" display="4 digits year code" xr:uid="{00000000-0004-0000-0100-00000B400000}"/>
    <hyperlink ref="C35" location="Series_Type!A1" display="1-letter SERIES type" xr:uid="{00000000-0004-0000-0100-00000C400000}"/>
    <hyperlink ref="D35" location="Wealth_Macro_Variables!A1" display="5-letters CONCEPT code" xr:uid="{00000000-0004-0000-0100-00000D400000}"/>
    <hyperlink ref="E35" location="Age_Categories!A1" display="3-digits AGE code" xr:uid="{00000000-0004-0000-0100-00000E400000}"/>
    <hyperlink ref="F35" location="Population_Categories!A1" display="1-letter POPULATION type" xr:uid="{00000000-0004-0000-0100-00000F4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22"/>
  <sheetViews>
    <sheetView topLeftCell="A12" zoomScale="50" zoomScaleNormal="66" zoomScalePageLayoutView="66" workbookViewId="0">
      <selection activeCell="C21" sqref="C21"/>
    </sheetView>
  </sheetViews>
  <sheetFormatPr baseColWidth="10" defaultColWidth="11" defaultRowHeight="16"/>
  <cols>
    <col min="1" max="1" width="29" customWidth="1"/>
    <col min="2" max="2" width="32.6640625" bestFit="1" customWidth="1"/>
    <col min="3" max="3" width="61.1640625" bestFit="1" customWidth="1"/>
    <col min="4" max="4" width="65.1640625" style="96" customWidth="1"/>
    <col min="5" max="5" width="19.5" style="96" customWidth="1"/>
  </cols>
  <sheetData>
    <row r="2" spans="1:5" ht="25" thickBot="1">
      <c r="A2" s="445"/>
      <c r="B2" s="445"/>
      <c r="C2" s="445"/>
    </row>
    <row r="3" spans="1:5" ht="52" customHeight="1" thickBot="1">
      <c r="A3" s="433" t="s">
        <v>1806</v>
      </c>
      <c r="B3" s="521" t="s">
        <v>1643</v>
      </c>
      <c r="C3" s="522" t="s">
        <v>1892</v>
      </c>
      <c r="D3" s="522" t="s">
        <v>2141</v>
      </c>
      <c r="E3" s="522" t="s">
        <v>2113</v>
      </c>
    </row>
    <row r="4" spans="1:5" ht="268" customHeight="1" thickBot="1">
      <c r="A4" s="497" t="s">
        <v>617</v>
      </c>
      <c r="B4" s="498" t="s">
        <v>1893</v>
      </c>
      <c r="C4" s="464" t="s">
        <v>1802</v>
      </c>
      <c r="D4" s="464" t="s">
        <v>2119</v>
      </c>
      <c r="E4" s="464">
        <v>1</v>
      </c>
    </row>
    <row r="5" spans="1:5" ht="275" customHeight="1" thickBot="1">
      <c r="A5" s="497" t="s">
        <v>622</v>
      </c>
      <c r="B5" s="498" t="s">
        <v>1646</v>
      </c>
      <c r="C5" s="464" t="s">
        <v>1906</v>
      </c>
      <c r="D5" s="496" t="s">
        <v>1907</v>
      </c>
      <c r="E5" s="465">
        <v>8</v>
      </c>
    </row>
    <row r="6" spans="1:5" ht="103" customHeight="1" thickBot="1">
      <c r="A6" s="497" t="s">
        <v>1058</v>
      </c>
      <c r="B6" s="498" t="s">
        <v>1822</v>
      </c>
      <c r="C6" s="464" t="s">
        <v>2107</v>
      </c>
      <c r="D6" s="464" t="s">
        <v>2108</v>
      </c>
      <c r="E6" s="464"/>
    </row>
    <row r="7" spans="1:5" ht="91.5" customHeight="1" thickBot="1">
      <c r="A7" s="499" t="s">
        <v>1067</v>
      </c>
      <c r="B7" s="502" t="s">
        <v>2115</v>
      </c>
      <c r="C7" s="465" t="s">
        <v>1781</v>
      </c>
      <c r="D7" s="465" t="s">
        <v>1904</v>
      </c>
      <c r="E7" s="465"/>
    </row>
    <row r="8" spans="1:5" ht="222" customHeight="1" thickBot="1">
      <c r="A8" s="497" t="s">
        <v>2677</v>
      </c>
      <c r="B8" s="498" t="s">
        <v>2678</v>
      </c>
      <c r="C8" s="464" t="s">
        <v>2680</v>
      </c>
      <c r="D8" s="464" t="s">
        <v>2679</v>
      </c>
      <c r="E8" s="464">
        <v>7</v>
      </c>
    </row>
    <row r="9" spans="1:5" ht="87" customHeight="1" thickBot="1">
      <c r="A9" s="497" t="s">
        <v>1408</v>
      </c>
      <c r="B9" s="498" t="s">
        <v>2116</v>
      </c>
      <c r="C9" s="464" t="s">
        <v>1780</v>
      </c>
      <c r="D9" s="464" t="s">
        <v>1904</v>
      </c>
      <c r="E9" s="464"/>
    </row>
    <row r="10" spans="1:5" ht="26" thickBot="1">
      <c r="A10" s="499" t="s">
        <v>444</v>
      </c>
      <c r="B10" s="500" t="s">
        <v>1872</v>
      </c>
      <c r="C10" s="465" t="s">
        <v>1872</v>
      </c>
      <c r="D10" s="511"/>
      <c r="E10" s="532"/>
    </row>
    <row r="11" spans="1:5" ht="51" thickBot="1">
      <c r="A11" s="497" t="s">
        <v>619</v>
      </c>
      <c r="B11" s="498" t="s">
        <v>1100</v>
      </c>
      <c r="C11" s="464" t="s">
        <v>1777</v>
      </c>
      <c r="D11" s="464" t="s">
        <v>1905</v>
      </c>
      <c r="E11" s="464"/>
    </row>
    <row r="12" spans="1:5" ht="379" customHeight="1" thickBot="1">
      <c r="A12" s="499" t="s">
        <v>620</v>
      </c>
      <c r="B12" s="500" t="s">
        <v>1678</v>
      </c>
      <c r="C12" s="465" t="s">
        <v>1803</v>
      </c>
      <c r="D12" s="464" t="s">
        <v>2120</v>
      </c>
      <c r="E12" s="465">
        <v>2</v>
      </c>
    </row>
    <row r="13" spans="1:5" ht="76" thickBot="1">
      <c r="A13" s="497" t="s">
        <v>618</v>
      </c>
      <c r="B13" s="498" t="s">
        <v>1779</v>
      </c>
      <c r="C13" s="464" t="s">
        <v>1804</v>
      </c>
      <c r="D13" s="464" t="s">
        <v>2121</v>
      </c>
      <c r="E13" s="464">
        <v>3</v>
      </c>
    </row>
    <row r="14" spans="1:5" ht="120" customHeight="1" thickBot="1">
      <c r="A14" s="499" t="s">
        <v>0</v>
      </c>
      <c r="B14" s="500" t="s">
        <v>2101</v>
      </c>
      <c r="C14" s="465" t="s">
        <v>2170</v>
      </c>
      <c r="D14" s="464"/>
      <c r="E14" s="465">
        <v>5</v>
      </c>
    </row>
    <row r="15" spans="1:5" ht="168" customHeight="1" thickBot="1">
      <c r="A15" s="497" t="s">
        <v>1635</v>
      </c>
      <c r="B15" s="498" t="s">
        <v>1642</v>
      </c>
      <c r="C15" s="464" t="s">
        <v>1873</v>
      </c>
      <c r="D15" s="464" t="s">
        <v>2122</v>
      </c>
      <c r="E15" s="464">
        <v>4</v>
      </c>
    </row>
    <row r="16" spans="1:5" ht="168" customHeight="1" thickBot="1">
      <c r="A16" s="501" t="s">
        <v>2673</v>
      </c>
      <c r="B16" s="502" t="s">
        <v>2675</v>
      </c>
      <c r="C16" s="496" t="s">
        <v>2676</v>
      </c>
      <c r="D16" s="464" t="s">
        <v>2674</v>
      </c>
      <c r="E16" s="465">
        <v>6</v>
      </c>
    </row>
    <row r="17" spans="1:5" ht="51" thickBot="1">
      <c r="A17" s="501" t="s">
        <v>627</v>
      </c>
      <c r="B17" s="502" t="s">
        <v>1778</v>
      </c>
      <c r="C17" s="496" t="s">
        <v>1801</v>
      </c>
      <c r="D17" s="464"/>
      <c r="E17" s="465">
        <v>0</v>
      </c>
    </row>
    <row r="18" spans="1:5" ht="26" thickBot="1">
      <c r="A18" s="501" t="s">
        <v>1057</v>
      </c>
      <c r="B18" s="502" t="s">
        <v>3034</v>
      </c>
      <c r="C18" s="496" t="s">
        <v>3031</v>
      </c>
      <c r="D18" s="464"/>
      <c r="E18" s="465">
        <v>9</v>
      </c>
    </row>
    <row r="19" spans="1:5" ht="26" thickBot="1">
      <c r="A19" s="501" t="s">
        <v>3028</v>
      </c>
      <c r="B19" s="502" t="s">
        <v>3035</v>
      </c>
      <c r="C19" s="496" t="s">
        <v>3032</v>
      </c>
      <c r="D19" s="464"/>
      <c r="E19" s="465">
        <v>10</v>
      </c>
    </row>
    <row r="20" spans="1:5" ht="51" thickBot="1">
      <c r="A20" s="501" t="s">
        <v>3029</v>
      </c>
      <c r="B20" s="502" t="s">
        <v>3030</v>
      </c>
      <c r="C20" s="496" t="s">
        <v>3033</v>
      </c>
      <c r="D20" s="464"/>
      <c r="E20" s="465">
        <v>11</v>
      </c>
    </row>
    <row r="21" spans="1:5" ht="51" thickBot="1">
      <c r="A21" s="501" t="s">
        <v>3036</v>
      </c>
      <c r="B21" s="502" t="s">
        <v>3037</v>
      </c>
      <c r="C21" s="502" t="s">
        <v>3038</v>
      </c>
      <c r="D21" s="464"/>
      <c r="E21" s="465">
        <v>12</v>
      </c>
    </row>
    <row r="22" spans="1:5" ht="26" thickBot="1">
      <c r="A22" s="501" t="s">
        <v>1843</v>
      </c>
      <c r="B22" s="502" t="s">
        <v>1844</v>
      </c>
      <c r="C22" s="496" t="s">
        <v>1845</v>
      </c>
      <c r="D22" s="464"/>
      <c r="E22" s="464">
        <v>0</v>
      </c>
    </row>
  </sheetData>
  <phoneticPr fontId="41" type="noConversion"/>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85" zoomScaleNormal="85" workbookViewId="0">
      <selection activeCell="B5" sqref="B5"/>
    </sheetView>
  </sheetViews>
  <sheetFormatPr baseColWidth="10" defaultColWidth="11" defaultRowHeight="16"/>
  <cols>
    <col min="1" max="1" width="38.5" customWidth="1"/>
    <col min="2" max="2" width="116.6640625" customWidth="1"/>
    <col min="3" max="3" width="49.5" customWidth="1"/>
    <col min="4" max="4" width="101.5" customWidth="1"/>
  </cols>
  <sheetData>
    <row r="1" spans="1:15" ht="17" thickBot="1"/>
    <row r="2" spans="1:15">
      <c r="A2" s="773" t="s">
        <v>51</v>
      </c>
      <c r="B2" s="775" t="s">
        <v>1880</v>
      </c>
      <c r="C2" s="775" t="s">
        <v>2191</v>
      </c>
      <c r="D2" s="777" t="s">
        <v>2189</v>
      </c>
    </row>
    <row r="3" spans="1:15">
      <c r="A3" s="774"/>
      <c r="B3" s="776"/>
      <c r="C3" s="776"/>
      <c r="D3" s="778"/>
    </row>
    <row r="4" spans="1:15" ht="60" customHeight="1">
      <c r="A4" s="621" t="s">
        <v>52</v>
      </c>
      <c r="B4" s="641" t="s">
        <v>2197</v>
      </c>
      <c r="C4" s="641" t="s">
        <v>2192</v>
      </c>
      <c r="D4" s="622" t="s">
        <v>2202</v>
      </c>
      <c r="E4" s="566"/>
      <c r="F4" s="566"/>
      <c r="G4" s="566"/>
      <c r="H4" s="566"/>
      <c r="I4" s="566"/>
      <c r="J4" s="566"/>
      <c r="K4" s="566"/>
      <c r="L4" s="566"/>
      <c r="M4" s="566"/>
      <c r="N4" s="566"/>
      <c r="O4" s="566"/>
    </row>
    <row r="5" spans="1:15" ht="60" customHeight="1">
      <c r="A5" s="621" t="s">
        <v>62</v>
      </c>
      <c r="B5" s="620" t="s">
        <v>2198</v>
      </c>
      <c r="C5" s="620" t="s">
        <v>2193</v>
      </c>
      <c r="D5" s="622" t="s">
        <v>2196</v>
      </c>
      <c r="E5" s="566"/>
      <c r="F5" s="566"/>
      <c r="G5" s="566"/>
      <c r="H5" s="566"/>
      <c r="I5" s="566"/>
      <c r="J5" s="566"/>
      <c r="K5" s="566"/>
      <c r="L5" s="566"/>
      <c r="M5" s="566"/>
      <c r="N5" s="566"/>
      <c r="O5" s="566"/>
    </row>
    <row r="6" spans="1:15" ht="60" customHeight="1">
      <c r="A6" s="621" t="s">
        <v>2194</v>
      </c>
      <c r="B6" s="620" t="s">
        <v>2201</v>
      </c>
      <c r="C6" s="620" t="s">
        <v>2199</v>
      </c>
      <c r="D6" s="622" t="s">
        <v>2203</v>
      </c>
      <c r="E6" s="566"/>
      <c r="F6" s="566"/>
      <c r="G6" s="566"/>
      <c r="H6" s="566"/>
      <c r="I6" s="566"/>
      <c r="J6" s="566"/>
      <c r="K6" s="566"/>
      <c r="L6" s="566"/>
      <c r="M6" s="566"/>
      <c r="N6" s="566"/>
      <c r="O6" s="566"/>
    </row>
    <row r="7" spans="1:15" ht="60" customHeight="1">
      <c r="A7" s="621" t="s">
        <v>53</v>
      </c>
      <c r="B7" s="620" t="s">
        <v>2207</v>
      </c>
      <c r="C7" s="620" t="s">
        <v>2200</v>
      </c>
      <c r="D7" s="622" t="s">
        <v>2206</v>
      </c>
      <c r="E7" s="566"/>
      <c r="F7" s="566"/>
      <c r="G7" s="566"/>
      <c r="H7" s="566"/>
      <c r="I7" s="566"/>
      <c r="J7" s="566"/>
      <c r="K7" s="566"/>
      <c r="L7" s="566"/>
      <c r="M7" s="566"/>
      <c r="N7" s="566"/>
      <c r="O7" s="566"/>
    </row>
    <row r="8" spans="1:15" ht="60" customHeight="1">
      <c r="A8" s="621" t="s">
        <v>2195</v>
      </c>
      <c r="B8" s="620" t="s">
        <v>2208</v>
      </c>
      <c r="C8" s="620" t="s">
        <v>2205</v>
      </c>
      <c r="D8" s="622" t="s">
        <v>2204</v>
      </c>
      <c r="E8" s="566"/>
      <c r="F8" s="566"/>
      <c r="G8" s="566"/>
      <c r="H8" s="566"/>
      <c r="I8" s="566"/>
      <c r="J8" s="566"/>
      <c r="K8" s="566"/>
      <c r="L8" s="566"/>
      <c r="M8" s="566"/>
      <c r="N8" s="566"/>
      <c r="O8" s="566"/>
    </row>
    <row r="9" spans="1:15" ht="60" customHeight="1">
      <c r="A9" s="621" t="s">
        <v>2168</v>
      </c>
      <c r="B9" s="620" t="s">
        <v>2210</v>
      </c>
      <c r="C9" s="620" t="s">
        <v>2209</v>
      </c>
      <c r="D9" s="622" t="s">
        <v>2211</v>
      </c>
      <c r="E9" s="566"/>
      <c r="F9" s="566"/>
      <c r="G9" s="566"/>
      <c r="H9" s="566"/>
      <c r="I9" s="566"/>
      <c r="J9" s="566"/>
      <c r="K9" s="566"/>
      <c r="L9" s="566"/>
      <c r="M9" s="566"/>
      <c r="N9" s="566"/>
      <c r="O9" s="566"/>
    </row>
    <row r="10" spans="1:15" ht="60" customHeight="1">
      <c r="A10" s="621" t="s">
        <v>2364</v>
      </c>
      <c r="B10" s="620" t="s">
        <v>2365</v>
      </c>
      <c r="C10" s="175" t="s">
        <v>2434</v>
      </c>
      <c r="D10" s="623"/>
    </row>
    <row r="11" spans="1:15" ht="60" customHeight="1" thickBot="1">
      <c r="A11" s="624" t="s">
        <v>2366</v>
      </c>
      <c r="B11" s="625" t="s">
        <v>2367</v>
      </c>
      <c r="C11" s="626" t="s">
        <v>2435</v>
      </c>
      <c r="D11" s="627"/>
    </row>
    <row r="12" spans="1:15" ht="50" customHeight="1"/>
    <row r="13" spans="1:15" ht="50" customHeight="1"/>
  </sheetData>
  <mergeCells count="4">
    <mergeCell ref="A2:A3"/>
    <mergeCell ref="B2:B3"/>
    <mergeCell ref="D2:D3"/>
    <mergeCell ref="C2:C3"/>
  </mergeCells>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28"/>
  <sheetViews>
    <sheetView zoomScale="92" zoomScaleNormal="229" zoomScalePageLayoutView="229" workbookViewId="0">
      <selection activeCell="J122" sqref="J122"/>
    </sheetView>
  </sheetViews>
  <sheetFormatPr baseColWidth="10" defaultColWidth="10.83203125" defaultRowHeight="16"/>
  <cols>
    <col min="1" max="1" width="4.83203125" style="14" customWidth="1"/>
    <col min="2" max="2" width="4.83203125" style="13" customWidth="1"/>
    <col min="3" max="3" width="5.33203125" style="13" customWidth="1"/>
    <col min="4" max="4" width="8.6640625" style="1" bestFit="1" customWidth="1"/>
    <col min="5" max="5" width="12.5" style="98" bestFit="1" customWidth="1"/>
    <col min="6" max="6" width="14.1640625" style="1" customWidth="1"/>
    <col min="7" max="7" width="8.33203125" style="1" customWidth="1"/>
    <col min="8" max="8" width="47" style="1" customWidth="1"/>
    <col min="9" max="9" width="29" style="1" customWidth="1"/>
    <col min="10" max="10" width="43.6640625" style="1" bestFit="1" customWidth="1"/>
    <col min="11" max="11" width="43.6640625" style="1" customWidth="1"/>
    <col min="12" max="12" width="64.6640625" style="1" customWidth="1"/>
    <col min="13" max="13" width="156.83203125" style="1" customWidth="1"/>
    <col min="14" max="14" width="90.6640625" style="1" customWidth="1"/>
    <col min="15" max="15" width="162.1640625" style="1" customWidth="1"/>
    <col min="16" max="16" width="138.83203125" style="1" customWidth="1"/>
    <col min="17" max="17" width="210.1640625" style="1" bestFit="1" customWidth="1"/>
    <col min="18" max="18" width="48.83203125" style="1" customWidth="1"/>
    <col min="19" max="19" width="11" style="1" customWidth="1"/>
    <col min="20" max="20" width="10" style="1" customWidth="1"/>
    <col min="21" max="23" width="8.83203125" style="1" customWidth="1"/>
    <col min="24" max="24" width="60.83203125" style="1" customWidth="1"/>
    <col min="25" max="25" width="65.1640625" style="1" bestFit="1" customWidth="1"/>
    <col min="26" max="26" width="83.1640625" style="1" customWidth="1"/>
    <col min="27" max="27" width="62.1640625" style="1" customWidth="1"/>
    <col min="28" max="16384" width="10.83203125" style="1"/>
  </cols>
  <sheetData>
    <row r="1" spans="1:27" ht="17" thickBot="1">
      <c r="A1" s="14" t="s">
        <v>1890</v>
      </c>
      <c r="B1" s="17"/>
      <c r="C1" s="17"/>
      <c r="D1" s="17"/>
      <c r="E1" s="180"/>
      <c r="R1" s="17"/>
      <c r="S1" s="17"/>
      <c r="T1" s="17"/>
      <c r="U1" s="17"/>
      <c r="V1" s="17"/>
      <c r="W1" s="17"/>
    </row>
    <row r="2" spans="1:27" ht="17" thickBot="1">
      <c r="A2" s="779" t="s">
        <v>269</v>
      </c>
      <c r="B2" s="780"/>
      <c r="C2" s="780"/>
      <c r="D2" s="781"/>
      <c r="E2" s="178"/>
      <c r="F2" s="789" t="s">
        <v>426</v>
      </c>
      <c r="G2" s="791" t="s">
        <v>2114</v>
      </c>
      <c r="H2" s="782" t="s">
        <v>60</v>
      </c>
      <c r="I2" s="787" t="s">
        <v>51</v>
      </c>
      <c r="J2" s="784" t="s">
        <v>270</v>
      </c>
      <c r="K2" s="785"/>
      <c r="L2" s="786"/>
      <c r="M2" s="561"/>
      <c r="N2" s="784" t="s">
        <v>416</v>
      </c>
      <c r="O2" s="785"/>
      <c r="P2" s="785"/>
      <c r="Q2" s="785"/>
      <c r="R2" s="786"/>
      <c r="S2" s="779" t="s">
        <v>418</v>
      </c>
      <c r="T2" s="780"/>
      <c r="U2" s="780"/>
      <c r="V2" s="780"/>
      <c r="W2" s="780"/>
      <c r="X2" s="779" t="s">
        <v>417</v>
      </c>
      <c r="Y2" s="780"/>
      <c r="Z2" s="780"/>
      <c r="AA2" s="781"/>
    </row>
    <row r="3" spans="1:27" ht="29" customHeight="1" thickBot="1">
      <c r="A3" s="181" t="s">
        <v>9</v>
      </c>
      <c r="B3" s="159" t="s">
        <v>8</v>
      </c>
      <c r="C3" s="159" t="s">
        <v>7</v>
      </c>
      <c r="D3" s="182" t="s">
        <v>38</v>
      </c>
      <c r="E3" s="183" t="s">
        <v>361</v>
      </c>
      <c r="F3" s="790"/>
      <c r="G3" s="792"/>
      <c r="H3" s="783"/>
      <c r="I3" s="788"/>
      <c r="J3" s="179" t="s">
        <v>63</v>
      </c>
      <c r="K3" s="560" t="s">
        <v>2229</v>
      </c>
      <c r="L3" s="179" t="s">
        <v>61</v>
      </c>
      <c r="M3" s="562" t="s">
        <v>2188</v>
      </c>
      <c r="N3" s="104" t="s">
        <v>1880</v>
      </c>
      <c r="O3" s="104" t="s">
        <v>2190</v>
      </c>
      <c r="P3" s="165" t="s">
        <v>1879</v>
      </c>
      <c r="Q3" s="164" t="s">
        <v>420</v>
      </c>
      <c r="R3" s="105" t="s">
        <v>419</v>
      </c>
      <c r="S3" s="109" t="s">
        <v>268</v>
      </c>
      <c r="T3" s="110" t="s">
        <v>4</v>
      </c>
      <c r="U3" s="110" t="s">
        <v>5</v>
      </c>
      <c r="V3" s="110" t="s">
        <v>58</v>
      </c>
      <c r="W3" s="111" t="s">
        <v>57</v>
      </c>
      <c r="X3" s="121" t="s">
        <v>271</v>
      </c>
      <c r="Y3" s="122" t="s">
        <v>5</v>
      </c>
      <c r="Z3" s="122" t="s">
        <v>58</v>
      </c>
      <c r="AA3" s="123" t="s">
        <v>57</v>
      </c>
    </row>
    <row r="4" spans="1:27">
      <c r="A4" s="93" t="s">
        <v>615</v>
      </c>
      <c r="B4" s="31" t="s">
        <v>10</v>
      </c>
      <c r="C4" s="76" t="s">
        <v>16</v>
      </c>
      <c r="D4" s="155" t="str">
        <f t="shared" ref="D4:D43" si="0">CONCATENATE(A4,B4,C4)</f>
        <v>*pweal</v>
      </c>
      <c r="E4" s="101">
        <v>0</v>
      </c>
      <c r="F4" s="189">
        <v>20101001</v>
      </c>
      <c r="G4" s="149">
        <v>2</v>
      </c>
      <c r="H4" s="90" t="s">
        <v>39</v>
      </c>
      <c r="I4" s="155" t="s">
        <v>52</v>
      </c>
      <c r="J4" s="90" t="s">
        <v>353</v>
      </c>
      <c r="K4" s="155" t="s">
        <v>2333</v>
      </c>
      <c r="L4" s="155" t="str">
        <f>CONCATENATE(H4," of the ",I4)</f>
        <v>Net wealth of the private sector</v>
      </c>
      <c r="M4" s="90" t="str">
        <f>CONCATENATE(N4," ",Sectors!$B$4)</f>
        <v>Net private wealth is  the total value of non-financial and financial assets (housing, land, deposits, bonds, equities of corporations, etc.) held by private owners (households and foundations), minus their debts.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4" s="484" t="s">
        <v>2347</v>
      </c>
      <c r="O4" s="64" t="s">
        <v>2346</v>
      </c>
      <c r="P4" s="64"/>
      <c r="Q4" s="106" t="str">
        <f>CONCATENATE("[",J4,"]","=","[",J5,"]","+","[",J13,"]","-","[",J21,"]")</f>
        <v>[Net private wealth]=[Private non-financial assets]+[Private financial assets]-[Private debt]</v>
      </c>
      <c r="R4" s="64" t="str">
        <f>CONCATENATE(D4,"=",D5,"+",D13,"-",D21)</f>
        <v>*pweal=*pwnfa+*pwfin-*pwdeb</v>
      </c>
      <c r="S4" s="112"/>
      <c r="T4" s="113" t="str">
        <f>D4</f>
        <v>*pweal</v>
      </c>
      <c r="U4" s="113"/>
      <c r="V4" s="113"/>
      <c r="W4" s="114"/>
      <c r="X4" s="126" t="str">
        <f>IF(Wealth_Macro_Variables!T4&lt;&gt;"",CONCATENATE(Wealth_Macro_Variables!$L4,"[",Wealth_Macro_Variables!T4,"]"),"")</f>
        <v>Net wealth of the private sector[*pweal]</v>
      </c>
      <c r="Y4" s="125" t="str">
        <f>IF(Wealth_Macro_Variables!U4&lt;&gt;"",CONCATENATE(Wealth_Macro_Variables!$L4,"[",Wealth_Macro_Variables!U4,"]"),"")</f>
        <v/>
      </c>
      <c r="Z4" s="126" t="str">
        <f>IF(Wealth_Macro_Variables!V4&lt;&gt;"",CONCATENATE(Wealth_Macro_Variables!$L4,"[",Wealth_Macro_Variables!V4,"]"),"")</f>
        <v/>
      </c>
      <c r="AA4" s="125" t="str">
        <f>IF(Wealth_Macro_Variables!W4&lt;&gt;"",CONCATENATE(Wealth_Macro_Variables!$L4,"[",Wealth_Macro_Variables!W4,"]"),"")</f>
        <v/>
      </c>
    </row>
    <row r="5" spans="1:27">
      <c r="A5" s="92" t="s">
        <v>615</v>
      </c>
      <c r="B5" s="20" t="s">
        <v>10</v>
      </c>
      <c r="C5" s="77" t="s">
        <v>27</v>
      </c>
      <c r="D5" s="3" t="str">
        <f t="shared" si="0"/>
        <v>*pwnfa</v>
      </c>
      <c r="E5" s="102">
        <v>0</v>
      </c>
      <c r="F5" s="186">
        <v>20102001</v>
      </c>
      <c r="G5" s="198">
        <v>30</v>
      </c>
      <c r="H5" s="89" t="s">
        <v>3</v>
      </c>
      <c r="I5" s="3" t="s">
        <v>52</v>
      </c>
      <c r="J5" s="89" t="s">
        <v>369</v>
      </c>
      <c r="K5" s="89" t="s">
        <v>2230</v>
      </c>
      <c r="L5" s="3" t="str">
        <f t="shared" ref="L5:L20" si="1">CONCATENATE(H5," owned by the ",I5)</f>
        <v>Non-financial assets owned by the private sector</v>
      </c>
      <c r="M5" s="89" t="str">
        <f>CONCATENATE(N5," ",Sectors!$B$4)</f>
        <v>Private non-financial assets include housing, land and all other domestic material and immaterial assets (machinery, equipment, patents, etc.) held directly by private owners (households and foundations), as opposed to non-financial assets owned indirectly through financial assets (equities, bonds, etc. in corporations holding non-financial assets).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5" s="485" t="s">
        <v>2214</v>
      </c>
      <c r="O5" s="66" t="s">
        <v>2212</v>
      </c>
      <c r="P5" s="66"/>
      <c r="Q5" s="107" t="str">
        <f>CONCATENATE("[",J5,"]","=","[",J6,"]","+","[",J9,"]")</f>
        <v>[Private non-financial assets]=[Private housing assets]+[Private business assets]</v>
      </c>
      <c r="R5" s="66" t="str">
        <f>CONCATENATE(D5,"=",D6,"+",D9)</f>
        <v>*pwnfa=*pwhou+*pwbus</v>
      </c>
      <c r="S5" s="115"/>
      <c r="T5" s="116"/>
      <c r="U5" s="116" t="str">
        <f>D5</f>
        <v>*pwnfa</v>
      </c>
      <c r="V5" s="116"/>
      <c r="W5" s="117"/>
      <c r="X5" s="129" t="str">
        <f>IF(Wealth_Macro_Variables!T5&lt;&gt;"",CONCATENATE(Wealth_Macro_Variables!$L5,"[",Wealth_Macro_Variables!T5,"]"),"")</f>
        <v/>
      </c>
      <c r="Y5" s="128" t="str">
        <f>IF(Wealth_Macro_Variables!U5&lt;&gt;"",CONCATENATE(Wealth_Macro_Variables!$L5,"[",Wealth_Macro_Variables!U5,"]"),"")</f>
        <v>Non-financial assets owned by the private sector[*pwnfa]</v>
      </c>
      <c r="Z5" s="129" t="str">
        <f>IF(Wealth_Macro_Variables!V5&lt;&gt;"",CONCATENATE(Wealth_Macro_Variables!$L5,"[",Wealth_Macro_Variables!V5,"]"),"")</f>
        <v/>
      </c>
      <c r="AA5" s="128" t="str">
        <f>IF(Wealth_Macro_Variables!W5&lt;&gt;"",CONCATENATE(Wealth_Macro_Variables!$L5,"[",Wealth_Macro_Variables!W5,"]"),"")</f>
        <v/>
      </c>
    </row>
    <row r="6" spans="1:27" ht="15" customHeight="1">
      <c r="A6" s="92" t="s">
        <v>615</v>
      </c>
      <c r="B6" s="20" t="s">
        <v>10</v>
      </c>
      <c r="C6" s="77" t="s">
        <v>19</v>
      </c>
      <c r="D6" s="3" t="str">
        <f t="shared" si="0"/>
        <v>*pwhou</v>
      </c>
      <c r="E6" s="102">
        <v>0</v>
      </c>
      <c r="F6" s="186">
        <v>20102002</v>
      </c>
      <c r="G6" s="198">
        <f t="shared" ref="G6:G22" si="2">G5+1</f>
        <v>31</v>
      </c>
      <c r="H6" s="89" t="s">
        <v>41</v>
      </c>
      <c r="I6" s="3" t="s">
        <v>52</v>
      </c>
      <c r="J6" s="89" t="s">
        <v>362</v>
      </c>
      <c r="K6" s="89" t="s">
        <v>2231</v>
      </c>
      <c r="L6" s="3" t="str">
        <f t="shared" si="1"/>
        <v>Housing assets owned by the private sector</v>
      </c>
      <c r="M6" s="89" t="str">
        <f>CONCATENATE(N6," ",Sectors!$B$4)</f>
        <v>Private housing assets are dwellings (including land underlying dwellings)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6" s="485" t="s">
        <v>2213</v>
      </c>
      <c r="O6" s="66" t="s">
        <v>2329</v>
      </c>
      <c r="P6" s="66"/>
      <c r="Q6" s="107" t="str">
        <f>CONCATENATE("[",J6,"]","=","[",J7,"]","+","[",J8,"]")</f>
        <v>[Private housing assets]=[Private dwellings]+[Private land underlying dwellings]</v>
      </c>
      <c r="R6" s="66" t="str">
        <f>CONCATENATE(D6,"=",D7,"+",D8)</f>
        <v>*pwhou=*pwdwe+*pwlan</v>
      </c>
      <c r="S6" s="115"/>
      <c r="T6" s="116"/>
      <c r="U6" s="116"/>
      <c r="V6" s="116" t="str">
        <f>D6</f>
        <v>*pwhou</v>
      </c>
      <c r="W6" s="117"/>
      <c r="X6" s="129" t="str">
        <f>IF(Wealth_Macro_Variables!T6&lt;&gt;"",CONCATENATE(Wealth_Macro_Variables!$L6,"[",Wealth_Macro_Variables!T6,"]"),"")</f>
        <v/>
      </c>
      <c r="Y6" s="128" t="str">
        <f>IF(Wealth_Macro_Variables!U6&lt;&gt;"",CONCATENATE(Wealth_Macro_Variables!$L6,"[",Wealth_Macro_Variables!U6,"]"),"")</f>
        <v/>
      </c>
      <c r="Z6" s="129" t="str">
        <f>IF(Wealth_Macro_Variables!V6&lt;&gt;"",CONCATENATE(Wealth_Macro_Variables!$L6,"[",Wealth_Macro_Variables!V6,"]"),"")</f>
        <v>Housing assets owned by the private sector[*pwhou]</v>
      </c>
      <c r="AA6" s="128" t="str">
        <f>IF(Wealth_Macro_Variables!W6&lt;&gt;"",CONCATENATE(Wealth_Macro_Variables!$L6,"[",Wealth_Macro_Variables!W6,"]"),"")</f>
        <v/>
      </c>
    </row>
    <row r="7" spans="1:27">
      <c r="A7" s="92" t="s">
        <v>615</v>
      </c>
      <c r="B7" s="20" t="s">
        <v>10</v>
      </c>
      <c r="C7" s="77" t="s">
        <v>17</v>
      </c>
      <c r="D7" s="3" t="str">
        <f t="shared" si="0"/>
        <v>*pwdwe</v>
      </c>
      <c r="E7" s="102">
        <v>0</v>
      </c>
      <c r="F7" s="186">
        <v>20102003</v>
      </c>
      <c r="G7" s="198">
        <f t="shared" si="2"/>
        <v>32</v>
      </c>
      <c r="H7" s="89" t="s">
        <v>42</v>
      </c>
      <c r="I7" s="3" t="s">
        <v>52</v>
      </c>
      <c r="J7" s="89" t="s">
        <v>363</v>
      </c>
      <c r="K7" s="156" t="s">
        <v>2232</v>
      </c>
      <c r="L7" s="3" t="str">
        <f t="shared" si="1"/>
        <v>Dwellings owned by the private sector</v>
      </c>
      <c r="M7" s="89" t="str">
        <f>CONCATENATE(N7," ",Sectors!$B$4)</f>
        <v>Private dwellings are places of residence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7" s="485" t="s">
        <v>2217</v>
      </c>
      <c r="O7" s="66" t="s">
        <v>2330</v>
      </c>
      <c r="P7" s="66"/>
      <c r="Q7" s="107" t="str">
        <f>CONCATENATE("[",J7,"]","=","[",J26,"]","+","[",J45,"]")</f>
        <v>[Private dwellings]=[Personal dwellings]+[Non-profit dwellings]</v>
      </c>
      <c r="R7" s="66" t="str">
        <f>CONCATENATE(D7,"=",D26,"+",D45)</f>
        <v>*pwdwe=*hwdwe+*iwdwe</v>
      </c>
      <c r="S7" s="115"/>
      <c r="T7" s="116"/>
      <c r="U7" s="116"/>
      <c r="V7" s="116"/>
      <c r="W7" s="117" t="str">
        <f>D7</f>
        <v>*pwdwe</v>
      </c>
      <c r="X7" s="129" t="str">
        <f>IF(Wealth_Macro_Variables!T7&lt;&gt;"",CONCATENATE(Wealth_Macro_Variables!$L7,"[",Wealth_Macro_Variables!T7,"]"),"")</f>
        <v/>
      </c>
      <c r="Y7" s="128" t="str">
        <f>IF(Wealth_Macro_Variables!U7&lt;&gt;"",CONCATENATE(Wealth_Macro_Variables!$L7,"[",Wealth_Macro_Variables!U7,"]"),"")</f>
        <v/>
      </c>
      <c r="Z7" s="129" t="str">
        <f>IF(Wealth_Macro_Variables!V7&lt;&gt;"",CONCATENATE(Wealth_Macro_Variables!$L7,"[",Wealth_Macro_Variables!V7,"]"),"")</f>
        <v/>
      </c>
      <c r="AA7" s="128" t="str">
        <f>IF(Wealth_Macro_Variables!W7&lt;&gt;"",CONCATENATE(Wealth_Macro_Variables!$L7,"[",Wealth_Macro_Variables!W7,"]"),"")</f>
        <v>Dwellings owned by the private sector[*pwdwe]</v>
      </c>
    </row>
    <row r="8" spans="1:27">
      <c r="A8" s="92" t="s">
        <v>615</v>
      </c>
      <c r="B8" s="20" t="s">
        <v>10</v>
      </c>
      <c r="C8" s="77" t="s">
        <v>18</v>
      </c>
      <c r="D8" s="3" t="str">
        <f t="shared" si="0"/>
        <v>*pwlan</v>
      </c>
      <c r="E8" s="102">
        <v>0</v>
      </c>
      <c r="F8" s="186">
        <v>20102004</v>
      </c>
      <c r="G8" s="198">
        <f t="shared" si="2"/>
        <v>33</v>
      </c>
      <c r="H8" s="89" t="s">
        <v>43</v>
      </c>
      <c r="I8" s="3" t="s">
        <v>52</v>
      </c>
      <c r="J8" s="89" t="s">
        <v>372</v>
      </c>
      <c r="K8" s="156" t="s">
        <v>2233</v>
      </c>
      <c r="L8" s="3" t="str">
        <f t="shared" si="1"/>
        <v>Land underlying dwellings owned by the private sector</v>
      </c>
      <c r="M8" s="89" t="str">
        <f>CONCATENATE(N8," ",Sectors!$B$4)</f>
        <v>Private land underlying dwellings is land on which the places of residence held by private owners (households and foundations) are built.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8" s="485" t="s">
        <v>2291</v>
      </c>
      <c r="O8" s="66" t="s">
        <v>2331</v>
      </c>
      <c r="P8" s="66"/>
      <c r="Q8" s="107" t="str">
        <f>CONCATENATE("[",J8,"]","=","[",J27,"]","+","[",J46,"]")</f>
        <v>[Private land underlying dwellings]=[Personal land underlying dwellings]+[Non-profit land underlying dwellings]</v>
      </c>
      <c r="R8" s="66" t="str">
        <f>CONCATENATE(D8,"=",D27,"+",D46)</f>
        <v>*pwlan=*hwlan+*iwlan</v>
      </c>
      <c r="S8" s="115"/>
      <c r="T8" s="116"/>
      <c r="U8" s="116"/>
      <c r="V8" s="116"/>
      <c r="W8" s="117" t="str">
        <f>D8</f>
        <v>*pwlan</v>
      </c>
      <c r="X8" s="129" t="str">
        <f>IF(Wealth_Macro_Variables!T8&lt;&gt;"",CONCATENATE(Wealth_Macro_Variables!$L8,"[",Wealth_Macro_Variables!T8,"]"),"")</f>
        <v/>
      </c>
      <c r="Y8" s="128" t="str">
        <f>IF(Wealth_Macro_Variables!U8&lt;&gt;"",CONCATENATE(Wealth_Macro_Variables!$L8,"[",Wealth_Macro_Variables!U8,"]"),"")</f>
        <v/>
      </c>
      <c r="Z8" s="129" t="str">
        <f>IF(Wealth_Macro_Variables!V8&lt;&gt;"",CONCATENATE(Wealth_Macro_Variables!$L8,"[",Wealth_Macro_Variables!V8,"]"),"")</f>
        <v/>
      </c>
      <c r="AA8" s="128" t="str">
        <f>IF(Wealth_Macro_Variables!W8&lt;&gt;"",CONCATENATE(Wealth_Macro_Variables!$L8,"[",Wealth_Macro_Variables!W8,"]"),"")</f>
        <v>Land underlying dwellings owned by the private sector[*pwlan]</v>
      </c>
    </row>
    <row r="9" spans="1:27">
      <c r="A9" s="92" t="s">
        <v>615</v>
      </c>
      <c r="B9" s="20" t="s">
        <v>10</v>
      </c>
      <c r="C9" s="77" t="s">
        <v>20</v>
      </c>
      <c r="D9" s="3" t="str">
        <f t="shared" si="0"/>
        <v>*pwbus</v>
      </c>
      <c r="E9" s="102">
        <v>0</v>
      </c>
      <c r="F9" s="186">
        <v>20102005</v>
      </c>
      <c r="G9" s="198">
        <f t="shared" si="2"/>
        <v>34</v>
      </c>
      <c r="H9" s="89" t="s">
        <v>2215</v>
      </c>
      <c r="I9" s="3" t="s">
        <v>52</v>
      </c>
      <c r="J9" s="89" t="s">
        <v>2216</v>
      </c>
      <c r="K9" s="156" t="s">
        <v>2234</v>
      </c>
      <c r="L9" s="3" t="str">
        <f t="shared" si="1"/>
        <v>Business assets owned by the private sector</v>
      </c>
      <c r="M9" s="89" t="str">
        <f>CONCATENATE(N9," ",Sectors!$B$4)</f>
        <v>Private business assets include agricultural land and other domestic material and immaterial non-financial assets (machinery, equipment, patents, etc.)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9" s="485" t="s">
        <v>2293</v>
      </c>
      <c r="O9" s="66" t="s">
        <v>2332</v>
      </c>
      <c r="P9" s="66"/>
      <c r="Q9" s="107" t="str">
        <f>CONCATENATE("[",J9,"]","=","[",J10,"]","+","[",J11,"]","+","[",J12,"]")</f>
        <v>[Private business assets]=[Private agricultural land]+[Other domestic private capital]+[Private natural capital]</v>
      </c>
      <c r="R9" s="66" t="str">
        <f>CONCATENATE(D9,"=",D10,"+",D11,"+",D12)</f>
        <v>*pwbus=*pwagr+*pwodk+*pwnat</v>
      </c>
      <c r="S9" s="115"/>
      <c r="T9" s="116"/>
      <c r="U9" s="116"/>
      <c r="V9" s="116" t="str">
        <f>D9</f>
        <v>*pwbus</v>
      </c>
      <c r="W9" s="117"/>
      <c r="X9" s="129" t="str">
        <f>IF(Wealth_Macro_Variables!T9&lt;&gt;"",CONCATENATE(Wealth_Macro_Variables!$L9,"[",Wealth_Macro_Variables!T9,"]"),"")</f>
        <v/>
      </c>
      <c r="Y9" s="128" t="str">
        <f>IF(Wealth_Macro_Variables!U9&lt;&gt;"",CONCATENATE(Wealth_Macro_Variables!$L9,"[",Wealth_Macro_Variables!U9,"]"),"")</f>
        <v/>
      </c>
      <c r="Z9" s="129" t="str">
        <f>IF(Wealth_Macro_Variables!V9&lt;&gt;"",CONCATENATE(Wealth_Macro_Variables!$L9,"[",Wealth_Macro_Variables!V9,"]"),"")</f>
        <v>Business assets owned by the private sector[*pwbus]</v>
      </c>
      <c r="AA9" s="128" t="str">
        <f>IF(Wealth_Macro_Variables!W9&lt;&gt;"",CONCATENATE(Wealth_Macro_Variables!$L9,"[",Wealth_Macro_Variables!W9,"]"),"")</f>
        <v/>
      </c>
    </row>
    <row r="10" spans="1:27">
      <c r="A10" s="92" t="s">
        <v>615</v>
      </c>
      <c r="B10" s="20" t="s">
        <v>10</v>
      </c>
      <c r="C10" s="77" t="s">
        <v>6</v>
      </c>
      <c r="D10" s="3" t="str">
        <f t="shared" si="0"/>
        <v>*pwagr</v>
      </c>
      <c r="E10" s="102">
        <v>0</v>
      </c>
      <c r="F10" s="186">
        <v>20102006</v>
      </c>
      <c r="G10" s="198">
        <f t="shared" si="2"/>
        <v>35</v>
      </c>
      <c r="H10" s="89" t="s">
        <v>45</v>
      </c>
      <c r="I10" s="3" t="s">
        <v>52</v>
      </c>
      <c r="J10" s="184" t="s">
        <v>373</v>
      </c>
      <c r="K10" s="567" t="s">
        <v>2235</v>
      </c>
      <c r="L10" s="3" t="str">
        <f t="shared" si="1"/>
        <v>Agricultural land owned by the private sector</v>
      </c>
      <c r="M10" s="89" t="str">
        <f>CONCATENATE(N10," ",Sectors!$B$4)</f>
        <v>Private agricultural land is agricultural land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0" s="485" t="s">
        <v>2296</v>
      </c>
      <c r="O10" s="66"/>
      <c r="P10" s="66"/>
      <c r="Q10" s="107" t="str">
        <f>CONCATENATE("[",J10,"]","=","[",J29,"]","+","[",J48,"]")</f>
        <v>[Private agricultural land]=[Personal agricultural land]+[Non-profit agricultural land]</v>
      </c>
      <c r="R10" s="66" t="str">
        <f>CONCATENATE(D10,"=",D29,"+",D48)</f>
        <v>*pwagr=*hwagr+*iwagr</v>
      </c>
      <c r="S10" s="115"/>
      <c r="T10" s="116"/>
      <c r="U10" s="116"/>
      <c r="V10" s="116"/>
      <c r="W10" s="117" t="str">
        <f>D10</f>
        <v>*pwagr</v>
      </c>
      <c r="X10" s="129" t="str">
        <f>IF(Wealth_Macro_Variables!T10&lt;&gt;"",CONCATENATE(Wealth_Macro_Variables!$L10,"[",Wealth_Macro_Variables!T10,"]"),"")</f>
        <v/>
      </c>
      <c r="Y10" s="128" t="str">
        <f>IF(Wealth_Macro_Variables!U10&lt;&gt;"",CONCATENATE(Wealth_Macro_Variables!$L10,"[",Wealth_Macro_Variables!U10,"]"),"")</f>
        <v/>
      </c>
      <c r="Z10" s="160"/>
      <c r="AA10" s="128" t="str">
        <f>IF(Wealth_Macro_Variables!W10&lt;&gt;"",CONCATENATE(Wealth_Macro_Variables!$L10,"[",Wealth_Macro_Variables!W10,"]"),"")</f>
        <v>Agricultural land owned by the private sector[*pwagr]</v>
      </c>
    </row>
    <row r="11" spans="1:27">
      <c r="A11" s="92" t="s">
        <v>615</v>
      </c>
      <c r="B11" s="20" t="s">
        <v>10</v>
      </c>
      <c r="C11" s="77" t="s">
        <v>26</v>
      </c>
      <c r="D11" s="3" t="str">
        <f t="shared" si="0"/>
        <v>*pwodk</v>
      </c>
      <c r="E11" s="102">
        <v>0</v>
      </c>
      <c r="F11" s="186">
        <v>20102007</v>
      </c>
      <c r="G11" s="198">
        <f t="shared" si="2"/>
        <v>36</v>
      </c>
      <c r="H11" s="89" t="s">
        <v>44</v>
      </c>
      <c r="I11" s="3" t="s">
        <v>52</v>
      </c>
      <c r="J11" s="89" t="s">
        <v>364</v>
      </c>
      <c r="K11" s="156" t="s">
        <v>2236</v>
      </c>
      <c r="L11" s="3" t="str">
        <f t="shared" si="1"/>
        <v>Other domestic capital owned by the private sector</v>
      </c>
      <c r="M11" s="89" t="str">
        <f>CONCATENATE(N11," ",Sectors!$B$4)</f>
        <v>Other domestic private capital includes all non-financial assets held by private owners (households and foundations), except housing assets and agricultural land: machinery, equipment, patents, etc.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1" s="485" t="s">
        <v>2218</v>
      </c>
      <c r="O11" s="66"/>
      <c r="P11" s="66"/>
      <c r="Q11" s="107" t="str">
        <f>CONCATENATE("[",J11,"]","=","[",J30,"]","+","[",J49,"]")</f>
        <v>[Other domestic private capital]=[Other domestic personal capital]+[Non-profit other domestic capital]</v>
      </c>
      <c r="R11" s="66" t="str">
        <f>CONCATENATE(D11,"=",D30,"+",D49)</f>
        <v>*pwodk=*hwodk+*iwodk</v>
      </c>
      <c r="S11" s="115"/>
      <c r="T11" s="116"/>
      <c r="U11" s="116"/>
      <c r="V11" s="116"/>
      <c r="W11" s="117" t="str">
        <f>D11</f>
        <v>*pwodk</v>
      </c>
      <c r="X11" s="129" t="str">
        <f>IF(Wealth_Macro_Variables!T11&lt;&gt;"",CONCATENATE(Wealth_Macro_Variables!$L11,"[",Wealth_Macro_Variables!T11,"]"),"")</f>
        <v/>
      </c>
      <c r="Y11" s="128" t="str">
        <f>IF(Wealth_Macro_Variables!U11&lt;&gt;"",CONCATENATE(Wealth_Macro_Variables!$L11,"[",Wealth_Macro_Variables!U11,"]"),"")</f>
        <v/>
      </c>
      <c r="Z11" s="160"/>
      <c r="AA11" s="128" t="str">
        <f>IF(Wealth_Macro_Variables!W11&lt;&gt;"",CONCATENATE(Wealth_Macro_Variables!$L11,"[",Wealth_Macro_Variables!W11,"]"),"")</f>
        <v>Other domestic capital owned by the private sector[*pwodk]</v>
      </c>
    </row>
    <row r="12" spans="1:27">
      <c r="A12" s="92" t="s">
        <v>615</v>
      </c>
      <c r="B12" s="20" t="s">
        <v>10</v>
      </c>
      <c r="C12" s="77" t="s">
        <v>2162</v>
      </c>
      <c r="D12" s="3" t="str">
        <f t="shared" si="0"/>
        <v>*pwnat</v>
      </c>
      <c r="E12" s="102"/>
      <c r="F12" s="186"/>
      <c r="G12" s="198">
        <f t="shared" si="2"/>
        <v>37</v>
      </c>
      <c r="H12" s="89" t="s">
        <v>2163</v>
      </c>
      <c r="I12" s="3" t="s">
        <v>52</v>
      </c>
      <c r="J12" s="89" t="s">
        <v>2167</v>
      </c>
      <c r="K12" s="156" t="s">
        <v>2237</v>
      </c>
      <c r="L12" s="3" t="str">
        <f t="shared" si="1"/>
        <v>Natural capital owned by the private sector</v>
      </c>
      <c r="M12" s="89" t="str">
        <f>CONCATENATE(N12," ",Sectors!$B$4)</f>
        <v>Private natural capital corresponds to natural assets (minerals, energy and other environmental resources, excluding agricultural land and land underlying dwellings and other buildings)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2" s="485" t="s">
        <v>2219</v>
      </c>
      <c r="O12" s="66"/>
      <c r="P12" s="66"/>
      <c r="Q12" s="107"/>
      <c r="R12" s="66" t="str">
        <f>CONCATENATE(D12,"=",D31,"+",D50)</f>
        <v>*pwnat=*hwnat+*iwnat</v>
      </c>
      <c r="S12" s="115"/>
      <c r="T12" s="116"/>
      <c r="U12" s="116"/>
      <c r="V12" s="116"/>
      <c r="W12" s="117" t="str">
        <f>D12</f>
        <v>*pwnat</v>
      </c>
      <c r="X12" s="129"/>
      <c r="Y12" s="128"/>
      <c r="Z12" s="160"/>
      <c r="AA12" s="128" t="str">
        <f>IF(Wealth_Macro_Variables!W12&lt;&gt;"",CONCATENATE(Wealth_Macro_Variables!$L12,"[",Wealth_Macro_Variables!W12,"]"),"")</f>
        <v>Natural capital owned by the private sector[*pwnat]</v>
      </c>
    </row>
    <row r="13" spans="1:27" ht="17" customHeight="1">
      <c r="A13" s="92" t="s">
        <v>615</v>
      </c>
      <c r="B13" s="20" t="s">
        <v>10</v>
      </c>
      <c r="C13" s="77" t="s">
        <v>21</v>
      </c>
      <c r="D13" s="3" t="str">
        <f t="shared" si="0"/>
        <v>*pwfin</v>
      </c>
      <c r="E13" s="102">
        <v>0</v>
      </c>
      <c r="F13" s="186">
        <v>20103001</v>
      </c>
      <c r="G13" s="198">
        <f t="shared" si="2"/>
        <v>38</v>
      </c>
      <c r="H13" s="89" t="s">
        <v>2</v>
      </c>
      <c r="I13" s="3" t="s">
        <v>52</v>
      </c>
      <c r="J13" s="89" t="s">
        <v>365</v>
      </c>
      <c r="K13" s="156" t="s">
        <v>2238</v>
      </c>
      <c r="L13" s="3" t="str">
        <f t="shared" si="1"/>
        <v>Financial assets owned by the private sector</v>
      </c>
      <c r="M13" s="89" t="str">
        <f>CONCATENATE(N13," ",Sectors!$B$4)</f>
        <v>Private financial assets include bank deposits, bonds, stocks and other financial claims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3" s="485" t="s">
        <v>2220</v>
      </c>
      <c r="O13" s="66"/>
      <c r="P13" s="66"/>
      <c r="Q13" s="107" t="str">
        <f>CONCATENATE("[",J13,"]","=","[",J14,"]","+","[",J17,"]","+","[",J20,"]")</f>
        <v>[Private financial assets]=[Private currency, deposits, bonds &amp; loans]+[Private equity, fund shares &amp; offshore wealth]+[Private pension funds &amp; life insurance]</v>
      </c>
      <c r="R13" s="66" t="str">
        <f>CONCATENATE(D13,"=",D14,"+",D17,"+",D20)</f>
        <v>*pwfin=*pwfix+*pwequ+*pwpen</v>
      </c>
      <c r="S13" s="115"/>
      <c r="T13" s="116"/>
      <c r="U13" s="116" t="str">
        <f>D13</f>
        <v>*pwfin</v>
      </c>
      <c r="V13" s="116"/>
      <c r="W13" s="117"/>
      <c r="X13" s="129" t="str">
        <f>IF(Wealth_Macro_Variables!T13&lt;&gt;"",CONCATENATE(Wealth_Macro_Variables!$L13,"[",Wealth_Macro_Variables!T13,"]"),"")</f>
        <v/>
      </c>
      <c r="Y13" s="128" t="str">
        <f>IF(Wealth_Macro_Variables!U13&lt;&gt;"",CONCATENATE(Wealth_Macro_Variables!$L13,"[",Wealth_Macro_Variables!U13,"]"),"")</f>
        <v>Financial assets owned by the private sector[*pwfin]</v>
      </c>
      <c r="Z13" s="129" t="str">
        <f>IF(Wealth_Macro_Variables!V13&lt;&gt;"",CONCATENATE(Wealth_Macro_Variables!$L13,"[",Wealth_Macro_Variables!V13,"]"),"")</f>
        <v/>
      </c>
      <c r="AA13" s="128" t="str">
        <f>IF(Wealth_Macro_Variables!W13&lt;&gt;"",CONCATENATE(Wealth_Macro_Variables!$L13,"[",Wealth_Macro_Variables!W13,"]"),"")</f>
        <v/>
      </c>
    </row>
    <row r="14" spans="1:27">
      <c r="A14" s="92" t="s">
        <v>615</v>
      </c>
      <c r="B14" s="20" t="s">
        <v>10</v>
      </c>
      <c r="C14" s="77" t="s">
        <v>22</v>
      </c>
      <c r="D14" s="3" t="str">
        <f t="shared" si="0"/>
        <v>*pwfix</v>
      </c>
      <c r="E14" s="102">
        <v>0</v>
      </c>
      <c r="F14" s="186">
        <v>20103002</v>
      </c>
      <c r="G14" s="198">
        <f t="shared" si="2"/>
        <v>39</v>
      </c>
      <c r="H14" s="89" t="s">
        <v>46</v>
      </c>
      <c r="I14" s="3" t="s">
        <v>52</v>
      </c>
      <c r="J14" s="89" t="s">
        <v>1769</v>
      </c>
      <c r="K14" s="156" t="s">
        <v>2239</v>
      </c>
      <c r="L14" s="3" t="str">
        <f t="shared" si="1"/>
        <v>Currency, deposits, bonds &amp; loans owned by the private sector</v>
      </c>
      <c r="M14" s="89" t="str">
        <f>CONCATENATE(N14," ",Sectors!$B$4)</f>
        <v>Private currency, deposits, bonds &amp; loans are cash, bank deposits, bonds and loans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4" s="485" t="s">
        <v>2221</v>
      </c>
      <c r="O14" s="66"/>
      <c r="P14" s="66"/>
      <c r="Q14" s="107" t="str">
        <f>CONCATENATE("[",J14,"]","=","[",J33,"]","+","[",J52,"]")</f>
        <v>[Private currency, deposits, bonds &amp; loans]=[Personal currency, deposits, bonds &amp; loans]+[Non-profit currency, deposits, bonds &amp; loans]</v>
      </c>
      <c r="R14" s="66" t="str">
        <f>CONCATENATE(D14,"=",D33,"+",D52)</f>
        <v>*pwfix=*hwfix+*iwfix</v>
      </c>
      <c r="S14" s="115"/>
      <c r="T14" s="116"/>
      <c r="U14" s="116"/>
      <c r="V14" s="116" t="str">
        <f>D14</f>
        <v>*pwfix</v>
      </c>
      <c r="W14" s="117"/>
      <c r="X14" s="129" t="str">
        <f>IF(Wealth_Macro_Variables!T14&lt;&gt;"",CONCATENATE(Wealth_Macro_Variables!$L14,"[",Wealth_Macro_Variables!T14,"]"),"")</f>
        <v/>
      </c>
      <c r="Y14" s="128" t="str">
        <f>IF(Wealth_Macro_Variables!U14&lt;&gt;"",CONCATENATE(Wealth_Macro_Variables!$L14,"[",Wealth_Macro_Variables!U14,"]"),"")</f>
        <v/>
      </c>
      <c r="Z14" s="129" t="str">
        <f>IF(Wealth_Macro_Variables!V14&lt;&gt;"",CONCATENATE(Wealth_Macro_Variables!$L14,"[",Wealth_Macro_Variables!V14,"]"),"")</f>
        <v>Currency, deposits, bonds &amp; loans owned by the private sector[*pwfix]</v>
      </c>
      <c r="AA14" s="128" t="str">
        <f>IF(Wealth_Macro_Variables!W14&lt;&gt;"",CONCATENATE(Wealth_Macro_Variables!$L14,"[",Wealth_Macro_Variables!W14,"]"),"")</f>
        <v/>
      </c>
    </row>
    <row r="15" spans="1:27">
      <c r="A15" s="92" t="s">
        <v>615</v>
      </c>
      <c r="B15" s="20" t="s">
        <v>10</v>
      </c>
      <c r="C15" s="77" t="s">
        <v>1080</v>
      </c>
      <c r="D15" s="3" t="str">
        <f t="shared" si="0"/>
        <v>*pwcud</v>
      </c>
      <c r="E15" s="102">
        <v>0</v>
      </c>
      <c r="F15" s="186"/>
      <c r="G15" s="198">
        <f t="shared" si="2"/>
        <v>40</v>
      </c>
      <c r="H15" s="89" t="s">
        <v>1076</v>
      </c>
      <c r="I15" s="3" t="s">
        <v>52</v>
      </c>
      <c r="J15" s="89" t="s">
        <v>1093</v>
      </c>
      <c r="K15" s="156" t="s">
        <v>2240</v>
      </c>
      <c r="L15" s="3" t="str">
        <f t="shared" si="1"/>
        <v>Currency, deposits owned by the private sector</v>
      </c>
      <c r="M15" s="89" t="str">
        <f>CONCATENATE(N15," ",Sectors!$B$4)</f>
        <v>Private currency &amp; deposits are cash and bank deposits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5" s="485" t="s">
        <v>2222</v>
      </c>
      <c r="O15" s="66"/>
      <c r="P15" s="66"/>
      <c r="Q15" s="107" t="str">
        <f>CONCATENATE("[",J15,"]","=","[",J34,"]","+","[",J53,"]")</f>
        <v>[Private currency &amp; deposits]=[Personal currency &amp; deposits]+[Non-profit currency &amp; deposits]</v>
      </c>
      <c r="R15" s="66" t="str">
        <f>CONCATENATE(D15,"=",D34,"+",D53)</f>
        <v>*pwcud=*hwcud+*iwcud</v>
      </c>
      <c r="S15" s="115"/>
      <c r="T15" s="116"/>
      <c r="U15" s="116"/>
      <c r="V15" s="116"/>
      <c r="W15" s="117" t="str">
        <f>D15</f>
        <v>*pwcud</v>
      </c>
      <c r="X15" s="129"/>
      <c r="Y15" s="128"/>
      <c r="Z15" s="129"/>
      <c r="AA15" s="128" t="str">
        <f>IF(Wealth_Macro_Variables!W15&lt;&gt;"",CONCATENATE(Wealth_Macro_Variables!$L15,"[",Wealth_Macro_Variables!W15,"]"),"")</f>
        <v>Currency, deposits owned by the private sector[*pwcud]</v>
      </c>
    </row>
    <row r="16" spans="1:27">
      <c r="A16" s="92" t="s">
        <v>615</v>
      </c>
      <c r="B16" s="20" t="s">
        <v>10</v>
      </c>
      <c r="C16" s="77" t="s">
        <v>1081</v>
      </c>
      <c r="D16" s="3" t="str">
        <f t="shared" si="0"/>
        <v>*pwbol</v>
      </c>
      <c r="E16" s="102">
        <v>0</v>
      </c>
      <c r="F16" s="186"/>
      <c r="G16" s="198">
        <f t="shared" si="2"/>
        <v>41</v>
      </c>
      <c r="H16" s="89" t="s">
        <v>1077</v>
      </c>
      <c r="I16" s="3" t="s">
        <v>52</v>
      </c>
      <c r="J16" s="89" t="s">
        <v>1094</v>
      </c>
      <c r="K16" s="156" t="s">
        <v>2241</v>
      </c>
      <c r="L16" s="3" t="str">
        <f t="shared" si="1"/>
        <v>Bonds &amp; loans owned by the private sector</v>
      </c>
      <c r="M16" s="89" t="str">
        <f>CONCATENATE(N16," ",Sectors!$B$4)</f>
        <v>Private bonds &amp; loans are bonds and loans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6" s="485" t="s">
        <v>2223</v>
      </c>
      <c r="O16" s="66"/>
      <c r="P16" s="66"/>
      <c r="Q16" s="107" t="str">
        <f>CONCATENATE("[",J16,"]","=","[",J35,"]","+","[",J54,"]")</f>
        <v>[Private bonds &amp; loans]=[Personal bonds &amp; loans]+[Non-profit bonds &amp; loans]</v>
      </c>
      <c r="R16" s="66" t="str">
        <f>CONCATENATE(D16,"=",D35,"+",D54)</f>
        <v>*pwbol=*hwbol+*iwbol</v>
      </c>
      <c r="S16" s="115"/>
      <c r="T16" s="116"/>
      <c r="U16" s="116"/>
      <c r="V16" s="116"/>
      <c r="W16" s="117" t="str">
        <f>D16</f>
        <v>*pwbol</v>
      </c>
      <c r="X16" s="129"/>
      <c r="Y16" s="128"/>
      <c r="Z16" s="129"/>
      <c r="AA16" s="128" t="str">
        <f>IF(Wealth_Macro_Variables!W16&lt;&gt;"",CONCATENATE(Wealth_Macro_Variables!$L16,"[",Wealth_Macro_Variables!W16,"]"),"")</f>
        <v>Bonds &amp; loans owned by the private sector[*pwbol]</v>
      </c>
    </row>
    <row r="17" spans="1:27">
      <c r="A17" s="92" t="s">
        <v>615</v>
      </c>
      <c r="B17" s="20" t="s">
        <v>10</v>
      </c>
      <c r="C17" s="77" t="s">
        <v>23</v>
      </c>
      <c r="D17" s="3" t="str">
        <f t="shared" si="0"/>
        <v>*pwequ</v>
      </c>
      <c r="E17" s="102">
        <v>0</v>
      </c>
      <c r="F17" s="186">
        <v>20103003</v>
      </c>
      <c r="G17" s="198">
        <f t="shared" si="2"/>
        <v>42</v>
      </c>
      <c r="H17" s="89" t="s">
        <v>47</v>
      </c>
      <c r="I17" s="3" t="s">
        <v>52</v>
      </c>
      <c r="J17" s="89" t="s">
        <v>1765</v>
      </c>
      <c r="K17" s="156" t="s">
        <v>2242</v>
      </c>
      <c r="L17" s="3" t="str">
        <f t="shared" si="1"/>
        <v>Equities, fund shares, offshore wealth owned by the private sector</v>
      </c>
      <c r="M17" s="89" t="str">
        <f>CONCATENATE(N17," ",Sectors!$B$4)</f>
        <v>Private equity, fund shares &amp; offshore wealth are company stocks, fund shares and wealth outside of one's residence country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7" s="485" t="s">
        <v>2224</v>
      </c>
      <c r="O17" s="66"/>
      <c r="P17" s="66"/>
      <c r="Q17" s="107" t="str">
        <f>CONCATENATE("[",J17,"]","=","[",J18,"]","+","[",J19,"]")</f>
        <v>[Private equity, fund shares &amp; offshore wealth]=[Private equities]+[Private offshore wealth]</v>
      </c>
      <c r="R17" s="66" t="str">
        <f>CONCATENATE(D17,"=",D18,"+",D19)</f>
        <v>*pwequ=*pweqi+*pwoff</v>
      </c>
      <c r="S17" s="115"/>
      <c r="T17" s="116"/>
      <c r="U17" s="116"/>
      <c r="V17" s="116" t="str">
        <f>D17</f>
        <v>*pwequ</v>
      </c>
      <c r="W17" s="117"/>
      <c r="X17" s="129" t="str">
        <f>IF(Wealth_Macro_Variables!T17&lt;&gt;"",CONCATENATE(Wealth_Macro_Variables!$L17,"[",Wealth_Macro_Variables!T17,"]"),"")</f>
        <v/>
      </c>
      <c r="Y17" s="128" t="str">
        <f>IF(Wealth_Macro_Variables!U17&lt;&gt;"",CONCATENATE(Wealth_Macro_Variables!$L17,"[",Wealth_Macro_Variables!U17,"]"),"")</f>
        <v/>
      </c>
      <c r="Z17" s="129" t="str">
        <f>IF(Wealth_Macro_Variables!V17&lt;&gt;"",CONCATENATE(Wealth_Macro_Variables!$L17,"[",Wealth_Macro_Variables!V17,"]"),"")</f>
        <v>Equities, fund shares, offshore wealth owned by the private sector[*pwequ]</v>
      </c>
      <c r="AA17" s="128" t="str">
        <f>IF(Wealth_Macro_Variables!W17&lt;&gt;"",CONCATENATE(Wealth_Macro_Variables!$L17,"[",Wealth_Macro_Variables!W17,"]"),"")</f>
        <v/>
      </c>
    </row>
    <row r="18" spans="1:27">
      <c r="A18" s="92" t="s">
        <v>615</v>
      </c>
      <c r="B18" s="20" t="s">
        <v>10</v>
      </c>
      <c r="C18" s="77" t="s">
        <v>29</v>
      </c>
      <c r="D18" s="3" t="str">
        <f t="shared" si="0"/>
        <v>*pweqi</v>
      </c>
      <c r="E18" s="102">
        <v>0</v>
      </c>
      <c r="F18" s="186"/>
      <c r="G18" s="198">
        <f t="shared" si="2"/>
        <v>43</v>
      </c>
      <c r="H18" s="89" t="s">
        <v>48</v>
      </c>
      <c r="I18" s="3" t="s">
        <v>52</v>
      </c>
      <c r="J18" s="89" t="s">
        <v>378</v>
      </c>
      <c r="K18" s="156" t="s">
        <v>2243</v>
      </c>
      <c r="L18" s="3" t="str">
        <f t="shared" si="1"/>
        <v>Equities owned by the private sector</v>
      </c>
      <c r="M18" s="89" t="str">
        <f>CONCATENATE(N18," ",Sectors!$B$4)</f>
        <v>Private equities are company stocks owned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8" s="485" t="s">
        <v>2225</v>
      </c>
      <c r="O18" s="66"/>
      <c r="P18" s="66"/>
      <c r="Q18" s="107" t="str">
        <f>CONCATENATE("[",J18,"]","=","[",J37,"]","+","[",J56,"]")</f>
        <v>[Private equities]=[Personal equities]+[Non-profit equities]</v>
      </c>
      <c r="R18" s="66" t="str">
        <f>CONCATENATE(D18,"=",D37,"+",D56)</f>
        <v>*pweqi=*hweqi+*iweqi</v>
      </c>
      <c r="S18" s="115"/>
      <c r="T18" s="116"/>
      <c r="U18" s="116"/>
      <c r="V18" s="116"/>
      <c r="W18" s="117" t="str">
        <f>D18</f>
        <v>*pweqi</v>
      </c>
      <c r="X18" s="129" t="str">
        <f>IF(Wealth_Macro_Variables!T18&lt;&gt;"",CONCATENATE(Wealth_Macro_Variables!$L18,"[",Wealth_Macro_Variables!T18,"]"),"")</f>
        <v/>
      </c>
      <c r="Y18" s="128" t="str">
        <f>IF(Wealth_Macro_Variables!U18&lt;&gt;"",CONCATENATE(Wealth_Macro_Variables!$L18,"[",Wealth_Macro_Variables!U18,"]"),"")</f>
        <v/>
      </c>
      <c r="Z18" s="129" t="str">
        <f>IF(Wealth_Macro_Variables!V18&lt;&gt;"",CONCATENATE(Wealth_Macro_Variables!$L18,"[",Wealth_Macro_Variables!V18,"]"),"")</f>
        <v/>
      </c>
      <c r="AA18" s="128" t="str">
        <f>IF(Wealth_Macro_Variables!W18&lt;&gt;"",CONCATENATE(Wealth_Macro_Variables!$L18,"[",Wealth_Macro_Variables!W18,"]"),"")</f>
        <v>Equities owned by the private sector[*pweqi]</v>
      </c>
    </row>
    <row r="19" spans="1:27">
      <c r="A19" s="92" t="s">
        <v>615</v>
      </c>
      <c r="B19" s="20" t="s">
        <v>10</v>
      </c>
      <c r="C19" s="77" t="s">
        <v>30</v>
      </c>
      <c r="D19" s="3" t="str">
        <f t="shared" si="0"/>
        <v>*pwoff</v>
      </c>
      <c r="E19" s="102">
        <v>0</v>
      </c>
      <c r="F19" s="186"/>
      <c r="G19" s="198">
        <f t="shared" si="2"/>
        <v>44</v>
      </c>
      <c r="H19" s="89" t="s">
        <v>49</v>
      </c>
      <c r="I19" s="3" t="s">
        <v>52</v>
      </c>
      <c r="J19" s="89" t="s">
        <v>366</v>
      </c>
      <c r="K19" s="156" t="s">
        <v>2244</v>
      </c>
      <c r="L19" s="3" t="str">
        <f t="shared" si="1"/>
        <v>Offshore wealth owned by the private sector</v>
      </c>
      <c r="M19" s="89" t="str">
        <f>CONCATENATE(N19," ",Sectors!$B$4)</f>
        <v>Private offshore wealth is wealth held in offshore centers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19" s="579" t="s">
        <v>2304</v>
      </c>
      <c r="O19" s="563"/>
      <c r="P19" s="66"/>
      <c r="Q19" s="107" t="str">
        <f>CONCATENATE("[",J19,"]","=","[",J38,"]","+","[",J57,"]")</f>
        <v>[Private offshore wealth]=[Personal offshore wealth]+[Non-profit offshore wealth]</v>
      </c>
      <c r="R19" s="66" t="str">
        <f>CONCATENATE(D19,"=",D38,"+",D57)</f>
        <v>*pwoff=*hwoff+*iwoff</v>
      </c>
      <c r="S19" s="115"/>
      <c r="T19" s="116"/>
      <c r="U19" s="116"/>
      <c r="V19" s="116"/>
      <c r="W19" s="117" t="str">
        <f>D19</f>
        <v>*pwoff</v>
      </c>
      <c r="X19" s="129" t="str">
        <f>IF(Wealth_Macro_Variables!T19&lt;&gt;"",CONCATENATE(Wealth_Macro_Variables!$L19,"[",Wealth_Macro_Variables!T19,"]"),"")</f>
        <v/>
      </c>
      <c r="Y19" s="128" t="str">
        <f>IF(Wealth_Macro_Variables!U19&lt;&gt;"",CONCATENATE(Wealth_Macro_Variables!$L19,"[",Wealth_Macro_Variables!U19,"]"),"")</f>
        <v/>
      </c>
      <c r="Z19" s="129" t="str">
        <f>IF(Wealth_Macro_Variables!V19&lt;&gt;"",CONCATENATE(Wealth_Macro_Variables!$L19,"[",Wealth_Macro_Variables!V19,"]"),"")</f>
        <v/>
      </c>
      <c r="AA19" s="128" t="str">
        <f>IF(Wealth_Macro_Variables!W19&lt;&gt;"",CONCATENATE(Wealth_Macro_Variables!$L19,"[",Wealth_Macro_Variables!W19,"]"),"")</f>
        <v>Offshore wealth owned by the private sector[*pwoff]</v>
      </c>
    </row>
    <row r="20" spans="1:27">
      <c r="A20" s="92" t="s">
        <v>615</v>
      </c>
      <c r="B20" s="20" t="s">
        <v>10</v>
      </c>
      <c r="C20" s="77" t="s">
        <v>24</v>
      </c>
      <c r="D20" s="3" t="str">
        <f t="shared" si="0"/>
        <v>*pwpen</v>
      </c>
      <c r="E20" s="102">
        <v>0</v>
      </c>
      <c r="F20" s="186">
        <v>20103004</v>
      </c>
      <c r="G20" s="198">
        <f t="shared" si="2"/>
        <v>45</v>
      </c>
      <c r="H20" s="89" t="s">
        <v>65</v>
      </c>
      <c r="I20" s="3" t="s">
        <v>52</v>
      </c>
      <c r="J20" s="89" t="s">
        <v>367</v>
      </c>
      <c r="K20" s="156" t="s">
        <v>2245</v>
      </c>
      <c r="L20" s="3" t="str">
        <f t="shared" si="1"/>
        <v>Pension funds &amp; life insurance owned by the private sector</v>
      </c>
      <c r="M20" s="89" t="str">
        <f>CONCATENATE(N20," ",Sectors!$B$4)</f>
        <v>Private pension funds &amp; life insurance are pension funds and life insurance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20" s="485" t="s">
        <v>2226</v>
      </c>
      <c r="O20" s="66"/>
      <c r="P20" s="66"/>
      <c r="Q20" s="107" t="str">
        <f>CONCATENATE("[",J20,"]","=","[",J39,"]","+","[",J58,"]")</f>
        <v>[Private pension funds &amp; life insurance]=[Personal pension funds &amp; life insurance]+[Non-profit pension funds &amp; life insurance]</v>
      </c>
      <c r="R20" s="66" t="str">
        <f>CONCATENATE(D20,"=",D39,"+",D58)</f>
        <v>*pwpen=*hwpen+*iwpen</v>
      </c>
      <c r="S20" s="115"/>
      <c r="T20" s="116"/>
      <c r="U20" s="116"/>
      <c r="V20" s="116" t="str">
        <f>D20</f>
        <v>*pwpen</v>
      </c>
      <c r="W20" s="117"/>
      <c r="X20" s="129" t="str">
        <f>IF(Wealth_Macro_Variables!T20&lt;&gt;"",CONCATENATE(Wealth_Macro_Variables!$L20,"[",Wealth_Macro_Variables!T20,"]"),"")</f>
        <v/>
      </c>
      <c r="Y20" s="128" t="str">
        <f>IF(Wealth_Macro_Variables!U20&lt;&gt;"",CONCATENATE(Wealth_Macro_Variables!$L20,"[",Wealth_Macro_Variables!U20,"]"),"")</f>
        <v/>
      </c>
      <c r="Z20" s="129" t="str">
        <f>IF(Wealth_Macro_Variables!V20&lt;&gt;"",CONCATENATE(Wealth_Macro_Variables!$L20,"[",Wealth_Macro_Variables!V20,"]"),"")</f>
        <v>Pension funds &amp; life insurance owned by the private sector[*pwpen]</v>
      </c>
      <c r="AA20" s="128" t="str">
        <f>IF(Wealth_Macro_Variables!W20&lt;&gt;"",CONCATENATE(Wealth_Macro_Variables!$L20,"[",Wealth_Macro_Variables!W20,"]"),"")</f>
        <v/>
      </c>
    </row>
    <row r="21" spans="1:27">
      <c r="A21" s="92" t="s">
        <v>615</v>
      </c>
      <c r="B21" s="20" t="s">
        <v>10</v>
      </c>
      <c r="C21" s="77" t="s">
        <v>25</v>
      </c>
      <c r="D21" s="3" t="str">
        <f t="shared" si="0"/>
        <v>*pwdeb</v>
      </c>
      <c r="E21" s="102">
        <v>0</v>
      </c>
      <c r="F21" s="186">
        <v>20104001</v>
      </c>
      <c r="G21" s="198">
        <f t="shared" si="2"/>
        <v>46</v>
      </c>
      <c r="H21" s="89" t="s">
        <v>1</v>
      </c>
      <c r="I21" s="3" t="s">
        <v>52</v>
      </c>
      <c r="J21" s="89" t="s">
        <v>382</v>
      </c>
      <c r="K21" s="156" t="s">
        <v>2246</v>
      </c>
      <c r="L21" s="3" t="str">
        <f>CONCATENATE(H21," of the ",I21)</f>
        <v>Liabilities of the private sector</v>
      </c>
      <c r="M21" s="89" t="str">
        <f>CONCATENATE(N21," ",Sectors!$B$4)</f>
        <v>Private debt is debts or legal obligations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21" s="485" t="s">
        <v>2227</v>
      </c>
      <c r="O21" s="66"/>
      <c r="P21" s="66"/>
      <c r="Q21" s="107" t="str">
        <f>CONCATENATE("[",J21,"]","=","[",J40,"]","+","[",J59,"]")</f>
        <v>[Private debt]=[Personal debt]+[Non-profit debt]</v>
      </c>
      <c r="R21" s="66" t="str">
        <f>CONCATENATE(D21,"=",D40,"+",D59)</f>
        <v>*pwdeb=*hwdeb+*iwdeb</v>
      </c>
      <c r="S21" s="115"/>
      <c r="T21" s="116"/>
      <c r="U21" s="116" t="str">
        <f>D21</f>
        <v>*pwdeb</v>
      </c>
      <c r="V21" s="116"/>
      <c r="W21" s="117"/>
      <c r="X21" s="129" t="str">
        <f>IF(Wealth_Macro_Variables!T21&lt;&gt;"",CONCATENATE(Wealth_Macro_Variables!$L21,"[",Wealth_Macro_Variables!T21,"]"),"")</f>
        <v/>
      </c>
      <c r="Y21" s="128" t="str">
        <f>IF(Wealth_Macro_Variables!U21&lt;&gt;"",CONCATENATE(Wealth_Macro_Variables!$L21,"[",Wealth_Macro_Variables!U21,"]"),"")</f>
        <v>Liabilities of the private sector[*pwdeb]</v>
      </c>
      <c r="Z21" s="129" t="str">
        <f>IF(Wealth_Macro_Variables!V21&lt;&gt;"",CONCATENATE(Wealth_Macro_Variables!$L21,"[",Wealth_Macro_Variables!V21,"]"),"")</f>
        <v/>
      </c>
      <c r="AA21" s="128" t="str">
        <f>IF(Wealth_Macro_Variables!W21&lt;&gt;"",CONCATENATE(Wealth_Macro_Variables!$L21,"[",Wealth_Macro_Variables!W21,"]"),"")</f>
        <v/>
      </c>
    </row>
    <row r="22" spans="1:27" ht="16" customHeight="1" thickBot="1">
      <c r="A22" s="92" t="s">
        <v>615</v>
      </c>
      <c r="B22" s="33" t="s">
        <v>10</v>
      </c>
      <c r="C22" s="78" t="s">
        <v>1079</v>
      </c>
      <c r="D22" s="158" t="str">
        <f>CONCATENATE(A22,B22,C22)</f>
        <v>*pwfie</v>
      </c>
      <c r="E22" s="103">
        <v>0</v>
      </c>
      <c r="F22" s="190"/>
      <c r="G22" s="198">
        <f t="shared" si="2"/>
        <v>47</v>
      </c>
      <c r="H22" s="91" t="s">
        <v>1078</v>
      </c>
      <c r="I22" s="158" t="s">
        <v>52</v>
      </c>
      <c r="J22" s="91" t="s">
        <v>2248</v>
      </c>
      <c r="K22" s="158" t="s">
        <v>2247</v>
      </c>
      <c r="L22" s="158" t="str">
        <f>CONCATENATE(H22," owned by the ",I22)</f>
        <v>Financial assets except currency &amp; deposits owned by the private sector</v>
      </c>
      <c r="M22" s="91" t="str">
        <f>CONCATENATE(N22," ",Sectors!$B$4)</f>
        <v>Private financial assets excluding cash are financial assets except cash and bank deposits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v>
      </c>
      <c r="N22" s="485" t="s">
        <v>2228</v>
      </c>
      <c r="O22" s="66"/>
      <c r="P22" s="67"/>
      <c r="Q22" s="108" t="str">
        <f>CONCATENATE("[",J22,"]","=","[",J13,"]","-","[",J15,"]")</f>
        <v>[Private financial assets excluding currency &amp; deposits]=[Private financial assets]-[Private currency &amp; deposits]</v>
      </c>
      <c r="R22" s="67" t="str">
        <f>CONCATENATE("(",D22,"=",D13,"-",D15,")")</f>
        <v>(*pwfie=*pwfin-*pwcud)</v>
      </c>
      <c r="S22" s="118"/>
      <c r="T22" s="119"/>
      <c r="U22" s="119" t="str">
        <f>D22</f>
        <v>*pwfie</v>
      </c>
      <c r="V22" s="119"/>
      <c r="W22" s="120"/>
      <c r="X22" s="132"/>
      <c r="Y22" s="131" t="str">
        <f>IF(Wealth_Macro_Variables!U22&lt;&gt;"",CONCATENATE(Wealth_Macro_Variables!$L22,"[",Wealth_Macro_Variables!U22,"]"),"")</f>
        <v>Financial assets except currency &amp; deposits owned by the private sector[*pwfie]</v>
      </c>
      <c r="Z22" s="132"/>
      <c r="AA22" s="131" t="str">
        <f>IF(Wealth_Macro_Variables!W22&lt;&gt;"",CONCATENATE(Wealth_Macro_Variables!$L22,"[",Wealth_Macro_Variables!W22,"]"),"")</f>
        <v/>
      </c>
    </row>
    <row r="23" spans="1:27" ht="17" thickBot="1">
      <c r="A23" s="92" t="s">
        <v>615</v>
      </c>
      <c r="B23" s="31" t="s">
        <v>11</v>
      </c>
      <c r="C23" s="76" t="s">
        <v>16</v>
      </c>
      <c r="D23" s="155" t="str">
        <f t="shared" si="0"/>
        <v>*hweal</v>
      </c>
      <c r="E23" s="101">
        <v>0</v>
      </c>
      <c r="F23" s="189">
        <v>20105001</v>
      </c>
      <c r="G23" s="149">
        <v>2</v>
      </c>
      <c r="H23" s="90" t="s">
        <v>39</v>
      </c>
      <c r="I23" s="155" t="s">
        <v>62</v>
      </c>
      <c r="J23" s="90" t="s">
        <v>354</v>
      </c>
      <c r="K23" s="155" t="s">
        <v>2249</v>
      </c>
      <c r="L23" s="155" t="str">
        <f>CONCATENATE(H23," of the ",I23)</f>
        <v>Net wealth of the personal sector</v>
      </c>
      <c r="M23" s="89" t="str">
        <f>CONCATENATE(N23," ",Sectors!$B$5)</f>
        <v>Net personal wealth is  the total value of non-financial and financial assets (housing, land, deposits, bonds, equities, etc.) held by households, minus their debts.  The personal or household sector - in the national accounts sense - includes all households and private individuals (including those living in institutions), as well as unincorporated enterprises whose accounts are not separated from those of the households who own them.</v>
      </c>
      <c r="N23" s="106" t="s">
        <v>2287</v>
      </c>
      <c r="O23" s="64"/>
      <c r="P23" s="64"/>
      <c r="Q23" s="106" t="str">
        <f>CONCATENATE("[",J23,"]","=","[",J24,"]","+","[",J32,"]","-","[",J40,"]")</f>
        <v>[Net personal wealth]=[Personal non-financial assets]+[Personal financial assets]-[Personal debt]</v>
      </c>
      <c r="R23" s="64" t="str">
        <f>CONCATENATE(D23,"=",D24,"+",D32,"-",D40)</f>
        <v>*hweal=*hwnfa+*hwfin-*hwdeb</v>
      </c>
      <c r="S23" s="112"/>
      <c r="T23" s="113" t="str">
        <f>D23</f>
        <v>*hweal</v>
      </c>
      <c r="U23" s="113"/>
      <c r="V23" s="113"/>
      <c r="W23" s="114"/>
      <c r="X23" s="126" t="str">
        <f>IF(Wealth_Macro_Variables!T23&lt;&gt;"",CONCATENATE(Wealth_Macro_Variables!$L23,"[",Wealth_Macro_Variables!T23,"]"),"")</f>
        <v>Net wealth of the personal sector[*hweal]</v>
      </c>
      <c r="Y23" s="125" t="str">
        <f>IF(Wealth_Macro_Variables!U23&lt;&gt;"",CONCATENATE(Wealth_Macro_Variables!$L23,"[",Wealth_Macro_Variables!U23,"]"),"")</f>
        <v/>
      </c>
      <c r="Z23" s="126" t="str">
        <f>IF(Wealth_Macro_Variables!V23&lt;&gt;"",CONCATENATE(Wealth_Macro_Variables!$L23,"[",Wealth_Macro_Variables!V23,"]"),"")</f>
        <v/>
      </c>
      <c r="AA23" s="125" t="str">
        <f>IF(Wealth_Macro_Variables!W23&lt;&gt;"",CONCATENATE(Wealth_Macro_Variables!$L23,"[",Wealth_Macro_Variables!W23,"]"),"")</f>
        <v/>
      </c>
    </row>
    <row r="24" spans="1:27">
      <c r="A24" s="92" t="s">
        <v>615</v>
      </c>
      <c r="B24" s="20" t="s">
        <v>11</v>
      </c>
      <c r="C24" s="77" t="s">
        <v>27</v>
      </c>
      <c r="D24" s="3" t="str">
        <f t="shared" si="0"/>
        <v>*hwnfa</v>
      </c>
      <c r="E24" s="102">
        <v>0</v>
      </c>
      <c r="F24" s="186">
        <v>20105002</v>
      </c>
      <c r="G24" s="198">
        <v>48</v>
      </c>
      <c r="H24" s="89" t="s">
        <v>3</v>
      </c>
      <c r="I24" s="3" t="s">
        <v>62</v>
      </c>
      <c r="J24" s="184" t="s">
        <v>370</v>
      </c>
      <c r="K24" s="567" t="s">
        <v>2250</v>
      </c>
      <c r="L24" s="3" t="str">
        <f t="shared" ref="L24:L39" si="3">CONCATENATE(H24," owned by the ",I24)</f>
        <v>Non-financial assets owned by the personal sector</v>
      </c>
      <c r="M24" s="90" t="str">
        <f>CONCATENATE(N24," ",Sectors!$B$5)</f>
        <v>Personal non-financial assets include housing, land and all other domestic material and immaterial assets (machinery, equipment, patents, etc.) held directly by households, as opposed to non-financial assets owned indirectly through financial assets (equities, bonds, etc. in corporations holding non-financial assets).  The personal or household sector - in the national accounts sense - includes all households and private individuals (including those living in institutions), as well as unincorporated enterprises whose accounts are not separated from those of the households who own them.</v>
      </c>
      <c r="N24" s="107" t="s">
        <v>2288</v>
      </c>
      <c r="O24" s="66"/>
      <c r="P24" s="66"/>
      <c r="Q24" s="107" t="str">
        <f>CONCATENATE("[",J24,"]","=","[",J25,"]","+","[",J28,"]")</f>
        <v>[Personal non-financial assets]=[Personal housing assets]+[Personal business and other non-financial assets]</v>
      </c>
      <c r="R24" s="66" t="str">
        <f>CONCATENATE(D24,"=",D25,"+",D28)</f>
        <v>*hwnfa=*hwhou+*hwbus</v>
      </c>
      <c r="S24" s="115"/>
      <c r="T24" s="116"/>
      <c r="U24" s="116" t="str">
        <f>D24</f>
        <v>*hwnfa</v>
      </c>
      <c r="V24" s="116"/>
      <c r="W24" s="117"/>
      <c r="X24" s="129" t="str">
        <f>IF(Wealth_Macro_Variables!T24&lt;&gt;"",CONCATENATE(Wealth_Macro_Variables!$L24,"[",Wealth_Macro_Variables!T24,"]"),"")</f>
        <v/>
      </c>
      <c r="Y24" s="128" t="str">
        <f>IF(Wealth_Macro_Variables!U24&lt;&gt;"",CONCATENATE(Wealth_Macro_Variables!$L24,"[",Wealth_Macro_Variables!U24,"]"),"")</f>
        <v>Non-financial assets owned by the personal sector[*hwnfa]</v>
      </c>
      <c r="Z24" s="129" t="str">
        <f>IF(Wealth_Macro_Variables!V24&lt;&gt;"",CONCATENATE(Wealth_Macro_Variables!$L24,"[",Wealth_Macro_Variables!V24,"]"),"")</f>
        <v/>
      </c>
      <c r="AA24" s="128" t="str">
        <f>IF(Wealth_Macro_Variables!W24&lt;&gt;"",CONCATENATE(Wealth_Macro_Variables!$L24,"[",Wealth_Macro_Variables!W24,"]"),"")</f>
        <v/>
      </c>
    </row>
    <row r="25" spans="1:27">
      <c r="A25" s="92" t="s">
        <v>615</v>
      </c>
      <c r="B25" s="20" t="s">
        <v>11</v>
      </c>
      <c r="C25" s="77" t="s">
        <v>19</v>
      </c>
      <c r="D25" s="3" t="str">
        <f t="shared" si="0"/>
        <v>*hwhou</v>
      </c>
      <c r="E25" s="102">
        <v>0</v>
      </c>
      <c r="F25" s="186">
        <v>20105003</v>
      </c>
      <c r="G25" s="198">
        <f t="shared" ref="G25:G41" si="4">G24+1</f>
        <v>49</v>
      </c>
      <c r="H25" s="89" t="s">
        <v>41</v>
      </c>
      <c r="I25" s="3" t="s">
        <v>62</v>
      </c>
      <c r="J25" s="184" t="s">
        <v>368</v>
      </c>
      <c r="K25" s="567" t="s">
        <v>2251</v>
      </c>
      <c r="L25" s="3" t="str">
        <f t="shared" si="3"/>
        <v>Housing assets owned by the personal sector</v>
      </c>
      <c r="M25" s="89" t="str">
        <f>CONCATENATE(N25," ",Sectors!$B$5)</f>
        <v>Personal housing assets are dwellings (including land underlying dwellings)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25" s="107" t="s">
        <v>2289</v>
      </c>
      <c r="O25" s="66"/>
      <c r="P25" s="66"/>
      <c r="Q25" s="107" t="str">
        <f>CONCATENATE("[",J25,"]","=","[",J26,"]","+","[",J27,"]")</f>
        <v>[Personal housing assets]=[Personal dwellings]+[Personal land underlying dwellings]</v>
      </c>
      <c r="R25" s="66" t="str">
        <f>CONCATENATE(D25,"=",D26,"+",D27)</f>
        <v>*hwhou=*hwdwe+*hwlan</v>
      </c>
      <c r="S25" s="115"/>
      <c r="T25" s="116"/>
      <c r="U25" s="116"/>
      <c r="V25" s="116" t="str">
        <f>D25</f>
        <v>*hwhou</v>
      </c>
      <c r="W25" s="117"/>
      <c r="X25" s="129" t="str">
        <f>IF(Wealth_Macro_Variables!T25&lt;&gt;"",CONCATENATE(Wealth_Macro_Variables!$L25,"[",Wealth_Macro_Variables!T25,"]"),"")</f>
        <v/>
      </c>
      <c r="Y25" s="128" t="str">
        <f>IF(Wealth_Macro_Variables!U25&lt;&gt;"",CONCATENATE(Wealth_Macro_Variables!$L25,"[",Wealth_Macro_Variables!U25,"]"),"")</f>
        <v/>
      </c>
      <c r="Z25" s="129" t="str">
        <f>IF(Wealth_Macro_Variables!V25&lt;&gt;"",CONCATENATE(Wealth_Macro_Variables!$L25,"[",Wealth_Macro_Variables!V25,"]"),"")</f>
        <v>Housing assets owned by the personal sector[*hwhou]</v>
      </c>
      <c r="AA25" s="128" t="str">
        <f>IF(Wealth_Macro_Variables!W25&lt;&gt;"",CONCATENATE(Wealth_Macro_Variables!$L25,"[",Wealth_Macro_Variables!W25,"]"),"")</f>
        <v/>
      </c>
    </row>
    <row r="26" spans="1:27" ht="15" customHeight="1">
      <c r="A26" s="92" t="s">
        <v>615</v>
      </c>
      <c r="B26" s="20" t="s">
        <v>11</v>
      </c>
      <c r="C26" s="77" t="s">
        <v>17</v>
      </c>
      <c r="D26" s="3" t="str">
        <f t="shared" si="0"/>
        <v>*hwdwe</v>
      </c>
      <c r="E26" s="102">
        <v>0</v>
      </c>
      <c r="F26" s="186">
        <v>20105004</v>
      </c>
      <c r="G26" s="198">
        <f t="shared" si="4"/>
        <v>50</v>
      </c>
      <c r="H26" s="89" t="s">
        <v>42</v>
      </c>
      <c r="I26" s="3" t="s">
        <v>62</v>
      </c>
      <c r="J26" s="184" t="s">
        <v>423</v>
      </c>
      <c r="K26" s="567" t="s">
        <v>2252</v>
      </c>
      <c r="L26" s="3" t="str">
        <f t="shared" si="3"/>
        <v>Dwellings owned by the personal sector</v>
      </c>
      <c r="M26" s="89" t="str">
        <f>CONCATENATE(N26," ",Sectors!$B$5)</f>
        <v>Personal dwellings are places of residence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26" s="107" t="s">
        <v>2290</v>
      </c>
      <c r="O26" s="66"/>
      <c r="P26" s="66"/>
      <c r="Q26" s="107"/>
      <c r="R26" s="66"/>
      <c r="S26" s="115"/>
      <c r="T26" s="116"/>
      <c r="U26" s="116"/>
      <c r="V26" s="116"/>
      <c r="W26" s="117" t="str">
        <f>D26</f>
        <v>*hwdwe</v>
      </c>
      <c r="X26" s="129" t="str">
        <f>IF(Wealth_Macro_Variables!T26&lt;&gt;"",CONCATENATE(Wealth_Macro_Variables!$L26,"[",Wealth_Macro_Variables!T26,"]"),"")</f>
        <v/>
      </c>
      <c r="Y26" s="128" t="str">
        <f>IF(Wealth_Macro_Variables!U26&lt;&gt;"",CONCATENATE(Wealth_Macro_Variables!$L26,"[",Wealth_Macro_Variables!U26,"]"),"")</f>
        <v/>
      </c>
      <c r="Z26" s="129" t="str">
        <f>IF(Wealth_Macro_Variables!V26&lt;&gt;"",CONCATENATE(Wealth_Macro_Variables!$L26,"[",Wealth_Macro_Variables!V26,"]"),"")</f>
        <v/>
      </c>
      <c r="AA26" s="128" t="str">
        <f>IF(Wealth_Macro_Variables!W26&lt;&gt;"",CONCATENATE(Wealth_Macro_Variables!$L26,"[",Wealth_Macro_Variables!W26,"]"),"")</f>
        <v>Dwellings owned by the personal sector[*hwdwe]</v>
      </c>
    </row>
    <row r="27" spans="1:27">
      <c r="A27" s="92" t="s">
        <v>615</v>
      </c>
      <c r="B27" s="20" t="s">
        <v>11</v>
      </c>
      <c r="C27" s="77" t="s">
        <v>18</v>
      </c>
      <c r="D27" s="3" t="str">
        <f t="shared" si="0"/>
        <v>*hwlan</v>
      </c>
      <c r="E27" s="102">
        <v>0</v>
      </c>
      <c r="F27" s="186">
        <v>20105005</v>
      </c>
      <c r="G27" s="198">
        <f t="shared" si="4"/>
        <v>51</v>
      </c>
      <c r="H27" s="89" t="s">
        <v>43</v>
      </c>
      <c r="I27" s="3" t="s">
        <v>62</v>
      </c>
      <c r="J27" s="184" t="s">
        <v>371</v>
      </c>
      <c r="K27" s="567" t="s">
        <v>2253</v>
      </c>
      <c r="L27" s="3" t="str">
        <f t="shared" si="3"/>
        <v>Land underlying dwellings owned by the personal sector</v>
      </c>
      <c r="M27" s="89" t="str">
        <f>CONCATENATE(N27," ",Sectors!$B$5)</f>
        <v>Personal land underlying dwellings is land on which the places of residence held by households are built.  The personal or household sector - in the national accounts sense - includes all households and private individuals (including those living in institutions), as well as unincorporated enterprises whose accounts are not separated from those of the households who own them.</v>
      </c>
      <c r="N27" s="107" t="s">
        <v>2292</v>
      </c>
      <c r="O27" s="66"/>
      <c r="P27" s="66"/>
      <c r="Q27" s="107"/>
      <c r="R27" s="66"/>
      <c r="S27" s="115"/>
      <c r="T27" s="116"/>
      <c r="U27" s="116"/>
      <c r="V27" s="116"/>
      <c r="W27" s="117" t="str">
        <f>D27</f>
        <v>*hwlan</v>
      </c>
      <c r="X27" s="129" t="str">
        <f>IF(Wealth_Macro_Variables!T27&lt;&gt;"",CONCATENATE(Wealth_Macro_Variables!$L27,"[",Wealth_Macro_Variables!T27,"]"),"")</f>
        <v/>
      </c>
      <c r="Y27" s="128" t="str">
        <f>IF(Wealth_Macro_Variables!U27&lt;&gt;"",CONCATENATE(Wealth_Macro_Variables!$L27,"[",Wealth_Macro_Variables!U27,"]"),"")</f>
        <v/>
      </c>
      <c r="Z27" s="129" t="str">
        <f>IF(Wealth_Macro_Variables!V27&lt;&gt;"",CONCATENATE(Wealth_Macro_Variables!$L27,"[",Wealth_Macro_Variables!V27,"]"),"")</f>
        <v/>
      </c>
      <c r="AA27" s="128" t="str">
        <f>IF(Wealth_Macro_Variables!W27&lt;&gt;"",CONCATENATE(Wealth_Macro_Variables!$L27,"[",Wealth_Macro_Variables!W27,"]"),"")</f>
        <v>Land underlying dwellings owned by the personal sector[*hwlan]</v>
      </c>
    </row>
    <row r="28" spans="1:27">
      <c r="A28" s="92" t="s">
        <v>615</v>
      </c>
      <c r="B28" s="20" t="s">
        <v>11</v>
      </c>
      <c r="C28" s="77" t="s">
        <v>20</v>
      </c>
      <c r="D28" s="3" t="str">
        <f t="shared" si="0"/>
        <v>*hwbus</v>
      </c>
      <c r="E28" s="102">
        <v>0</v>
      </c>
      <c r="F28" s="186">
        <v>20105006</v>
      </c>
      <c r="G28" s="198">
        <f t="shared" si="4"/>
        <v>52</v>
      </c>
      <c r="H28" s="89" t="s">
        <v>64</v>
      </c>
      <c r="I28" s="3" t="s">
        <v>62</v>
      </c>
      <c r="J28" s="184" t="s">
        <v>375</v>
      </c>
      <c r="K28" s="567" t="s">
        <v>2254</v>
      </c>
      <c r="L28" s="3" t="str">
        <f t="shared" si="3"/>
        <v>Business and other non-financial assets owned by the personal sector</v>
      </c>
      <c r="M28" s="89" t="str">
        <f>CONCATENATE(N28," ",Sectors!$B$5)</f>
        <v>Personal business assets include agricultural land and other domestic material and immaterial non-financial assets (machinery, equipment, patents, etc.)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28" s="107" t="s">
        <v>2294</v>
      </c>
      <c r="O28" s="66"/>
      <c r="P28" s="66"/>
      <c r="Q28" s="107" t="str">
        <f>CONCATENATE("[",J28,"]","=","[",J29,"]","+","[",J30,"]","+","[",J31,"]")</f>
        <v>[Personal business and other non-financial assets]=[Personal agricultural land]+[Other domestic personal capital]+[Personal natural capital]</v>
      </c>
      <c r="R28" s="66" t="str">
        <f>CONCATENATE(D28,"=",D29,"+",D30,"+",D31)</f>
        <v>*hwbus=*hwagr+*hwodk+*hwnat</v>
      </c>
      <c r="S28" s="115"/>
      <c r="T28" s="116"/>
      <c r="U28" s="116"/>
      <c r="V28" s="116" t="str">
        <f>D28</f>
        <v>*hwbus</v>
      </c>
      <c r="W28" s="117"/>
      <c r="X28" s="129" t="str">
        <f>IF(Wealth_Macro_Variables!T28&lt;&gt;"",CONCATENATE(Wealth_Macro_Variables!$L28,"[",Wealth_Macro_Variables!T28,"]"),"")</f>
        <v/>
      </c>
      <c r="Y28" s="128" t="str">
        <f>IF(Wealth_Macro_Variables!U28&lt;&gt;"",CONCATENATE(Wealth_Macro_Variables!$L28,"[",Wealth_Macro_Variables!U28,"]"),"")</f>
        <v/>
      </c>
      <c r="Z28" s="129" t="str">
        <f>IF(Wealth_Macro_Variables!V28&lt;&gt;"",CONCATENATE(Wealth_Macro_Variables!$L28,"[",Wealth_Macro_Variables!V28,"]"),"")</f>
        <v>Business and other non-financial assets owned by the personal sector[*hwbus]</v>
      </c>
      <c r="AA28" s="128" t="str">
        <f>IF(Wealth_Macro_Variables!W28&lt;&gt;"",CONCATENATE(Wealth_Macro_Variables!$L28,"[",Wealth_Macro_Variables!W28,"]"),"")</f>
        <v/>
      </c>
    </row>
    <row r="29" spans="1:27">
      <c r="A29" s="92" t="s">
        <v>615</v>
      </c>
      <c r="B29" s="20" t="s">
        <v>11</v>
      </c>
      <c r="C29" s="77" t="s">
        <v>6</v>
      </c>
      <c r="D29" s="3" t="str">
        <f t="shared" si="0"/>
        <v>*hwagr</v>
      </c>
      <c r="E29" s="102">
        <v>0</v>
      </c>
      <c r="F29" s="186">
        <v>20105007</v>
      </c>
      <c r="G29" s="198">
        <f t="shared" si="4"/>
        <v>53</v>
      </c>
      <c r="H29" s="89" t="s">
        <v>45</v>
      </c>
      <c r="I29" s="3" t="s">
        <v>62</v>
      </c>
      <c r="J29" s="184" t="s">
        <v>374</v>
      </c>
      <c r="K29" s="567" t="s">
        <v>2255</v>
      </c>
      <c r="L29" s="3" t="str">
        <f t="shared" si="3"/>
        <v>Agricultural land owned by the personal sector</v>
      </c>
      <c r="M29" s="89" t="str">
        <f>CONCATENATE(N29," ",Sectors!$B$5)</f>
        <v>Personal agricultural land is agricultural land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29" s="107" t="s">
        <v>2295</v>
      </c>
      <c r="O29" s="66"/>
      <c r="P29" s="66"/>
      <c r="Q29" s="107"/>
      <c r="R29" s="66"/>
      <c r="S29" s="115"/>
      <c r="T29" s="116"/>
      <c r="U29" s="116"/>
      <c r="V29" s="116"/>
      <c r="W29" s="117" t="str">
        <f>D29</f>
        <v>*hwagr</v>
      </c>
      <c r="X29" s="129" t="str">
        <f>IF(Wealth_Macro_Variables!T29&lt;&gt;"",CONCATENATE(Wealth_Macro_Variables!$L29,"[",Wealth_Macro_Variables!T29,"]"),"")</f>
        <v/>
      </c>
      <c r="Y29" s="128" t="str">
        <f>IF(Wealth_Macro_Variables!U29&lt;&gt;"",CONCATENATE(Wealth_Macro_Variables!$L29,"[",Wealth_Macro_Variables!U29,"]"),"")</f>
        <v/>
      </c>
      <c r="Z29" s="129"/>
      <c r="AA29" s="128" t="str">
        <f>IF(Wealth_Macro_Variables!W29&lt;&gt;"",CONCATENATE(Wealth_Macro_Variables!$L29,"[",Wealth_Macro_Variables!W29,"]"),"")</f>
        <v>Agricultural land owned by the personal sector[*hwagr]</v>
      </c>
    </row>
    <row r="30" spans="1:27">
      <c r="A30" s="92" t="s">
        <v>615</v>
      </c>
      <c r="B30" s="20" t="s">
        <v>11</v>
      </c>
      <c r="C30" s="77" t="s">
        <v>26</v>
      </c>
      <c r="D30" s="3" t="str">
        <f t="shared" si="0"/>
        <v>*hwodk</v>
      </c>
      <c r="E30" s="102">
        <v>0</v>
      </c>
      <c r="F30" s="186">
        <v>20105008</v>
      </c>
      <c r="G30" s="198">
        <f t="shared" si="4"/>
        <v>54</v>
      </c>
      <c r="H30" s="89" t="s">
        <v>44</v>
      </c>
      <c r="I30" s="3" t="s">
        <v>62</v>
      </c>
      <c r="J30" s="184" t="s">
        <v>376</v>
      </c>
      <c r="K30" s="567" t="s">
        <v>2256</v>
      </c>
      <c r="L30" s="3" t="str">
        <f t="shared" si="3"/>
        <v>Other domestic capital owned by the personal sector</v>
      </c>
      <c r="M30" s="89" t="str">
        <f>CONCATENATE(N30," ",Sectors!$B$5)</f>
        <v>Other domestic personal capital includes all non-financial assets held by households and foundations, except housing assets and agricultural land: machinery, equipment, patents, etc.  The personal or household sector - in the national accounts sense - includes all households and private individuals (including those living in institutions), as well as unincorporated enterprises whose accounts are not separated from those of the households who own them.</v>
      </c>
      <c r="N30" s="107" t="s">
        <v>2297</v>
      </c>
      <c r="O30" s="66"/>
      <c r="P30" s="66"/>
      <c r="Q30" s="107"/>
      <c r="R30" s="66"/>
      <c r="S30" s="115"/>
      <c r="T30" s="116"/>
      <c r="U30" s="116"/>
      <c r="V30" s="116"/>
      <c r="W30" s="117" t="str">
        <f>D30</f>
        <v>*hwodk</v>
      </c>
      <c r="X30" s="129" t="str">
        <f>IF(Wealth_Macro_Variables!T30&lt;&gt;"",CONCATENATE(Wealth_Macro_Variables!$L30,"[",Wealth_Macro_Variables!T30,"]"),"")</f>
        <v/>
      </c>
      <c r="Y30" s="128" t="str">
        <f>IF(Wealth_Macro_Variables!U30&lt;&gt;"",CONCATENATE(Wealth_Macro_Variables!$L30,"[",Wealth_Macro_Variables!U30,"]"),"")</f>
        <v/>
      </c>
      <c r="Z30" s="129"/>
      <c r="AA30" s="128" t="str">
        <f>IF(Wealth_Macro_Variables!W30&lt;&gt;"",CONCATENATE(Wealth_Macro_Variables!$L30,"[",Wealth_Macro_Variables!W30,"]"),"")</f>
        <v>Other domestic capital owned by the personal sector[*hwodk]</v>
      </c>
    </row>
    <row r="31" spans="1:27">
      <c r="A31" s="92" t="s">
        <v>615</v>
      </c>
      <c r="B31" s="20" t="s">
        <v>11</v>
      </c>
      <c r="C31" s="77" t="s">
        <v>2162</v>
      </c>
      <c r="D31" s="3" t="str">
        <f t="shared" si="0"/>
        <v>*hwnat</v>
      </c>
      <c r="E31" s="102"/>
      <c r="F31" s="186"/>
      <c r="G31" s="198">
        <f t="shared" si="4"/>
        <v>55</v>
      </c>
      <c r="H31" s="89" t="s">
        <v>2163</v>
      </c>
      <c r="I31" s="3" t="s">
        <v>62</v>
      </c>
      <c r="J31" s="184" t="s">
        <v>2164</v>
      </c>
      <c r="K31" s="567" t="s">
        <v>2257</v>
      </c>
      <c r="L31" s="3" t="str">
        <f t="shared" si="3"/>
        <v>Natural capital owned by the personal sector</v>
      </c>
      <c r="M31" s="89" t="str">
        <f>CONCATENATE(N31," ",Sectors!$B$5)</f>
        <v>Personal natural capital corresponds to natural assets (minerals, energy and other environmental resources, excluding agricultural land and land underlying dwellings and other buildings)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31" s="107" t="s">
        <v>2298</v>
      </c>
      <c r="O31" s="66"/>
      <c r="P31" s="66"/>
      <c r="Q31" s="107"/>
      <c r="R31" s="66"/>
      <c r="S31" s="115"/>
      <c r="T31" s="116"/>
      <c r="U31" s="116"/>
      <c r="V31" s="116"/>
      <c r="W31" s="117" t="str">
        <f>D31</f>
        <v>*hwnat</v>
      </c>
      <c r="X31" s="129"/>
      <c r="Y31" s="128"/>
      <c r="Z31" s="129"/>
      <c r="AA31" s="128" t="str">
        <f>IF(Wealth_Macro_Variables!W31&lt;&gt;"",CONCATENATE(Wealth_Macro_Variables!$L31,"[",Wealth_Macro_Variables!W31,"]"),"")</f>
        <v>Natural capital owned by the personal sector[*hwnat]</v>
      </c>
    </row>
    <row r="32" spans="1:27">
      <c r="A32" s="92" t="s">
        <v>615</v>
      </c>
      <c r="B32" s="20" t="s">
        <v>11</v>
      </c>
      <c r="C32" s="77" t="s">
        <v>21</v>
      </c>
      <c r="D32" s="3" t="str">
        <f t="shared" si="0"/>
        <v>*hwfin</v>
      </c>
      <c r="E32" s="102">
        <v>0</v>
      </c>
      <c r="F32" s="186">
        <v>20105009</v>
      </c>
      <c r="G32" s="198">
        <f t="shared" si="4"/>
        <v>56</v>
      </c>
      <c r="H32" s="89" t="s">
        <v>2</v>
      </c>
      <c r="I32" s="3" t="s">
        <v>62</v>
      </c>
      <c r="J32" s="184" t="s">
        <v>377</v>
      </c>
      <c r="K32" s="567" t="s">
        <v>2258</v>
      </c>
      <c r="L32" s="3" t="str">
        <f t="shared" si="3"/>
        <v>Financial assets owned by the personal sector</v>
      </c>
      <c r="M32" s="89" t="str">
        <f>CONCATENATE(N32," ",Sectors!$B$5)</f>
        <v>Personal financial assets include bank deposits, bonds, stocks and other financial claims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32" s="107" t="s">
        <v>2299</v>
      </c>
      <c r="O32" s="66"/>
      <c r="P32" s="66"/>
      <c r="Q32" s="107" t="str">
        <f>CONCATENATE("[",J32,"]","=","[",J33,"]","+","[",J36,"]","+","[",J39,"]")</f>
        <v>[Personal financial assets]=[Personal currency, deposits, bonds &amp; loans]+[Personal equity, fund shares &amp; offshore wealth]+[Personal pension funds &amp; life insurance]</v>
      </c>
      <c r="R32" s="66" t="str">
        <f>CONCATENATE(D32,"=",D33,"+",D36,"+",D39)</f>
        <v>*hwfin=*hwfix+*hwequ+*hwpen</v>
      </c>
      <c r="S32" s="115"/>
      <c r="T32" s="116"/>
      <c r="U32" s="116" t="str">
        <f>D32</f>
        <v>*hwfin</v>
      </c>
      <c r="V32" s="116"/>
      <c r="W32" s="117"/>
      <c r="X32" s="129" t="str">
        <f>IF(Wealth_Macro_Variables!T32&lt;&gt;"",CONCATENATE(Wealth_Macro_Variables!$L32,"[",Wealth_Macro_Variables!T32,"]"),"")</f>
        <v/>
      </c>
      <c r="Y32" s="128" t="str">
        <f>IF(Wealth_Macro_Variables!U32&lt;&gt;"",CONCATENATE(Wealth_Macro_Variables!$L32,"[",Wealth_Macro_Variables!U32,"]"),"")</f>
        <v>Financial assets owned by the personal sector[*hwfin]</v>
      </c>
      <c r="Z32" s="129" t="str">
        <f>IF(Wealth_Macro_Variables!V32&lt;&gt;"",CONCATENATE(Wealth_Macro_Variables!$L32,"[",Wealth_Macro_Variables!V32,"]"),"")</f>
        <v/>
      </c>
      <c r="AA32" s="128" t="str">
        <f>IF(Wealth_Macro_Variables!W32&lt;&gt;"",CONCATENATE(Wealth_Macro_Variables!$L32,"[",Wealth_Macro_Variables!W32,"]"),"")</f>
        <v/>
      </c>
    </row>
    <row r="33" spans="1:27">
      <c r="A33" s="92" t="s">
        <v>615</v>
      </c>
      <c r="B33" s="20" t="s">
        <v>11</v>
      </c>
      <c r="C33" s="77" t="s">
        <v>22</v>
      </c>
      <c r="D33" s="3" t="str">
        <f t="shared" si="0"/>
        <v>*hwfix</v>
      </c>
      <c r="E33" s="102">
        <v>0</v>
      </c>
      <c r="F33" s="186">
        <v>20105010</v>
      </c>
      <c r="G33" s="198">
        <f t="shared" si="4"/>
        <v>57</v>
      </c>
      <c r="H33" s="89" t="s">
        <v>46</v>
      </c>
      <c r="I33" s="3" t="s">
        <v>62</v>
      </c>
      <c r="J33" s="184" t="s">
        <v>1770</v>
      </c>
      <c r="K33" s="567" t="s">
        <v>2259</v>
      </c>
      <c r="L33" s="3" t="str">
        <f t="shared" si="3"/>
        <v>Currency, deposits, bonds &amp; loans owned by the personal sector</v>
      </c>
      <c r="M33" s="89" t="str">
        <f>CONCATENATE(N33," ",Sectors!$B$5)</f>
        <v>Personal currency, deposits, bonds &amp; loans are cash, bank deposits, bonds and loans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33" s="107" t="s">
        <v>2300</v>
      </c>
      <c r="O33" s="66"/>
      <c r="P33" s="66"/>
      <c r="Q33" s="107"/>
      <c r="R33" s="66"/>
      <c r="S33" s="115"/>
      <c r="T33" s="116"/>
      <c r="U33" s="116"/>
      <c r="V33" s="116" t="str">
        <f>D33</f>
        <v>*hwfix</v>
      </c>
      <c r="W33" s="117"/>
      <c r="X33" s="129" t="str">
        <f>IF(Wealth_Macro_Variables!T33&lt;&gt;"",CONCATENATE(Wealth_Macro_Variables!$L33,"[",Wealth_Macro_Variables!T33,"]"),"")</f>
        <v/>
      </c>
      <c r="Y33" s="128" t="str">
        <f>IF(Wealth_Macro_Variables!U33&lt;&gt;"",CONCATENATE(Wealth_Macro_Variables!$L33,"[",Wealth_Macro_Variables!U33,"]"),"")</f>
        <v/>
      </c>
      <c r="Z33" s="129" t="str">
        <f>IF(Wealth_Macro_Variables!V33&lt;&gt;"",CONCATENATE(Wealth_Macro_Variables!$L33,"[",Wealth_Macro_Variables!V33,"]"),"")</f>
        <v>Currency, deposits, bonds &amp; loans owned by the personal sector[*hwfix]</v>
      </c>
      <c r="AA33" s="128" t="str">
        <f>IF(Wealth_Macro_Variables!W33&lt;&gt;"",CONCATENATE(Wealth_Macro_Variables!$L33,"[",Wealth_Macro_Variables!W33,"]"),"")</f>
        <v/>
      </c>
    </row>
    <row r="34" spans="1:27">
      <c r="A34" s="92" t="s">
        <v>615</v>
      </c>
      <c r="B34" s="20" t="s">
        <v>11</v>
      </c>
      <c r="C34" s="77" t="s">
        <v>1080</v>
      </c>
      <c r="D34" s="3" t="str">
        <f>CONCATENATE(A34,B34,C34)</f>
        <v>*hwcud</v>
      </c>
      <c r="E34" s="102">
        <v>0</v>
      </c>
      <c r="F34" s="186"/>
      <c r="G34" s="198">
        <f t="shared" si="4"/>
        <v>58</v>
      </c>
      <c r="H34" s="89" t="s">
        <v>1076</v>
      </c>
      <c r="I34" s="3" t="s">
        <v>62</v>
      </c>
      <c r="J34" s="89" t="s">
        <v>1091</v>
      </c>
      <c r="K34" s="567" t="s">
        <v>2260</v>
      </c>
      <c r="L34" s="3" t="str">
        <f t="shared" si="3"/>
        <v>Currency, deposits owned by the personal sector</v>
      </c>
      <c r="M34" s="89" t="str">
        <f>CONCATENATE(N34," ",Sectors!$B$5)</f>
        <v>Personal currency &amp; deposits are cash and bank deposits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34" s="107" t="s">
        <v>2301</v>
      </c>
      <c r="O34" s="66"/>
      <c r="P34" s="66"/>
      <c r="Q34" s="107"/>
      <c r="R34" s="66"/>
      <c r="S34" s="115"/>
      <c r="T34" s="116"/>
      <c r="U34" s="116"/>
      <c r="V34" s="116"/>
      <c r="W34" s="117" t="str">
        <f>D34</f>
        <v>*hwcud</v>
      </c>
      <c r="X34" s="129"/>
      <c r="Y34" s="128"/>
      <c r="Z34" s="129"/>
      <c r="AA34" s="128" t="str">
        <f>IF(Wealth_Macro_Variables!W34&lt;&gt;"",CONCATENATE(Wealth_Macro_Variables!$L34,"[",Wealth_Macro_Variables!W34,"]"),"")</f>
        <v>Currency, deposits owned by the personal sector[*hwcud]</v>
      </c>
    </row>
    <row r="35" spans="1:27">
      <c r="A35" s="92" t="s">
        <v>615</v>
      </c>
      <c r="B35" s="20" t="s">
        <v>11</v>
      </c>
      <c r="C35" s="77" t="s">
        <v>1081</v>
      </c>
      <c r="D35" s="3" t="str">
        <f>CONCATENATE(A35,B35,C35)</f>
        <v>*hwbol</v>
      </c>
      <c r="E35" s="102">
        <v>0</v>
      </c>
      <c r="F35" s="186"/>
      <c r="G35" s="198">
        <f t="shared" si="4"/>
        <v>59</v>
      </c>
      <c r="H35" s="89" t="s">
        <v>1077</v>
      </c>
      <c r="I35" s="3" t="s">
        <v>62</v>
      </c>
      <c r="J35" s="89" t="s">
        <v>1092</v>
      </c>
      <c r="K35" s="156" t="s">
        <v>2261</v>
      </c>
      <c r="L35" s="3" t="str">
        <f t="shared" si="3"/>
        <v>Bonds &amp; loans owned by the personal sector</v>
      </c>
      <c r="M35" s="89" t="str">
        <f>CONCATENATE(N35," ",Sectors!$B$5)</f>
        <v>Personal bonds &amp; loans are bonds and loans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35" s="107" t="s">
        <v>2302</v>
      </c>
      <c r="O35" s="66"/>
      <c r="P35" s="66"/>
      <c r="Q35" s="107"/>
      <c r="R35" s="66"/>
      <c r="S35" s="115"/>
      <c r="T35" s="116"/>
      <c r="U35" s="116"/>
      <c r="V35" s="116"/>
      <c r="W35" s="117" t="str">
        <f>D35</f>
        <v>*hwbol</v>
      </c>
      <c r="X35" s="129"/>
      <c r="Y35" s="128"/>
      <c r="Z35" s="129"/>
      <c r="AA35" s="128" t="str">
        <f>IF(Wealth_Macro_Variables!W35&lt;&gt;"",CONCATENATE(Wealth_Macro_Variables!$L35,"[",Wealth_Macro_Variables!W35,"]"),"")</f>
        <v>Bonds &amp; loans owned by the personal sector[*hwbol]</v>
      </c>
    </row>
    <row r="36" spans="1:27">
      <c r="A36" s="92" t="s">
        <v>615</v>
      </c>
      <c r="B36" s="20" t="s">
        <v>11</v>
      </c>
      <c r="C36" s="77" t="s">
        <v>23</v>
      </c>
      <c r="D36" s="3" t="str">
        <f t="shared" si="0"/>
        <v>*hwequ</v>
      </c>
      <c r="E36" s="102">
        <v>0</v>
      </c>
      <c r="F36" s="186">
        <v>20105011</v>
      </c>
      <c r="G36" s="198">
        <f t="shared" si="4"/>
        <v>60</v>
      </c>
      <c r="H36" s="89" t="s">
        <v>47</v>
      </c>
      <c r="I36" s="3" t="s">
        <v>62</v>
      </c>
      <c r="J36" s="184" t="s">
        <v>1766</v>
      </c>
      <c r="K36" s="156" t="s">
        <v>2262</v>
      </c>
      <c r="L36" s="3" t="str">
        <f t="shared" si="3"/>
        <v>Equities, fund shares, offshore wealth owned by the personal sector</v>
      </c>
      <c r="M36" s="89" t="str">
        <f>CONCATENATE(N36," ",Sectors!$B$5)</f>
        <v>Personal equity, fund shares &amp; offshore wealth are company stocks, fund shares and wealth outside of one's residence country held by households . The personal or household sector - in the national accounts sense - includes all households and private individuals (including those living in institutions), as well as unincorporated enterprises whose accounts are not separated from those of the households who own them.</v>
      </c>
      <c r="N36" s="107" t="s">
        <v>2303</v>
      </c>
      <c r="O36" s="66"/>
      <c r="P36" s="66"/>
      <c r="Q36" s="107" t="str">
        <f>CONCATENATE("[",J36,"]","=","[",J37,"]","+","[",J38,"]")</f>
        <v>[Personal equity, fund shares &amp; offshore wealth]=[Personal equities]+[Personal offshore wealth]</v>
      </c>
      <c r="R36" s="66" t="str">
        <f>CONCATENATE(D36,"=",D37,"+",D38)</f>
        <v>*hwequ=*hweqi+*hwoff</v>
      </c>
      <c r="S36" s="115"/>
      <c r="T36" s="116"/>
      <c r="U36" s="116"/>
      <c r="V36" s="116" t="str">
        <f>D36</f>
        <v>*hwequ</v>
      </c>
      <c r="W36" s="117"/>
      <c r="X36" s="129" t="str">
        <f>IF(Wealth_Macro_Variables!T36&lt;&gt;"",CONCATENATE(Wealth_Macro_Variables!$L36,"[",Wealth_Macro_Variables!T36,"]"),"")</f>
        <v/>
      </c>
      <c r="Y36" s="128" t="str">
        <f>IF(Wealth_Macro_Variables!U36&lt;&gt;"",CONCATENATE(Wealth_Macro_Variables!$L36,"[",Wealth_Macro_Variables!U36,"]"),"")</f>
        <v/>
      </c>
      <c r="Z36" s="129" t="str">
        <f>IF(Wealth_Macro_Variables!V36&lt;&gt;"",CONCATENATE(Wealth_Macro_Variables!$L36,"[",Wealth_Macro_Variables!V36,"]"),"")</f>
        <v>Equities, fund shares, offshore wealth owned by the personal sector[*hwequ]</v>
      </c>
      <c r="AA36" s="128" t="str">
        <f>IF(Wealth_Macro_Variables!W36&lt;&gt;"",CONCATENATE(Wealth_Macro_Variables!$L36,"[",Wealth_Macro_Variables!W36,"]"),"")</f>
        <v/>
      </c>
    </row>
    <row r="37" spans="1:27">
      <c r="A37" s="92" t="s">
        <v>615</v>
      </c>
      <c r="B37" s="20" t="s">
        <v>11</v>
      </c>
      <c r="C37" s="77" t="s">
        <v>29</v>
      </c>
      <c r="D37" s="3" t="str">
        <f t="shared" si="0"/>
        <v>*hweqi</v>
      </c>
      <c r="E37" s="102">
        <v>0</v>
      </c>
      <c r="F37" s="186"/>
      <c r="G37" s="198">
        <f t="shared" si="4"/>
        <v>61</v>
      </c>
      <c r="H37" s="89" t="s">
        <v>48</v>
      </c>
      <c r="I37" s="3" t="s">
        <v>62</v>
      </c>
      <c r="J37" s="184" t="s">
        <v>379</v>
      </c>
      <c r="K37" s="156" t="s">
        <v>2263</v>
      </c>
      <c r="L37" s="3" t="str">
        <f t="shared" si="3"/>
        <v>Equities owned by the personal sector</v>
      </c>
      <c r="M37" s="89" t="str">
        <f>CONCATENATE(N37," ",Sectors!$B$5)</f>
        <v>Personal equities are company stocks owned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37" s="107" t="s">
        <v>2305</v>
      </c>
      <c r="O37" s="66"/>
      <c r="P37" s="66"/>
      <c r="Q37" s="107"/>
      <c r="R37" s="66"/>
      <c r="S37" s="115"/>
      <c r="T37" s="116"/>
      <c r="U37" s="116"/>
      <c r="V37" s="116"/>
      <c r="W37" s="117" t="str">
        <f>D37</f>
        <v>*hweqi</v>
      </c>
      <c r="X37" s="129" t="str">
        <f>IF(Wealth_Macro_Variables!T37&lt;&gt;"",CONCATENATE(Wealth_Macro_Variables!$L37,"[",Wealth_Macro_Variables!T37,"]"),"")</f>
        <v/>
      </c>
      <c r="Y37" s="128" t="str">
        <f>IF(Wealth_Macro_Variables!U37&lt;&gt;"",CONCATENATE(Wealth_Macro_Variables!$L37,"[",Wealth_Macro_Variables!U37,"]"),"")</f>
        <v/>
      </c>
      <c r="Z37" s="129" t="str">
        <f>IF(Wealth_Macro_Variables!V37&lt;&gt;"",CONCATENATE(Wealth_Macro_Variables!$L37,"[",Wealth_Macro_Variables!V37,"]"),"")</f>
        <v/>
      </c>
      <c r="AA37" s="128" t="str">
        <f>IF(Wealth_Macro_Variables!W37&lt;&gt;"",CONCATENATE(Wealth_Macro_Variables!$L37,"[",Wealth_Macro_Variables!W37,"]"),"")</f>
        <v>Equities owned by the personal sector[*hweqi]</v>
      </c>
    </row>
    <row r="38" spans="1:27">
      <c r="A38" s="92" t="s">
        <v>615</v>
      </c>
      <c r="B38" s="20" t="s">
        <v>11</v>
      </c>
      <c r="C38" s="77" t="s">
        <v>30</v>
      </c>
      <c r="D38" s="3" t="str">
        <f t="shared" si="0"/>
        <v>*hwoff</v>
      </c>
      <c r="E38" s="102">
        <v>0</v>
      </c>
      <c r="F38" s="186"/>
      <c r="G38" s="198">
        <f t="shared" si="4"/>
        <v>62</v>
      </c>
      <c r="H38" s="89" t="s">
        <v>49</v>
      </c>
      <c r="I38" s="3" t="s">
        <v>62</v>
      </c>
      <c r="J38" s="184" t="s">
        <v>380</v>
      </c>
      <c r="K38" s="156" t="s">
        <v>2264</v>
      </c>
      <c r="L38" s="3" t="str">
        <f t="shared" si="3"/>
        <v>Offshore wealth owned by the personal sector</v>
      </c>
      <c r="M38" s="89" t="str">
        <f>CONCATENATE(N38," ",Sectors!$B$5)</f>
        <v>Personal offshore wealth is wealth helf in offshore centers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38" s="570" t="s">
        <v>2306</v>
      </c>
      <c r="O38" s="66"/>
      <c r="P38" s="66"/>
      <c r="Q38" s="107"/>
      <c r="R38" s="66"/>
      <c r="S38" s="115"/>
      <c r="T38" s="116"/>
      <c r="U38" s="116"/>
      <c r="V38" s="116"/>
      <c r="W38" s="117" t="str">
        <f>D38</f>
        <v>*hwoff</v>
      </c>
      <c r="X38" s="129" t="str">
        <f>IF(Wealth_Macro_Variables!T38&lt;&gt;"",CONCATENATE(Wealth_Macro_Variables!$L38,"[",Wealth_Macro_Variables!T38,"]"),"")</f>
        <v/>
      </c>
      <c r="Y38" s="128" t="str">
        <f>IF(Wealth_Macro_Variables!U38&lt;&gt;"",CONCATENATE(Wealth_Macro_Variables!$L38,"[",Wealth_Macro_Variables!U38,"]"),"")</f>
        <v/>
      </c>
      <c r="Z38" s="129" t="str">
        <f>IF(Wealth_Macro_Variables!V38&lt;&gt;"",CONCATENATE(Wealth_Macro_Variables!$L38,"[",Wealth_Macro_Variables!V38,"]"),"")</f>
        <v/>
      </c>
      <c r="AA38" s="128" t="str">
        <f>IF(Wealth_Macro_Variables!W38&lt;&gt;"",CONCATENATE(Wealth_Macro_Variables!$L38,"[",Wealth_Macro_Variables!W38,"]"),"")</f>
        <v>Offshore wealth owned by the personal sector[*hwoff]</v>
      </c>
    </row>
    <row r="39" spans="1:27">
      <c r="A39" s="92" t="s">
        <v>615</v>
      </c>
      <c r="B39" s="20" t="s">
        <v>11</v>
      </c>
      <c r="C39" s="77" t="s">
        <v>24</v>
      </c>
      <c r="D39" s="3" t="str">
        <f t="shared" si="0"/>
        <v>*hwpen</v>
      </c>
      <c r="E39" s="102">
        <v>0</v>
      </c>
      <c r="F39" s="186">
        <v>20105012</v>
      </c>
      <c r="G39" s="198">
        <f t="shared" si="4"/>
        <v>63</v>
      </c>
      <c r="H39" s="89" t="s">
        <v>65</v>
      </c>
      <c r="I39" s="3" t="s">
        <v>62</v>
      </c>
      <c r="J39" s="184" t="s">
        <v>425</v>
      </c>
      <c r="K39" s="156" t="s">
        <v>2265</v>
      </c>
      <c r="L39" s="3" t="str">
        <f t="shared" si="3"/>
        <v>Pension funds &amp; life insurance owned by the personal sector</v>
      </c>
      <c r="M39" s="89" t="str">
        <f>CONCATENATE(N39," ",Sectors!$B$5)</f>
        <v>Personal pension funds &amp; life insurance are pension funds and life insurance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39" s="107" t="s">
        <v>2307</v>
      </c>
      <c r="O39" s="66"/>
      <c r="P39" s="66"/>
      <c r="Q39" s="107"/>
      <c r="R39" s="66"/>
      <c r="S39" s="115"/>
      <c r="T39" s="116"/>
      <c r="U39" s="116"/>
      <c r="V39" s="116" t="str">
        <f>D39</f>
        <v>*hwpen</v>
      </c>
      <c r="W39" s="117"/>
      <c r="X39" s="129" t="str">
        <f>IF(Wealth_Macro_Variables!T39&lt;&gt;"",CONCATENATE(Wealth_Macro_Variables!$L39,"[",Wealth_Macro_Variables!T39,"]"),"")</f>
        <v/>
      </c>
      <c r="Y39" s="128" t="str">
        <f>IF(Wealth_Macro_Variables!U39&lt;&gt;"",CONCATENATE(Wealth_Macro_Variables!$L39,"[",Wealth_Macro_Variables!U39,"]"),"")</f>
        <v/>
      </c>
      <c r="Z39" s="129" t="str">
        <f>IF(Wealth_Macro_Variables!V39&lt;&gt;"",CONCATENATE(Wealth_Macro_Variables!$L39,"[",Wealth_Macro_Variables!V39,"]"),"")</f>
        <v>Pension funds &amp; life insurance owned by the personal sector[*hwpen]</v>
      </c>
      <c r="AA39" s="128" t="str">
        <f>IF(Wealth_Macro_Variables!W39&lt;&gt;"",CONCATENATE(Wealth_Macro_Variables!$L39,"[",Wealth_Macro_Variables!W39,"]"),"")</f>
        <v/>
      </c>
    </row>
    <row r="40" spans="1:27" ht="15" customHeight="1">
      <c r="A40" s="92" t="s">
        <v>615</v>
      </c>
      <c r="B40" s="20" t="s">
        <v>11</v>
      </c>
      <c r="C40" s="77" t="s">
        <v>25</v>
      </c>
      <c r="D40" s="3" t="str">
        <f t="shared" si="0"/>
        <v>*hwdeb</v>
      </c>
      <c r="E40" s="102">
        <v>0</v>
      </c>
      <c r="F40" s="186">
        <v>20105013</v>
      </c>
      <c r="G40" s="198">
        <f t="shared" si="4"/>
        <v>64</v>
      </c>
      <c r="H40" s="89" t="s">
        <v>1</v>
      </c>
      <c r="I40" s="3" t="s">
        <v>62</v>
      </c>
      <c r="J40" s="184" t="s">
        <v>381</v>
      </c>
      <c r="K40" s="156" t="s">
        <v>2266</v>
      </c>
      <c r="L40" s="3" t="str">
        <f>CONCATENATE(H40," of the ",I40)</f>
        <v>Liabilities of the personal sector</v>
      </c>
      <c r="M40" s="89" t="str">
        <f>CONCATENATE(N40," ",Sectors!$B$5)</f>
        <v>Personal debt is debts or legal obligations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40" s="107" t="s">
        <v>2308</v>
      </c>
      <c r="O40" s="66"/>
      <c r="P40" s="66"/>
      <c r="Q40" s="107"/>
      <c r="R40" s="66"/>
      <c r="S40" s="115"/>
      <c r="T40" s="116"/>
      <c r="U40" s="116" t="str">
        <f>D40</f>
        <v>*hwdeb</v>
      </c>
      <c r="V40" s="116"/>
      <c r="W40" s="117"/>
      <c r="X40" s="129" t="str">
        <f>IF(Wealth_Macro_Variables!T40&lt;&gt;"",CONCATENATE(Wealth_Macro_Variables!$L40,"[",Wealth_Macro_Variables!T40,"]"),"")</f>
        <v/>
      </c>
      <c r="Y40" s="128" t="str">
        <f>IF(Wealth_Macro_Variables!U40&lt;&gt;"",CONCATENATE(Wealth_Macro_Variables!$L40,"[",Wealth_Macro_Variables!U40,"]"),"")</f>
        <v>Liabilities of the personal sector[*hwdeb]</v>
      </c>
      <c r="Z40" s="129" t="str">
        <f>IF(Wealth_Macro_Variables!V40&lt;&gt;"",CONCATENATE(Wealth_Macro_Variables!$L40,"[",Wealth_Macro_Variables!V40,"]"),"")</f>
        <v/>
      </c>
      <c r="AA40" s="128" t="str">
        <f>IF(Wealth_Macro_Variables!W40&lt;&gt;"",CONCATENATE(Wealth_Macro_Variables!$L40,"[",Wealth_Macro_Variables!W40,"]"),"")</f>
        <v/>
      </c>
    </row>
    <row r="41" spans="1:27" s="3" customFormat="1" ht="16" customHeight="1" thickBot="1">
      <c r="A41" s="92" t="s">
        <v>615</v>
      </c>
      <c r="B41" s="33" t="s">
        <v>11</v>
      </c>
      <c r="C41" s="78" t="s">
        <v>1079</v>
      </c>
      <c r="D41" s="158" t="str">
        <f>CONCATENATE(A41,B41,C41)</f>
        <v>*hwfie</v>
      </c>
      <c r="E41" s="103">
        <v>0</v>
      </c>
      <c r="F41" s="190"/>
      <c r="G41" s="198">
        <f t="shared" si="4"/>
        <v>65</v>
      </c>
      <c r="H41" s="91" t="s">
        <v>1078</v>
      </c>
      <c r="I41" s="158" t="s">
        <v>62</v>
      </c>
      <c r="J41" s="91" t="s">
        <v>1095</v>
      </c>
      <c r="K41" s="158" t="s">
        <v>2286</v>
      </c>
      <c r="L41" s="158" t="str">
        <f>CONCATENATE(H41," owned by the ",I41)</f>
        <v>Financial assets except currency &amp; deposits owned by the personal sector</v>
      </c>
      <c r="M41" s="91" t="str">
        <f>CONCATENATE(N41," ",Sectors!$B$5)</f>
        <v>Personal financial assets excluding liquidity and deposits are financial assets except liquidity and bank deposits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41" s="107" t="s">
        <v>2309</v>
      </c>
      <c r="O41" s="66"/>
      <c r="P41" s="67"/>
      <c r="Q41" s="108" t="str">
        <f>CONCATENATE("[",J41,"]","=","[",J32,"]","-","[",J34,"]")</f>
        <v>[Personal financial assets excluding cash]=[Personal financial assets]-[Personal currency &amp; deposits]</v>
      </c>
      <c r="R41" s="67" t="str">
        <f>CONCATENATE("(",D41,"=",D32,"-",D33,")")</f>
        <v>(*hwfie=*hwfin-*hwfix)</v>
      </c>
      <c r="S41" s="118"/>
      <c r="T41" s="119"/>
      <c r="U41" s="119" t="str">
        <f>D41</f>
        <v>*hwfie</v>
      </c>
      <c r="V41" s="119"/>
      <c r="W41" s="120"/>
      <c r="X41" s="132"/>
      <c r="Y41" s="131" t="str">
        <f>IF(Wealth_Macro_Variables!U41&lt;&gt;"",CONCATENATE(Wealth_Macro_Variables!$L41,"[",Wealth_Macro_Variables!U41,"]"),"")</f>
        <v>Financial assets except currency &amp; deposits owned by the personal sector[*hwfie]</v>
      </c>
      <c r="Z41" s="132"/>
      <c r="AA41" s="131" t="str">
        <f>IF(Wealth_Macro_Variables!W41&lt;&gt;"",CONCATENATE(Wealth_Macro_Variables!$L41,"[",Wealth_Macro_Variables!W41,"]"),"")</f>
        <v/>
      </c>
    </row>
    <row r="42" spans="1:27" ht="17" customHeight="1">
      <c r="A42" s="92" t="s">
        <v>615</v>
      </c>
      <c r="B42" s="20" t="s">
        <v>28</v>
      </c>
      <c r="C42" s="77" t="s">
        <v>16</v>
      </c>
      <c r="D42" s="3" t="str">
        <f t="shared" si="0"/>
        <v>*iweal</v>
      </c>
      <c r="E42" s="102">
        <v>0</v>
      </c>
      <c r="F42" s="186">
        <v>20106001</v>
      </c>
      <c r="G42" s="198">
        <v>2</v>
      </c>
      <c r="H42" s="89" t="s">
        <v>39</v>
      </c>
      <c r="I42" s="3" t="s">
        <v>2194</v>
      </c>
      <c r="J42" s="184" t="s">
        <v>394</v>
      </c>
      <c r="K42" s="567" t="s">
        <v>2267</v>
      </c>
      <c r="L42" s="3" t="str">
        <f>CONCATENATE(H42," of the ",I42)</f>
        <v>Net wealth of the non-profit sector</v>
      </c>
      <c r="M42" s="89" t="str">
        <f>CONCATENATE(N42," ",Sectors!$B$6)</f>
        <v xml:space="preserve">Net non-profit wealth is  the total value of non-financial and financial assets (housing, land, deposits, bonds, equities, etc.) held by non-profit institutions, minus their debts.  The non-profit sector - in the national accounts sense - includes all non-profit institutions serving households (NPISH), such as foundations, religious organizations, etc. </v>
      </c>
      <c r="N42" s="106" t="s">
        <v>2326</v>
      </c>
      <c r="O42" s="66"/>
      <c r="P42" s="66"/>
      <c r="Q42" s="107" t="str">
        <f>CONCATENATE("[",J42,"]","=","[",J43,"]","+","[",J51,"]","-","[",J59,"]")</f>
        <v>[Net non-profit wealth]=[Non-profit non-financial assets]+[Non-profit financial assets]-[Non-profit debt]</v>
      </c>
      <c r="R42" s="66" t="str">
        <f>CONCATENATE(D42,"=",D43,"+",D51,"-",D59)</f>
        <v>*iweal=*iwnfa+*iwfin-*iwdeb</v>
      </c>
      <c r="S42" s="115"/>
      <c r="T42" s="116" t="str">
        <f>D42</f>
        <v>*iweal</v>
      </c>
      <c r="U42" s="116"/>
      <c r="V42" s="116"/>
      <c r="W42" s="117"/>
      <c r="X42" s="129" t="str">
        <f>IF(Wealth_Macro_Variables!T42&lt;&gt;"",CONCATENATE(Wealth_Macro_Variables!$L42,"[",Wealth_Macro_Variables!T42,"]"),"")</f>
        <v>Net wealth of the non-profit sector[*iweal]</v>
      </c>
      <c r="Y42" s="128" t="str">
        <f>IF(Wealth_Macro_Variables!U42&lt;&gt;"",CONCATENATE(Wealth_Macro_Variables!$L42,"[",Wealth_Macro_Variables!U42,"]"),"")</f>
        <v/>
      </c>
      <c r="Z42" s="129" t="str">
        <f>IF(Wealth_Macro_Variables!V42&lt;&gt;"",CONCATENATE(Wealth_Macro_Variables!$L42,"[",Wealth_Macro_Variables!V42,"]"),"")</f>
        <v/>
      </c>
      <c r="AA42" s="128" t="str">
        <f>IF(Wealth_Macro_Variables!W42&lt;&gt;"",CONCATENATE(Wealth_Macro_Variables!$L42,"[",Wealth_Macro_Variables!W42,"]"),"")</f>
        <v/>
      </c>
    </row>
    <row r="43" spans="1:27">
      <c r="A43" s="92" t="s">
        <v>615</v>
      </c>
      <c r="B43" s="20" t="s">
        <v>28</v>
      </c>
      <c r="C43" s="77" t="s">
        <v>27</v>
      </c>
      <c r="D43" s="3" t="str">
        <f t="shared" si="0"/>
        <v>*iwnfa</v>
      </c>
      <c r="E43" s="102">
        <v>0</v>
      </c>
      <c r="F43" s="186">
        <v>20106002</v>
      </c>
      <c r="G43" s="198">
        <v>90</v>
      </c>
      <c r="H43" s="89" t="s">
        <v>3</v>
      </c>
      <c r="I43" s="3" t="s">
        <v>2194</v>
      </c>
      <c r="J43" s="184" t="s">
        <v>393</v>
      </c>
      <c r="K43" s="567" t="s">
        <v>2283</v>
      </c>
      <c r="L43" s="3" t="str">
        <f t="shared" ref="L43:L58" si="5">CONCATENATE(H43," owned by the ",I43)</f>
        <v>Non-financial assets owned by the non-profit sector</v>
      </c>
      <c r="M43" s="89" t="str">
        <f>CONCATENATE(N43," ",Sectors!$B$6)</f>
        <v xml:space="preserve">Non-profit non-financial assets include housing, land and all other domestic material and immaterial assets (machinery, equipment, patents, etc.) held directly by non-profit institutions, as opposed to non-financial assets owned indirectly through financial assets (equities, bonds, etc. in corporations holding non-financial assets).  The non-profit sector - in the national accounts sense - includes all non-profit institutions serving households (NPISH), such as foundations, religious organizations, etc. </v>
      </c>
      <c r="N43" s="107" t="s">
        <v>2327</v>
      </c>
      <c r="O43" s="66"/>
      <c r="P43" s="66"/>
      <c r="Q43" s="107" t="str">
        <f>CONCATENATE("[",J43,"]","=","[",J44,"]","+","[",J47,"]")</f>
        <v>[Non-profit non-financial assets]=[Non-profit housing assets]+[Non-profit business and other non-financial assets]</v>
      </c>
      <c r="R43" s="66" t="str">
        <f>CONCATENATE(D43,"=",D44,"+",D47)</f>
        <v>*iwnfa=*iwhou+*iwbus</v>
      </c>
      <c r="S43" s="115"/>
      <c r="T43" s="116"/>
      <c r="U43" s="116" t="str">
        <f>D43</f>
        <v>*iwnfa</v>
      </c>
      <c r="V43" s="116"/>
      <c r="W43" s="117"/>
      <c r="X43" s="129" t="str">
        <f>IF(Wealth_Macro_Variables!T43&lt;&gt;"",CONCATENATE(Wealth_Macro_Variables!$L43,"[",Wealth_Macro_Variables!T43,"]"),"")</f>
        <v/>
      </c>
      <c r="Y43" s="128" t="str">
        <f>IF(Wealth_Macro_Variables!U43&lt;&gt;"",CONCATENATE(Wealth_Macro_Variables!$L43,"[",Wealth_Macro_Variables!U43,"]"),"")</f>
        <v>Non-financial assets owned by the non-profit sector[*iwnfa]</v>
      </c>
      <c r="Z43" s="129" t="str">
        <f>IF(Wealth_Macro_Variables!V43&lt;&gt;"",CONCATENATE(Wealth_Macro_Variables!$L43,"[",Wealth_Macro_Variables!V43,"]"),"")</f>
        <v/>
      </c>
      <c r="AA43" s="128" t="str">
        <f>IF(Wealth_Macro_Variables!W43&lt;&gt;"",CONCATENATE(Wealth_Macro_Variables!$L43,"[",Wealth_Macro_Variables!W43,"]"),"")</f>
        <v/>
      </c>
    </row>
    <row r="44" spans="1:27" ht="15" customHeight="1">
      <c r="A44" s="92" t="s">
        <v>615</v>
      </c>
      <c r="B44" s="20" t="s">
        <v>28</v>
      </c>
      <c r="C44" s="77" t="s">
        <v>19</v>
      </c>
      <c r="D44" s="3" t="str">
        <f t="shared" ref="D44:D84" si="6">CONCATENATE(A44,B44,C44)</f>
        <v>*iwhou</v>
      </c>
      <c r="E44" s="102">
        <v>0</v>
      </c>
      <c r="F44" s="186">
        <v>20106003</v>
      </c>
      <c r="G44" s="198">
        <v>90</v>
      </c>
      <c r="H44" s="89" t="s">
        <v>41</v>
      </c>
      <c r="I44" s="3" t="s">
        <v>2194</v>
      </c>
      <c r="J44" s="184" t="s">
        <v>392</v>
      </c>
      <c r="K44" s="567" t="s">
        <v>2268</v>
      </c>
      <c r="L44" s="3" t="str">
        <f t="shared" si="5"/>
        <v>Housing assets owned by the non-profit sector</v>
      </c>
      <c r="M44" s="89" t="str">
        <f>CONCATENATE(N44," ",Sectors!$B$6)</f>
        <v xml:space="preserve">Non-profit housing assets are dwellings (including land underlying dwellings) held by non-profit institutions. The non-profit sector - in the national accounts sense - includes all non-profit institutions serving households (NPISH), such as foundations, religious organizations, etc. </v>
      </c>
      <c r="N44" s="107" t="s">
        <v>2328</v>
      </c>
      <c r="O44" s="66"/>
      <c r="P44" s="66"/>
      <c r="Q44" s="107" t="str">
        <f>CONCATENATE("[",J44,"]","=","[",J45,"]","+","[",J46,"]")</f>
        <v>[Non-profit housing assets]=[Non-profit dwellings]+[Non-profit land underlying dwellings]</v>
      </c>
      <c r="R44" s="66" t="str">
        <f>CONCATENATE(D44,"=",D45,"+",D46)</f>
        <v>*iwhou=*iwdwe+*iwlan</v>
      </c>
      <c r="S44" s="115"/>
      <c r="T44" s="116"/>
      <c r="U44" s="116"/>
      <c r="V44" s="116" t="str">
        <f>D44</f>
        <v>*iwhou</v>
      </c>
      <c r="W44" s="117"/>
      <c r="X44" s="129" t="str">
        <f>IF(Wealth_Macro_Variables!T44&lt;&gt;"",CONCATENATE(Wealth_Macro_Variables!$L44,"[",Wealth_Macro_Variables!T44,"]"),"")</f>
        <v/>
      </c>
      <c r="Y44" s="128" t="str">
        <f>IF(Wealth_Macro_Variables!U44&lt;&gt;"",CONCATENATE(Wealth_Macro_Variables!$L44,"[",Wealth_Macro_Variables!U44,"]"),"")</f>
        <v/>
      </c>
      <c r="Z44" s="129" t="str">
        <f>IF(Wealth_Macro_Variables!V44&lt;&gt;"",CONCATENATE(Wealth_Macro_Variables!$L44,"[",Wealth_Macro_Variables!V44,"]"),"")</f>
        <v>Housing assets owned by the non-profit sector[*iwhou]</v>
      </c>
      <c r="AA44" s="128" t="str">
        <f>IF(Wealth_Macro_Variables!W44&lt;&gt;"",CONCATENATE(Wealth_Macro_Variables!$L44,"[",Wealth_Macro_Variables!W44,"]"),"")</f>
        <v/>
      </c>
    </row>
    <row r="45" spans="1:27">
      <c r="A45" s="92" t="s">
        <v>615</v>
      </c>
      <c r="B45" s="20" t="s">
        <v>28</v>
      </c>
      <c r="C45" s="77" t="s">
        <v>17</v>
      </c>
      <c r="D45" s="3" t="str">
        <f t="shared" si="6"/>
        <v>*iwdwe</v>
      </c>
      <c r="E45" s="102">
        <v>0</v>
      </c>
      <c r="F45" s="186">
        <v>20106004</v>
      </c>
      <c r="G45" s="198">
        <v>90</v>
      </c>
      <c r="H45" s="89" t="s">
        <v>42</v>
      </c>
      <c r="I45" s="3" t="s">
        <v>2194</v>
      </c>
      <c r="J45" s="184" t="s">
        <v>391</v>
      </c>
      <c r="K45" s="567" t="s">
        <v>2269</v>
      </c>
      <c r="L45" s="3" t="str">
        <f t="shared" si="5"/>
        <v>Dwellings owned by the non-profit sector</v>
      </c>
      <c r="M45" s="89" t="str">
        <f>CONCATENATE(N45," ",Sectors!$B$6)</f>
        <v xml:space="preserve">Non-profit dwellings are places of residence held by non-profit institutions.  The non-profit sector - in the national accounts sense - includes all non-profit institutions serving households (NPISH), such as foundations, religious organizations, etc. </v>
      </c>
      <c r="N45" s="107" t="s">
        <v>2310</v>
      </c>
      <c r="O45" s="66"/>
      <c r="P45" s="66"/>
      <c r="Q45" s="107"/>
      <c r="R45" s="66"/>
      <c r="S45" s="115"/>
      <c r="T45" s="116"/>
      <c r="U45" s="116"/>
      <c r="V45" s="116"/>
      <c r="W45" s="117" t="str">
        <f>D45</f>
        <v>*iwdwe</v>
      </c>
      <c r="X45" s="129" t="str">
        <f>IF(Wealth_Macro_Variables!T45&lt;&gt;"",CONCATENATE(Wealth_Macro_Variables!$L45,"[",Wealth_Macro_Variables!T45,"]"),"")</f>
        <v/>
      </c>
      <c r="Y45" s="128" t="str">
        <f>IF(Wealth_Macro_Variables!U45&lt;&gt;"",CONCATENATE(Wealth_Macro_Variables!$L45,"[",Wealth_Macro_Variables!U45,"]"),"")</f>
        <v/>
      </c>
      <c r="Z45" s="129" t="str">
        <f>IF(Wealth_Macro_Variables!V45&lt;&gt;"",CONCATENATE(Wealth_Macro_Variables!$L45,"[",Wealth_Macro_Variables!V45,"]"),"")</f>
        <v/>
      </c>
      <c r="AA45" s="128" t="str">
        <f>IF(Wealth_Macro_Variables!W45&lt;&gt;"",CONCATENATE(Wealth_Macro_Variables!$L45,"[",Wealth_Macro_Variables!W45,"]"),"")</f>
        <v>Dwellings owned by the non-profit sector[*iwdwe]</v>
      </c>
    </row>
    <row r="46" spans="1:27">
      <c r="A46" s="92" t="s">
        <v>615</v>
      </c>
      <c r="B46" s="20" t="s">
        <v>28</v>
      </c>
      <c r="C46" s="77" t="s">
        <v>18</v>
      </c>
      <c r="D46" s="3" t="str">
        <f t="shared" si="6"/>
        <v>*iwlan</v>
      </c>
      <c r="E46" s="102">
        <v>0</v>
      </c>
      <c r="F46" s="186">
        <v>20106005</v>
      </c>
      <c r="G46" s="198">
        <v>90</v>
      </c>
      <c r="H46" s="89" t="s">
        <v>43</v>
      </c>
      <c r="I46" s="3" t="s">
        <v>2194</v>
      </c>
      <c r="J46" s="184" t="s">
        <v>390</v>
      </c>
      <c r="K46" s="567" t="s">
        <v>2270</v>
      </c>
      <c r="L46" s="3" t="str">
        <f t="shared" si="5"/>
        <v>Land underlying dwellings owned by the non-profit sector</v>
      </c>
      <c r="M46" s="89" t="str">
        <f>CONCATENATE(N46," ",Sectors!$B$6)</f>
        <v xml:space="preserve">Non-profit land underlying dwellings is land on which the places of residence held by non-profit institutions are built.  The non-profit sector - in the national accounts sense - includes all non-profit institutions serving households (NPISH), such as foundations, religious organizations, etc. </v>
      </c>
      <c r="N46" s="107" t="s">
        <v>2311</v>
      </c>
      <c r="O46" s="66"/>
      <c r="P46" s="66"/>
      <c r="Q46" s="107"/>
      <c r="R46" s="66"/>
      <c r="S46" s="115"/>
      <c r="T46" s="116"/>
      <c r="U46" s="116"/>
      <c r="V46" s="116"/>
      <c r="W46" s="117" t="str">
        <f>D46</f>
        <v>*iwlan</v>
      </c>
      <c r="X46" s="129" t="str">
        <f>IF(Wealth_Macro_Variables!T46&lt;&gt;"",CONCATENATE(Wealth_Macro_Variables!$L46,"[",Wealth_Macro_Variables!T46,"]"),"")</f>
        <v/>
      </c>
      <c r="Y46" s="128" t="str">
        <f>IF(Wealth_Macro_Variables!U46&lt;&gt;"",CONCATENATE(Wealth_Macro_Variables!$L46,"[",Wealth_Macro_Variables!U46,"]"),"")</f>
        <v/>
      </c>
      <c r="Z46" s="129" t="str">
        <f>IF(Wealth_Macro_Variables!V46&lt;&gt;"",CONCATENATE(Wealth_Macro_Variables!$L46,"[",Wealth_Macro_Variables!V46,"]"),"")</f>
        <v/>
      </c>
      <c r="AA46" s="128" t="str">
        <f>IF(Wealth_Macro_Variables!W46&lt;&gt;"",CONCATENATE(Wealth_Macro_Variables!$L46,"[",Wealth_Macro_Variables!W46,"]"),"")</f>
        <v>Land underlying dwellings owned by the non-profit sector[*iwlan]</v>
      </c>
    </row>
    <row r="47" spans="1:27" ht="15" customHeight="1">
      <c r="A47" s="92" t="s">
        <v>615</v>
      </c>
      <c r="B47" s="20" t="s">
        <v>28</v>
      </c>
      <c r="C47" s="77" t="s">
        <v>20</v>
      </c>
      <c r="D47" s="3" t="str">
        <f t="shared" si="6"/>
        <v>*iwbus</v>
      </c>
      <c r="E47" s="102">
        <v>0</v>
      </c>
      <c r="F47" s="186">
        <v>20106006</v>
      </c>
      <c r="G47" s="198">
        <v>90</v>
      </c>
      <c r="H47" s="89" t="s">
        <v>64</v>
      </c>
      <c r="I47" s="3" t="s">
        <v>2194</v>
      </c>
      <c r="J47" s="89" t="s">
        <v>1098</v>
      </c>
      <c r="K47" s="567" t="s">
        <v>2271</v>
      </c>
      <c r="L47" s="3" t="str">
        <f t="shared" si="5"/>
        <v>Business and other non-financial assets owned by the non-profit sector</v>
      </c>
      <c r="M47" s="89" t="str">
        <f>CONCATENATE(N47," ",Sectors!$B$6)</f>
        <v xml:space="preserve">Non-profit business assets include agricultural land and other domestic material and immaterial non-financial assets (machinery, equipment, patents, etc.) held by non-profit institutions. The non-profit sector - in the national accounts sense - includes all non-profit institutions serving households (NPISH), such as foundations, religious organizations, etc. </v>
      </c>
      <c r="N47" s="107" t="s">
        <v>2312</v>
      </c>
      <c r="O47" s="66"/>
      <c r="P47" s="66"/>
      <c r="Q47" s="107" t="str">
        <f>CONCATENATE("[",J47,"]","=","[",J48,"]","+","[",J49,"]","+","[",J50,"]")</f>
        <v>[Non-profit business and other non-financial assets]=[Non-profit agricultural land]+[Non-profit other domestic capital]+[Non-profit natural capital]</v>
      </c>
      <c r="R47" s="66" t="str">
        <f>CONCATENATE(D47,"=",D48,"+",D49,"+",D50)</f>
        <v>*iwbus=*iwagr+*iwodk+*iwnat</v>
      </c>
      <c r="S47" s="115"/>
      <c r="T47" s="116"/>
      <c r="U47" s="116"/>
      <c r="V47" s="116" t="str">
        <f>D47</f>
        <v>*iwbus</v>
      </c>
      <c r="W47" s="117"/>
      <c r="X47" s="129" t="str">
        <f>IF(Wealth_Macro_Variables!T47&lt;&gt;"",CONCATENATE(Wealth_Macro_Variables!$L47,"[",Wealth_Macro_Variables!T47,"]"),"")</f>
        <v/>
      </c>
      <c r="Y47" s="128" t="str">
        <f>IF(Wealth_Macro_Variables!U47&lt;&gt;"",CONCATENATE(Wealth_Macro_Variables!$L47,"[",Wealth_Macro_Variables!U47,"]"),"")</f>
        <v/>
      </c>
      <c r="Z47" s="129" t="str">
        <f>IF(Wealth_Macro_Variables!V47&lt;&gt;"",CONCATENATE(Wealth_Macro_Variables!$L47,"[",Wealth_Macro_Variables!V47,"]"),"")</f>
        <v>Business and other non-financial assets owned by the non-profit sector[*iwbus]</v>
      </c>
      <c r="AA47" s="128" t="str">
        <f>IF(Wealth_Macro_Variables!W47&lt;&gt;"",CONCATENATE(Wealth_Macro_Variables!$L47,"[",Wealth_Macro_Variables!W47,"]"),"")</f>
        <v/>
      </c>
    </row>
    <row r="48" spans="1:27">
      <c r="A48" s="92" t="s">
        <v>615</v>
      </c>
      <c r="B48" s="20" t="s">
        <v>28</v>
      </c>
      <c r="C48" s="77" t="s">
        <v>6</v>
      </c>
      <c r="D48" s="3" t="str">
        <f t="shared" si="6"/>
        <v>*iwagr</v>
      </c>
      <c r="E48" s="102">
        <v>0</v>
      </c>
      <c r="F48" s="186">
        <v>20106007</v>
      </c>
      <c r="G48" s="198">
        <v>90</v>
      </c>
      <c r="H48" s="89" t="s">
        <v>45</v>
      </c>
      <c r="I48" s="3" t="s">
        <v>2194</v>
      </c>
      <c r="J48" s="184" t="s">
        <v>389</v>
      </c>
      <c r="K48" s="567" t="s">
        <v>2272</v>
      </c>
      <c r="L48" s="3" t="str">
        <f t="shared" si="5"/>
        <v>Agricultural land owned by the non-profit sector</v>
      </c>
      <c r="M48" s="89" t="str">
        <f>CONCATENATE(N48," ",Sectors!$B$6)</f>
        <v xml:space="preserve">Non-profit agricultural land is agricultural land held by non-profit institutions. The non-profit sector - in the national accounts sense - includes all non-profit institutions serving households (NPISH), such as foundations, religious organizations, etc. </v>
      </c>
      <c r="N48" s="107" t="s">
        <v>2313</v>
      </c>
      <c r="O48" s="66"/>
      <c r="P48" s="66"/>
      <c r="Q48" s="107"/>
      <c r="R48" s="66"/>
      <c r="S48" s="115"/>
      <c r="T48" s="116"/>
      <c r="U48" s="116"/>
      <c r="V48" s="116"/>
      <c r="W48" s="117" t="str">
        <f>D48</f>
        <v>*iwagr</v>
      </c>
      <c r="X48" s="129" t="str">
        <f>IF(Wealth_Macro_Variables!T48&lt;&gt;"",CONCATENATE(Wealth_Macro_Variables!$L48,"[",Wealth_Macro_Variables!T48,"]"),"")</f>
        <v/>
      </c>
      <c r="Y48" s="128" t="str">
        <f>IF(Wealth_Macro_Variables!U48&lt;&gt;"",CONCATENATE(Wealth_Macro_Variables!$L48,"[",Wealth_Macro_Variables!U48,"]"),"")</f>
        <v/>
      </c>
      <c r="Z48" s="160"/>
      <c r="AA48" s="128" t="str">
        <f>IF(Wealth_Macro_Variables!W48&lt;&gt;"",CONCATENATE(Wealth_Macro_Variables!$L48,"[",Wealth_Macro_Variables!W48,"]"),"")</f>
        <v>Agricultural land owned by the non-profit sector[*iwagr]</v>
      </c>
    </row>
    <row r="49" spans="1:41">
      <c r="A49" s="92" t="s">
        <v>615</v>
      </c>
      <c r="B49" s="20" t="s">
        <v>28</v>
      </c>
      <c r="C49" s="77" t="s">
        <v>26</v>
      </c>
      <c r="D49" s="3" t="str">
        <f t="shared" si="6"/>
        <v>*iwodk</v>
      </c>
      <c r="E49" s="102">
        <v>0</v>
      </c>
      <c r="F49" s="186">
        <v>20106008</v>
      </c>
      <c r="G49" s="198">
        <v>90</v>
      </c>
      <c r="H49" s="89" t="s">
        <v>44</v>
      </c>
      <c r="I49" s="3" t="s">
        <v>2194</v>
      </c>
      <c r="J49" s="184" t="s">
        <v>388</v>
      </c>
      <c r="K49" s="567" t="s">
        <v>2273</v>
      </c>
      <c r="L49" s="3" t="str">
        <f t="shared" si="5"/>
        <v>Other domestic capital owned by the non-profit sector</v>
      </c>
      <c r="M49" s="89" t="str">
        <f>CONCATENATE(N49," ",Sectors!$B$6)</f>
        <v xml:space="preserve">Other domestic Non-profit capital includes all non-financial assets held by non-profit institutions and foundations, except housing assets and agricultural land: machinery, equipment, patents, etc.  The non-profit sector - in the national accounts sense - includes all non-profit institutions serving households (NPISH), such as foundations, religious organizations, etc. </v>
      </c>
      <c r="N49" s="107" t="s">
        <v>2314</v>
      </c>
      <c r="O49" s="66"/>
      <c r="P49" s="66"/>
      <c r="Q49" s="107"/>
      <c r="R49" s="66"/>
      <c r="S49" s="115"/>
      <c r="T49" s="116"/>
      <c r="U49" s="116"/>
      <c r="V49" s="116"/>
      <c r="W49" s="117" t="str">
        <f>D49</f>
        <v>*iwodk</v>
      </c>
      <c r="X49" s="129" t="str">
        <f>IF(Wealth_Macro_Variables!T49&lt;&gt;"",CONCATENATE(Wealth_Macro_Variables!$L49,"[",Wealth_Macro_Variables!T49,"]"),"")</f>
        <v/>
      </c>
      <c r="Y49" s="128" t="str">
        <f>IF(Wealth_Macro_Variables!U49&lt;&gt;"",CONCATENATE(Wealth_Macro_Variables!$L49,"[",Wealth_Macro_Variables!U49,"]"),"")</f>
        <v/>
      </c>
      <c r="Z49" s="160"/>
      <c r="AA49" s="128" t="str">
        <f>IF(Wealth_Macro_Variables!W49&lt;&gt;"",CONCATENATE(Wealth_Macro_Variables!$L49,"[",Wealth_Macro_Variables!W49,"]"),"")</f>
        <v>Other domestic capital owned by the non-profit sector[*iwodk]</v>
      </c>
      <c r="AB49" s="3"/>
      <c r="AC49" s="3"/>
      <c r="AD49" s="3"/>
      <c r="AE49" s="3"/>
      <c r="AF49" s="3"/>
      <c r="AG49" s="3"/>
      <c r="AH49" s="3"/>
      <c r="AI49" s="3"/>
      <c r="AJ49" s="3"/>
      <c r="AK49" s="3"/>
      <c r="AL49" s="3"/>
      <c r="AM49" s="3"/>
      <c r="AN49" s="3"/>
      <c r="AO49" s="3"/>
    </row>
    <row r="50" spans="1:41">
      <c r="A50" s="92" t="s">
        <v>615</v>
      </c>
      <c r="B50" s="20" t="s">
        <v>28</v>
      </c>
      <c r="C50" s="77" t="s">
        <v>2162</v>
      </c>
      <c r="D50" s="3" t="str">
        <f t="shared" si="6"/>
        <v>*iwnat</v>
      </c>
      <c r="E50" s="102"/>
      <c r="F50" s="186"/>
      <c r="G50" s="198">
        <v>90</v>
      </c>
      <c r="H50" s="89" t="s">
        <v>2163</v>
      </c>
      <c r="I50" s="3" t="s">
        <v>2194</v>
      </c>
      <c r="J50" s="184" t="s">
        <v>2369</v>
      </c>
      <c r="K50" s="567" t="s">
        <v>2274</v>
      </c>
      <c r="L50" s="3" t="str">
        <f t="shared" si="5"/>
        <v>Natural capital owned by the non-profit sector</v>
      </c>
      <c r="M50" s="89" t="str">
        <f>CONCATENATE(N50," ",Sectors!$B$6)</f>
        <v xml:space="preserve">Non-profit natural capital corresponds to natural assets (minerals, energy and other environmental resources, excluding agricultural land and land underlying dwellings and other buildings) held by non-profit institutions. The non-profit sector - in the national accounts sense - includes all non-profit institutions serving households (NPISH), such as foundations, religious organizations, etc. </v>
      </c>
      <c r="N50" s="107" t="s">
        <v>2315</v>
      </c>
      <c r="O50" s="66"/>
      <c r="P50" s="66"/>
      <c r="Q50" s="107"/>
      <c r="R50" s="66"/>
      <c r="S50" s="115"/>
      <c r="T50" s="116"/>
      <c r="U50" s="116"/>
      <c r="V50" s="116"/>
      <c r="W50" s="117" t="str">
        <f>D50</f>
        <v>*iwnat</v>
      </c>
      <c r="X50" s="129"/>
      <c r="Y50" s="128"/>
      <c r="Z50" s="160"/>
      <c r="AA50" s="128" t="str">
        <f>IF(Wealth_Macro_Variables!W50&lt;&gt;"",CONCATENATE(Wealth_Macro_Variables!$L50,"[",Wealth_Macro_Variables!W50,"]"),"")</f>
        <v>Natural capital owned by the non-profit sector[*iwnat]</v>
      </c>
      <c r="AB50" s="3"/>
      <c r="AC50" s="3"/>
      <c r="AD50" s="3"/>
      <c r="AE50" s="3"/>
      <c r="AF50" s="3"/>
      <c r="AG50" s="3"/>
      <c r="AH50" s="3"/>
      <c r="AI50" s="3"/>
      <c r="AJ50" s="3"/>
      <c r="AK50" s="3"/>
      <c r="AL50" s="3"/>
      <c r="AM50" s="3"/>
      <c r="AN50" s="3"/>
      <c r="AO50" s="3"/>
    </row>
    <row r="51" spans="1:41">
      <c r="A51" s="92" t="s">
        <v>615</v>
      </c>
      <c r="B51" s="20" t="s">
        <v>28</v>
      </c>
      <c r="C51" s="77" t="s">
        <v>21</v>
      </c>
      <c r="D51" s="3" t="str">
        <f t="shared" si="6"/>
        <v>*iwfin</v>
      </c>
      <c r="E51" s="102">
        <v>0</v>
      </c>
      <c r="F51" s="186">
        <v>20106009</v>
      </c>
      <c r="G51" s="198">
        <v>90</v>
      </c>
      <c r="H51" s="89" t="s">
        <v>2</v>
      </c>
      <c r="I51" s="3" t="s">
        <v>2194</v>
      </c>
      <c r="J51" s="184" t="s">
        <v>387</v>
      </c>
      <c r="K51" s="567" t="s">
        <v>2275</v>
      </c>
      <c r="L51" s="3" t="str">
        <f t="shared" si="5"/>
        <v>Financial assets owned by the non-profit sector</v>
      </c>
      <c r="M51" s="89" t="str">
        <f>CONCATENATE(N51," ",Sectors!$B$6)</f>
        <v xml:space="preserve">Non-profit financial assets include bank deposits, bonds, stocks and other financial claims held by non-profit institutions. The non-profit sector - in the national accounts sense - includes all non-profit institutions serving households (NPISH), such as foundations, religious organizations, etc. </v>
      </c>
      <c r="N51" s="107" t="s">
        <v>2316</v>
      </c>
      <c r="O51" s="66"/>
      <c r="P51" s="66"/>
      <c r="Q51" s="107" t="str">
        <f>CONCATENATE("[",J51,"]","=","[",J52,"]","+","[",J55,"]","+","[",J58,"]")</f>
        <v>[Non-profit financial assets]=[Non-profit currency, deposits, bonds &amp; loans]+[Non-profit equity, fund shares &amp; offshore wealth]+[Non-profit pension funds &amp; life insurance]</v>
      </c>
      <c r="R51" s="66" t="str">
        <f>CONCATENATE(D51,"=",D52,"+",D55,"+",D58)</f>
        <v>*iwfin=*iwfix+*iwequ+*iwpen</v>
      </c>
      <c r="S51" s="115"/>
      <c r="T51" s="116"/>
      <c r="U51" s="116" t="str">
        <f>D51</f>
        <v>*iwfin</v>
      </c>
      <c r="V51" s="116"/>
      <c r="W51" s="117"/>
      <c r="X51" s="129" t="str">
        <f>IF(Wealth_Macro_Variables!T51&lt;&gt;"",CONCATENATE(Wealth_Macro_Variables!$L51,"[",Wealth_Macro_Variables!T51,"]"),"")</f>
        <v/>
      </c>
      <c r="Y51" s="128" t="str">
        <f>IF(Wealth_Macro_Variables!U51&lt;&gt;"",CONCATENATE(Wealth_Macro_Variables!$L51,"[",Wealth_Macro_Variables!U51,"]"),"")</f>
        <v>Financial assets owned by the non-profit sector[*iwfin]</v>
      </c>
      <c r="Z51" s="129" t="str">
        <f>IF(Wealth_Macro_Variables!V51&lt;&gt;"",CONCATENATE(Wealth_Macro_Variables!$L51,"[",Wealth_Macro_Variables!V51,"]"),"")</f>
        <v/>
      </c>
      <c r="AA51" s="128" t="str">
        <f>IF(Wealth_Macro_Variables!W51&lt;&gt;"",CONCATENATE(Wealth_Macro_Variables!$L51,"[",Wealth_Macro_Variables!W51,"]"),"")</f>
        <v/>
      </c>
      <c r="AB51" s="3"/>
      <c r="AC51" s="3"/>
      <c r="AD51" s="3"/>
      <c r="AE51" s="3"/>
      <c r="AF51" s="3"/>
      <c r="AG51" s="3"/>
      <c r="AH51" s="3"/>
      <c r="AI51" s="3"/>
      <c r="AJ51" s="3"/>
      <c r="AK51" s="3"/>
      <c r="AL51" s="3"/>
      <c r="AM51" s="3"/>
      <c r="AN51" s="3"/>
      <c r="AO51" s="3"/>
    </row>
    <row r="52" spans="1:41">
      <c r="A52" s="92" t="s">
        <v>615</v>
      </c>
      <c r="B52" s="20" t="s">
        <v>28</v>
      </c>
      <c r="C52" s="77" t="s">
        <v>22</v>
      </c>
      <c r="D52" s="3" t="str">
        <f t="shared" si="6"/>
        <v>*iwfix</v>
      </c>
      <c r="E52" s="102">
        <v>0</v>
      </c>
      <c r="F52" s="186">
        <v>20106010</v>
      </c>
      <c r="G52" s="198">
        <v>90</v>
      </c>
      <c r="H52" s="89" t="s">
        <v>46</v>
      </c>
      <c r="I52" s="3" t="s">
        <v>2194</v>
      </c>
      <c r="J52" s="184" t="s">
        <v>1771</v>
      </c>
      <c r="K52" s="567" t="s">
        <v>2276</v>
      </c>
      <c r="L52" s="3" t="str">
        <f t="shared" si="5"/>
        <v>Currency, deposits, bonds &amp; loans owned by the non-profit sector</v>
      </c>
      <c r="M52" s="89" t="str">
        <f>CONCATENATE(N52," ",Sectors!$B$6)</f>
        <v xml:space="preserve">Non-profit currency, deposits, bonds &amp; loans are cash, bank deposits, bonds and loans held by non-profit institutions. The non-profit sector - in the national accounts sense - includes all non-profit institutions serving households (NPISH), such as foundations, religious organizations, etc. </v>
      </c>
      <c r="N52" s="107" t="s">
        <v>2317</v>
      </c>
      <c r="O52" s="66"/>
      <c r="P52" s="66"/>
      <c r="Q52" s="107"/>
      <c r="R52" s="66"/>
      <c r="S52" s="115"/>
      <c r="T52" s="116"/>
      <c r="U52" s="116"/>
      <c r="V52" s="116" t="str">
        <f>D52</f>
        <v>*iwfix</v>
      </c>
      <c r="W52" s="117"/>
      <c r="X52" s="129" t="str">
        <f>IF(Wealth_Macro_Variables!T52&lt;&gt;"",CONCATENATE(Wealth_Macro_Variables!$L52,"[",Wealth_Macro_Variables!T52,"]"),"")</f>
        <v/>
      </c>
      <c r="Y52" s="128" t="str">
        <f>IF(Wealth_Macro_Variables!U52&lt;&gt;"",CONCATENATE(Wealth_Macro_Variables!$L52,"[",Wealth_Macro_Variables!U52,"]"),"")</f>
        <v/>
      </c>
      <c r="Z52" s="129" t="str">
        <f>IF(Wealth_Macro_Variables!V52&lt;&gt;"",CONCATENATE(Wealth_Macro_Variables!$L52,"[",Wealth_Macro_Variables!V52,"]"),"")</f>
        <v>Currency, deposits, bonds &amp; loans owned by the non-profit sector[*iwfix]</v>
      </c>
      <c r="AA52" s="128" t="str">
        <f>IF(Wealth_Macro_Variables!W52&lt;&gt;"",CONCATENATE(Wealth_Macro_Variables!$L52,"[",Wealth_Macro_Variables!W52,"]"),"")</f>
        <v/>
      </c>
      <c r="AB52" s="3"/>
      <c r="AC52" s="9"/>
      <c r="AD52" s="9"/>
      <c r="AE52" s="9"/>
      <c r="AF52" s="9"/>
      <c r="AG52" s="9"/>
      <c r="AH52" s="9"/>
      <c r="AI52" s="9"/>
      <c r="AJ52" s="9"/>
      <c r="AK52" s="9"/>
      <c r="AL52" s="9"/>
      <c r="AM52" s="4"/>
      <c r="AN52" s="5"/>
      <c r="AO52" s="3"/>
    </row>
    <row r="53" spans="1:41">
      <c r="A53" s="92" t="s">
        <v>615</v>
      </c>
      <c r="B53" s="20" t="s">
        <v>28</v>
      </c>
      <c r="C53" s="77" t="s">
        <v>1080</v>
      </c>
      <c r="D53" s="3" t="str">
        <f t="shared" si="6"/>
        <v>*iwcud</v>
      </c>
      <c r="E53" s="102">
        <v>0</v>
      </c>
      <c r="F53" s="186"/>
      <c r="G53" s="198">
        <v>90</v>
      </c>
      <c r="H53" s="89" t="s">
        <v>1076</v>
      </c>
      <c r="I53" s="3" t="s">
        <v>2194</v>
      </c>
      <c r="J53" s="89" t="s">
        <v>1089</v>
      </c>
      <c r="K53" s="567" t="s">
        <v>2277</v>
      </c>
      <c r="L53" s="3" t="str">
        <f t="shared" si="5"/>
        <v>Currency, deposits owned by the non-profit sector</v>
      </c>
      <c r="M53" s="89" t="str">
        <f>CONCATENATE(N53," ",Sectors!$B$6)</f>
        <v xml:space="preserve">Non-profit currency &amp; deposits are cash and bank deposits held by non-profit institutions. The non-profit sector - in the national accounts sense - includes all non-profit institutions serving households (NPISH), such as foundations, religious organizations, etc. </v>
      </c>
      <c r="N53" s="107" t="s">
        <v>2318</v>
      </c>
      <c r="O53" s="66"/>
      <c r="P53" s="66"/>
      <c r="Q53" s="107"/>
      <c r="R53" s="66"/>
      <c r="S53" s="115"/>
      <c r="T53" s="116"/>
      <c r="U53" s="116"/>
      <c r="V53" s="116"/>
      <c r="W53" s="117" t="str">
        <f>D53</f>
        <v>*iwcud</v>
      </c>
      <c r="X53" s="129"/>
      <c r="Y53" s="128"/>
      <c r="Z53" s="129"/>
      <c r="AA53" s="128" t="str">
        <f>IF(Wealth_Macro_Variables!W53&lt;&gt;"",CONCATENATE(Wealth_Macro_Variables!$L53,"[",Wealth_Macro_Variables!W53,"]"),"")</f>
        <v>Currency, deposits owned by the non-profit sector[*iwcud]</v>
      </c>
    </row>
    <row r="54" spans="1:41">
      <c r="A54" s="92" t="s">
        <v>615</v>
      </c>
      <c r="B54" s="20" t="s">
        <v>28</v>
      </c>
      <c r="C54" s="77" t="s">
        <v>1081</v>
      </c>
      <c r="D54" s="3" t="str">
        <f t="shared" si="6"/>
        <v>*iwbol</v>
      </c>
      <c r="E54" s="102">
        <v>0</v>
      </c>
      <c r="F54" s="186"/>
      <c r="G54" s="198">
        <v>90</v>
      </c>
      <c r="H54" s="89" t="s">
        <v>1077</v>
      </c>
      <c r="I54" s="3" t="s">
        <v>2194</v>
      </c>
      <c r="J54" s="89" t="s">
        <v>1090</v>
      </c>
      <c r="K54" s="156" t="s">
        <v>2278</v>
      </c>
      <c r="L54" s="3" t="str">
        <f t="shared" si="5"/>
        <v>Bonds &amp; loans owned by the non-profit sector</v>
      </c>
      <c r="M54" s="89" t="str">
        <f>CONCATENATE(N54," ",Sectors!$B$6)</f>
        <v xml:space="preserve">Non-profit bonds &amp; loans are bonds and loans held by non-profit institutions. The non-profit sector - in the national accounts sense - includes all non-profit institutions serving households (NPISH), such as foundations, religious organizations, etc. </v>
      </c>
      <c r="N54" s="107" t="s">
        <v>2319</v>
      </c>
      <c r="O54" s="66"/>
      <c r="P54" s="66"/>
      <c r="Q54" s="107"/>
      <c r="R54" s="66"/>
      <c r="S54" s="115"/>
      <c r="T54" s="116"/>
      <c r="U54" s="116"/>
      <c r="V54" s="116"/>
      <c r="W54" s="117" t="str">
        <f>D54</f>
        <v>*iwbol</v>
      </c>
      <c r="X54" s="129"/>
      <c r="Y54" s="128"/>
      <c r="Z54" s="129"/>
      <c r="AA54" s="128" t="str">
        <f>IF(Wealth_Macro_Variables!W54&lt;&gt;"",CONCATENATE(Wealth_Macro_Variables!$L54,"[",Wealth_Macro_Variables!W54,"]"),"")</f>
        <v>Bonds &amp; loans owned by the non-profit sector[*iwbol]</v>
      </c>
    </row>
    <row r="55" spans="1:41">
      <c r="A55" s="92" t="s">
        <v>615</v>
      </c>
      <c r="B55" s="20" t="s">
        <v>28</v>
      </c>
      <c r="C55" s="77" t="s">
        <v>23</v>
      </c>
      <c r="D55" s="3" t="str">
        <f t="shared" si="6"/>
        <v>*iwequ</v>
      </c>
      <c r="E55" s="102">
        <v>0</v>
      </c>
      <c r="F55" s="186">
        <v>20106011</v>
      </c>
      <c r="G55" s="198">
        <v>90</v>
      </c>
      <c r="H55" s="89" t="s">
        <v>47</v>
      </c>
      <c r="I55" s="3" t="s">
        <v>2194</v>
      </c>
      <c r="J55" s="184" t="s">
        <v>1767</v>
      </c>
      <c r="K55" s="156" t="s">
        <v>2279</v>
      </c>
      <c r="L55" s="3" t="str">
        <f t="shared" si="5"/>
        <v>Equities, fund shares, offshore wealth owned by the non-profit sector</v>
      </c>
      <c r="M55" s="89" t="str">
        <f>CONCATENATE(N55," ",Sectors!$B$6)</f>
        <v xml:space="preserve">Non-profit equity, fund shares &amp; offshore wealth are company stocks, fund shares and wealth outside of one's residence country held by non-profit institutions . The non-profit sector - in the national accounts sense - includes all non-profit institutions serving households (NPISH), such as foundations, religious organizations, etc. </v>
      </c>
      <c r="N55" s="107" t="s">
        <v>2320</v>
      </c>
      <c r="O55" s="66"/>
      <c r="P55" s="66"/>
      <c r="Q55" s="107" t="str">
        <f>CONCATENATE("[",J55,"]","=","[",J56,"]","+","[",J57,"]")</f>
        <v>[Non-profit equity, fund shares &amp; offshore wealth]=[Non-profit equities]+[Non-profit offshore wealth]</v>
      </c>
      <c r="R55" s="66" t="str">
        <f>CONCATENATE(D55,"=",D56,"+",D57)</f>
        <v>*iwequ=*iweqi+*iwoff</v>
      </c>
      <c r="S55" s="115"/>
      <c r="T55" s="116"/>
      <c r="U55" s="116"/>
      <c r="V55" s="116" t="str">
        <f>D55</f>
        <v>*iwequ</v>
      </c>
      <c r="W55" s="117"/>
      <c r="X55" s="129" t="str">
        <f>IF(Wealth_Macro_Variables!T55&lt;&gt;"",CONCATENATE(Wealth_Macro_Variables!$L55,"[",Wealth_Macro_Variables!T55,"]"),"")</f>
        <v/>
      </c>
      <c r="Y55" s="128" t="str">
        <f>IF(Wealth_Macro_Variables!U55&lt;&gt;"",CONCATENATE(Wealth_Macro_Variables!$L55,"[",Wealth_Macro_Variables!U55,"]"),"")</f>
        <v/>
      </c>
      <c r="Z55" s="129" t="str">
        <f>IF(Wealth_Macro_Variables!V55&lt;&gt;"",CONCATENATE(Wealth_Macro_Variables!$L55,"[",Wealth_Macro_Variables!V55,"]"),"")</f>
        <v>Equities, fund shares, offshore wealth owned by the non-profit sector[*iwequ]</v>
      </c>
      <c r="AA55" s="128" t="str">
        <f>IF(Wealth_Macro_Variables!W55&lt;&gt;"",CONCATENATE(Wealth_Macro_Variables!$L55,"[",Wealth_Macro_Variables!W55,"]"),"")</f>
        <v/>
      </c>
      <c r="AB55" s="2"/>
      <c r="AC55" s="9"/>
      <c r="AD55" s="9"/>
      <c r="AE55" s="9"/>
      <c r="AF55" s="9"/>
      <c r="AG55" s="10"/>
      <c r="AH55" s="9"/>
      <c r="AI55" s="9"/>
      <c r="AJ55" s="9"/>
      <c r="AK55" s="9"/>
      <c r="AL55" s="9"/>
      <c r="AM55" s="4"/>
      <c r="AN55" s="5"/>
      <c r="AO55" s="3"/>
    </row>
    <row r="56" spans="1:41">
      <c r="A56" s="92" t="s">
        <v>615</v>
      </c>
      <c r="B56" s="20" t="s">
        <v>28</v>
      </c>
      <c r="C56" s="77" t="s">
        <v>29</v>
      </c>
      <c r="D56" s="3" t="str">
        <f t="shared" si="6"/>
        <v>*iweqi</v>
      </c>
      <c r="E56" s="102">
        <v>0</v>
      </c>
      <c r="F56" s="186"/>
      <c r="G56" s="198">
        <v>90</v>
      </c>
      <c r="H56" s="89" t="s">
        <v>48</v>
      </c>
      <c r="I56" s="3" t="s">
        <v>2194</v>
      </c>
      <c r="J56" s="184" t="s">
        <v>386</v>
      </c>
      <c r="K56" s="156" t="s">
        <v>2280</v>
      </c>
      <c r="L56" s="3" t="str">
        <f t="shared" si="5"/>
        <v>Equities owned by the non-profit sector</v>
      </c>
      <c r="M56" s="89" t="str">
        <f>CONCATENATE(N56," ",Sectors!$B$6)</f>
        <v xml:space="preserve">Non-profit equities are company stocks owned held by non-profit institutions. The non-profit sector - in the national accounts sense - includes all non-profit institutions serving households (NPISH), such as foundations, religious organizations, etc. </v>
      </c>
      <c r="N56" s="107" t="s">
        <v>2321</v>
      </c>
      <c r="O56" s="66"/>
      <c r="P56" s="66"/>
      <c r="Q56" s="107"/>
      <c r="R56" s="66"/>
      <c r="S56" s="115"/>
      <c r="T56" s="116"/>
      <c r="U56" s="116"/>
      <c r="V56" s="116"/>
      <c r="W56" s="117" t="str">
        <f>D56</f>
        <v>*iweqi</v>
      </c>
      <c r="X56" s="129" t="str">
        <f>IF(Wealth_Macro_Variables!T56&lt;&gt;"",CONCATENATE(Wealth_Macro_Variables!$L56,"[",Wealth_Macro_Variables!T56,"]"),"")</f>
        <v/>
      </c>
      <c r="Y56" s="128" t="str">
        <f>IF(Wealth_Macro_Variables!U56&lt;&gt;"",CONCATENATE(Wealth_Macro_Variables!$L56,"[",Wealth_Macro_Variables!U56,"]"),"")</f>
        <v/>
      </c>
      <c r="Z56" s="129" t="str">
        <f>IF(Wealth_Macro_Variables!V56&lt;&gt;"",CONCATENATE(Wealth_Macro_Variables!$L56,"[",Wealth_Macro_Variables!V56,"]"),"")</f>
        <v/>
      </c>
      <c r="AA56" s="128" t="str">
        <f>IF(Wealth_Macro_Variables!W56&lt;&gt;"",CONCATENATE(Wealth_Macro_Variables!$L56,"[",Wealth_Macro_Variables!W56,"]"),"")</f>
        <v>Equities owned by the non-profit sector[*iweqi]</v>
      </c>
      <c r="AB56" s="2"/>
      <c r="AC56" s="4"/>
      <c r="AD56" s="4"/>
      <c r="AE56" s="4"/>
      <c r="AF56" s="4"/>
      <c r="AG56" s="6"/>
      <c r="AH56" s="4"/>
      <c r="AI56" s="4"/>
      <c r="AJ56" s="4"/>
      <c r="AK56" s="4"/>
      <c r="AL56" s="4"/>
      <c r="AM56" s="4"/>
      <c r="AN56" s="5"/>
      <c r="AO56" s="3"/>
    </row>
    <row r="57" spans="1:41">
      <c r="A57" s="92" t="s">
        <v>615</v>
      </c>
      <c r="B57" s="20" t="s">
        <v>28</v>
      </c>
      <c r="C57" s="77" t="s">
        <v>30</v>
      </c>
      <c r="D57" s="3" t="str">
        <f t="shared" si="6"/>
        <v>*iwoff</v>
      </c>
      <c r="E57" s="102">
        <v>0</v>
      </c>
      <c r="F57" s="186"/>
      <c r="G57" s="198">
        <v>90</v>
      </c>
      <c r="H57" s="89" t="s">
        <v>49</v>
      </c>
      <c r="I57" s="3" t="s">
        <v>2194</v>
      </c>
      <c r="J57" s="184" t="s">
        <v>385</v>
      </c>
      <c r="K57" s="156" t="s">
        <v>2281</v>
      </c>
      <c r="L57" s="3" t="str">
        <f t="shared" si="5"/>
        <v>Offshore wealth owned by the non-profit sector</v>
      </c>
      <c r="M57" s="89" t="str">
        <f>CONCATENATE(N57," ",Sectors!$B$6)</f>
        <v xml:space="preserve">Non-profit offshore wealth is wealth helf in offshore centers by non-profit institutions. The non-profit sector - in the national accounts sense - includes all non-profit institutions serving households (NPISH), such as foundations, religious organizations, etc. </v>
      </c>
      <c r="N57" s="570" t="s">
        <v>2322</v>
      </c>
      <c r="O57" s="66"/>
      <c r="P57" s="66"/>
      <c r="Q57" s="107"/>
      <c r="R57" s="66"/>
      <c r="S57" s="115"/>
      <c r="T57" s="116"/>
      <c r="U57" s="116"/>
      <c r="V57" s="116"/>
      <c r="W57" s="117" t="str">
        <f>D57</f>
        <v>*iwoff</v>
      </c>
      <c r="X57" s="129" t="str">
        <f>IF(Wealth_Macro_Variables!T57&lt;&gt;"",CONCATENATE(Wealth_Macro_Variables!$L57,"[",Wealth_Macro_Variables!T57,"]"),"")</f>
        <v/>
      </c>
      <c r="Y57" s="128" t="str">
        <f>IF(Wealth_Macro_Variables!U57&lt;&gt;"",CONCATENATE(Wealth_Macro_Variables!$L57,"[",Wealth_Macro_Variables!U57,"]"),"")</f>
        <v/>
      </c>
      <c r="Z57" s="129" t="str">
        <f>IF(Wealth_Macro_Variables!V57&lt;&gt;"",CONCATENATE(Wealth_Macro_Variables!$L57,"[",Wealth_Macro_Variables!V57,"]"),"")</f>
        <v/>
      </c>
      <c r="AA57" s="128" t="str">
        <f>IF(Wealth_Macro_Variables!W57&lt;&gt;"",CONCATENATE(Wealth_Macro_Variables!$L57,"[",Wealth_Macro_Variables!W57,"]"),"")</f>
        <v>Offshore wealth owned by the non-profit sector[*iwoff]</v>
      </c>
      <c r="AB57" s="2"/>
      <c r="AC57" s="4"/>
      <c r="AD57" s="4"/>
      <c r="AE57" s="4"/>
      <c r="AF57" s="4"/>
      <c r="AG57" s="6"/>
      <c r="AH57" s="4"/>
      <c r="AI57" s="4"/>
      <c r="AJ57" s="4"/>
      <c r="AK57" s="4"/>
      <c r="AL57" s="4"/>
      <c r="AM57" s="4"/>
      <c r="AN57" s="5"/>
      <c r="AO57" s="3"/>
    </row>
    <row r="58" spans="1:41">
      <c r="A58" s="92" t="s">
        <v>615</v>
      </c>
      <c r="B58" s="20" t="s">
        <v>28</v>
      </c>
      <c r="C58" s="77" t="s">
        <v>24</v>
      </c>
      <c r="D58" s="3" t="str">
        <f t="shared" si="6"/>
        <v>*iwpen</v>
      </c>
      <c r="E58" s="102">
        <v>0</v>
      </c>
      <c r="F58" s="186">
        <v>20106012</v>
      </c>
      <c r="G58" s="198">
        <v>90</v>
      </c>
      <c r="H58" s="89" t="s">
        <v>65</v>
      </c>
      <c r="I58" s="3" t="s">
        <v>2194</v>
      </c>
      <c r="J58" s="184" t="s">
        <v>384</v>
      </c>
      <c r="K58" s="156" t="s">
        <v>2282</v>
      </c>
      <c r="L58" s="3" t="str">
        <f t="shared" si="5"/>
        <v>Pension funds &amp; life insurance owned by the non-profit sector</v>
      </c>
      <c r="M58" s="89" t="str">
        <f>CONCATENATE(N58," ",Sectors!$B$6)</f>
        <v xml:space="preserve">Non-profit pension funds &amp; life insurance are pension funds and life insurance held by non-profit institutions. The non-profit sector - in the national accounts sense - includes all non-profit institutions serving households (NPISH), such as foundations, religious organizations, etc. </v>
      </c>
      <c r="N58" s="107" t="s">
        <v>2323</v>
      </c>
      <c r="O58" s="66"/>
      <c r="P58" s="66"/>
      <c r="Q58" s="107"/>
      <c r="R58" s="66"/>
      <c r="S58" s="115"/>
      <c r="T58" s="116"/>
      <c r="U58" s="116"/>
      <c r="V58" s="116" t="str">
        <f>D58</f>
        <v>*iwpen</v>
      </c>
      <c r="W58" s="117"/>
      <c r="X58" s="129" t="str">
        <f>IF(Wealth_Macro_Variables!T58&lt;&gt;"",CONCATENATE(Wealth_Macro_Variables!$L58,"[",Wealth_Macro_Variables!T58,"]"),"")</f>
        <v/>
      </c>
      <c r="Y58" s="128" t="str">
        <f>IF(Wealth_Macro_Variables!U58&lt;&gt;"",CONCATENATE(Wealth_Macro_Variables!$L58,"[",Wealth_Macro_Variables!U58,"]"),"")</f>
        <v/>
      </c>
      <c r="Z58" s="129" t="str">
        <f>IF(Wealth_Macro_Variables!V58&lt;&gt;"",CONCATENATE(Wealth_Macro_Variables!$L58,"[",Wealth_Macro_Variables!V58,"]"),"")</f>
        <v>Pension funds &amp; life insurance owned by the non-profit sector[*iwpen]</v>
      </c>
      <c r="AA58" s="128" t="str">
        <f>IF(Wealth_Macro_Variables!W58&lt;&gt;"",CONCATENATE(Wealth_Macro_Variables!$L58,"[",Wealth_Macro_Variables!W58,"]"),"")</f>
        <v/>
      </c>
      <c r="AB58" s="3"/>
      <c r="AC58" s="2"/>
      <c r="AD58" s="3"/>
      <c r="AE58" s="2"/>
      <c r="AF58" s="3"/>
      <c r="AG58" s="2"/>
      <c r="AH58" s="3"/>
      <c r="AI58" s="7"/>
      <c r="AJ58" s="3"/>
      <c r="AK58" s="3"/>
      <c r="AL58" s="3"/>
      <c r="AM58" s="3"/>
      <c r="AN58" s="11"/>
      <c r="AO58" s="3"/>
    </row>
    <row r="59" spans="1:41">
      <c r="A59" s="92" t="s">
        <v>615</v>
      </c>
      <c r="B59" s="20" t="s">
        <v>28</v>
      </c>
      <c r="C59" s="77" t="s">
        <v>25</v>
      </c>
      <c r="D59" s="3" t="str">
        <f t="shared" si="6"/>
        <v>*iwdeb</v>
      </c>
      <c r="E59" s="102">
        <v>0</v>
      </c>
      <c r="F59" s="186">
        <v>20106013</v>
      </c>
      <c r="G59" s="198">
        <v>90</v>
      </c>
      <c r="H59" s="89" t="s">
        <v>1</v>
      </c>
      <c r="I59" s="3" t="s">
        <v>2194</v>
      </c>
      <c r="J59" s="184" t="s">
        <v>383</v>
      </c>
      <c r="K59" s="156" t="s">
        <v>2284</v>
      </c>
      <c r="L59" s="3" t="str">
        <f>CONCATENATE(H59," of the ",I59)</f>
        <v>Liabilities of the non-profit sector</v>
      </c>
      <c r="M59" s="89" t="str">
        <f>CONCATENATE(N59," ",Sectors!$B$6)</f>
        <v xml:space="preserve">Non-profit debt is debts or legal obligations held by non-profit institutions. The non-profit sector - in the national accounts sense - includes all non-profit institutions serving households (NPISH), such as foundations, religious organizations, etc. </v>
      </c>
      <c r="N59" s="107" t="s">
        <v>2324</v>
      </c>
      <c r="O59" s="66"/>
      <c r="P59" s="66"/>
      <c r="Q59" s="107"/>
      <c r="R59" s="66"/>
      <c r="S59" s="115"/>
      <c r="T59" s="116"/>
      <c r="U59" s="116" t="str">
        <f>D59</f>
        <v>*iwdeb</v>
      </c>
      <c r="V59" s="116"/>
      <c r="W59" s="117"/>
      <c r="X59" s="129" t="str">
        <f>IF(Wealth_Macro_Variables!T59&lt;&gt;"",CONCATENATE(Wealth_Macro_Variables!$L59,"[",Wealth_Macro_Variables!T59,"]"),"")</f>
        <v/>
      </c>
      <c r="Y59" s="128" t="str">
        <f>IF(Wealth_Macro_Variables!U59&lt;&gt;"",CONCATENATE(Wealth_Macro_Variables!$L59,"[",Wealth_Macro_Variables!U59,"]"),"")</f>
        <v>Liabilities of the non-profit sector[*iwdeb]</v>
      </c>
      <c r="Z59" s="129" t="str">
        <f>IF(Wealth_Macro_Variables!V59&lt;&gt;"",CONCATENATE(Wealth_Macro_Variables!$L59,"[",Wealth_Macro_Variables!V59,"]"),"")</f>
        <v/>
      </c>
      <c r="AA59" s="128" t="str">
        <f>IF(Wealth_Macro_Variables!W59&lt;&gt;"",CONCATENATE(Wealth_Macro_Variables!$L59,"[",Wealth_Macro_Variables!W59,"]"),"")</f>
        <v/>
      </c>
      <c r="AB59" s="3"/>
      <c r="AC59" s="2"/>
      <c r="AD59" s="3"/>
      <c r="AE59" s="2"/>
      <c r="AF59" s="3"/>
      <c r="AG59" s="2"/>
      <c r="AH59" s="3"/>
      <c r="AI59" s="7"/>
      <c r="AJ59" s="3"/>
      <c r="AK59" s="3"/>
      <c r="AL59" s="3"/>
      <c r="AM59" s="3"/>
      <c r="AN59" s="11"/>
      <c r="AO59" s="3"/>
    </row>
    <row r="60" spans="1:41" ht="16" customHeight="1" thickBot="1">
      <c r="A60" s="92" t="s">
        <v>615</v>
      </c>
      <c r="B60" s="33" t="s">
        <v>28</v>
      </c>
      <c r="C60" s="78" t="s">
        <v>1079</v>
      </c>
      <c r="D60" s="158" t="str">
        <f>CONCATENATE(A60,B60,C60)</f>
        <v>*iwfie</v>
      </c>
      <c r="E60" s="103">
        <v>0</v>
      </c>
      <c r="F60" s="190"/>
      <c r="G60" s="198">
        <v>90</v>
      </c>
      <c r="H60" s="91" t="s">
        <v>1078</v>
      </c>
      <c r="I60" s="158" t="s">
        <v>2194</v>
      </c>
      <c r="J60" s="91" t="s">
        <v>1096</v>
      </c>
      <c r="K60" s="158" t="s">
        <v>2285</v>
      </c>
      <c r="L60" s="3" t="str">
        <f>CONCATENATE(H60," owned by the ",I60)</f>
        <v>Financial assets except currency &amp; deposits owned by the non-profit sector</v>
      </c>
      <c r="M60" s="89" t="str">
        <f>CONCATENATE(N60," ",Sectors!$B$6)</f>
        <v xml:space="preserve">Non-profit financial assets excluding liquidity and deposits are financial assets except liquidity and bank deposits held by non-profit institutions. The non-profit sector - in the national accounts sense - includes all non-profit institutions serving households (NPISH), such as foundations, religious organizations, etc. </v>
      </c>
      <c r="N60" s="107" t="s">
        <v>2325</v>
      </c>
      <c r="O60" s="66"/>
      <c r="P60" s="66"/>
      <c r="Q60" s="107" t="str">
        <f>CONCATENATE("[",J60,"]","=","[",J51,"]","-","[",J53,"]")</f>
        <v>[Non-profit financial assets excluding cash]=[Non-profit financial assets]-[Non-profit currency &amp; deposits]</v>
      </c>
      <c r="R60" s="67" t="str">
        <f>CONCATENATE("(",D60,"=",D51,"-",D53,")")</f>
        <v>(*iwfie=*iwfin-*iwcud)</v>
      </c>
      <c r="S60" s="115"/>
      <c r="T60" s="116"/>
      <c r="U60" s="116" t="str">
        <f>D60</f>
        <v>*iwfie</v>
      </c>
      <c r="V60" s="116"/>
      <c r="W60" s="117"/>
      <c r="X60" s="129"/>
      <c r="Y60" s="128" t="str">
        <f>IF(Wealth_Macro_Variables!U60&lt;&gt;"",CONCATENATE(Wealth_Macro_Variables!$L60,"[",Wealth_Macro_Variables!U60,"]"),"")</f>
        <v>Financial assets except currency &amp; deposits owned by the non-profit sector[*iwfie]</v>
      </c>
      <c r="Z60" s="129"/>
      <c r="AA60" s="128" t="str">
        <f>IF(Wealth_Macro_Variables!W60&lt;&gt;"",CONCATENATE(Wealth_Macro_Variables!$L60,"[",Wealth_Macro_Variables!W60,"]"),"")</f>
        <v/>
      </c>
    </row>
    <row r="61" spans="1:41" ht="16" customHeight="1">
      <c r="A61" s="92" t="s">
        <v>615</v>
      </c>
      <c r="B61" s="20" t="s">
        <v>12</v>
      </c>
      <c r="C61" s="77" t="s">
        <v>358</v>
      </c>
      <c r="D61" s="3" t="str">
        <f>CONCATENATE(A61,B61,C61)</f>
        <v>*cwboo</v>
      </c>
      <c r="E61" s="102"/>
      <c r="F61" s="186"/>
      <c r="G61" s="198">
        <v>67</v>
      </c>
      <c r="H61" s="580" t="s">
        <v>2335</v>
      </c>
      <c r="I61" s="3" t="s">
        <v>53</v>
      </c>
      <c r="J61" s="580" t="s">
        <v>2335</v>
      </c>
      <c r="K61" s="70" t="s">
        <v>2338</v>
      </c>
      <c r="L61" s="3" t="str">
        <f>CONCATENATE(H61," owned by the ",I61)</f>
        <v>Book value of corporations owned by the corporate sector</v>
      </c>
      <c r="M61" s="89" t="str">
        <f>CONCATENATE(N61," ",Sectors!$B$7)</f>
        <v xml:space="preserve"> The corporate sector - in the national accounts sense - includes all financial and non-financial corporations with an economic activity in a given country, whatever their legal status (with the exceptions of unincorporated enterprises included in the personal sector).</v>
      </c>
      <c r="N61" s="107"/>
      <c r="O61" s="66" t="s">
        <v>2349</v>
      </c>
      <c r="P61" s="66"/>
      <c r="Q61" s="107" t="str">
        <f>CONCATENATE("[",J61,"]","=","[",J62,"]","-","[",J78,"]")</f>
        <v>[Book value of corporations]=[Corporate non-financial assets ]-[Corporate debt (non-equity liability)]</v>
      </c>
      <c r="R61" s="66" t="str">
        <f>CONCATENATE(D61,"=",D62,"-",D78)</f>
        <v>*cwboo=*cwnfa-*cwdeb</v>
      </c>
      <c r="S61" s="115"/>
      <c r="T61" s="116" t="str">
        <f>D61</f>
        <v>*cwboo</v>
      </c>
      <c r="U61" s="116"/>
      <c r="V61" s="116"/>
      <c r="W61" s="117"/>
      <c r="X61" s="129"/>
      <c r="Y61" s="128"/>
      <c r="Z61" s="129"/>
      <c r="AA61" s="128"/>
    </row>
    <row r="62" spans="1:41">
      <c r="A62" s="92" t="s">
        <v>615</v>
      </c>
      <c r="B62" s="20" t="s">
        <v>12</v>
      </c>
      <c r="C62" s="77" t="s">
        <v>27</v>
      </c>
      <c r="D62" s="3" t="str">
        <f t="shared" si="6"/>
        <v>*cwnfa</v>
      </c>
      <c r="E62" s="102">
        <v>0</v>
      </c>
      <c r="F62" s="186">
        <v>20202001</v>
      </c>
      <c r="G62" s="198">
        <f>G61+1</f>
        <v>68</v>
      </c>
      <c r="H62" s="89" t="s">
        <v>3</v>
      </c>
      <c r="I62" s="3" t="s">
        <v>53</v>
      </c>
      <c r="J62" s="184" t="s">
        <v>2345</v>
      </c>
      <c r="K62" s="568" t="s">
        <v>2436</v>
      </c>
      <c r="L62" s="156" t="str">
        <f t="shared" ref="L62:L77" si="7">CONCATENATE(H62," owned by the ",I62)</f>
        <v>Non-financial assets owned by the corporate sector</v>
      </c>
      <c r="M62" s="89" t="str">
        <f>CONCATENATE(N62," ",Sectors!$B$7)</f>
        <v>Corporate non-financial assets are assets with a physical value (real estate, machinery, equipment, etc.)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62" s="107" t="s">
        <v>1916</v>
      </c>
      <c r="O62" s="66"/>
      <c r="P62" s="66"/>
      <c r="Q62" s="107" t="str">
        <f>CONCATENATE("[",J62,"]","=","[",J63,"]","+","[",J66,"]")</f>
        <v>[Corporate non-financial assets ]=[Corporate housing assets ]+[Corporate business and other non-financial assets ]</v>
      </c>
      <c r="R62" s="66" t="str">
        <f>CONCATENATE(D62,"=",D63,"+",D66,)</f>
        <v>*cwnfa=*cwhou+*cwbus</v>
      </c>
      <c r="S62" s="115"/>
      <c r="T62" s="116"/>
      <c r="U62" s="116" t="str">
        <f>D62</f>
        <v>*cwnfa</v>
      </c>
      <c r="V62" s="116"/>
      <c r="W62" s="117"/>
      <c r="X62" s="129" t="str">
        <f>IF(Wealth_Macro_Variables!T62&lt;&gt;"",CONCATENATE(Wealth_Macro_Variables!$L62,"[",Wealth_Macro_Variables!T62,"]"),"")</f>
        <v/>
      </c>
      <c r="Y62" s="128" t="str">
        <f>IF(Wealth_Macro_Variables!U62&lt;&gt;"",CONCATENATE(Wealth_Macro_Variables!$L62,"[",Wealth_Macro_Variables!U62,"]"),"")</f>
        <v>Non-financial assets owned by the corporate sector[*cwnfa]</v>
      </c>
      <c r="Z62" s="129" t="str">
        <f>IF(Wealth_Macro_Variables!V62&lt;&gt;"",CONCATENATE(Wealth_Macro_Variables!$L62,"[",Wealth_Macro_Variables!V62,"]"),"")</f>
        <v/>
      </c>
      <c r="AA62" s="128" t="str">
        <f>IF(Wealth_Macro_Variables!W62&lt;&gt;"",CONCATENATE(Wealth_Macro_Variables!$L62,"[",Wealth_Macro_Variables!W62,"]"),"")</f>
        <v/>
      </c>
      <c r="AB62" s="3"/>
      <c r="AC62" s="2"/>
      <c r="AD62" s="3"/>
      <c r="AE62" s="3"/>
      <c r="AF62" s="3"/>
      <c r="AG62" s="2"/>
      <c r="AH62" s="3"/>
      <c r="AI62" s="7"/>
      <c r="AJ62" s="3"/>
      <c r="AK62" s="3"/>
      <c r="AL62" s="3"/>
      <c r="AM62" s="3"/>
      <c r="AN62" s="11"/>
      <c r="AO62" s="3"/>
    </row>
    <row r="63" spans="1:41">
      <c r="A63" s="92" t="s">
        <v>615</v>
      </c>
      <c r="B63" s="20" t="s">
        <v>12</v>
      </c>
      <c r="C63" s="187" t="s">
        <v>19</v>
      </c>
      <c r="D63" s="3" t="str">
        <f t="shared" si="6"/>
        <v>*cwhou</v>
      </c>
      <c r="E63" s="102">
        <v>0</v>
      </c>
      <c r="F63" s="186">
        <v>20202002</v>
      </c>
      <c r="G63" s="198">
        <f t="shared" ref="G63:G82" si="8">G62+1</f>
        <v>69</v>
      </c>
      <c r="H63" s="89" t="s">
        <v>41</v>
      </c>
      <c r="I63" s="3" t="s">
        <v>53</v>
      </c>
      <c r="J63" s="184" t="s">
        <v>2344</v>
      </c>
      <c r="K63" s="568" t="s">
        <v>2437</v>
      </c>
      <c r="L63" s="156" t="str">
        <f t="shared" si="7"/>
        <v>Housing assets owned by the corporate sector</v>
      </c>
      <c r="M63" s="89" t="str">
        <f>CONCATENATE(N63," ",Sectors!$B$7)</f>
        <v>Corporate housing assets are places of residence and land they built on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63" s="107" t="s">
        <v>1917</v>
      </c>
      <c r="O63" s="66"/>
      <c r="P63" s="66"/>
      <c r="Q63" s="107" t="str">
        <f>CONCATENATE("[",J63,"]","=","[",J64,"]","+","[",J65,"]")</f>
        <v>[Corporate housing assets ]=[Corporate dwellings ]+[Corporate land underlying dwellings ]</v>
      </c>
      <c r="R63" s="66" t="str">
        <f>CONCATENATE(D63,"=",D64,"+",D65)</f>
        <v>*cwhou=*cwdwe+*cwlan</v>
      </c>
      <c r="S63" s="115"/>
      <c r="T63" s="116"/>
      <c r="U63" s="116"/>
      <c r="V63" s="116" t="str">
        <f>D63</f>
        <v>*cwhou</v>
      </c>
      <c r="W63" s="117"/>
      <c r="X63" s="129" t="str">
        <f>IF(Wealth_Macro_Variables!T63&lt;&gt;"",CONCATENATE(Wealth_Macro_Variables!$L63,"[",Wealth_Macro_Variables!T63,"]"),"")</f>
        <v/>
      </c>
      <c r="Y63" s="128" t="str">
        <f>IF(Wealth_Macro_Variables!U63&lt;&gt;"",CONCATENATE(Wealth_Macro_Variables!$L63,"[",Wealth_Macro_Variables!U63,"]"),"")</f>
        <v/>
      </c>
      <c r="Z63" s="129" t="str">
        <f>IF(Wealth_Macro_Variables!V63&lt;&gt;"",CONCATENATE(Wealth_Macro_Variables!$L63,"[",Wealth_Macro_Variables!V63,"]"),"")</f>
        <v>Housing assets owned by the corporate sector[*cwhou]</v>
      </c>
      <c r="AA63" s="128" t="str">
        <f>IF(Wealth_Macro_Variables!W63&lt;&gt;"",CONCATENATE(Wealth_Macro_Variables!$L63,"[",Wealth_Macro_Variables!W63,"]"),"")</f>
        <v/>
      </c>
      <c r="AB63" s="3"/>
      <c r="AC63" s="2"/>
      <c r="AD63" s="3"/>
      <c r="AE63" s="3"/>
      <c r="AF63" s="3"/>
      <c r="AG63" s="2"/>
      <c r="AH63" s="3"/>
      <c r="AI63" s="7"/>
      <c r="AJ63" s="3"/>
      <c r="AK63" s="3"/>
      <c r="AL63" s="3"/>
      <c r="AM63" s="3"/>
      <c r="AN63" s="11"/>
      <c r="AO63" s="3"/>
    </row>
    <row r="64" spans="1:41">
      <c r="A64" s="92" t="s">
        <v>615</v>
      </c>
      <c r="B64" s="20" t="s">
        <v>12</v>
      </c>
      <c r="C64" s="187" t="s">
        <v>17</v>
      </c>
      <c r="D64" s="3" t="str">
        <f t="shared" si="6"/>
        <v>*cwdwe</v>
      </c>
      <c r="E64" s="102">
        <v>0</v>
      </c>
      <c r="F64" s="186">
        <v>20202003</v>
      </c>
      <c r="G64" s="198">
        <f t="shared" si="8"/>
        <v>70</v>
      </c>
      <c r="H64" s="89" t="s">
        <v>42</v>
      </c>
      <c r="I64" s="3" t="s">
        <v>53</v>
      </c>
      <c r="J64" s="184" t="s">
        <v>2343</v>
      </c>
      <c r="K64" s="568" t="s">
        <v>2438</v>
      </c>
      <c r="L64" s="156" t="str">
        <f t="shared" si="7"/>
        <v>Dwellings owned by the corporate sector</v>
      </c>
      <c r="M64" s="89" t="str">
        <f>CONCATENATE(N64," ",Sectors!$B$7)</f>
        <v>Corporate dwellings are places of residence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64" s="107" t="s">
        <v>1918</v>
      </c>
      <c r="O64" s="66"/>
      <c r="P64" s="66"/>
      <c r="Q64" s="107"/>
      <c r="R64" s="66"/>
      <c r="S64" s="115"/>
      <c r="T64" s="116"/>
      <c r="U64" s="116"/>
      <c r="V64" s="116"/>
      <c r="W64" s="117" t="str">
        <f>D64</f>
        <v>*cwdwe</v>
      </c>
      <c r="X64" s="129" t="str">
        <f>IF(Wealth_Macro_Variables!T64&lt;&gt;"",CONCATENATE(Wealth_Macro_Variables!$L64,"[",Wealth_Macro_Variables!T64,"]"),"")</f>
        <v/>
      </c>
      <c r="Y64" s="128" t="str">
        <f>IF(Wealth_Macro_Variables!U64&lt;&gt;"",CONCATENATE(Wealth_Macro_Variables!$L64,"[",Wealth_Macro_Variables!U64,"]"),"")</f>
        <v/>
      </c>
      <c r="Z64" s="129" t="str">
        <f>IF(Wealth_Macro_Variables!V64&lt;&gt;"",CONCATENATE(Wealth_Macro_Variables!$L64,"[",Wealth_Macro_Variables!V64,"]"),"")</f>
        <v/>
      </c>
      <c r="AA64" s="128" t="str">
        <f>IF(Wealth_Macro_Variables!W64&lt;&gt;"",CONCATENATE(Wealth_Macro_Variables!$L64,"[",Wealth_Macro_Variables!W64,"]"),"")</f>
        <v>Dwellings owned by the corporate sector[*cwdwe]</v>
      </c>
      <c r="AB64" s="3"/>
      <c r="AC64" s="2"/>
      <c r="AD64" s="3"/>
      <c r="AE64" s="3"/>
      <c r="AF64" s="3"/>
      <c r="AG64" s="2"/>
      <c r="AH64" s="3"/>
      <c r="AI64" s="7"/>
      <c r="AJ64" s="3"/>
      <c r="AK64" s="3"/>
      <c r="AL64" s="3"/>
      <c r="AM64" s="3"/>
      <c r="AN64" s="11"/>
      <c r="AO64" s="3"/>
    </row>
    <row r="65" spans="1:41">
      <c r="A65" s="92" t="s">
        <v>615</v>
      </c>
      <c r="B65" s="20" t="s">
        <v>12</v>
      </c>
      <c r="C65" s="187" t="s">
        <v>18</v>
      </c>
      <c r="D65" s="3" t="str">
        <f t="shared" si="6"/>
        <v>*cwlan</v>
      </c>
      <c r="E65" s="102">
        <v>0</v>
      </c>
      <c r="F65" s="186">
        <v>20202004</v>
      </c>
      <c r="G65" s="198">
        <f t="shared" si="8"/>
        <v>71</v>
      </c>
      <c r="H65" s="89" t="s">
        <v>43</v>
      </c>
      <c r="I65" s="3" t="s">
        <v>53</v>
      </c>
      <c r="J65" s="184" t="s">
        <v>2342</v>
      </c>
      <c r="K65" s="568" t="s">
        <v>2439</v>
      </c>
      <c r="L65" s="156" t="str">
        <f t="shared" si="7"/>
        <v>Land underlying dwellings owned by the corporate sector</v>
      </c>
      <c r="M65" s="89" t="str">
        <f>CONCATENATE(N65," ",Sectors!$B$7)</f>
        <v>Corporate land underlying dwellings is land on which the places of residence are built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65" s="107" t="s">
        <v>1919</v>
      </c>
      <c r="O65" s="66"/>
      <c r="P65" s="66"/>
      <c r="Q65" s="107"/>
      <c r="R65" s="66"/>
      <c r="S65" s="115"/>
      <c r="T65" s="116"/>
      <c r="U65" s="116"/>
      <c r="V65" s="116"/>
      <c r="W65" s="117" t="str">
        <f>D65</f>
        <v>*cwlan</v>
      </c>
      <c r="X65" s="129" t="str">
        <f>IF(Wealth_Macro_Variables!T65&lt;&gt;"",CONCATENATE(Wealth_Macro_Variables!$L65,"[",Wealth_Macro_Variables!T65,"]"),"")</f>
        <v/>
      </c>
      <c r="Y65" s="128" t="str">
        <f>IF(Wealth_Macro_Variables!U65&lt;&gt;"",CONCATENATE(Wealth_Macro_Variables!$L65,"[",Wealth_Macro_Variables!U65,"]"),"")</f>
        <v/>
      </c>
      <c r="Z65" s="129" t="str">
        <f>IF(Wealth_Macro_Variables!V65&lt;&gt;"",CONCATENATE(Wealth_Macro_Variables!$L65,"[",Wealth_Macro_Variables!V65,"]"),"")</f>
        <v/>
      </c>
      <c r="AA65" s="128" t="str">
        <f>IF(Wealth_Macro_Variables!W65&lt;&gt;"",CONCATENATE(Wealth_Macro_Variables!$L65,"[",Wealth_Macro_Variables!W65,"]"),"")</f>
        <v>Land underlying dwellings owned by the corporate sector[*cwlan]</v>
      </c>
      <c r="AB65" s="3"/>
      <c r="AC65" s="2"/>
      <c r="AD65" s="3"/>
      <c r="AE65" s="3"/>
      <c r="AF65" s="3"/>
      <c r="AG65" s="2"/>
      <c r="AH65" s="3"/>
      <c r="AI65" s="7"/>
      <c r="AJ65" s="3"/>
      <c r="AK65" s="3"/>
      <c r="AL65" s="3"/>
      <c r="AM65" s="3"/>
      <c r="AN65" s="11"/>
      <c r="AO65" s="3"/>
    </row>
    <row r="66" spans="1:41">
      <c r="A66" s="92" t="s">
        <v>615</v>
      </c>
      <c r="B66" s="20" t="s">
        <v>12</v>
      </c>
      <c r="C66" s="187" t="s">
        <v>20</v>
      </c>
      <c r="D66" s="3" t="str">
        <f t="shared" si="6"/>
        <v>*cwbus</v>
      </c>
      <c r="E66" s="102">
        <v>0</v>
      </c>
      <c r="F66" s="186">
        <v>20202005</v>
      </c>
      <c r="G66" s="198">
        <f t="shared" si="8"/>
        <v>72</v>
      </c>
      <c r="H66" s="89" t="s">
        <v>64</v>
      </c>
      <c r="I66" s="3" t="s">
        <v>53</v>
      </c>
      <c r="J66" s="89" t="s">
        <v>2341</v>
      </c>
      <c r="K66" s="156" t="s">
        <v>2440</v>
      </c>
      <c r="L66" s="156" t="str">
        <f t="shared" si="7"/>
        <v>Business and other non-financial assets owned by the corporate sector</v>
      </c>
      <c r="M66" s="89" t="str">
        <f>CONCATENATE(N66," ",Sectors!$B$7)</f>
        <v>Corporate business and other non-financial assets are agricultural land and other domestic non-financial assets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66" s="107" t="s">
        <v>1920</v>
      </c>
      <c r="O66" s="66"/>
      <c r="P66" s="66"/>
      <c r="Q66" s="107" t="str">
        <f>CONCATENATE("[",J66,"]","=","[",J67,"]","+","[",J68,"]")</f>
        <v>[Corporate business and other non-financial assets ]=[Corporate agricultural land]+[Corporate other domestic capital]</v>
      </c>
      <c r="R66" s="66" t="str">
        <f>CONCATENATE(D66,"=",D67,"+",D68)</f>
        <v>*cwbus=*cwagr+*cwodk</v>
      </c>
      <c r="S66" s="115"/>
      <c r="T66" s="116"/>
      <c r="U66" s="116"/>
      <c r="V66" s="116" t="str">
        <f>D66</f>
        <v>*cwbus</v>
      </c>
      <c r="W66" s="117"/>
      <c r="X66" s="129" t="str">
        <f>IF(Wealth_Macro_Variables!T66&lt;&gt;"",CONCATENATE(Wealth_Macro_Variables!$L66,"[",Wealth_Macro_Variables!T66,"]"),"")</f>
        <v/>
      </c>
      <c r="Y66" s="128" t="str">
        <f>IF(Wealth_Macro_Variables!U66&lt;&gt;"",CONCATENATE(Wealth_Macro_Variables!$L66,"[",Wealth_Macro_Variables!U66,"]"),"")</f>
        <v/>
      </c>
      <c r="Z66" s="129" t="str">
        <f>IF(Wealth_Macro_Variables!V66&lt;&gt;"",CONCATENATE(Wealth_Macro_Variables!$L66,"[",Wealth_Macro_Variables!V66,"]"),"")</f>
        <v>Business and other non-financial assets owned by the corporate sector[*cwbus]</v>
      </c>
      <c r="AA66" s="128" t="str">
        <f>IF(Wealth_Macro_Variables!W66&lt;&gt;"",CONCATENATE(Wealth_Macro_Variables!$L66,"[",Wealth_Macro_Variables!W66,"]"),"")</f>
        <v/>
      </c>
      <c r="AB66" s="3"/>
      <c r="AC66" s="3"/>
      <c r="AD66" s="3"/>
      <c r="AE66" s="3"/>
      <c r="AF66" s="3"/>
      <c r="AG66" s="2"/>
      <c r="AH66" s="3"/>
      <c r="AI66" s="7"/>
      <c r="AJ66" s="3"/>
      <c r="AK66" s="3"/>
      <c r="AL66" s="3"/>
      <c r="AM66" s="3"/>
      <c r="AN66" s="11"/>
      <c r="AO66" s="3"/>
    </row>
    <row r="67" spans="1:41">
      <c r="A67" s="92" t="s">
        <v>615</v>
      </c>
      <c r="B67" s="20" t="s">
        <v>12</v>
      </c>
      <c r="C67" s="187" t="s">
        <v>6</v>
      </c>
      <c r="D67" s="3" t="str">
        <f t="shared" si="6"/>
        <v>*cwagr</v>
      </c>
      <c r="E67" s="102">
        <v>0</v>
      </c>
      <c r="F67" s="186">
        <v>20202006</v>
      </c>
      <c r="G67" s="198">
        <f t="shared" si="8"/>
        <v>73</v>
      </c>
      <c r="H67" s="89" t="s">
        <v>45</v>
      </c>
      <c r="I67" s="3" t="s">
        <v>53</v>
      </c>
      <c r="J67" s="184" t="s">
        <v>395</v>
      </c>
      <c r="K67" s="568" t="s">
        <v>2441</v>
      </c>
      <c r="L67" s="156" t="str">
        <f t="shared" si="7"/>
        <v>Agricultural land owned by the corporate sector</v>
      </c>
      <c r="M67" s="89" t="str">
        <f>CONCATENATE(N67," ",Sectors!$B$7)</f>
        <v>Corporate agricultural land is agricultural land owned by the corporate sector (companies). Agricultural land is defined as land devoted to agriculture. The corporate sector - in the national accounts sense - includes all financial and non-financial corporations with an economic activity in a given country, whatever their legal status (with the exceptions of unincorporated enterprises included in the personal sector).</v>
      </c>
      <c r="N67" s="107" t="s">
        <v>1921</v>
      </c>
      <c r="O67" s="66"/>
      <c r="P67" s="66"/>
      <c r="Q67" s="107"/>
      <c r="R67" s="66"/>
      <c r="S67" s="115"/>
      <c r="T67" s="116"/>
      <c r="U67" s="116"/>
      <c r="V67" s="116"/>
      <c r="W67" s="117" t="str">
        <f>D67</f>
        <v>*cwagr</v>
      </c>
      <c r="X67" s="129" t="str">
        <f>IF(Wealth_Macro_Variables!T67&lt;&gt;"",CONCATENATE(Wealth_Macro_Variables!$L67,"[",Wealth_Macro_Variables!T67,"]"),"")</f>
        <v/>
      </c>
      <c r="Y67" s="128" t="str">
        <f>IF(Wealth_Macro_Variables!U67&lt;&gt;"",CONCATENATE(Wealth_Macro_Variables!$L67,"[",Wealth_Macro_Variables!U67,"]"),"")</f>
        <v/>
      </c>
      <c r="Z67" s="160"/>
      <c r="AA67" s="128" t="str">
        <f>IF(Wealth_Macro_Variables!W67&lt;&gt;"",CONCATENATE(Wealth_Macro_Variables!$L67,"[",Wealth_Macro_Variables!W67,"]"),"")</f>
        <v>Agricultural land owned by the corporate sector[*cwagr]</v>
      </c>
      <c r="AB67" s="3"/>
      <c r="AC67" s="3"/>
      <c r="AD67" s="3"/>
      <c r="AE67" s="3"/>
      <c r="AF67" s="3"/>
      <c r="AG67" s="2"/>
      <c r="AH67" s="3"/>
      <c r="AI67" s="7"/>
      <c r="AJ67" s="3"/>
      <c r="AK67" s="3"/>
      <c r="AL67" s="3"/>
      <c r="AM67" s="3"/>
      <c r="AN67" s="11"/>
      <c r="AO67" s="3"/>
    </row>
    <row r="68" spans="1:41">
      <c r="A68" s="92" t="s">
        <v>615</v>
      </c>
      <c r="B68" s="20" t="s">
        <v>12</v>
      </c>
      <c r="C68" s="187" t="s">
        <v>26</v>
      </c>
      <c r="D68" s="3" t="str">
        <f t="shared" si="6"/>
        <v>*cwodk</v>
      </c>
      <c r="E68" s="102">
        <v>0</v>
      </c>
      <c r="F68" s="186">
        <v>20202007</v>
      </c>
      <c r="G68" s="198">
        <f t="shared" si="8"/>
        <v>74</v>
      </c>
      <c r="H68" s="89" t="s">
        <v>44</v>
      </c>
      <c r="I68" s="3" t="s">
        <v>53</v>
      </c>
      <c r="J68" s="184" t="s">
        <v>396</v>
      </c>
      <c r="K68" s="568" t="s">
        <v>2442</v>
      </c>
      <c r="L68" s="156" t="str">
        <f t="shared" si="7"/>
        <v>Other domestic capital owned by the corporate sector</v>
      </c>
      <c r="M68" s="89" t="str">
        <f>CONCATENATE(N68," ",Sectors!$B$7)</f>
        <v>Corporate other domestic capital is non-financial assets owned by the corporate sector (companies) except housing assets and agricultural land (machinery, equipment, etc.). The corporate sector - in the national accounts sense - includes all financial and non-financial corporations with an economic activity in a given country, whatever their legal status (with the exceptions of unincorporated enterprises included in the personal sector).</v>
      </c>
      <c r="N68" s="107" t="s">
        <v>1922</v>
      </c>
      <c r="O68" s="66"/>
      <c r="P68" s="66"/>
      <c r="Q68" s="107"/>
      <c r="R68" s="66"/>
      <c r="S68" s="115"/>
      <c r="T68" s="116"/>
      <c r="U68" s="116"/>
      <c r="V68" s="116"/>
      <c r="W68" s="117" t="str">
        <f>D68</f>
        <v>*cwodk</v>
      </c>
      <c r="X68" s="129" t="str">
        <f>IF(Wealth_Macro_Variables!T68&lt;&gt;"",CONCATENATE(Wealth_Macro_Variables!$L68,"[",Wealth_Macro_Variables!T68,"]"),"")</f>
        <v/>
      </c>
      <c r="Y68" s="128" t="str">
        <f>IF(Wealth_Macro_Variables!U68&lt;&gt;"",CONCATENATE(Wealth_Macro_Variables!$L68,"[",Wealth_Macro_Variables!U68,"]"),"")</f>
        <v/>
      </c>
      <c r="Z68" s="160"/>
      <c r="AA68" s="128" t="str">
        <f>IF(Wealth_Macro_Variables!W68&lt;&gt;"",CONCATENATE(Wealth_Macro_Variables!$L68,"[",Wealth_Macro_Variables!W68,"]"),"")</f>
        <v>Other domestic capital owned by the corporate sector[*cwodk]</v>
      </c>
      <c r="AB68" s="3"/>
      <c r="AC68" s="3"/>
      <c r="AD68" s="3"/>
      <c r="AE68" s="3"/>
      <c r="AF68" s="3"/>
      <c r="AG68" s="2"/>
      <c r="AH68" s="3"/>
      <c r="AI68" s="7"/>
      <c r="AJ68" s="3"/>
      <c r="AK68" s="3"/>
      <c r="AL68" s="3"/>
      <c r="AM68" s="3"/>
      <c r="AN68" s="11"/>
      <c r="AO68" s="3"/>
    </row>
    <row r="69" spans="1:41">
      <c r="A69" s="92" t="s">
        <v>615</v>
      </c>
      <c r="B69" s="20" t="s">
        <v>12</v>
      </c>
      <c r="C69" s="187" t="s">
        <v>2162</v>
      </c>
      <c r="D69" s="3" t="str">
        <f t="shared" si="6"/>
        <v>*cwnat</v>
      </c>
      <c r="E69" s="102"/>
      <c r="F69" s="186"/>
      <c r="G69" s="198">
        <f t="shared" si="8"/>
        <v>75</v>
      </c>
      <c r="H69" s="89" t="s">
        <v>2163</v>
      </c>
      <c r="I69" s="3" t="s">
        <v>53</v>
      </c>
      <c r="J69" s="184" t="s">
        <v>2180</v>
      </c>
      <c r="K69" s="568" t="s">
        <v>2443</v>
      </c>
      <c r="L69" s="156" t="str">
        <f t="shared" si="7"/>
        <v>Natural capital owned by the corporate sector</v>
      </c>
      <c r="M69" s="89" t="str">
        <f>CONCATENATE(N69," ",Sectors!$B$7)</f>
        <v>Corporate natural capital corresponds to natural assets (minerals, energy and other environmental resources, excluding agricultural land)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69" s="558" t="s">
        <v>2181</v>
      </c>
      <c r="O69" s="564"/>
      <c r="P69" s="66"/>
      <c r="Q69" s="107"/>
      <c r="R69" s="66"/>
      <c r="S69" s="115"/>
      <c r="T69" s="116"/>
      <c r="U69" s="116"/>
      <c r="V69" s="116"/>
      <c r="W69" s="117" t="str">
        <f>D69</f>
        <v>*cwnat</v>
      </c>
      <c r="X69" s="129"/>
      <c r="Y69" s="128"/>
      <c r="Z69" s="160"/>
      <c r="AA69" s="128"/>
      <c r="AB69" s="3"/>
      <c r="AC69" s="3"/>
      <c r="AD69" s="3"/>
      <c r="AE69" s="3"/>
      <c r="AF69" s="3"/>
      <c r="AG69" s="2"/>
      <c r="AH69" s="3"/>
      <c r="AI69" s="7"/>
      <c r="AJ69" s="3"/>
      <c r="AK69" s="3"/>
      <c r="AL69" s="3"/>
      <c r="AM69" s="3"/>
      <c r="AN69" s="11"/>
      <c r="AO69" s="3"/>
    </row>
    <row r="70" spans="1:41">
      <c r="A70" s="92" t="s">
        <v>615</v>
      </c>
      <c r="B70" s="20" t="s">
        <v>12</v>
      </c>
      <c r="C70" s="187" t="s">
        <v>21</v>
      </c>
      <c r="D70" s="3" t="str">
        <f t="shared" si="6"/>
        <v>*cwfin</v>
      </c>
      <c r="E70" s="102">
        <v>0</v>
      </c>
      <c r="F70" s="186">
        <v>20203001</v>
      </c>
      <c r="G70" s="198">
        <f t="shared" si="8"/>
        <v>76</v>
      </c>
      <c r="H70" s="89" t="s">
        <v>2</v>
      </c>
      <c r="I70" s="3" t="s">
        <v>53</v>
      </c>
      <c r="J70" s="184" t="s">
        <v>397</v>
      </c>
      <c r="K70" s="567" t="s">
        <v>2444</v>
      </c>
      <c r="L70" s="156" t="str">
        <f t="shared" si="7"/>
        <v>Financial assets owned by the corporate sector</v>
      </c>
      <c r="M70" s="89" t="str">
        <f>CONCATENATE(N70," ",Sectors!$B$7)</f>
        <v>Corporate financial assets are intangible assets whose value is derived from a contractual claim (bank deposits, bonds, and stocks)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0" s="107" t="s">
        <v>1923</v>
      </c>
      <c r="O70" s="66"/>
      <c r="P70" s="66"/>
      <c r="Q70" s="107" t="str">
        <f>CONCATENATE("[",J70,"]","=","[",J71,"]","+","[",J74,"]","+","[",J77,"]")</f>
        <v>[Corporate financial assets]=[Corporate currency, deposits, bonds &amp; loans]+[Corporate equity, fund shares &amp; offshore wealth]+[Corporate pension funds &amp; life insurance]</v>
      </c>
      <c r="R70" s="66" t="str">
        <f>CONCATENATE(D70,"=",D71,"+",D74,"+",D77)</f>
        <v>*cwfin=*cwfix+*cwequ+*cwpen</v>
      </c>
      <c r="S70" s="115"/>
      <c r="T70" s="116"/>
      <c r="U70" s="116" t="str">
        <f>D70</f>
        <v>*cwfin</v>
      </c>
      <c r="V70" s="116"/>
      <c r="W70" s="117"/>
      <c r="X70" s="129" t="str">
        <f>IF(Wealth_Macro_Variables!T70&lt;&gt;"",CONCATENATE(Wealth_Macro_Variables!$L70,"[",Wealth_Macro_Variables!T70,"]"),"")</f>
        <v/>
      </c>
      <c r="Y70" s="128" t="str">
        <f>IF(Wealth_Macro_Variables!U70&lt;&gt;"",CONCATENATE(Wealth_Macro_Variables!$L70,"[",Wealth_Macro_Variables!U70,"]"),"")</f>
        <v>Financial assets owned by the corporate sector[*cwfin]</v>
      </c>
      <c r="Z70" s="129" t="str">
        <f>IF(Wealth_Macro_Variables!V70&lt;&gt;"",CONCATENATE(Wealth_Macro_Variables!$L70,"[",Wealth_Macro_Variables!V70,"]"),"")</f>
        <v/>
      </c>
      <c r="AA70" s="128" t="str">
        <f>IF(Wealth_Macro_Variables!W70&lt;&gt;"",CONCATENATE(Wealth_Macro_Variables!$L70,"[",Wealth_Macro_Variables!W70,"]"),"")</f>
        <v/>
      </c>
      <c r="AB70" s="3"/>
      <c r="AC70" s="3"/>
      <c r="AD70" s="3"/>
      <c r="AE70" s="3"/>
      <c r="AF70" s="3"/>
      <c r="AG70" s="2"/>
      <c r="AH70" s="3"/>
      <c r="AI70" s="7"/>
      <c r="AJ70" s="3"/>
      <c r="AK70" s="3"/>
      <c r="AL70" s="3"/>
      <c r="AM70" s="3"/>
      <c r="AN70" s="11"/>
      <c r="AO70" s="3"/>
    </row>
    <row r="71" spans="1:41">
      <c r="A71" s="92" t="s">
        <v>615</v>
      </c>
      <c r="B71" s="20" t="s">
        <v>12</v>
      </c>
      <c r="C71" s="187" t="s">
        <v>22</v>
      </c>
      <c r="D71" s="3" t="str">
        <f t="shared" si="6"/>
        <v>*cwfix</v>
      </c>
      <c r="E71" s="102">
        <v>0</v>
      </c>
      <c r="F71" s="186">
        <v>20203002</v>
      </c>
      <c r="G71" s="198">
        <f t="shared" si="8"/>
        <v>77</v>
      </c>
      <c r="H71" s="89" t="s">
        <v>46</v>
      </c>
      <c r="I71" s="3" t="s">
        <v>53</v>
      </c>
      <c r="J71" s="184" t="s">
        <v>1772</v>
      </c>
      <c r="K71" s="567" t="s">
        <v>2445</v>
      </c>
      <c r="L71" s="156" t="str">
        <f t="shared" si="7"/>
        <v>Currency, deposits, bonds &amp; loans owned by the corporate sector</v>
      </c>
      <c r="M71" s="89" t="str">
        <f>CONCATENATE(N71," ",Sectors!$B$7)</f>
        <v>Corporate currency, deposits, bonds &amp; loans are cash, bank deposits, bonds and loans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1" s="107" t="s">
        <v>1924</v>
      </c>
      <c r="O71" s="66"/>
      <c r="P71" s="66"/>
      <c r="Q71" s="107"/>
      <c r="R71" s="66"/>
      <c r="S71" s="115"/>
      <c r="T71" s="116"/>
      <c r="U71" s="116"/>
      <c r="V71" s="116" t="str">
        <f>D71</f>
        <v>*cwfix</v>
      </c>
      <c r="W71" s="117"/>
      <c r="X71" s="129" t="str">
        <f>IF(Wealth_Macro_Variables!T71&lt;&gt;"",CONCATENATE(Wealth_Macro_Variables!$L71,"[",Wealth_Macro_Variables!T71,"]"),"")</f>
        <v/>
      </c>
      <c r="Y71" s="128" t="str">
        <f>IF(Wealth_Macro_Variables!U71&lt;&gt;"",CONCATENATE(Wealth_Macro_Variables!$L71,"[",Wealth_Macro_Variables!U71,"]"),"")</f>
        <v/>
      </c>
      <c r="Z71" s="129" t="str">
        <f>IF(Wealth_Macro_Variables!V71&lt;&gt;"",CONCATENATE(Wealth_Macro_Variables!$L71,"[",Wealth_Macro_Variables!V71,"]"),"")</f>
        <v>Currency, deposits, bonds &amp; loans owned by the corporate sector[*cwfix]</v>
      </c>
      <c r="AA71" s="128" t="str">
        <f>IF(Wealth_Macro_Variables!W71&lt;&gt;"",CONCATENATE(Wealth_Macro_Variables!$L71,"[",Wealth_Macro_Variables!W71,"]"),"")</f>
        <v/>
      </c>
      <c r="AB71" s="3"/>
      <c r="AC71" s="3"/>
      <c r="AD71" s="3"/>
      <c r="AE71" s="3"/>
      <c r="AF71" s="3"/>
      <c r="AG71" s="2"/>
      <c r="AH71" s="3"/>
      <c r="AI71" s="7"/>
      <c r="AJ71" s="3"/>
      <c r="AK71" s="3"/>
      <c r="AL71" s="3"/>
      <c r="AM71" s="3"/>
      <c r="AN71" s="11"/>
      <c r="AO71" s="3"/>
    </row>
    <row r="72" spans="1:41" ht="18" customHeight="1">
      <c r="A72" s="92" t="s">
        <v>615</v>
      </c>
      <c r="B72" s="20" t="s">
        <v>12</v>
      </c>
      <c r="C72" s="77" t="s">
        <v>1080</v>
      </c>
      <c r="D72" s="3" t="str">
        <f>CONCATENATE(A72,B72,C72)</f>
        <v>*cwcud</v>
      </c>
      <c r="E72" s="102">
        <v>0</v>
      </c>
      <c r="F72" s="186"/>
      <c r="G72" s="198">
        <f t="shared" si="8"/>
        <v>78</v>
      </c>
      <c r="H72" s="89" t="s">
        <v>1076</v>
      </c>
      <c r="I72" s="3" t="s">
        <v>53</v>
      </c>
      <c r="J72" s="89" t="s">
        <v>1087</v>
      </c>
      <c r="K72" s="567" t="s">
        <v>2446</v>
      </c>
      <c r="L72" s="156" t="str">
        <f t="shared" si="7"/>
        <v>Currency, deposits owned by the corporate sector</v>
      </c>
      <c r="M72" s="89" t="str">
        <f>CONCATENATE(N72," ",Sectors!$B$7)</f>
        <v>Corporate currency &amp; deposits are cash and bank deposits owned by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2" s="107" t="s">
        <v>1925</v>
      </c>
      <c r="O72" s="66"/>
      <c r="P72" s="66"/>
      <c r="Q72" s="107"/>
      <c r="R72" s="66"/>
      <c r="S72" s="115"/>
      <c r="T72" s="116"/>
      <c r="U72" s="116"/>
      <c r="V72" s="116"/>
      <c r="W72" s="117" t="str">
        <f>D72</f>
        <v>*cwcud</v>
      </c>
      <c r="X72" s="129"/>
      <c r="Y72" s="128"/>
      <c r="Z72" s="129"/>
      <c r="AA72" s="128" t="str">
        <f>IF(Wealth_Macro_Variables!W72&lt;&gt;"",CONCATENATE(Wealth_Macro_Variables!$L72,"[",Wealth_Macro_Variables!W72,"]"),"")</f>
        <v>Currency, deposits owned by the corporate sector[*cwcud]</v>
      </c>
    </row>
    <row r="73" spans="1:41">
      <c r="A73" s="92" t="s">
        <v>615</v>
      </c>
      <c r="B73" s="20" t="s">
        <v>12</v>
      </c>
      <c r="C73" s="77" t="s">
        <v>1081</v>
      </c>
      <c r="D73" s="3" t="str">
        <f>CONCATENATE(A73,B73,C73)</f>
        <v>*cwbol</v>
      </c>
      <c r="E73" s="102">
        <v>0</v>
      </c>
      <c r="F73" s="186"/>
      <c r="G73" s="198">
        <f>G72+1</f>
        <v>79</v>
      </c>
      <c r="H73" s="89" t="s">
        <v>1077</v>
      </c>
      <c r="I73" s="3" t="s">
        <v>53</v>
      </c>
      <c r="J73" s="89" t="s">
        <v>1088</v>
      </c>
      <c r="K73" s="156" t="s">
        <v>2447</v>
      </c>
      <c r="L73" s="156" t="str">
        <f t="shared" si="7"/>
        <v>Bonds &amp; loans owned by the corporate sector</v>
      </c>
      <c r="M73" s="89" t="str">
        <f>CONCATENATE(N73," ",Sectors!$B$7)</f>
        <v>Corporate bonds &amp; loans are bonds and loans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3" s="107" t="s">
        <v>1926</v>
      </c>
      <c r="O73" s="66"/>
      <c r="P73" s="66"/>
      <c r="Q73" s="107"/>
      <c r="R73" s="66"/>
      <c r="S73" s="115"/>
      <c r="T73" s="116"/>
      <c r="U73" s="116"/>
      <c r="V73" s="116"/>
      <c r="W73" s="117" t="str">
        <f>D73</f>
        <v>*cwbol</v>
      </c>
      <c r="X73" s="129"/>
      <c r="Y73" s="128"/>
      <c r="Z73" s="129"/>
      <c r="AA73" s="128" t="str">
        <f>IF(Wealth_Macro_Variables!W73&lt;&gt;"",CONCATENATE(Wealth_Macro_Variables!$L73,"[",Wealth_Macro_Variables!W73,"]"),"")</f>
        <v>Bonds &amp; loans owned by the corporate sector[*cwbol]</v>
      </c>
    </row>
    <row r="74" spans="1:41">
      <c r="A74" s="92" t="s">
        <v>615</v>
      </c>
      <c r="B74" s="20" t="s">
        <v>12</v>
      </c>
      <c r="C74" s="187" t="s">
        <v>23</v>
      </c>
      <c r="D74" s="3" t="str">
        <f t="shared" si="6"/>
        <v>*cwequ</v>
      </c>
      <c r="E74" s="102">
        <v>0</v>
      </c>
      <c r="F74" s="186">
        <v>20203003</v>
      </c>
      <c r="G74" s="198">
        <f t="shared" si="8"/>
        <v>80</v>
      </c>
      <c r="H74" s="89" t="s">
        <v>47</v>
      </c>
      <c r="I74" s="3" t="s">
        <v>53</v>
      </c>
      <c r="J74" s="184" t="s">
        <v>1764</v>
      </c>
      <c r="K74" s="156" t="s">
        <v>2448</v>
      </c>
      <c r="L74" s="156" t="str">
        <f t="shared" si="7"/>
        <v>Equities, fund shares, offshore wealth owned by the corporate sector</v>
      </c>
      <c r="M74" s="89" t="str">
        <f>CONCATENATE(N74," ",Sectors!$B$7)</f>
        <v>Corporate equity, fund shares &amp; offshore wealth are company stocks, fund shares and wealth outside of one's residence country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4" s="107" t="s">
        <v>1927</v>
      </c>
      <c r="O74" s="66"/>
      <c r="P74" s="66"/>
      <c r="Q74" s="107" t="str">
        <f>CONCATENATE("[",J74,"]","=","[",J75,"]","+","[",J76,"]")</f>
        <v>[Corporate equity, fund shares &amp; offshore wealth]=[Corporate equities]+[Corporate offshore wealth]</v>
      </c>
      <c r="R74" s="66" t="str">
        <f>CONCATENATE(D74,"=",D75,"+",D76)</f>
        <v>*cwequ=*cweqi+*cwoff</v>
      </c>
      <c r="S74" s="115"/>
      <c r="T74" s="116"/>
      <c r="U74" s="116"/>
      <c r="V74" s="116" t="str">
        <f>D74</f>
        <v>*cwequ</v>
      </c>
      <c r="W74" s="117"/>
      <c r="X74" s="129" t="str">
        <f>IF(Wealth_Macro_Variables!T74&lt;&gt;"",CONCATENATE(Wealth_Macro_Variables!$L74,"[",Wealth_Macro_Variables!T74,"]"),"")</f>
        <v/>
      </c>
      <c r="Y74" s="128" t="str">
        <f>IF(Wealth_Macro_Variables!U74&lt;&gt;"",CONCATENATE(Wealth_Macro_Variables!$L74,"[",Wealth_Macro_Variables!U74,"]"),"")</f>
        <v/>
      </c>
      <c r="Z74" s="129" t="str">
        <f>IF(Wealth_Macro_Variables!V74&lt;&gt;"",CONCATENATE(Wealth_Macro_Variables!$L74,"[",Wealth_Macro_Variables!V74,"]"),"")</f>
        <v>Equities, fund shares, offshore wealth owned by the corporate sector[*cwequ]</v>
      </c>
      <c r="AA74" s="128" t="str">
        <f>IF(Wealth_Macro_Variables!W74&lt;&gt;"",CONCATENATE(Wealth_Macro_Variables!$L74,"[",Wealth_Macro_Variables!W74,"]"),"")</f>
        <v/>
      </c>
      <c r="AB74" s="3"/>
      <c r="AC74" s="3"/>
      <c r="AD74" s="3"/>
      <c r="AE74" s="3"/>
      <c r="AF74" s="3"/>
      <c r="AG74" s="2"/>
      <c r="AH74" s="3"/>
      <c r="AI74" s="7"/>
      <c r="AJ74" s="3"/>
      <c r="AK74" s="3"/>
      <c r="AL74" s="3"/>
      <c r="AM74" s="3"/>
      <c r="AN74" s="11"/>
      <c r="AO74" s="3"/>
    </row>
    <row r="75" spans="1:41">
      <c r="A75" s="92" t="s">
        <v>615</v>
      </c>
      <c r="B75" s="20" t="s">
        <v>12</v>
      </c>
      <c r="C75" s="187" t="s">
        <v>29</v>
      </c>
      <c r="D75" s="3" t="str">
        <f t="shared" si="6"/>
        <v>*cweqi</v>
      </c>
      <c r="E75" s="102">
        <v>0</v>
      </c>
      <c r="F75" s="186"/>
      <c r="G75" s="198">
        <f t="shared" si="8"/>
        <v>81</v>
      </c>
      <c r="H75" s="89" t="s">
        <v>48</v>
      </c>
      <c r="I75" s="3" t="s">
        <v>53</v>
      </c>
      <c r="J75" s="184" t="s">
        <v>398</v>
      </c>
      <c r="K75" s="156" t="s">
        <v>2449</v>
      </c>
      <c r="L75" s="156" t="str">
        <f t="shared" si="7"/>
        <v>Equities owned by the corporate sector</v>
      </c>
      <c r="M75" s="89" t="str">
        <f>CONCATENATE(N75," ",Sectors!$B$7)</f>
        <v>Corporate equities are company stocks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5" s="107" t="s">
        <v>1928</v>
      </c>
      <c r="O75" s="66"/>
      <c r="P75" s="66"/>
      <c r="Q75" s="107"/>
      <c r="R75" s="66"/>
      <c r="S75" s="115"/>
      <c r="T75" s="116"/>
      <c r="U75" s="116"/>
      <c r="V75" s="116"/>
      <c r="W75" s="117" t="str">
        <f>D75</f>
        <v>*cweqi</v>
      </c>
      <c r="X75" s="129" t="str">
        <f>IF(Wealth_Macro_Variables!T75&lt;&gt;"",CONCATENATE(Wealth_Macro_Variables!$L75,"[",Wealth_Macro_Variables!T75,"]"),"")</f>
        <v/>
      </c>
      <c r="Y75" s="128" t="str">
        <f>IF(Wealth_Macro_Variables!U75&lt;&gt;"",CONCATENATE(Wealth_Macro_Variables!$L75,"[",Wealth_Macro_Variables!U75,"]"),"")</f>
        <v/>
      </c>
      <c r="Z75" s="129" t="str">
        <f>IF(Wealth_Macro_Variables!V75&lt;&gt;"",CONCATENATE(Wealth_Macro_Variables!$L75,"[",Wealth_Macro_Variables!V75,"]"),"")</f>
        <v/>
      </c>
      <c r="AA75" s="128" t="str">
        <f>IF(Wealth_Macro_Variables!W75&lt;&gt;"",CONCATENATE(Wealth_Macro_Variables!$L75,"[",Wealth_Macro_Variables!W75,"]"),"")</f>
        <v>Equities owned by the corporate sector[*cweqi]</v>
      </c>
      <c r="AB75" s="3"/>
      <c r="AC75" s="3"/>
      <c r="AD75" s="3"/>
      <c r="AE75" s="3"/>
      <c r="AF75" s="3"/>
      <c r="AG75" s="2"/>
      <c r="AH75" s="3"/>
      <c r="AI75" s="7"/>
      <c r="AJ75" s="3"/>
      <c r="AK75" s="3"/>
      <c r="AL75" s="3"/>
      <c r="AM75" s="3"/>
      <c r="AN75" s="8"/>
      <c r="AO75" s="3"/>
    </row>
    <row r="76" spans="1:41">
      <c r="A76" s="92" t="s">
        <v>615</v>
      </c>
      <c r="B76" s="20" t="s">
        <v>12</v>
      </c>
      <c r="C76" s="187" t="s">
        <v>30</v>
      </c>
      <c r="D76" s="3" t="str">
        <f t="shared" si="6"/>
        <v>*cwoff</v>
      </c>
      <c r="E76" s="102">
        <v>0</v>
      </c>
      <c r="F76" s="186"/>
      <c r="G76" s="198">
        <f t="shared" si="8"/>
        <v>82</v>
      </c>
      <c r="H76" s="89" t="s">
        <v>49</v>
      </c>
      <c r="I76" s="3" t="s">
        <v>53</v>
      </c>
      <c r="J76" s="184" t="s">
        <v>399</v>
      </c>
      <c r="K76" s="156" t="s">
        <v>2450</v>
      </c>
      <c r="L76" s="156" t="str">
        <f t="shared" si="7"/>
        <v>Offshore wealth owned by the corporate sector</v>
      </c>
      <c r="M76" s="89" t="str">
        <f>CONCATENATE(N76," ",Sectors!$B$7)</f>
        <v>Corporate offshore wealth is wealth outside of residence country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6" s="107" t="s">
        <v>1929</v>
      </c>
      <c r="O76" s="66"/>
      <c r="P76" s="66"/>
      <c r="Q76" s="107"/>
      <c r="R76" s="66"/>
      <c r="S76" s="115"/>
      <c r="T76" s="116"/>
      <c r="U76" s="116"/>
      <c r="V76" s="116"/>
      <c r="W76" s="117" t="str">
        <f>D76</f>
        <v>*cwoff</v>
      </c>
      <c r="X76" s="129" t="str">
        <f>IF(Wealth_Macro_Variables!T76&lt;&gt;"",CONCATENATE(Wealth_Macro_Variables!$L76,"[",Wealth_Macro_Variables!T76,"]"),"")</f>
        <v/>
      </c>
      <c r="Y76" s="128" t="str">
        <f>IF(Wealth_Macro_Variables!U76&lt;&gt;"",CONCATENATE(Wealth_Macro_Variables!$L76,"[",Wealth_Macro_Variables!U76,"]"),"")</f>
        <v/>
      </c>
      <c r="Z76" s="129" t="str">
        <f>IF(Wealth_Macro_Variables!V76&lt;&gt;"",CONCATENATE(Wealth_Macro_Variables!$L76,"[",Wealth_Macro_Variables!V76,"]"),"")</f>
        <v/>
      </c>
      <c r="AA76" s="128" t="str">
        <f>IF(Wealth_Macro_Variables!W76&lt;&gt;"",CONCATENATE(Wealth_Macro_Variables!$L76,"[",Wealth_Macro_Variables!W76,"]"),"")</f>
        <v>Offshore wealth owned by the corporate sector[*cwoff]</v>
      </c>
      <c r="AB76" s="3"/>
      <c r="AC76" s="3"/>
      <c r="AD76" s="3"/>
      <c r="AE76" s="3"/>
      <c r="AF76" s="3"/>
      <c r="AG76" s="2"/>
      <c r="AH76" s="3"/>
      <c r="AI76" s="7"/>
      <c r="AJ76" s="3"/>
      <c r="AK76" s="3"/>
      <c r="AL76" s="3"/>
      <c r="AM76" s="3"/>
      <c r="AN76" s="8"/>
      <c r="AO76" s="3"/>
    </row>
    <row r="77" spans="1:41" ht="19" customHeight="1">
      <c r="A77" s="92" t="s">
        <v>615</v>
      </c>
      <c r="B77" s="20" t="s">
        <v>12</v>
      </c>
      <c r="C77" s="187" t="s">
        <v>24</v>
      </c>
      <c r="D77" s="3" t="str">
        <f t="shared" si="6"/>
        <v>*cwpen</v>
      </c>
      <c r="E77" s="102">
        <v>0</v>
      </c>
      <c r="F77" s="186">
        <v>20203004</v>
      </c>
      <c r="G77" s="198">
        <f t="shared" si="8"/>
        <v>83</v>
      </c>
      <c r="H77" s="89" t="s">
        <v>65</v>
      </c>
      <c r="I77" s="3" t="s">
        <v>53</v>
      </c>
      <c r="J77" s="184" t="s">
        <v>400</v>
      </c>
      <c r="K77" s="156" t="s">
        <v>2451</v>
      </c>
      <c r="L77" s="156" t="str">
        <f t="shared" si="7"/>
        <v>Pension funds &amp; life insurance owned by the corporate sector</v>
      </c>
      <c r="M77" s="89" t="str">
        <f>CONCATENATE(N77," ",Sectors!$B$7)</f>
        <v>Corporate pension funds &amp; life insurance are pension funds and life insurance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7" s="107" t="s">
        <v>1930</v>
      </c>
      <c r="O77" s="66"/>
      <c r="P77" s="66"/>
      <c r="Q77" s="107"/>
      <c r="R77" s="66"/>
      <c r="S77" s="115"/>
      <c r="T77" s="116"/>
      <c r="U77" s="116"/>
      <c r="V77" s="116" t="str">
        <f>D77</f>
        <v>*cwpen</v>
      </c>
      <c r="W77" s="117"/>
      <c r="X77" s="129" t="str">
        <f>IF(Wealth_Macro_Variables!T77&lt;&gt;"",CONCATENATE(Wealth_Macro_Variables!$L77,"[",Wealth_Macro_Variables!T77,"]"),"")</f>
        <v/>
      </c>
      <c r="Y77" s="128" t="str">
        <f>IF(Wealth_Macro_Variables!U77&lt;&gt;"",CONCATENATE(Wealth_Macro_Variables!$L77,"[",Wealth_Macro_Variables!U77,"]"),"")</f>
        <v/>
      </c>
      <c r="Z77" s="129" t="str">
        <f>IF(Wealth_Macro_Variables!V77&lt;&gt;"",CONCATENATE(Wealth_Macro_Variables!$L77,"[",Wealth_Macro_Variables!V77,"]"),"")</f>
        <v>Pension funds &amp; life insurance owned by the corporate sector[*cwpen]</v>
      </c>
      <c r="AA77" s="128" t="str">
        <f>IF(Wealth_Macro_Variables!W77&lt;&gt;"",CONCATENATE(Wealth_Macro_Variables!$L77,"[",Wealth_Macro_Variables!W77,"]"),"")</f>
        <v/>
      </c>
      <c r="AB77" s="3"/>
      <c r="AC77" s="3"/>
      <c r="AD77" s="3"/>
      <c r="AE77" s="3"/>
      <c r="AF77" s="3"/>
      <c r="AG77" s="2"/>
      <c r="AH77" s="3"/>
      <c r="AI77" s="7"/>
      <c r="AJ77" s="3"/>
      <c r="AK77" s="3"/>
      <c r="AL77" s="3"/>
      <c r="AM77" s="3"/>
      <c r="AN77" s="8"/>
      <c r="AO77" s="3"/>
    </row>
    <row r="78" spans="1:41">
      <c r="A78" s="92" t="s">
        <v>615</v>
      </c>
      <c r="B78" s="20" t="s">
        <v>12</v>
      </c>
      <c r="C78" s="187" t="s">
        <v>25</v>
      </c>
      <c r="D78" s="3" t="str">
        <f t="shared" si="6"/>
        <v>*cwdeb</v>
      </c>
      <c r="E78" s="102">
        <v>0</v>
      </c>
      <c r="F78" s="186">
        <v>20204001</v>
      </c>
      <c r="G78" s="198">
        <f t="shared" si="8"/>
        <v>84</v>
      </c>
      <c r="H78" s="184" t="s">
        <v>2334</v>
      </c>
      <c r="I78" s="3" t="s">
        <v>53</v>
      </c>
      <c r="J78" s="184" t="s">
        <v>2334</v>
      </c>
      <c r="K78" s="156" t="s">
        <v>2452</v>
      </c>
      <c r="L78" s="156" t="str">
        <f>CONCATENATE(H78," of the ",I78)</f>
        <v>Corporate debt (non-equity liability) of the corporate sector</v>
      </c>
      <c r="M78" s="89" t="str">
        <f>CONCATENATE(N78," ",Sectors!$B$7)</f>
        <v>Corporate debt is debts or legal obligations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8" s="107" t="s">
        <v>1931</v>
      </c>
      <c r="O78" s="66"/>
      <c r="P78" s="66"/>
      <c r="Q78" s="107"/>
      <c r="R78" s="66"/>
      <c r="S78" s="115"/>
      <c r="T78" s="116"/>
      <c r="U78" s="116" t="str">
        <f>D78</f>
        <v>*cwdeb</v>
      </c>
      <c r="V78" s="116"/>
      <c r="W78" s="117"/>
      <c r="X78" s="129" t="str">
        <f>IF(Wealth_Macro_Variables!T78&lt;&gt;"",CONCATENATE(Wealth_Macro_Variables!$L78,"[",Wealth_Macro_Variables!T78,"]"),"")</f>
        <v/>
      </c>
      <c r="Y78" s="128" t="str">
        <f>IF(Wealth_Macro_Variables!U78&lt;&gt;"",CONCATENATE(Wealth_Macro_Variables!$L78,"[",Wealth_Macro_Variables!U78,"]"),"")</f>
        <v>Corporate debt (non-equity liability) of the corporate sector[*cwdeb]</v>
      </c>
      <c r="Z78" s="129" t="str">
        <f>IF(Wealth_Macro_Variables!V78&lt;&gt;"",CONCATENATE(Wealth_Macro_Variables!$L78,"[",Wealth_Macro_Variables!V78,"]"),"")</f>
        <v/>
      </c>
      <c r="AA78" s="128" t="str">
        <f>IF(Wealth_Macro_Variables!W78&lt;&gt;"",CONCATENATE(Wealth_Macro_Variables!$L78,"[",Wealth_Macro_Variables!W78,"]"),"")</f>
        <v/>
      </c>
      <c r="AB78" s="3"/>
      <c r="AC78" s="3"/>
      <c r="AD78" s="3"/>
      <c r="AE78" s="3"/>
      <c r="AF78" s="3"/>
      <c r="AG78" s="2"/>
      <c r="AH78" s="3"/>
      <c r="AI78" s="7"/>
      <c r="AJ78" s="3"/>
      <c r="AK78" s="3"/>
      <c r="AL78" s="3"/>
      <c r="AM78" s="3"/>
      <c r="AN78" s="11"/>
      <c r="AO78" s="3"/>
    </row>
    <row r="79" spans="1:41" ht="17" thickBot="1">
      <c r="A79" s="92" t="s">
        <v>615</v>
      </c>
      <c r="B79" s="20" t="s">
        <v>12</v>
      </c>
      <c r="C79" s="187" t="s">
        <v>31</v>
      </c>
      <c r="D79" s="3" t="str">
        <f t="shared" si="6"/>
        <v>*cwdeq</v>
      </c>
      <c r="E79" s="102">
        <v>0</v>
      </c>
      <c r="F79" s="186">
        <v>20204002</v>
      </c>
      <c r="G79" s="198">
        <f t="shared" si="8"/>
        <v>85</v>
      </c>
      <c r="H79" s="224" t="s">
        <v>2336</v>
      </c>
      <c r="I79" s="3" t="s">
        <v>53</v>
      </c>
      <c r="J79" s="224" t="s">
        <v>2336</v>
      </c>
      <c r="K79" s="581" t="s">
        <v>2339</v>
      </c>
      <c r="L79" s="156" t="str">
        <f>CONCATENATE(H79," of the ",I79)</f>
        <v>Market value of corporations (equity liability) of the corporate sector</v>
      </c>
      <c r="M79" s="89" t="str">
        <f>CONCATENATE(N79," ",Sectors!$B$7)</f>
        <v>Corporate equity debt is the total value of equity debts of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79" s="107" t="s">
        <v>1932</v>
      </c>
      <c r="O79" s="66"/>
      <c r="P79" s="66"/>
      <c r="Q79" s="107"/>
      <c r="R79" s="66"/>
      <c r="S79" s="115"/>
      <c r="T79" s="116"/>
      <c r="U79" s="116" t="str">
        <f>D79</f>
        <v>*cwdeq</v>
      </c>
      <c r="V79" s="116"/>
      <c r="W79" s="117"/>
      <c r="X79" s="129" t="str">
        <f>IF(Wealth_Macro_Variables!T79&lt;&gt;"",CONCATENATE(Wealth_Macro_Variables!$L79,"[",Wealth_Macro_Variables!T79,"]"),"")</f>
        <v/>
      </c>
      <c r="Y79" s="128" t="str">
        <f>IF(Wealth_Macro_Variables!U79&lt;&gt;"",CONCATENATE(Wealth_Macro_Variables!$L79,"[",Wealth_Macro_Variables!U79,"]"),"")</f>
        <v>Market value of corporations (equity liability) of the corporate sector[*cwdeq]</v>
      </c>
      <c r="Z79" s="129" t="str">
        <f>IF(Wealth_Macro_Variables!V79&lt;&gt;"",CONCATENATE(Wealth_Macro_Variables!$L79,"[",Wealth_Macro_Variables!V79,"]"),"")</f>
        <v/>
      </c>
      <c r="AA79" s="128" t="str">
        <f>IF(Wealth_Macro_Variables!W79&lt;&gt;"",CONCATENATE(Wealth_Macro_Variables!$L79,"[",Wealth_Macro_Variables!W79,"]"),"")</f>
        <v/>
      </c>
      <c r="AB79" s="3"/>
      <c r="AC79" s="3"/>
      <c r="AD79" s="3"/>
      <c r="AE79" s="3"/>
      <c r="AF79" s="3"/>
      <c r="AG79" s="2"/>
      <c r="AH79" s="3"/>
      <c r="AI79" s="7"/>
      <c r="AJ79" s="3"/>
      <c r="AK79" s="3"/>
      <c r="AL79" s="3"/>
      <c r="AM79" s="3"/>
      <c r="AN79" s="11"/>
      <c r="AO79" s="3"/>
    </row>
    <row r="80" spans="1:41" ht="17" thickBot="1">
      <c r="A80" s="92" t="s">
        <v>615</v>
      </c>
      <c r="B80" s="20" t="s">
        <v>12</v>
      </c>
      <c r="C80" s="187" t="s">
        <v>34</v>
      </c>
      <c r="D80" s="3" t="str">
        <f>CONCATENATE(A80,B80,C80)</f>
        <v>*cwres</v>
      </c>
      <c r="E80" s="102">
        <v>0</v>
      </c>
      <c r="F80" s="186">
        <v>20201001</v>
      </c>
      <c r="G80" s="198">
        <f t="shared" si="8"/>
        <v>86</v>
      </c>
      <c r="H80" s="224" t="s">
        <v>2337</v>
      </c>
      <c r="I80" s="3" t="s">
        <v>53</v>
      </c>
      <c r="J80" s="224" t="s">
        <v>2337</v>
      </c>
      <c r="K80" s="582" t="s">
        <v>2340</v>
      </c>
      <c r="L80" s="154" t="str">
        <f>CONCATENATE(H80," of the ",I80)</f>
        <v>Residual corporate wealth of the corporate sector</v>
      </c>
      <c r="M80" s="89" t="str">
        <f>CONCATENATE(N80," ",Sectors!$B$7)</f>
        <v>Net corporate wealth is the total value of assets (cash, housing, bonds, equities, etc.) owned by the corporate sector (companies), minus its debts. The corporate sector - in the national accounts sense - includes all financial and non-financial corporations with an economic activity in a given country, whatever their legal status (with the exceptions of unincorporated enterprises included in the personal sector).</v>
      </c>
      <c r="N80" s="106" t="s">
        <v>1915</v>
      </c>
      <c r="O80" s="64"/>
      <c r="P80" s="64"/>
      <c r="Q80" s="106" t="str">
        <f>CONCATENATE("[",J80,"]","=","[",J61,"]","-","[",J79,"]")</f>
        <v>[Residual corporate wealth]=[Book value of corporations]-[Market value of corporations (equity liability)]</v>
      </c>
      <c r="R80" s="64" t="str">
        <f>CONCATENATE(D80,"=",D61,"-",D79)</f>
        <v>*cwres=*cwboo-*cwdeq</v>
      </c>
      <c r="S80" s="112"/>
      <c r="T80" s="113" t="str">
        <f>D80</f>
        <v>*cwres</v>
      </c>
      <c r="U80" s="113"/>
      <c r="V80" s="113"/>
      <c r="W80" s="114"/>
      <c r="X80" s="126" t="str">
        <f>IF(Wealth_Macro_Variables!T80&lt;&gt;"",CONCATENATE(Wealth_Macro_Variables!$L80,"[",Wealth_Macro_Variables!T80,"]"),"")</f>
        <v>Residual corporate wealth of the corporate sector[*cwres]</v>
      </c>
      <c r="Y80" s="125" t="str">
        <f>IF(Wealth_Macro_Variables!U80&lt;&gt;"",CONCATENATE(Wealth_Macro_Variables!$L80,"[",Wealth_Macro_Variables!U80,"]"),"")</f>
        <v/>
      </c>
      <c r="Z80" s="126" t="str">
        <f>IF(Wealth_Macro_Variables!V80&lt;&gt;"",CONCATENATE(Wealth_Macro_Variables!$L80,"[",Wealth_Macro_Variables!V80,"]"),"")</f>
        <v/>
      </c>
      <c r="AA80" s="125" t="str">
        <f>IF(Wealth_Macro_Variables!W80&lt;&gt;"",CONCATENATE(Wealth_Macro_Variables!$L80,"[",Wealth_Macro_Variables!W80,"]"),"")</f>
        <v/>
      </c>
      <c r="AB80" s="3"/>
      <c r="AC80" s="3"/>
      <c r="AD80" s="3"/>
      <c r="AE80" s="3"/>
      <c r="AF80" s="3"/>
      <c r="AG80" s="2"/>
      <c r="AH80" s="3"/>
      <c r="AI80" s="7"/>
      <c r="AJ80" s="3"/>
      <c r="AK80" s="3"/>
      <c r="AL80" s="3"/>
      <c r="AM80" s="3"/>
      <c r="AN80" s="11"/>
      <c r="AO80" s="3"/>
    </row>
    <row r="81" spans="1:41" ht="18" customHeight="1" thickBot="1">
      <c r="A81" s="92" t="s">
        <v>444</v>
      </c>
      <c r="B81" s="20" t="s">
        <v>12</v>
      </c>
      <c r="C81" s="187" t="s">
        <v>32</v>
      </c>
      <c r="D81" s="3" t="str">
        <f t="shared" si="6"/>
        <v>icwtoq</v>
      </c>
      <c r="E81" s="102">
        <v>0</v>
      </c>
      <c r="F81" s="186">
        <v>20205003</v>
      </c>
      <c r="G81" s="198">
        <f t="shared" si="8"/>
        <v>87</v>
      </c>
      <c r="H81" s="89" t="s">
        <v>50</v>
      </c>
      <c r="I81" s="3" t="s">
        <v>53</v>
      </c>
      <c r="J81" s="89" t="str">
        <f>H81</f>
        <v>Tobin's Q</v>
      </c>
      <c r="K81" s="156" t="s">
        <v>2453</v>
      </c>
      <c r="L81" s="156" t="str">
        <f>CONCATENATE(H81," of the ",I81)</f>
        <v>Tobin's Q of the corporate sector</v>
      </c>
      <c r="M81" s="89" t="str">
        <f>CONCATENATE(N81," ",Sectors!$B$7)</f>
        <v>Tobin's Q is the ratio between the market value of corporations (stock market capitalisation) and the book value of corporations (assets minus debt). The corporate sector - in the national accounts sense - includes all financial and non-financial corporations with an economic activity in a given country, whatever their legal status (with the exceptions of unincorporated enterprises included in the personal sector).</v>
      </c>
      <c r="N81" s="107" t="s">
        <v>2348</v>
      </c>
      <c r="O81" s="66"/>
      <c r="P81" s="66"/>
      <c r="Q81" s="107"/>
      <c r="R81" s="66"/>
      <c r="S81" s="115"/>
      <c r="T81" s="119" t="str">
        <f>D81</f>
        <v>icwtoq</v>
      </c>
      <c r="V81" s="116"/>
      <c r="W81" s="117"/>
      <c r="X81" s="126" t="str">
        <f>IF(Wealth_Macro_Variables!T81&lt;&gt;"",CONCATENATE(Wealth_Macro_Variables!$L81,"[",Wealth_Macro_Variables!T81,"]"),"")</f>
        <v>Tobin's Q of the corporate sector[icwtoq]</v>
      </c>
      <c r="Y81" s="128"/>
      <c r="Z81" s="129" t="str">
        <f>IF(Wealth_Macro_Variables!V81&lt;&gt;"",CONCATENATE(Wealth_Macro_Variables!$L81,"[",Wealth_Macro_Variables!V81,"]"),"")</f>
        <v/>
      </c>
      <c r="AA81" s="128" t="str">
        <f>IF(Wealth_Macro_Variables!W81&lt;&gt;"",CONCATENATE(Wealth_Macro_Variables!$L81,"[",Wealth_Macro_Variables!W81,"]"),"")</f>
        <v/>
      </c>
      <c r="AB81" s="3"/>
      <c r="AC81" s="3"/>
      <c r="AD81" s="3"/>
      <c r="AE81" s="3"/>
      <c r="AF81" s="3"/>
      <c r="AG81" s="2"/>
      <c r="AH81" s="3"/>
      <c r="AI81" s="7"/>
      <c r="AJ81" s="3"/>
      <c r="AK81" s="3"/>
      <c r="AL81" s="3"/>
      <c r="AM81" s="3"/>
      <c r="AN81" s="11"/>
      <c r="AO81" s="3"/>
    </row>
    <row r="82" spans="1:41" ht="17" customHeight="1" thickBot="1">
      <c r="A82" s="92" t="s">
        <v>615</v>
      </c>
      <c r="B82" s="20" t="s">
        <v>12</v>
      </c>
      <c r="C82" s="77" t="s">
        <v>1079</v>
      </c>
      <c r="D82" s="3" t="str">
        <f>CONCATENATE(A82,B82,C82)</f>
        <v>*cwfie</v>
      </c>
      <c r="E82" s="102">
        <v>0</v>
      </c>
      <c r="F82" s="186"/>
      <c r="G82" s="198">
        <f t="shared" si="8"/>
        <v>88</v>
      </c>
      <c r="H82" s="89" t="s">
        <v>1078</v>
      </c>
      <c r="I82" s="3" t="s">
        <v>53</v>
      </c>
      <c r="J82" s="89" t="s">
        <v>1097</v>
      </c>
      <c r="K82" s="158" t="s">
        <v>2454</v>
      </c>
      <c r="L82" s="157" t="str">
        <f>CONCATENATE(H82," owned by the ",I82)</f>
        <v>Financial assets except currency &amp; deposits owned by the corporate sector</v>
      </c>
      <c r="M82" s="89" t="str">
        <f>CONCATENATE(N82," ",Sectors!$B$7)</f>
        <v>Corporate financial assets excluding cash are financial assets except cash and bank deposits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v>
      </c>
      <c r="N82" s="107" t="s">
        <v>1933</v>
      </c>
      <c r="O82" s="66"/>
      <c r="P82" s="67"/>
      <c r="Q82" s="108" t="str">
        <f>CONCATENATE("[",J82,"]","=","[",J72,"]","-","[",J74,"]")</f>
        <v>[Corporate financial assets excluding cash]=[Corporate currency &amp; deposits]-[Corporate equity, fund shares &amp; offshore wealth]</v>
      </c>
      <c r="R82" s="67" t="str">
        <f>CONCATENATE("(",D82,"=",D72,"-",D74,")")</f>
        <v>(*cwfie=*cwcud-*cwequ)</v>
      </c>
      <c r="S82" s="118"/>
      <c r="T82" s="119"/>
      <c r="U82" s="119" t="str">
        <f>D82</f>
        <v>*cwfie</v>
      </c>
      <c r="V82" s="119"/>
      <c r="W82" s="120"/>
      <c r="X82" s="132"/>
      <c r="Y82" s="131" t="str">
        <f>IF(Wealth_Macro_Variables!U82&lt;&gt;"",CONCATENATE(Wealth_Macro_Variables!$L82,"[",Wealth_Macro_Variables!U82,"]"),"")</f>
        <v>Financial assets except currency &amp; deposits owned by the corporate sector[*cwfie]</v>
      </c>
      <c r="Z82" s="132"/>
      <c r="AA82" s="131" t="str">
        <f>IF(Wealth_Macro_Variables!W82&lt;&gt;"",CONCATENATE(Wealth_Macro_Variables!$L82,"[",Wealth_Macro_Variables!W82,"]"),"")</f>
        <v/>
      </c>
    </row>
    <row r="83" spans="1:41">
      <c r="A83" s="92" t="s">
        <v>615</v>
      </c>
      <c r="B83" s="31" t="s">
        <v>33</v>
      </c>
      <c r="C83" s="191" t="s">
        <v>16</v>
      </c>
      <c r="D83" s="155" t="str">
        <f t="shared" si="6"/>
        <v>*gweal</v>
      </c>
      <c r="E83" s="101">
        <v>0</v>
      </c>
      <c r="F83" s="189">
        <v>20301001</v>
      </c>
      <c r="G83" s="149">
        <v>2</v>
      </c>
      <c r="H83" s="90" t="s">
        <v>39</v>
      </c>
      <c r="I83" s="155" t="s">
        <v>2195</v>
      </c>
      <c r="J83" s="90" t="s">
        <v>355</v>
      </c>
      <c r="K83" s="567" t="s">
        <v>2455</v>
      </c>
      <c r="L83" s="3" t="str">
        <f>CONCATENATE(H83," of the ",I83)</f>
        <v>Net wealth of the government sector</v>
      </c>
      <c r="M83" s="89" t="str">
        <f>CONCATENATE(N83," ",Sectors!$B$8)</f>
        <v>Net public wealth is the total value of assets (cash, housing, bonds, equities, etc.) owned by the general government sector (central government, state government, local government, and social security funds), minus its debts. The government sector - in the national accounts - includes are national, regional local governement, social security administrations, and more generally all entities relying primarily upon public financing (taxes, contributions, and other compulsory payments).</v>
      </c>
      <c r="N83" s="106" t="s">
        <v>1934</v>
      </c>
      <c r="O83" s="66"/>
      <c r="P83" s="66"/>
      <c r="Q83" s="107" t="str">
        <f>CONCATENATE("[",J83,"]","=","[",J84,"]","+","[",J92,"]","-","[",J100,"]")</f>
        <v>[Net public wealth]=[Government non-financial assets]+[Government financial assets]-[Government debt]</v>
      </c>
      <c r="R83" s="66" t="str">
        <f>CONCATENATE(D83,"=",D84,"+",D92,"-",D100)</f>
        <v>*gweal=*gwnfa+*gwfin-*gwdeb</v>
      </c>
      <c r="S83" s="115"/>
      <c r="T83" s="116" t="str">
        <f>D83</f>
        <v>*gweal</v>
      </c>
      <c r="U83" s="116"/>
      <c r="V83" s="116"/>
      <c r="W83" s="117"/>
      <c r="X83" s="129" t="str">
        <f>IF(Wealth_Macro_Variables!T83&lt;&gt;"",CONCATENATE(Wealth_Macro_Variables!$L83,"[",Wealth_Macro_Variables!T83,"]"),"")</f>
        <v>Net wealth of the government sector[*gweal]</v>
      </c>
      <c r="Y83" s="128" t="str">
        <f>IF(Wealth_Macro_Variables!U83&lt;&gt;"",CONCATENATE(Wealth_Macro_Variables!$L83,"[",Wealth_Macro_Variables!U83,"]"),"")</f>
        <v/>
      </c>
      <c r="Z83" s="129" t="str">
        <f>IF(Wealth_Macro_Variables!V83&lt;&gt;"",CONCATENATE(Wealth_Macro_Variables!$L83,"[",Wealth_Macro_Variables!V83,"]"),"")</f>
        <v/>
      </c>
      <c r="AA83" s="128" t="str">
        <f>IF(Wealth_Macro_Variables!W83&lt;&gt;"",CONCATENATE(Wealth_Macro_Variables!$L83,"[",Wealth_Macro_Variables!W83,"]"),"")</f>
        <v/>
      </c>
      <c r="AB83" s="3"/>
      <c r="AC83" s="3"/>
      <c r="AD83" s="3"/>
      <c r="AE83" s="3"/>
      <c r="AF83" s="3"/>
      <c r="AG83" s="2"/>
      <c r="AH83" s="3"/>
      <c r="AI83" s="3"/>
      <c r="AJ83" s="3"/>
      <c r="AK83" s="3"/>
      <c r="AL83" s="3"/>
      <c r="AM83" s="3"/>
      <c r="AN83" s="11"/>
      <c r="AO83" s="3"/>
    </row>
    <row r="84" spans="1:41">
      <c r="A84" s="92" t="s">
        <v>615</v>
      </c>
      <c r="B84" s="20" t="s">
        <v>33</v>
      </c>
      <c r="C84" s="77" t="s">
        <v>27</v>
      </c>
      <c r="D84" s="3" t="str">
        <f t="shared" si="6"/>
        <v>*gwnfa</v>
      </c>
      <c r="E84" s="102">
        <v>0</v>
      </c>
      <c r="F84" s="186">
        <v>20302001</v>
      </c>
      <c r="G84" s="198">
        <f>88+1</f>
        <v>89</v>
      </c>
      <c r="H84" s="89" t="s">
        <v>3</v>
      </c>
      <c r="I84" s="3" t="s">
        <v>2195</v>
      </c>
      <c r="J84" s="89" t="s">
        <v>401</v>
      </c>
      <c r="K84" s="567" t="s">
        <v>2456</v>
      </c>
      <c r="L84" s="3" t="str">
        <f t="shared" ref="L84:L99" si="9">CONCATENATE(H84," owned by the ",I84)</f>
        <v>Non-financial assets owned by the government sector</v>
      </c>
      <c r="M84" s="89" t="str">
        <f>CONCATENATE(N84," ",Sectors!$B$8)</f>
        <v>Government non-financial assets are assets with a physical value (real estate, machinery, equipment, etc.)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84" s="107" t="s">
        <v>1935</v>
      </c>
      <c r="O84" s="66"/>
      <c r="P84" s="66"/>
      <c r="Q84" s="107" t="str">
        <f>CONCATENATE("[",J84,"]","=","[",J85,"]","+","[",J88,"]")</f>
        <v>[Government non-financial assets]=[Government housing assets]+[Government business and other non-financial assets]</v>
      </c>
      <c r="R84" s="66" t="str">
        <f>CONCATENATE(D84,"=",D85,"+",D88,)</f>
        <v>*gwnfa=*gwhou+*gwbus</v>
      </c>
      <c r="S84" s="115"/>
      <c r="T84" s="116"/>
      <c r="U84" s="116" t="str">
        <f>D84</f>
        <v>*gwnfa</v>
      </c>
      <c r="V84" s="116"/>
      <c r="W84" s="117"/>
      <c r="X84" s="129" t="str">
        <f>IF(Wealth_Macro_Variables!T84&lt;&gt;"",CONCATENATE(Wealth_Macro_Variables!$L84,"[",Wealth_Macro_Variables!T84,"]"),"")</f>
        <v/>
      </c>
      <c r="Y84" s="128" t="str">
        <f>IF(Wealth_Macro_Variables!U84&lt;&gt;"",CONCATENATE(Wealth_Macro_Variables!$L84,"[",Wealth_Macro_Variables!U84,"]"),"")</f>
        <v>Non-financial assets owned by the government sector[*gwnfa]</v>
      </c>
      <c r="Z84" s="129" t="str">
        <f>IF(Wealth_Macro_Variables!V84&lt;&gt;"",CONCATENATE(Wealth_Macro_Variables!$L84,"[",Wealth_Macro_Variables!V84,"]"),"")</f>
        <v/>
      </c>
      <c r="AA84" s="128" t="str">
        <f>IF(Wealth_Macro_Variables!W84&lt;&gt;"",CONCATENATE(Wealth_Macro_Variables!$L84,"[",Wealth_Macro_Variables!W84,"]"),"")</f>
        <v/>
      </c>
      <c r="AB84" s="3"/>
      <c r="AC84" s="3"/>
      <c r="AD84" s="3"/>
      <c r="AE84" s="3"/>
      <c r="AF84" s="3"/>
      <c r="AG84" s="2"/>
      <c r="AH84" s="3"/>
      <c r="AI84" s="3"/>
      <c r="AJ84" s="3"/>
      <c r="AK84" s="3"/>
      <c r="AL84" s="3"/>
      <c r="AM84" s="3"/>
      <c r="AN84" s="11"/>
      <c r="AO84" s="3"/>
    </row>
    <row r="85" spans="1:41">
      <c r="A85" s="92" t="s">
        <v>615</v>
      </c>
      <c r="B85" s="20" t="s">
        <v>33</v>
      </c>
      <c r="C85" s="187" t="s">
        <v>19</v>
      </c>
      <c r="D85" s="3" t="str">
        <f t="shared" ref="D85:D102" si="10">CONCATENATE(A85,B85,C85)</f>
        <v>*gwhou</v>
      </c>
      <c r="E85" s="102">
        <v>0</v>
      </c>
      <c r="F85" s="186">
        <v>20302002</v>
      </c>
      <c r="G85" s="198">
        <f>88+1</f>
        <v>89</v>
      </c>
      <c r="H85" s="89" t="s">
        <v>41</v>
      </c>
      <c r="I85" s="3" t="s">
        <v>2195</v>
      </c>
      <c r="J85" s="89" t="s">
        <v>402</v>
      </c>
      <c r="K85" s="567" t="s">
        <v>2457</v>
      </c>
      <c r="L85" s="3" t="str">
        <f t="shared" si="9"/>
        <v>Housing assets owned by the government sector</v>
      </c>
      <c r="M85" s="89" t="str">
        <f>CONCATENATE(N85," ",Sectors!$B$8)</f>
        <v>Government housing assets are places of residence and land they built on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85" s="107" t="s">
        <v>1936</v>
      </c>
      <c r="O85" s="66"/>
      <c r="P85" s="66"/>
      <c r="Q85" s="107" t="str">
        <f>CONCATENATE("[",J85,"]","=","[",J86,"]","+","[",J87,"]")</f>
        <v>[Government housing assets]=[Government dwellings]+[Government land underlying dwellings]</v>
      </c>
      <c r="R85" s="66" t="str">
        <f>CONCATENATE(D85,"=",D86,"+",D87)</f>
        <v>*gwhou=*gwdwe+*gwlan</v>
      </c>
      <c r="S85" s="115"/>
      <c r="T85" s="116"/>
      <c r="U85" s="116"/>
      <c r="V85" s="116" t="str">
        <f>D85</f>
        <v>*gwhou</v>
      </c>
      <c r="W85" s="117"/>
      <c r="X85" s="129" t="str">
        <f>IF(Wealth_Macro_Variables!T85&lt;&gt;"",CONCATENATE(Wealth_Macro_Variables!$L85,"[",Wealth_Macro_Variables!T85,"]"),"")</f>
        <v/>
      </c>
      <c r="Y85" s="128" t="str">
        <f>IF(Wealth_Macro_Variables!U85&lt;&gt;"",CONCATENATE(Wealth_Macro_Variables!$L85,"[",Wealth_Macro_Variables!U85,"]"),"")</f>
        <v/>
      </c>
      <c r="Z85" s="129" t="str">
        <f>IF(Wealth_Macro_Variables!V85&lt;&gt;"",CONCATENATE(Wealth_Macro_Variables!$L85,"[",Wealth_Macro_Variables!V85,"]"),"")</f>
        <v>Housing assets owned by the government sector[*gwhou]</v>
      </c>
      <c r="AA85" s="128" t="str">
        <f>IF(Wealth_Macro_Variables!W85&lt;&gt;"",CONCATENATE(Wealth_Macro_Variables!$L85,"[",Wealth_Macro_Variables!W85,"]"),"")</f>
        <v/>
      </c>
      <c r="AB85" s="3"/>
      <c r="AC85" s="3"/>
      <c r="AD85" s="3"/>
      <c r="AE85" s="3"/>
      <c r="AF85" s="3"/>
      <c r="AG85" s="2"/>
      <c r="AH85" s="3"/>
      <c r="AI85" s="3"/>
      <c r="AJ85" s="3"/>
      <c r="AK85" s="3"/>
      <c r="AL85" s="3"/>
      <c r="AM85" s="3"/>
      <c r="AN85" s="11"/>
      <c r="AO85" s="3"/>
    </row>
    <row r="86" spans="1:41">
      <c r="A86" s="92" t="s">
        <v>615</v>
      </c>
      <c r="B86" s="20" t="s">
        <v>33</v>
      </c>
      <c r="C86" s="187" t="s">
        <v>17</v>
      </c>
      <c r="D86" s="3" t="str">
        <f t="shared" si="10"/>
        <v>*gwdwe</v>
      </c>
      <c r="E86" s="102">
        <v>0</v>
      </c>
      <c r="F86" s="186">
        <v>20302003</v>
      </c>
      <c r="G86" s="198">
        <v>90</v>
      </c>
      <c r="H86" s="89" t="s">
        <v>42</v>
      </c>
      <c r="I86" s="3" t="s">
        <v>2195</v>
      </c>
      <c r="J86" s="89" t="s">
        <v>403</v>
      </c>
      <c r="K86" s="567" t="s">
        <v>2458</v>
      </c>
      <c r="L86" s="3" t="str">
        <f t="shared" si="9"/>
        <v>Dwellings owned by the government sector</v>
      </c>
      <c r="M86" s="89" t="str">
        <f>CONCATENATE(N86," ",Sectors!$B$8)</f>
        <v>Government dwellings are places of residence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86" s="107" t="s">
        <v>1937</v>
      </c>
      <c r="O86" s="66"/>
      <c r="P86" s="66"/>
      <c r="Q86" s="107"/>
      <c r="R86" s="66"/>
      <c r="S86" s="115"/>
      <c r="T86" s="116"/>
      <c r="U86" s="116"/>
      <c r="V86" s="116"/>
      <c r="W86" s="117" t="str">
        <f>D86</f>
        <v>*gwdwe</v>
      </c>
      <c r="X86" s="129" t="str">
        <f>IF(Wealth_Macro_Variables!T86&lt;&gt;"",CONCATENATE(Wealth_Macro_Variables!$L86,"[",Wealth_Macro_Variables!T86,"]"),"")</f>
        <v/>
      </c>
      <c r="Y86" s="128" t="str">
        <f>IF(Wealth_Macro_Variables!U86&lt;&gt;"",CONCATENATE(Wealth_Macro_Variables!$L86,"[",Wealth_Macro_Variables!U86,"]"),"")</f>
        <v/>
      </c>
      <c r="Z86" s="129" t="str">
        <f>IF(Wealth_Macro_Variables!V86&lt;&gt;"",CONCATENATE(Wealth_Macro_Variables!$L86,"[",Wealth_Macro_Variables!V86,"]"),"")</f>
        <v/>
      </c>
      <c r="AA86" s="128" t="str">
        <f>IF(Wealth_Macro_Variables!W86&lt;&gt;"",CONCATENATE(Wealth_Macro_Variables!$L86,"[",Wealth_Macro_Variables!W86,"]"),"")</f>
        <v>Dwellings owned by the government sector[*gwdwe]</v>
      </c>
      <c r="AB86" s="3"/>
      <c r="AC86" s="3"/>
      <c r="AD86" s="3"/>
      <c r="AE86" s="3"/>
      <c r="AF86" s="3"/>
      <c r="AG86" s="2"/>
      <c r="AH86" s="3"/>
      <c r="AI86" s="3"/>
      <c r="AJ86" s="3"/>
      <c r="AK86" s="3"/>
      <c r="AL86" s="3"/>
      <c r="AM86" s="3"/>
      <c r="AN86" s="11"/>
      <c r="AO86" s="3"/>
    </row>
    <row r="87" spans="1:41">
      <c r="A87" s="92" t="s">
        <v>615</v>
      </c>
      <c r="B87" s="20" t="s">
        <v>33</v>
      </c>
      <c r="C87" s="187" t="s">
        <v>18</v>
      </c>
      <c r="D87" s="3" t="str">
        <f t="shared" si="10"/>
        <v>*gwlan</v>
      </c>
      <c r="E87" s="102">
        <v>0</v>
      </c>
      <c r="F87" s="186">
        <v>20302004</v>
      </c>
      <c r="G87" s="198">
        <v>90</v>
      </c>
      <c r="H87" s="89" t="s">
        <v>43</v>
      </c>
      <c r="I87" s="3" t="s">
        <v>2195</v>
      </c>
      <c r="J87" s="89" t="s">
        <v>404</v>
      </c>
      <c r="K87" s="567" t="s">
        <v>2459</v>
      </c>
      <c r="L87" s="3" t="str">
        <f t="shared" si="9"/>
        <v>Land underlying dwellings owned by the government sector</v>
      </c>
      <c r="M87" s="89" t="str">
        <f>CONCATENATE(N87," ",Sectors!$B$8)</f>
        <v>Government land underlying dwellings is land on which the places of residence are built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87" s="107" t="s">
        <v>1938</v>
      </c>
      <c r="O87" s="66"/>
      <c r="P87" s="66"/>
      <c r="Q87" s="107"/>
      <c r="R87" s="66"/>
      <c r="S87" s="115"/>
      <c r="T87" s="116"/>
      <c r="U87" s="116"/>
      <c r="V87" s="116"/>
      <c r="W87" s="117" t="str">
        <f>D87</f>
        <v>*gwlan</v>
      </c>
      <c r="X87" s="129" t="str">
        <f>IF(Wealth_Macro_Variables!T87&lt;&gt;"",CONCATENATE(Wealth_Macro_Variables!$L87,"[",Wealth_Macro_Variables!T87,"]"),"")</f>
        <v/>
      </c>
      <c r="Y87" s="128" t="str">
        <f>IF(Wealth_Macro_Variables!U87&lt;&gt;"",CONCATENATE(Wealth_Macro_Variables!$L87,"[",Wealth_Macro_Variables!U87,"]"),"")</f>
        <v/>
      </c>
      <c r="Z87" s="129" t="str">
        <f>IF(Wealth_Macro_Variables!V87&lt;&gt;"",CONCATENATE(Wealth_Macro_Variables!$L87,"[",Wealth_Macro_Variables!V87,"]"),"")</f>
        <v/>
      </c>
      <c r="AA87" s="128" t="str">
        <f>IF(Wealth_Macro_Variables!W87&lt;&gt;"",CONCATENATE(Wealth_Macro_Variables!$L87,"[",Wealth_Macro_Variables!W87,"]"),"")</f>
        <v>Land underlying dwellings owned by the government sector[*gwlan]</v>
      </c>
      <c r="AB87" s="3"/>
      <c r="AC87" s="3"/>
      <c r="AD87" s="3"/>
      <c r="AE87" s="3"/>
      <c r="AF87" s="3"/>
      <c r="AG87" s="2"/>
      <c r="AH87" s="3"/>
      <c r="AI87" s="3"/>
      <c r="AJ87" s="3"/>
      <c r="AK87" s="3"/>
      <c r="AL87" s="3"/>
      <c r="AM87" s="3"/>
      <c r="AN87" s="11"/>
      <c r="AO87" s="3"/>
    </row>
    <row r="88" spans="1:41">
      <c r="A88" s="92" t="s">
        <v>615</v>
      </c>
      <c r="B88" s="20" t="s">
        <v>33</v>
      </c>
      <c r="C88" s="187" t="s">
        <v>20</v>
      </c>
      <c r="D88" s="3" t="str">
        <f t="shared" si="10"/>
        <v>*gwbus</v>
      </c>
      <c r="E88" s="102">
        <v>0</v>
      </c>
      <c r="F88" s="186">
        <v>20302005</v>
      </c>
      <c r="G88" s="198">
        <v>90</v>
      </c>
      <c r="H88" s="89" t="s">
        <v>64</v>
      </c>
      <c r="I88" s="3" t="s">
        <v>2195</v>
      </c>
      <c r="J88" s="89" t="s">
        <v>405</v>
      </c>
      <c r="K88" s="567" t="s">
        <v>2460</v>
      </c>
      <c r="L88" s="3" t="str">
        <f t="shared" si="9"/>
        <v>Business and other non-financial assets owned by the government sector</v>
      </c>
      <c r="M88" s="89" t="str">
        <f>CONCATENATE(N88," ",Sectors!$B$8)</f>
        <v>Government business and other non-financial assets are agricultural land and other domestic non-financial assets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88" s="107" t="s">
        <v>1939</v>
      </c>
      <c r="O88" s="66"/>
      <c r="P88" s="66"/>
      <c r="Q88" s="107" t="str">
        <f>CONCATENATE("[",J88,"]","=","[",J89,"]","+","[",J90,"]","+","[",J91,"]")</f>
        <v>[Government business and other non-financial assets]=[Government agricultural land]+[Government other domestic capital]+[Government natural capital]</v>
      </c>
      <c r="R88" s="66" t="str">
        <f>CONCATENATE(D88,"=",D89,"+",D90,"+",D91)</f>
        <v>*gwbus=*gwagr+*gwodk+*gwnat</v>
      </c>
      <c r="S88" s="115"/>
      <c r="T88" s="116"/>
      <c r="U88" s="116"/>
      <c r="V88" s="116" t="str">
        <f>D88</f>
        <v>*gwbus</v>
      </c>
      <c r="W88" s="117"/>
      <c r="X88" s="129" t="str">
        <f>IF(Wealth_Macro_Variables!T88&lt;&gt;"",CONCATENATE(Wealth_Macro_Variables!$L88,"[",Wealth_Macro_Variables!T88,"]"),"")</f>
        <v/>
      </c>
      <c r="Y88" s="128" t="str">
        <f>IF(Wealth_Macro_Variables!U88&lt;&gt;"",CONCATENATE(Wealth_Macro_Variables!$L88,"[",Wealth_Macro_Variables!U88,"]"),"")</f>
        <v/>
      </c>
      <c r="Z88" s="129" t="str">
        <f>IF(Wealth_Macro_Variables!V88&lt;&gt;"",CONCATENATE(Wealth_Macro_Variables!$L88,"[",Wealth_Macro_Variables!V88,"]"),"")</f>
        <v>Business and other non-financial assets owned by the government sector[*gwbus]</v>
      </c>
      <c r="AA88" s="128" t="str">
        <f>IF(Wealth_Macro_Variables!W88&lt;&gt;"",CONCATENATE(Wealth_Macro_Variables!$L88,"[",Wealth_Macro_Variables!W88,"]"),"")</f>
        <v/>
      </c>
      <c r="AB88" s="3"/>
      <c r="AC88" s="3"/>
      <c r="AD88" s="3"/>
      <c r="AE88" s="3"/>
      <c r="AF88" s="3"/>
      <c r="AG88" s="2"/>
      <c r="AH88" s="3"/>
      <c r="AI88" s="3"/>
      <c r="AJ88" s="3"/>
      <c r="AK88" s="3"/>
      <c r="AL88" s="3"/>
      <c r="AM88" s="3"/>
      <c r="AN88" s="11"/>
      <c r="AO88" s="3"/>
    </row>
    <row r="89" spans="1:41">
      <c r="A89" s="92" t="s">
        <v>615</v>
      </c>
      <c r="B89" s="20" t="s">
        <v>33</v>
      </c>
      <c r="C89" s="187" t="s">
        <v>6</v>
      </c>
      <c r="D89" s="3" t="str">
        <f t="shared" si="10"/>
        <v>*gwagr</v>
      </c>
      <c r="E89" s="102">
        <v>0</v>
      </c>
      <c r="F89" s="186">
        <v>20302006</v>
      </c>
      <c r="G89" s="198">
        <v>90</v>
      </c>
      <c r="H89" s="89" t="s">
        <v>45</v>
      </c>
      <c r="I89" s="3" t="s">
        <v>2195</v>
      </c>
      <c r="J89" s="89" t="s">
        <v>406</v>
      </c>
      <c r="K89" s="567" t="s">
        <v>2461</v>
      </c>
      <c r="L89" s="3" t="str">
        <f t="shared" si="9"/>
        <v>Agricultural land owned by the government sector</v>
      </c>
      <c r="M89" s="89" t="str">
        <f>CONCATENATE(N89," ",Sectors!$B$8)</f>
        <v>Government agricultural land is agricultural land owned by the general government sector (central government, state government, local government, and social security funds). Agricultural land is defined as land devoted to agriculture. The government sector - in the national accounts - includes are national, regional local governement, social security administrations, and more generally all entities relying primarily upon public financing (taxes, contributions, and other compulsory payments).</v>
      </c>
      <c r="N89" s="107" t="s">
        <v>1940</v>
      </c>
      <c r="O89" s="66"/>
      <c r="P89" s="66"/>
      <c r="Q89" s="107"/>
      <c r="R89" s="66"/>
      <c r="S89" s="115"/>
      <c r="T89" s="116"/>
      <c r="U89" s="116"/>
      <c r="V89" s="116"/>
      <c r="W89" s="117" t="str">
        <f>D89</f>
        <v>*gwagr</v>
      </c>
      <c r="X89" s="129" t="str">
        <f>IF(Wealth_Macro_Variables!T89&lt;&gt;"",CONCATENATE(Wealth_Macro_Variables!$L89,"[",Wealth_Macro_Variables!T89,"]"),"")</f>
        <v/>
      </c>
      <c r="Y89" s="128" t="str">
        <f>IF(Wealth_Macro_Variables!U89&lt;&gt;"",CONCATENATE(Wealth_Macro_Variables!$L89,"[",Wealth_Macro_Variables!U89,"]"),"")</f>
        <v/>
      </c>
      <c r="Z89" s="160"/>
      <c r="AA89" s="128" t="str">
        <f>IF(Wealth_Macro_Variables!W89&lt;&gt;"",CONCATENATE(Wealth_Macro_Variables!$L89,"[",Wealth_Macro_Variables!W89,"]"),"")</f>
        <v>Agricultural land owned by the government sector[*gwagr]</v>
      </c>
      <c r="AB89" s="3"/>
      <c r="AC89" s="3"/>
      <c r="AD89" s="3"/>
      <c r="AE89" s="3"/>
      <c r="AF89" s="3"/>
      <c r="AG89" s="2"/>
      <c r="AH89" s="3"/>
      <c r="AI89" s="3"/>
      <c r="AJ89" s="3"/>
      <c r="AK89" s="3"/>
      <c r="AL89" s="3"/>
      <c r="AM89" s="3"/>
      <c r="AN89" s="11"/>
      <c r="AO89" s="3"/>
    </row>
    <row r="90" spans="1:41">
      <c r="A90" s="92" t="s">
        <v>615</v>
      </c>
      <c r="B90" s="20" t="s">
        <v>33</v>
      </c>
      <c r="C90" s="187" t="s">
        <v>26</v>
      </c>
      <c r="D90" s="3" t="str">
        <f t="shared" si="10"/>
        <v>*gwodk</v>
      </c>
      <c r="E90" s="102">
        <v>0</v>
      </c>
      <c r="F90" s="186">
        <v>20302007</v>
      </c>
      <c r="G90" s="198">
        <v>90</v>
      </c>
      <c r="H90" s="89" t="s">
        <v>44</v>
      </c>
      <c r="I90" s="3" t="s">
        <v>2195</v>
      </c>
      <c r="J90" s="89" t="s">
        <v>407</v>
      </c>
      <c r="K90" s="567" t="s">
        <v>2462</v>
      </c>
      <c r="L90" s="3" t="str">
        <f t="shared" si="9"/>
        <v>Other domestic capital owned by the government sector</v>
      </c>
      <c r="M90" s="89" t="str">
        <f>CONCATENATE(N90," ",Sectors!$B$8)</f>
        <v>Government other domestic capital is non-financial assets owned by the general government sector (central government, state government, local government, and social security funds) except housing assets and agricultural land (machinery, equipment, etc.). The government sector - in the national accounts - includes are national, regional local governement, social security administrations, and more generally all entities relying primarily upon public financing (taxes, contributions, and other compulsory payments).</v>
      </c>
      <c r="N90" s="107" t="s">
        <v>1941</v>
      </c>
      <c r="O90" s="66"/>
      <c r="P90" s="66"/>
      <c r="Q90" s="107"/>
      <c r="R90" s="66"/>
      <c r="S90" s="115"/>
      <c r="T90" s="116"/>
      <c r="U90" s="116"/>
      <c r="V90" s="116"/>
      <c r="W90" s="117" t="str">
        <f>D90</f>
        <v>*gwodk</v>
      </c>
      <c r="X90" s="129" t="str">
        <f>IF(Wealth_Macro_Variables!T90&lt;&gt;"",CONCATENATE(Wealth_Macro_Variables!$L90,"[",Wealth_Macro_Variables!T90,"]"),"")</f>
        <v/>
      </c>
      <c r="Y90" s="128" t="str">
        <f>IF(Wealth_Macro_Variables!U90&lt;&gt;"",CONCATENATE(Wealth_Macro_Variables!$L90,"[",Wealth_Macro_Variables!U90,"]"),"")</f>
        <v/>
      </c>
      <c r="Z90" s="160"/>
      <c r="AA90" s="128" t="str">
        <f>IF(Wealth_Macro_Variables!W90&lt;&gt;"",CONCATENATE(Wealth_Macro_Variables!$L90,"[",Wealth_Macro_Variables!W90,"]"),"")</f>
        <v>Other domestic capital owned by the government sector[*gwodk]</v>
      </c>
      <c r="AB90" s="3"/>
      <c r="AC90" s="3"/>
      <c r="AD90" s="3"/>
      <c r="AE90" s="3"/>
      <c r="AF90" s="3"/>
      <c r="AG90" s="2"/>
      <c r="AH90" s="3"/>
      <c r="AI90" s="3"/>
      <c r="AJ90" s="3"/>
      <c r="AK90" s="3"/>
      <c r="AL90" s="3"/>
      <c r="AM90" s="3"/>
      <c r="AN90" s="11"/>
      <c r="AO90" s="3"/>
    </row>
    <row r="91" spans="1:41">
      <c r="A91" s="92" t="s">
        <v>615</v>
      </c>
      <c r="B91" s="20" t="s">
        <v>33</v>
      </c>
      <c r="C91" s="187" t="s">
        <v>2162</v>
      </c>
      <c r="D91" s="3" t="str">
        <f t="shared" si="10"/>
        <v>*gwnat</v>
      </c>
      <c r="E91" s="102"/>
      <c r="F91" s="186"/>
      <c r="G91" s="198">
        <v>90</v>
      </c>
      <c r="H91" s="89" t="s">
        <v>2163</v>
      </c>
      <c r="I91" s="3" t="s">
        <v>2195</v>
      </c>
      <c r="J91" s="89" t="s">
        <v>2182</v>
      </c>
      <c r="K91" s="567" t="s">
        <v>2463</v>
      </c>
      <c r="L91" s="3" t="str">
        <f t="shared" si="9"/>
        <v>Natural capital owned by the government sector</v>
      </c>
      <c r="M91" s="89" t="str">
        <f>CONCATENATE(N91," ",Sectors!$B$8)</f>
        <v>Government natural capital corresponds to natural assets (minerals, energy and other environmental resources, excluding agricultural land) owned by the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1" s="558" t="s">
        <v>2183</v>
      </c>
      <c r="O91" s="564"/>
      <c r="P91" s="66"/>
      <c r="Q91" s="107"/>
      <c r="R91" s="66"/>
      <c r="S91" s="115"/>
      <c r="T91" s="116"/>
      <c r="U91" s="116"/>
      <c r="V91" s="116"/>
      <c r="W91" s="117" t="str">
        <f>D91</f>
        <v>*gwnat</v>
      </c>
      <c r="X91" s="129"/>
      <c r="Y91" s="128"/>
      <c r="Z91" s="160"/>
      <c r="AA91" s="128" t="str">
        <f>IF(Wealth_Macro_Variables!W91&lt;&gt;"",CONCATENATE(Wealth_Macro_Variables!$L91,"[",Wealth_Macro_Variables!W91,"]"),"")</f>
        <v>Natural capital owned by the government sector[*gwnat]</v>
      </c>
      <c r="AB91" s="3"/>
      <c r="AC91" s="3"/>
      <c r="AD91" s="3"/>
      <c r="AE91" s="3"/>
      <c r="AF91" s="3"/>
      <c r="AG91" s="2"/>
      <c r="AH91" s="3"/>
      <c r="AI91" s="3"/>
      <c r="AJ91" s="3"/>
      <c r="AK91" s="3"/>
      <c r="AL91" s="3"/>
      <c r="AM91" s="3"/>
      <c r="AN91" s="11"/>
      <c r="AO91" s="3"/>
    </row>
    <row r="92" spans="1:41">
      <c r="A92" s="92" t="s">
        <v>615</v>
      </c>
      <c r="B92" s="20" t="s">
        <v>33</v>
      </c>
      <c r="C92" s="187" t="s">
        <v>21</v>
      </c>
      <c r="D92" s="3" t="str">
        <f t="shared" si="10"/>
        <v>*gwfin</v>
      </c>
      <c r="E92" s="102">
        <v>0</v>
      </c>
      <c r="F92" s="186">
        <v>20303001</v>
      </c>
      <c r="G92" s="198">
        <v>90</v>
      </c>
      <c r="H92" s="89" t="s">
        <v>2</v>
      </c>
      <c r="I92" s="3" t="s">
        <v>2195</v>
      </c>
      <c r="J92" s="89" t="s">
        <v>408</v>
      </c>
      <c r="K92" s="567" t="s">
        <v>2464</v>
      </c>
      <c r="L92" s="3" t="str">
        <f t="shared" si="9"/>
        <v>Financial assets owned by the government sector</v>
      </c>
      <c r="M92" s="89" t="str">
        <f>CONCATENATE(N92," ",Sectors!$B$8)</f>
        <v>Government financial assets are intangible assets whose value is derived from a contractual claim (bank deposits, bonds, and stocks)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2" s="107" t="s">
        <v>1942</v>
      </c>
      <c r="O92" s="66"/>
      <c r="P92" s="66"/>
      <c r="Q92" s="107" t="str">
        <f>CONCATENATE("[",J92,"]","=","[",J93,"]","+","[",J96,"]","+","[",J99,"]")</f>
        <v>[Government financial assets]=[Government currency, deposits, bonds &amp; loans]+[Government equity, fund shares &amp; offshore wealth]+[Government pension funds &amp; life insurance]</v>
      </c>
      <c r="R92" s="66" t="str">
        <f>CONCATENATE(D92,"=",D93,"+",D96,"+",D99)</f>
        <v>*gwfin=*gwfix+*gwequ+*gwpen</v>
      </c>
      <c r="S92" s="115"/>
      <c r="T92" s="116"/>
      <c r="U92" s="116" t="str">
        <f>D92</f>
        <v>*gwfin</v>
      </c>
      <c r="V92" s="116"/>
      <c r="W92" s="117"/>
      <c r="X92" s="129" t="str">
        <f>IF(Wealth_Macro_Variables!T92&lt;&gt;"",CONCATENATE(Wealth_Macro_Variables!$L92,"[",Wealth_Macro_Variables!T92,"]"),"")</f>
        <v/>
      </c>
      <c r="Y92" s="128" t="str">
        <f>IF(Wealth_Macro_Variables!U92&lt;&gt;"",CONCATENATE(Wealth_Macro_Variables!$L92,"[",Wealth_Macro_Variables!U92,"]"),"")</f>
        <v>Financial assets owned by the government sector[*gwfin]</v>
      </c>
      <c r="Z92" s="129" t="str">
        <f>IF(Wealth_Macro_Variables!V92&lt;&gt;"",CONCATENATE(Wealth_Macro_Variables!$L92,"[",Wealth_Macro_Variables!V92,"]"),"")</f>
        <v/>
      </c>
      <c r="AA92" s="128" t="str">
        <f>IF(Wealth_Macro_Variables!W92&lt;&gt;"",CONCATENATE(Wealth_Macro_Variables!$L92,"[",Wealth_Macro_Variables!W92,"]"),"")</f>
        <v/>
      </c>
      <c r="AB92" s="3"/>
      <c r="AC92" s="3"/>
      <c r="AD92" s="3"/>
      <c r="AE92" s="3"/>
      <c r="AF92" s="3"/>
      <c r="AG92" s="2"/>
      <c r="AH92" s="3"/>
      <c r="AI92" s="3"/>
      <c r="AJ92" s="3"/>
      <c r="AK92" s="3"/>
      <c r="AL92" s="3"/>
      <c r="AM92" s="3"/>
      <c r="AN92" s="11"/>
      <c r="AO92" s="3"/>
    </row>
    <row r="93" spans="1:41">
      <c r="A93" s="92" t="s">
        <v>615</v>
      </c>
      <c r="B93" s="20" t="s">
        <v>33</v>
      </c>
      <c r="C93" s="187" t="s">
        <v>22</v>
      </c>
      <c r="D93" s="3" t="str">
        <f t="shared" si="10"/>
        <v>*gwfix</v>
      </c>
      <c r="E93" s="102">
        <v>0</v>
      </c>
      <c r="F93" s="186">
        <v>20303002</v>
      </c>
      <c r="G93" s="198">
        <v>90</v>
      </c>
      <c r="H93" s="89" t="s">
        <v>46</v>
      </c>
      <c r="I93" s="3" t="s">
        <v>2195</v>
      </c>
      <c r="J93" s="89" t="s">
        <v>1773</v>
      </c>
      <c r="K93" s="567" t="s">
        <v>2465</v>
      </c>
      <c r="L93" s="3" t="str">
        <f t="shared" si="9"/>
        <v>Currency, deposits, bonds &amp; loans owned by the government sector</v>
      </c>
      <c r="M93" s="89" t="str">
        <f>CONCATENATE(N93," ",Sectors!$B$8)</f>
        <v>Government currency, deposits, bonds &amp; loans are cash, bank deposits, bonds and loans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3" s="107" t="s">
        <v>1943</v>
      </c>
      <c r="O93" s="66"/>
      <c r="P93" s="66"/>
      <c r="Q93" s="107"/>
      <c r="R93" s="66"/>
      <c r="S93" s="115"/>
      <c r="T93" s="116"/>
      <c r="U93" s="116"/>
      <c r="V93" s="116" t="str">
        <f>D93</f>
        <v>*gwfix</v>
      </c>
      <c r="W93" s="117"/>
      <c r="X93" s="129" t="str">
        <f>IF(Wealth_Macro_Variables!T93&lt;&gt;"",CONCATENATE(Wealth_Macro_Variables!$L93,"[",Wealth_Macro_Variables!T93,"]"),"")</f>
        <v/>
      </c>
      <c r="Y93" s="128" t="str">
        <f>IF(Wealth_Macro_Variables!U93&lt;&gt;"",CONCATENATE(Wealth_Macro_Variables!$L93,"[",Wealth_Macro_Variables!U93,"]"),"")</f>
        <v/>
      </c>
      <c r="Z93" s="129" t="str">
        <f>IF(Wealth_Macro_Variables!V93&lt;&gt;"",CONCATENATE(Wealth_Macro_Variables!$L93,"[",Wealth_Macro_Variables!V93,"]"),"")</f>
        <v>Currency, deposits, bonds &amp; loans owned by the government sector[*gwfix]</v>
      </c>
      <c r="AA93" s="128" t="str">
        <f>IF(Wealth_Macro_Variables!W93&lt;&gt;"",CONCATENATE(Wealth_Macro_Variables!$L93,"[",Wealth_Macro_Variables!W93,"]"),"")</f>
        <v/>
      </c>
      <c r="AB93" s="3"/>
      <c r="AC93" s="3"/>
      <c r="AD93" s="3"/>
      <c r="AE93" s="3"/>
      <c r="AF93" s="3"/>
      <c r="AG93" s="2"/>
      <c r="AH93" s="3"/>
      <c r="AI93" s="3"/>
      <c r="AJ93" s="3"/>
      <c r="AK93" s="3"/>
      <c r="AL93" s="3"/>
      <c r="AM93" s="3"/>
      <c r="AN93" s="11"/>
      <c r="AO93" s="3"/>
    </row>
    <row r="94" spans="1:41" ht="18" customHeight="1">
      <c r="A94" s="92" t="s">
        <v>615</v>
      </c>
      <c r="B94" s="20" t="s">
        <v>33</v>
      </c>
      <c r="C94" s="77" t="s">
        <v>1080</v>
      </c>
      <c r="D94" s="3" t="str">
        <f t="shared" si="10"/>
        <v>*gwcud</v>
      </c>
      <c r="E94" s="102">
        <v>0</v>
      </c>
      <c r="F94" s="186"/>
      <c r="G94" s="198">
        <v>90</v>
      </c>
      <c r="H94" s="89" t="s">
        <v>1076</v>
      </c>
      <c r="I94" s="3" t="s">
        <v>2195</v>
      </c>
      <c r="J94" s="89" t="s">
        <v>1085</v>
      </c>
      <c r="K94" s="567" t="s">
        <v>2466</v>
      </c>
      <c r="L94" s="3" t="str">
        <f t="shared" si="9"/>
        <v>Currency, deposits owned by the government sector</v>
      </c>
      <c r="M94" s="89" t="str">
        <f>CONCATENATE(N94," ",Sectors!$B$8)</f>
        <v>Government currency &amp; deposits are cash and bank deposits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4" s="107" t="s">
        <v>1944</v>
      </c>
      <c r="O94" s="66"/>
      <c r="P94" s="66"/>
      <c r="Q94" s="107"/>
      <c r="R94" s="66"/>
      <c r="S94" s="115"/>
      <c r="T94" s="116"/>
      <c r="U94" s="116"/>
      <c r="V94" s="116"/>
      <c r="W94" s="117" t="str">
        <f>D94</f>
        <v>*gwcud</v>
      </c>
      <c r="X94" s="129"/>
      <c r="Y94" s="128"/>
      <c r="Z94" s="129"/>
      <c r="AA94" s="128" t="str">
        <f>IF(Wealth_Macro_Variables!W94&lt;&gt;"",CONCATENATE(Wealth_Macro_Variables!$L94,"[",Wealth_Macro_Variables!W94,"]"),"")</f>
        <v>Currency, deposits owned by the government sector[*gwcud]</v>
      </c>
    </row>
    <row r="95" spans="1:41">
      <c r="A95" s="92" t="s">
        <v>615</v>
      </c>
      <c r="B95" s="20" t="s">
        <v>33</v>
      </c>
      <c r="C95" s="77" t="s">
        <v>1081</v>
      </c>
      <c r="D95" s="3" t="str">
        <f t="shared" si="10"/>
        <v>*gwbol</v>
      </c>
      <c r="E95" s="102">
        <v>0</v>
      </c>
      <c r="F95" s="186"/>
      <c r="G95" s="198">
        <v>90</v>
      </c>
      <c r="H95" s="89" t="s">
        <v>1077</v>
      </c>
      <c r="I95" s="3" t="s">
        <v>2195</v>
      </c>
      <c r="J95" s="89" t="s">
        <v>1086</v>
      </c>
      <c r="K95" s="156" t="s">
        <v>2467</v>
      </c>
      <c r="L95" s="3" t="str">
        <f t="shared" si="9"/>
        <v>Bonds &amp; loans owned by the government sector</v>
      </c>
      <c r="M95" s="89" t="str">
        <f>CONCATENATE(N95," ",Sectors!$B$8)</f>
        <v>Government bonds &amp; loans are bonds and loans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5" s="107" t="s">
        <v>1945</v>
      </c>
      <c r="O95" s="66"/>
      <c r="P95" s="66"/>
      <c r="Q95" s="107"/>
      <c r="R95" s="66"/>
      <c r="S95" s="115"/>
      <c r="T95" s="116"/>
      <c r="U95" s="116"/>
      <c r="V95" s="116"/>
      <c r="W95" s="117" t="str">
        <f>D95</f>
        <v>*gwbol</v>
      </c>
      <c r="X95" s="129"/>
      <c r="Y95" s="128"/>
      <c r="Z95" s="129"/>
      <c r="AA95" s="128" t="str">
        <f>IF(Wealth_Macro_Variables!W95&lt;&gt;"",CONCATENATE(Wealth_Macro_Variables!$L95,"[",Wealth_Macro_Variables!W95,"]"),"")</f>
        <v>Bonds &amp; loans owned by the government sector[*gwbol]</v>
      </c>
    </row>
    <row r="96" spans="1:41">
      <c r="A96" s="92" t="s">
        <v>615</v>
      </c>
      <c r="B96" s="20" t="s">
        <v>33</v>
      </c>
      <c r="C96" s="187" t="s">
        <v>23</v>
      </c>
      <c r="D96" s="3" t="str">
        <f t="shared" si="10"/>
        <v>*gwequ</v>
      </c>
      <c r="E96" s="102">
        <v>0</v>
      </c>
      <c r="F96" s="186">
        <v>20303003</v>
      </c>
      <c r="G96" s="198">
        <v>90</v>
      </c>
      <c r="H96" s="89" t="s">
        <v>47</v>
      </c>
      <c r="I96" s="3" t="s">
        <v>2195</v>
      </c>
      <c r="J96" s="89" t="s">
        <v>1768</v>
      </c>
      <c r="K96" s="156" t="s">
        <v>2468</v>
      </c>
      <c r="L96" s="3" t="str">
        <f t="shared" si="9"/>
        <v>Equities, fund shares, offshore wealth owned by the government sector</v>
      </c>
      <c r="M96" s="89" t="str">
        <f>CONCATENATE(N96," ",Sectors!$B$8)</f>
        <v>Government equity, fund shares &amp; offshore wealth are company stocks, fund shares and wealth outside of one's residence country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6" s="107" t="s">
        <v>1946</v>
      </c>
      <c r="O96" s="66"/>
      <c r="P96" s="66"/>
      <c r="Q96" s="107" t="str">
        <f>CONCATENATE("[",J96,"]","=","[",J97,"]","+","[",J98,"]")</f>
        <v>[Government equity, fund shares &amp; offshore wealth]=[Government equities]+[Government offshore wealth]</v>
      </c>
      <c r="R96" s="66" t="str">
        <f>CONCATENATE(D96,"=",D97,"+",D98)</f>
        <v>*gwequ=*gweqi+*gwoff</v>
      </c>
      <c r="S96" s="115"/>
      <c r="T96" s="116"/>
      <c r="U96" s="116"/>
      <c r="V96" s="116" t="str">
        <f>D96</f>
        <v>*gwequ</v>
      </c>
      <c r="W96" s="117"/>
      <c r="X96" s="129" t="str">
        <f>IF(Wealth_Macro_Variables!T96&lt;&gt;"",CONCATENATE(Wealth_Macro_Variables!$L96,"[",Wealth_Macro_Variables!T96,"]"),"")</f>
        <v/>
      </c>
      <c r="Y96" s="128" t="str">
        <f>IF(Wealth_Macro_Variables!U96&lt;&gt;"",CONCATENATE(Wealth_Macro_Variables!$L96,"[",Wealth_Macro_Variables!U96,"]"),"")</f>
        <v/>
      </c>
      <c r="Z96" s="129" t="str">
        <f>IF(Wealth_Macro_Variables!V96&lt;&gt;"",CONCATENATE(Wealth_Macro_Variables!$L96,"[",Wealth_Macro_Variables!V96,"]"),"")</f>
        <v>Equities, fund shares, offshore wealth owned by the government sector[*gwequ]</v>
      </c>
      <c r="AA96" s="128" t="str">
        <f>IF(Wealth_Macro_Variables!W96&lt;&gt;"",CONCATENATE(Wealth_Macro_Variables!$L96,"[",Wealth_Macro_Variables!W96,"]"),"")</f>
        <v/>
      </c>
      <c r="AB96" s="3"/>
      <c r="AC96" s="3"/>
      <c r="AD96" s="3"/>
      <c r="AE96" s="3"/>
      <c r="AF96" s="3"/>
      <c r="AG96" s="2"/>
      <c r="AH96" s="3"/>
      <c r="AI96" s="3"/>
      <c r="AJ96" s="3"/>
      <c r="AK96" s="3"/>
      <c r="AL96" s="3"/>
      <c r="AM96" s="3"/>
      <c r="AN96" s="11"/>
      <c r="AO96" s="3"/>
    </row>
    <row r="97" spans="1:41">
      <c r="A97" s="92" t="s">
        <v>615</v>
      </c>
      <c r="B97" s="20" t="s">
        <v>33</v>
      </c>
      <c r="C97" s="187" t="s">
        <v>29</v>
      </c>
      <c r="D97" s="3" t="str">
        <f t="shared" si="10"/>
        <v>*gweqi</v>
      </c>
      <c r="E97" s="102">
        <v>0</v>
      </c>
      <c r="F97" s="186"/>
      <c r="G97" s="198">
        <v>90</v>
      </c>
      <c r="H97" s="89" t="s">
        <v>48</v>
      </c>
      <c r="I97" s="3" t="s">
        <v>2195</v>
      </c>
      <c r="J97" s="89" t="s">
        <v>409</v>
      </c>
      <c r="K97" s="156" t="s">
        <v>2469</v>
      </c>
      <c r="L97" s="3" t="str">
        <f t="shared" si="9"/>
        <v>Equities owned by the government sector</v>
      </c>
      <c r="M97" s="89" t="str">
        <f>CONCATENATE(N97," ",Sectors!$B$8)</f>
        <v>Government equities are company stocks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7" s="107" t="s">
        <v>1947</v>
      </c>
      <c r="O97" s="66"/>
      <c r="P97" s="66"/>
      <c r="Q97" s="107"/>
      <c r="R97" s="66"/>
      <c r="S97" s="115"/>
      <c r="T97" s="116"/>
      <c r="U97" s="116"/>
      <c r="V97" s="116"/>
      <c r="W97" s="117" t="str">
        <f>D97</f>
        <v>*gweqi</v>
      </c>
      <c r="X97" s="129" t="str">
        <f>IF(Wealth_Macro_Variables!T97&lt;&gt;"",CONCATENATE(Wealth_Macro_Variables!$L97,"[",Wealth_Macro_Variables!T97,"]"),"")</f>
        <v/>
      </c>
      <c r="Y97" s="128" t="str">
        <f>IF(Wealth_Macro_Variables!U97&lt;&gt;"",CONCATENATE(Wealth_Macro_Variables!$L97,"[",Wealth_Macro_Variables!U97,"]"),"")</f>
        <v/>
      </c>
      <c r="Z97" s="129" t="str">
        <f>IF(Wealth_Macro_Variables!V97&lt;&gt;"",CONCATENATE(Wealth_Macro_Variables!$L97,"[",Wealth_Macro_Variables!V97,"]"),"")</f>
        <v/>
      </c>
      <c r="AA97" s="128" t="str">
        <f>IF(Wealth_Macro_Variables!W97&lt;&gt;"",CONCATENATE(Wealth_Macro_Variables!$L97,"[",Wealth_Macro_Variables!W97,"]"),"")</f>
        <v>Equities owned by the government sector[*gweqi]</v>
      </c>
      <c r="AB97" s="3"/>
      <c r="AC97" s="3"/>
      <c r="AD97" s="3"/>
      <c r="AE97" s="3"/>
      <c r="AF97" s="3"/>
      <c r="AG97" s="2"/>
      <c r="AH97" s="3"/>
      <c r="AI97" s="3"/>
      <c r="AJ97" s="3"/>
      <c r="AK97" s="3"/>
      <c r="AL97" s="3"/>
      <c r="AM97" s="3"/>
      <c r="AN97" s="11"/>
      <c r="AO97" s="3"/>
    </row>
    <row r="98" spans="1:41">
      <c r="A98" s="92" t="s">
        <v>615</v>
      </c>
      <c r="B98" s="20" t="s">
        <v>33</v>
      </c>
      <c r="C98" s="187" t="s">
        <v>30</v>
      </c>
      <c r="D98" s="3" t="str">
        <f t="shared" si="10"/>
        <v>*gwoff</v>
      </c>
      <c r="E98" s="102">
        <v>0</v>
      </c>
      <c r="F98" s="186"/>
      <c r="G98" s="198">
        <v>90</v>
      </c>
      <c r="H98" s="89" t="s">
        <v>49</v>
      </c>
      <c r="I98" s="3" t="s">
        <v>2195</v>
      </c>
      <c r="J98" s="89" t="s">
        <v>410</v>
      </c>
      <c r="K98" s="156" t="s">
        <v>2470</v>
      </c>
      <c r="L98" s="3" t="str">
        <f t="shared" si="9"/>
        <v>Offshore wealth owned by the government sector</v>
      </c>
      <c r="M98" s="89" t="str">
        <f>CONCATENATE(N98," ",Sectors!$B$8)</f>
        <v>Government offshore wealth are wealth outside of one's residence country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8" s="107" t="s">
        <v>1948</v>
      </c>
      <c r="O98" s="66"/>
      <c r="P98" s="66"/>
      <c r="Q98" s="107"/>
      <c r="R98" s="66"/>
      <c r="S98" s="115"/>
      <c r="T98" s="116"/>
      <c r="U98" s="116"/>
      <c r="V98" s="116"/>
      <c r="W98" s="117" t="str">
        <f>D98</f>
        <v>*gwoff</v>
      </c>
      <c r="X98" s="129" t="str">
        <f>IF(Wealth_Macro_Variables!T98&lt;&gt;"",CONCATENATE(Wealth_Macro_Variables!$L98,"[",Wealth_Macro_Variables!T98,"]"),"")</f>
        <v/>
      </c>
      <c r="Y98" s="128" t="str">
        <f>IF(Wealth_Macro_Variables!U98&lt;&gt;"",CONCATENATE(Wealth_Macro_Variables!$L98,"[",Wealth_Macro_Variables!U98,"]"),"")</f>
        <v/>
      </c>
      <c r="Z98" s="129" t="str">
        <f>IF(Wealth_Macro_Variables!V98&lt;&gt;"",CONCATENATE(Wealth_Macro_Variables!$L98,"[",Wealth_Macro_Variables!V98,"]"),"")</f>
        <v/>
      </c>
      <c r="AA98" s="128" t="str">
        <f>IF(Wealth_Macro_Variables!W98&lt;&gt;"",CONCATENATE(Wealth_Macro_Variables!$L98,"[",Wealth_Macro_Variables!W98,"]"),"")</f>
        <v>Offshore wealth owned by the government sector[*gwoff]</v>
      </c>
      <c r="AB98" s="3"/>
      <c r="AC98" s="3"/>
      <c r="AD98" s="3"/>
      <c r="AE98" s="3"/>
      <c r="AF98" s="3"/>
      <c r="AG98" s="2"/>
      <c r="AH98" s="3"/>
      <c r="AI98" s="3"/>
      <c r="AJ98" s="3"/>
      <c r="AK98" s="3"/>
      <c r="AL98" s="3"/>
      <c r="AM98" s="3"/>
      <c r="AN98" s="11"/>
      <c r="AO98" s="3"/>
    </row>
    <row r="99" spans="1:41">
      <c r="A99" s="92" t="s">
        <v>615</v>
      </c>
      <c r="B99" s="20" t="s">
        <v>33</v>
      </c>
      <c r="C99" s="187" t="s">
        <v>24</v>
      </c>
      <c r="D99" s="3" t="str">
        <f t="shared" si="10"/>
        <v>*gwpen</v>
      </c>
      <c r="E99" s="102">
        <v>0</v>
      </c>
      <c r="F99" s="186">
        <v>20303004</v>
      </c>
      <c r="G99" s="198">
        <v>90</v>
      </c>
      <c r="H99" s="89" t="s">
        <v>65</v>
      </c>
      <c r="I99" s="3" t="s">
        <v>2195</v>
      </c>
      <c r="J99" s="89" t="s">
        <v>411</v>
      </c>
      <c r="K99" s="156" t="s">
        <v>2471</v>
      </c>
      <c r="L99" s="3" t="str">
        <f t="shared" si="9"/>
        <v>Pension funds &amp; life insurance owned by the government sector</v>
      </c>
      <c r="M99" s="89" t="str">
        <f>CONCATENATE(N99," ",Sectors!$B$8)</f>
        <v>Government pension funds &amp; life insurance are pension funds and life insurance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99" s="107" t="s">
        <v>1949</v>
      </c>
      <c r="O99" s="66"/>
      <c r="P99" s="66"/>
      <c r="Q99" s="107"/>
      <c r="R99" s="66"/>
      <c r="S99" s="115"/>
      <c r="T99" s="116"/>
      <c r="U99" s="116"/>
      <c r="V99" s="116" t="str">
        <f>D99</f>
        <v>*gwpen</v>
      </c>
      <c r="W99" s="117"/>
      <c r="X99" s="129" t="str">
        <f>IF(Wealth_Macro_Variables!T99&lt;&gt;"",CONCATENATE(Wealth_Macro_Variables!$L99,"[",Wealth_Macro_Variables!T99,"]"),"")</f>
        <v/>
      </c>
      <c r="Y99" s="128" t="str">
        <f>IF(Wealth_Macro_Variables!U99&lt;&gt;"",CONCATENATE(Wealth_Macro_Variables!$L99,"[",Wealth_Macro_Variables!U99,"]"),"")</f>
        <v/>
      </c>
      <c r="Z99" s="129" t="str">
        <f>IF(Wealth_Macro_Variables!V99&lt;&gt;"",CONCATENATE(Wealth_Macro_Variables!$L99,"[",Wealth_Macro_Variables!V99,"]"),"")</f>
        <v>Pension funds &amp; life insurance owned by the government sector[*gwpen]</v>
      </c>
      <c r="AA99" s="128" t="str">
        <f>IF(Wealth_Macro_Variables!W99&lt;&gt;"",CONCATENATE(Wealth_Macro_Variables!$L99,"[",Wealth_Macro_Variables!W99,"]"),"")</f>
        <v/>
      </c>
      <c r="AB99" s="3"/>
      <c r="AC99" s="3"/>
      <c r="AD99" s="3"/>
      <c r="AE99" s="3"/>
      <c r="AF99" s="3"/>
      <c r="AG99" s="2"/>
      <c r="AH99" s="3"/>
      <c r="AI99" s="3"/>
      <c r="AJ99" s="3"/>
      <c r="AK99" s="3"/>
      <c r="AL99" s="3"/>
      <c r="AM99" s="3"/>
      <c r="AN99" s="11"/>
      <c r="AO99" s="3"/>
    </row>
    <row r="100" spans="1:41">
      <c r="A100" s="92" t="s">
        <v>615</v>
      </c>
      <c r="B100" s="20" t="s">
        <v>33</v>
      </c>
      <c r="C100" s="187" t="s">
        <v>25</v>
      </c>
      <c r="D100" s="3" t="str">
        <f t="shared" si="10"/>
        <v>*gwdeb</v>
      </c>
      <c r="E100" s="102">
        <v>0</v>
      </c>
      <c r="F100" s="186">
        <v>20304001</v>
      </c>
      <c r="G100" s="198">
        <v>90</v>
      </c>
      <c r="H100" s="89" t="s">
        <v>1</v>
      </c>
      <c r="I100" s="3" t="s">
        <v>2195</v>
      </c>
      <c r="J100" s="89" t="s">
        <v>412</v>
      </c>
      <c r="K100" s="156" t="s">
        <v>2472</v>
      </c>
      <c r="L100" s="3" t="str">
        <f>CONCATENATE(H100," of the ",I100)</f>
        <v>Liabilities of the government sector</v>
      </c>
      <c r="M100" s="89" t="str">
        <f>CONCATENATE(N100," ",Sectors!$B$8)</f>
        <v>Government debt is debts or legal obligations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100" s="107" t="s">
        <v>1950</v>
      </c>
      <c r="O100" s="66"/>
      <c r="P100" s="66"/>
      <c r="Q100" s="107"/>
      <c r="R100" s="66"/>
      <c r="S100" s="115"/>
      <c r="T100" s="116"/>
      <c r="U100" s="116" t="str">
        <f>D100</f>
        <v>*gwdeb</v>
      </c>
      <c r="V100" s="116"/>
      <c r="W100" s="117"/>
      <c r="X100" s="129" t="str">
        <f>IF(Wealth_Macro_Variables!T100&lt;&gt;"",CONCATENATE(Wealth_Macro_Variables!$L100,"[",Wealth_Macro_Variables!T100,"]"),"")</f>
        <v/>
      </c>
      <c r="Y100" s="128" t="str">
        <f>IF(Wealth_Macro_Variables!U100&lt;&gt;"",CONCATENATE(Wealth_Macro_Variables!$L100,"[",Wealth_Macro_Variables!U100,"]"),"")</f>
        <v>Liabilities of the government sector[*gwdeb]</v>
      </c>
      <c r="Z100" s="129" t="str">
        <f>IF(Wealth_Macro_Variables!V100&lt;&gt;"",CONCATENATE(Wealth_Macro_Variables!$L100,"[",Wealth_Macro_Variables!V100,"]"),"")</f>
        <v/>
      </c>
      <c r="AA100" s="128" t="str">
        <f>IF(Wealth_Macro_Variables!W100&lt;&gt;"",CONCATENATE(Wealth_Macro_Variables!$L100,"[",Wealth_Macro_Variables!W100,"]"),"")</f>
        <v/>
      </c>
      <c r="AB100" s="3"/>
      <c r="AC100" s="3"/>
      <c r="AD100" s="3"/>
      <c r="AE100" s="3"/>
      <c r="AF100" s="3"/>
      <c r="AG100" s="2"/>
      <c r="AH100" s="3"/>
      <c r="AI100" s="2"/>
      <c r="AJ100" s="3"/>
      <c r="AK100" s="3"/>
      <c r="AL100" s="3"/>
      <c r="AM100" s="3"/>
      <c r="AN100" s="12"/>
      <c r="AO100" s="3"/>
    </row>
    <row r="101" spans="1:41" ht="16" customHeight="1" thickBot="1">
      <c r="A101" s="92" t="s">
        <v>615</v>
      </c>
      <c r="B101" s="33" t="s">
        <v>33</v>
      </c>
      <c r="C101" s="78" t="s">
        <v>1079</v>
      </c>
      <c r="D101" s="158" t="str">
        <f>CONCATENATE(A101,B101,C101)</f>
        <v>*gwfie</v>
      </c>
      <c r="E101" s="103">
        <v>0</v>
      </c>
      <c r="F101" s="190"/>
      <c r="G101" s="198">
        <v>90</v>
      </c>
      <c r="H101" s="91" t="s">
        <v>1078</v>
      </c>
      <c r="I101" s="158" t="s">
        <v>2195</v>
      </c>
      <c r="J101" s="91" t="s">
        <v>1084</v>
      </c>
      <c r="K101" s="158" t="s">
        <v>2473</v>
      </c>
      <c r="L101" s="3" t="str">
        <f>CONCATENATE(H101," owned by the ",I101)</f>
        <v>Financial assets except currency &amp; deposits owned by the government sector</v>
      </c>
      <c r="M101" s="89" t="str">
        <f>CONCATENATE(N101," ",Sectors!$B$8)</f>
        <v>Government financial assets excluding cash are financial assets except cash and bank deposits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v>
      </c>
      <c r="N101" s="107" t="s">
        <v>1951</v>
      </c>
      <c r="O101" s="66"/>
      <c r="P101" s="66"/>
      <c r="Q101" s="107" t="str">
        <f>CONCATENATE("[",J101,"]","=","[",J92,"]","-","[",J94,"]")</f>
        <v>[Government financial assets excluding cash]=[Government financial assets]-[Government currency &amp; deposits]</v>
      </c>
      <c r="R101" s="67" t="str">
        <f>CONCATENATE("(",D101,"=",D92,"-",D94,")")</f>
        <v>(*gwfie=*gwfin-*gwcud)</v>
      </c>
      <c r="S101" s="115"/>
      <c r="T101" s="116"/>
      <c r="U101" s="116" t="str">
        <f>D101</f>
        <v>*gwfie</v>
      </c>
      <c r="V101" s="116"/>
      <c r="W101" s="117"/>
      <c r="X101" s="129"/>
      <c r="Y101" s="128" t="str">
        <f>IF(Wealth_Macro_Variables!U101&lt;&gt;"",CONCATENATE(Wealth_Macro_Variables!$L101,"[",Wealth_Macro_Variables!U101,"]"),"")</f>
        <v>Financial assets except currency &amp; deposits owned by the government sector[*gwfie]</v>
      </c>
      <c r="Z101" s="129"/>
      <c r="AA101" s="128" t="str">
        <f>IF(Wealth_Macro_Variables!W101&lt;&gt;"",CONCATENATE(Wealth_Macro_Variables!$L101,"[",Wealth_Macro_Variables!W101,"]"),"")</f>
        <v/>
      </c>
    </row>
    <row r="102" spans="1:41" ht="17" customHeight="1">
      <c r="A102" s="92" t="s">
        <v>615</v>
      </c>
      <c r="B102" s="20" t="s">
        <v>13</v>
      </c>
      <c r="C102" s="187" t="s">
        <v>16</v>
      </c>
      <c r="D102" s="3" t="str">
        <f t="shared" si="10"/>
        <v>*nweal</v>
      </c>
      <c r="E102" s="102">
        <v>0</v>
      </c>
      <c r="F102" s="186">
        <v>20401001</v>
      </c>
      <c r="G102" s="198">
        <v>1</v>
      </c>
      <c r="H102" s="89" t="s">
        <v>39</v>
      </c>
      <c r="I102" s="3" t="s">
        <v>2168</v>
      </c>
      <c r="J102" s="89" t="s">
        <v>2350</v>
      </c>
      <c r="K102" s="156" t="s">
        <v>2474</v>
      </c>
      <c r="L102" s="154" t="str">
        <f>CONCATENATE(H102," of the ",I102)</f>
        <v>Net wealth of the national economy</v>
      </c>
      <c r="M102" s="89" t="str">
        <f>CONCATENATE(N102," ",Sectors!$B$9)</f>
        <v>Net national wealth is the total value of assets (cash, housing, bonds, equities, etc.) owned by the national economy, minus its debts. The national economy - in the national accounts sense - includes all domestic sectors, i.e. all entities that are resident of a given country (in the sense of their economic activity), whether they belong to the private sector, the corporate sector, the governement sector.</v>
      </c>
      <c r="N102" s="106" t="s">
        <v>2171</v>
      </c>
      <c r="O102" s="64"/>
      <c r="P102" s="64"/>
      <c r="Q102" s="107" t="str">
        <f>CONCATENATE("[",J102,"]","=","[",J103,"]","+","[",J111,"]")</f>
        <v>[Market-value national wealth ]=[National non-financial assets]+[Net foreign assets]</v>
      </c>
      <c r="R102" s="106" t="s">
        <v>2669</v>
      </c>
      <c r="S102" s="112"/>
      <c r="T102" s="113" t="str">
        <f>D102</f>
        <v>*nweal</v>
      </c>
      <c r="U102" s="113"/>
      <c r="V102" s="113"/>
      <c r="W102" s="114"/>
      <c r="X102" s="126" t="str">
        <f>IF(Wealth_Macro_Variables!T102&lt;&gt;"",CONCATENATE(Wealth_Macro_Variables!$L102,"[",Wealth_Macro_Variables!T102,"]"),"")</f>
        <v>Net wealth of the national economy[*nweal]</v>
      </c>
      <c r="Y102" s="125" t="str">
        <f>IF(Wealth_Macro_Variables!U102&lt;&gt;"",CONCATENATE(Wealth_Macro_Variables!$L102,"[",Wealth_Macro_Variables!U102,"]"),"")</f>
        <v/>
      </c>
      <c r="Z102" s="126" t="str">
        <f>IF(Wealth_Macro_Variables!V102&lt;&gt;"",CONCATENATE(Wealth_Macro_Variables!$L102,"[",Wealth_Macro_Variables!V102,"]"),"")</f>
        <v/>
      </c>
      <c r="AA102" s="125" t="str">
        <f>IF(Wealth_Macro_Variables!W102&lt;&gt;"",CONCATENATE(Wealth_Macro_Variables!$L102,"[",Wealth_Macro_Variables!W102,"]"),"")</f>
        <v/>
      </c>
      <c r="AB102" s="3"/>
      <c r="AC102" s="3"/>
      <c r="AD102" s="3"/>
      <c r="AE102" s="3"/>
      <c r="AF102" s="3"/>
      <c r="AG102" s="2"/>
      <c r="AH102" s="3"/>
      <c r="AI102" s="2"/>
      <c r="AJ102" s="3"/>
      <c r="AK102" s="3"/>
      <c r="AL102" s="3"/>
      <c r="AM102" s="3"/>
      <c r="AN102" s="12"/>
      <c r="AO102" s="3"/>
    </row>
    <row r="103" spans="1:41">
      <c r="A103" s="92" t="s">
        <v>615</v>
      </c>
      <c r="B103" s="20" t="s">
        <v>13</v>
      </c>
      <c r="C103" s="187" t="s">
        <v>27</v>
      </c>
      <c r="D103" s="3" t="str">
        <f>CONCATENATE(A103,B103,C103)</f>
        <v>*nwnfa</v>
      </c>
      <c r="E103" s="102"/>
      <c r="F103" s="186"/>
      <c r="G103" s="198">
        <v>2</v>
      </c>
      <c r="H103" s="631" t="s">
        <v>2651</v>
      </c>
      <c r="I103" s="3" t="s">
        <v>2168</v>
      </c>
      <c r="J103" s="89" t="s">
        <v>2651</v>
      </c>
      <c r="K103" s="156" t="s">
        <v>2657</v>
      </c>
      <c r="L103" s="89" t="s">
        <v>2651</v>
      </c>
      <c r="M103" s="89" t="str">
        <f>CONCATENATE(N103," ",Sectors!$B$9)</f>
        <v>National market non-financial assets are assets with a physical value (real estate, machinery, equipment, etc.) owned by the national economy and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v>
      </c>
      <c r="N103" s="107" t="s">
        <v>2354</v>
      </c>
      <c r="O103" s="66"/>
      <c r="P103" s="66"/>
      <c r="Q103" s="107" t="str">
        <f>CONCATENATE("[",J103,"]","=","[",J104,"]","+","[",J107,"]")</f>
        <v>[National non-financial assets]=[National housing assets]+[National business and other non-financial assets]</v>
      </c>
      <c r="R103" s="107" t="str">
        <f>CONCATENATE(D103,"=",D104,"+",D107)</f>
        <v>*nwnfa=*nwhou+*nwbus</v>
      </c>
      <c r="S103" s="115"/>
      <c r="T103" s="116"/>
      <c r="U103" s="116" t="str">
        <f>D103</f>
        <v>*nwnfa</v>
      </c>
      <c r="V103" s="116"/>
      <c r="W103" s="117"/>
      <c r="X103" s="129"/>
      <c r="Y103" s="128" t="str">
        <f>IF(Wealth_Macro_Variables!U103&lt;&gt;"",CONCATENATE(Wealth_Macro_Variables!$L103,"[",Wealth_Macro_Variables!U103,"]"),"")</f>
        <v>National non-financial assets[*nwnfa]</v>
      </c>
      <c r="Z103" s="129"/>
      <c r="AA103" s="128"/>
      <c r="AB103" s="3"/>
      <c r="AC103" s="3"/>
      <c r="AD103" s="3"/>
      <c r="AE103" s="3"/>
      <c r="AF103" s="3"/>
      <c r="AG103" s="2"/>
      <c r="AH103" s="3"/>
      <c r="AI103" s="2"/>
      <c r="AJ103" s="3"/>
      <c r="AK103" s="3"/>
      <c r="AL103" s="3"/>
      <c r="AM103" s="3"/>
      <c r="AN103" s="12"/>
      <c r="AO103" s="3"/>
    </row>
    <row r="104" spans="1:41">
      <c r="A104" s="92" t="s">
        <v>615</v>
      </c>
      <c r="B104" s="20" t="s">
        <v>13</v>
      </c>
      <c r="C104" s="187" t="s">
        <v>19</v>
      </c>
      <c r="D104" s="3" t="str">
        <f t="shared" ref="D104:D115" si="11">CONCATENATE(A104,B104,C104)</f>
        <v>*nwhou</v>
      </c>
      <c r="E104" s="102"/>
      <c r="F104" s="186">
        <v>20401003</v>
      </c>
      <c r="G104" s="198">
        <v>3</v>
      </c>
      <c r="H104" s="632" t="s">
        <v>2652</v>
      </c>
      <c r="I104" s="3" t="s">
        <v>2168</v>
      </c>
      <c r="J104" s="89" t="s">
        <v>2652</v>
      </c>
      <c r="K104" s="156" t="s">
        <v>2658</v>
      </c>
      <c r="L104" s="89" t="s">
        <v>2652</v>
      </c>
      <c r="M104" s="89" t="str">
        <f>CONCATENATE(N104," ",Sectors!$B$9)</f>
        <v>National housing assets are places of residence and land they built on owned by the national economy and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v>
      </c>
      <c r="N104" s="107" t="s">
        <v>2355</v>
      </c>
      <c r="O104" s="66"/>
      <c r="P104" s="66"/>
      <c r="Q104" s="107" t="str">
        <f>CONCATENATE("[",J104,"]","=","[",J105,"]","+","[",J106,"]")</f>
        <v>[National housing assets]=[National dwellings]+[National land underlying dwellings]</v>
      </c>
      <c r="R104" s="107" t="s">
        <v>2670</v>
      </c>
      <c r="S104" s="115"/>
      <c r="T104" s="116"/>
      <c r="U104" s="116"/>
      <c r="V104" s="116" t="str">
        <f>D104</f>
        <v>*nwhou</v>
      </c>
      <c r="W104" s="117"/>
      <c r="X104" s="129"/>
      <c r="Y104" s="128"/>
      <c r="Z104" s="129" t="str">
        <f>IF(Wealth_Macro_Variables!V104&lt;&gt;"",CONCATENATE(Wealth_Macro_Variables!$L104,"[",Wealth_Macro_Variables!V104,"]"),"")</f>
        <v>National housing assets[*nwhou]</v>
      </c>
      <c r="AA104" s="128"/>
      <c r="AB104" s="3"/>
      <c r="AC104" s="3"/>
      <c r="AD104" s="3"/>
      <c r="AE104" s="3"/>
      <c r="AF104" s="3"/>
      <c r="AG104" s="2"/>
      <c r="AH104" s="3"/>
      <c r="AI104" s="2"/>
      <c r="AJ104" s="3"/>
      <c r="AK104" s="3"/>
      <c r="AL104" s="3"/>
      <c r="AM104" s="3"/>
      <c r="AN104" s="12"/>
      <c r="AO104" s="3"/>
    </row>
    <row r="105" spans="1:41">
      <c r="A105" s="92" t="s">
        <v>615</v>
      </c>
      <c r="B105" s="20" t="s">
        <v>13</v>
      </c>
      <c r="C105" s="187" t="s">
        <v>17</v>
      </c>
      <c r="D105" s="3" t="str">
        <f>CONCATENATE(A105,B105,C105)</f>
        <v>*nwdwe</v>
      </c>
      <c r="E105" s="102">
        <v>0</v>
      </c>
      <c r="F105" s="186">
        <v>20401004</v>
      </c>
      <c r="G105" s="198">
        <v>4</v>
      </c>
      <c r="H105" s="633" t="s">
        <v>42</v>
      </c>
      <c r="I105" s="3" t="s">
        <v>2168</v>
      </c>
      <c r="J105" s="89" t="s">
        <v>2654</v>
      </c>
      <c r="K105" s="156" t="s">
        <v>2659</v>
      </c>
      <c r="L105" s="89"/>
      <c r="M105" s="89" t="str">
        <f>CONCATENATE(N105," ",Sectors!$B$9)</f>
        <v>National dwellings are places of residence owned by the national economy. The national economy - in the national accounts sense - includes all domestic sectors, i.e. all entities that are resident of a given country (in the sense of their economic activity), whether they belong to the private sector, the corporate sector, the governement sector.</v>
      </c>
      <c r="N105" s="107" t="s">
        <v>2671</v>
      </c>
      <c r="O105" s="66"/>
      <c r="P105" s="66"/>
      <c r="Q105" s="65"/>
      <c r="R105" s="107"/>
      <c r="S105" s="115"/>
      <c r="T105" s="116"/>
      <c r="U105" s="116"/>
      <c r="V105" s="116"/>
      <c r="W105" s="248" t="s">
        <v>2665</v>
      </c>
      <c r="X105" s="129"/>
      <c r="Y105" s="128"/>
      <c r="Z105" s="129"/>
      <c r="AA105" s="128" t="s">
        <v>2667</v>
      </c>
      <c r="AB105" s="3"/>
      <c r="AC105" s="3"/>
      <c r="AD105" s="3"/>
      <c r="AE105" s="3"/>
      <c r="AF105" s="3"/>
      <c r="AG105" s="2"/>
      <c r="AH105" s="3"/>
      <c r="AI105" s="2"/>
      <c r="AJ105" s="3"/>
      <c r="AK105" s="3"/>
      <c r="AL105" s="3"/>
      <c r="AM105" s="3"/>
      <c r="AN105" s="12"/>
      <c r="AO105" s="3"/>
    </row>
    <row r="106" spans="1:41">
      <c r="A106" s="92" t="s">
        <v>615</v>
      </c>
      <c r="B106" s="20" t="s">
        <v>13</v>
      </c>
      <c r="C106" s="187" t="s">
        <v>18</v>
      </c>
      <c r="D106" s="3" t="str">
        <f t="shared" si="11"/>
        <v>*nwlan</v>
      </c>
      <c r="E106" s="102">
        <v>0</v>
      </c>
      <c r="F106" s="186">
        <v>20401005</v>
      </c>
      <c r="G106" s="198">
        <v>5</v>
      </c>
      <c r="H106" s="633" t="s">
        <v>43</v>
      </c>
      <c r="I106" s="3" t="s">
        <v>2168</v>
      </c>
      <c r="J106" s="89" t="s">
        <v>2655</v>
      </c>
      <c r="K106" s="156" t="s">
        <v>2660</v>
      </c>
      <c r="L106" s="89"/>
      <c r="M106" s="89" t="str">
        <f>CONCATENATE(N106," ",Sectors!$B$9)</f>
        <v>National land underlying dwellings is land on which the places of residence are built owned by the national economy. The national economy - in the national accounts sense - includes all domestic sectors, i.e. all entities that are resident of a given country (in the sense of their economic activity), whether they belong to the private sector, the corporate sector, the governement sector.</v>
      </c>
      <c r="N106" s="107" t="s">
        <v>2672</v>
      </c>
      <c r="O106" s="66"/>
      <c r="P106" s="66"/>
      <c r="Q106" s="65"/>
      <c r="R106" s="107"/>
      <c r="S106" s="115"/>
      <c r="T106" s="116"/>
      <c r="U106" s="116"/>
      <c r="V106" s="116"/>
      <c r="W106" s="117" t="s">
        <v>2666</v>
      </c>
      <c r="X106" s="129"/>
      <c r="Y106" s="128"/>
      <c r="Z106" s="129"/>
      <c r="AA106" s="128" t="s">
        <v>2668</v>
      </c>
      <c r="AB106" s="3"/>
      <c r="AC106" s="3"/>
      <c r="AD106" s="3"/>
      <c r="AE106" s="3"/>
      <c r="AF106" s="3"/>
      <c r="AG106" s="2"/>
      <c r="AH106" s="3"/>
      <c r="AI106" s="2"/>
      <c r="AJ106" s="3"/>
      <c r="AK106" s="3"/>
      <c r="AL106" s="3"/>
      <c r="AM106" s="3"/>
      <c r="AN106" s="12"/>
      <c r="AO106" s="3"/>
    </row>
    <row r="107" spans="1:41">
      <c r="A107" s="92" t="s">
        <v>615</v>
      </c>
      <c r="B107" s="20" t="s">
        <v>13</v>
      </c>
      <c r="C107" s="187" t="s">
        <v>20</v>
      </c>
      <c r="D107" s="3" t="str">
        <f t="shared" si="11"/>
        <v>*nwbus</v>
      </c>
      <c r="E107" s="102"/>
      <c r="F107" s="186"/>
      <c r="G107" s="198">
        <v>6</v>
      </c>
      <c r="H107" s="632" t="s">
        <v>2653</v>
      </c>
      <c r="I107" s="3" t="s">
        <v>2168</v>
      </c>
      <c r="J107" s="185" t="s">
        <v>2653</v>
      </c>
      <c r="K107" s="156" t="s">
        <v>2661</v>
      </c>
      <c r="L107" s="185" t="s">
        <v>2653</v>
      </c>
      <c r="M107" s="89" t="str">
        <f>CONCATENATE(N107," ",Sectors!$B$9)</f>
        <v>National business and other non-financial assets are agricultural land and other domestic non-financial assets owned by the national economy and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v>
      </c>
      <c r="N107" s="107" t="s">
        <v>2356</v>
      </c>
      <c r="O107" s="66"/>
      <c r="P107" s="66"/>
      <c r="Q107" s="107" t="str">
        <f>CONCATENATE("[",J107,"]","=","[",J110,"]","+","[",J108,"]","+","[",J109,"]")</f>
        <v>[National business and other non-financial assets]=[National other domestic capital]+[National agricultural land]+[National natural capital]</v>
      </c>
      <c r="R107" s="107" t="str">
        <f>CONCATENATE(D107,"=",D110,"+",D108,"+",D109)</f>
        <v>*nwbus=*nwodk+*nwagr+*nwnat</v>
      </c>
      <c r="S107" s="115"/>
      <c r="T107" s="116"/>
      <c r="U107" s="116"/>
      <c r="V107" s="116" t="str">
        <f>D107</f>
        <v>*nwbus</v>
      </c>
      <c r="W107" s="117"/>
      <c r="X107" s="129"/>
      <c r="Y107" s="128"/>
      <c r="Z107" s="129" t="str">
        <f>IF(Wealth_Macro_Variables!V107&lt;&gt;"",CONCATENATE(Wealth_Macro_Variables!$L107,"[",Wealth_Macro_Variables!V107,"]"),"")</f>
        <v>National business and other non-financial assets[*nwbus]</v>
      </c>
      <c r="AA107" s="128" t="str">
        <f>IF(Wealth_Macro_Variables!W107&lt;&gt;"",CONCATENATE(Wealth_Macro_Variables!$L107,"[",Wealth_Macro_Variables!W107,"]"),"")</f>
        <v/>
      </c>
      <c r="AB107" s="3"/>
      <c r="AC107" s="3"/>
      <c r="AD107" s="3"/>
      <c r="AE107" s="3"/>
      <c r="AF107" s="3"/>
      <c r="AG107" s="2"/>
      <c r="AH107" s="3"/>
      <c r="AI107" s="2"/>
      <c r="AJ107" s="3"/>
      <c r="AK107" s="3"/>
      <c r="AL107" s="3"/>
      <c r="AM107" s="3"/>
      <c r="AN107" s="12"/>
      <c r="AO107" s="3"/>
    </row>
    <row r="108" spans="1:41">
      <c r="A108" s="92" t="s">
        <v>615</v>
      </c>
      <c r="B108" s="20" t="s">
        <v>13</v>
      </c>
      <c r="C108" s="187" t="s">
        <v>6</v>
      </c>
      <c r="D108" s="3" t="str">
        <f t="shared" si="11"/>
        <v>*nwagr</v>
      </c>
      <c r="E108" s="102">
        <v>0</v>
      </c>
      <c r="F108" s="186">
        <v>20401002</v>
      </c>
      <c r="G108" s="198">
        <v>7</v>
      </c>
      <c r="H108" s="633" t="s">
        <v>45</v>
      </c>
      <c r="I108" s="3" t="s">
        <v>2168</v>
      </c>
      <c r="J108" s="89" t="s">
        <v>2649</v>
      </c>
      <c r="K108" s="156" t="s">
        <v>2662</v>
      </c>
      <c r="L108" s="89" t="s">
        <v>45</v>
      </c>
      <c r="M108" s="89" t="str">
        <f>CONCATENATE(N108," ",Sectors!$B$9)</f>
        <v>National agricultural land is agricultural land owned by the national economy. Agricultural land is defined as land devoted to agriculture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v>
      </c>
      <c r="N108" s="107" t="s">
        <v>2372</v>
      </c>
      <c r="O108" s="66"/>
      <c r="P108" s="66"/>
      <c r="Q108" s="65"/>
      <c r="R108" s="107"/>
      <c r="S108" s="115"/>
      <c r="T108" s="116"/>
      <c r="U108" s="116"/>
      <c r="V108" s="116"/>
      <c r="W108" s="117" t="str">
        <f>D108</f>
        <v>*nwagr</v>
      </c>
      <c r="X108" s="129"/>
      <c r="Y108" s="128"/>
      <c r="Z108" s="129"/>
      <c r="AA108" s="128" t="str">
        <f>IF(Wealth_Macro_Variables!W108&lt;&gt;"",CONCATENATE(Wealth_Macro_Variables!$L108,"[",Wealth_Macro_Variables!W108,"]"),"")</f>
        <v>Agricultural land[*nwagr]</v>
      </c>
      <c r="AB108" s="3"/>
      <c r="AC108" s="3"/>
      <c r="AD108" s="3"/>
      <c r="AE108" s="3"/>
      <c r="AF108" s="3"/>
      <c r="AG108" s="2"/>
      <c r="AH108" s="3"/>
      <c r="AI108" s="2"/>
      <c r="AJ108" s="3"/>
      <c r="AK108" s="3"/>
      <c r="AL108" s="3"/>
      <c r="AM108" s="3"/>
      <c r="AN108" s="12"/>
      <c r="AO108" s="3"/>
    </row>
    <row r="109" spans="1:41">
      <c r="A109" s="92" t="s">
        <v>615</v>
      </c>
      <c r="B109" s="20" t="s">
        <v>13</v>
      </c>
      <c r="C109" s="187" t="s">
        <v>2162</v>
      </c>
      <c r="D109" s="3" t="str">
        <f>CONCATENATE(A109,B109,C109)</f>
        <v>*nwnat</v>
      </c>
      <c r="E109" s="102"/>
      <c r="F109" s="186"/>
      <c r="G109" s="198">
        <v>8</v>
      </c>
      <c r="H109" s="633" t="s">
        <v>2163</v>
      </c>
      <c r="I109" s="3" t="s">
        <v>2168</v>
      </c>
      <c r="J109" s="89" t="s">
        <v>2650</v>
      </c>
      <c r="K109" s="156" t="s">
        <v>2663</v>
      </c>
      <c r="L109" s="89" t="s">
        <v>2163</v>
      </c>
      <c r="M109" s="89" t="str">
        <f>CONCATENATE(N109," ",Sectors!$B$9)</f>
        <v>National natural capital corresponds to natural assets (minerals, energy and other environmental resources, excluding agricultural land) owned by the national economy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v>
      </c>
      <c r="N109" s="558" t="s">
        <v>2373</v>
      </c>
      <c r="O109" s="66"/>
      <c r="P109" s="66"/>
      <c r="Q109" s="65"/>
      <c r="R109" s="107"/>
      <c r="S109" s="115"/>
      <c r="T109" s="116"/>
      <c r="U109" s="116"/>
      <c r="V109" s="116"/>
      <c r="W109" s="117" t="str">
        <f>D109</f>
        <v>*nwnat</v>
      </c>
      <c r="X109" s="129"/>
      <c r="Y109" s="128"/>
      <c r="Z109" s="129"/>
      <c r="AA109" s="128" t="str">
        <f>IF(Wealth_Macro_Variables!W109&lt;&gt;"",CONCATENATE(Wealth_Macro_Variables!$L109,"[",Wealth_Macro_Variables!W109,"]"),"")</f>
        <v>Natural capital[*nwnat]</v>
      </c>
      <c r="AB109" s="3"/>
      <c r="AC109" s="3"/>
      <c r="AD109" s="3"/>
      <c r="AE109" s="3"/>
      <c r="AF109" s="3"/>
      <c r="AG109" s="2"/>
      <c r="AH109" s="3"/>
      <c r="AI109" s="2"/>
      <c r="AJ109" s="3"/>
      <c r="AK109" s="3"/>
      <c r="AL109" s="3"/>
      <c r="AM109" s="3"/>
      <c r="AN109" s="12"/>
      <c r="AO109" s="3"/>
    </row>
    <row r="110" spans="1:41">
      <c r="A110" s="92" t="s">
        <v>615</v>
      </c>
      <c r="B110" s="20" t="s">
        <v>13</v>
      </c>
      <c r="C110" s="187" t="s">
        <v>26</v>
      </c>
      <c r="D110" s="3" t="str">
        <f>CONCATENATE(A110,B110,C110)</f>
        <v>*nwodk</v>
      </c>
      <c r="E110" s="102">
        <v>0</v>
      </c>
      <c r="F110" s="186">
        <v>20401006</v>
      </c>
      <c r="G110" s="198">
        <v>9</v>
      </c>
      <c r="H110" s="633" t="s">
        <v>44</v>
      </c>
      <c r="I110" s="3" t="s">
        <v>2168</v>
      </c>
      <c r="J110" s="89" t="s">
        <v>2656</v>
      </c>
      <c r="K110" s="156" t="s">
        <v>2664</v>
      </c>
      <c r="L110" s="89" t="s">
        <v>44</v>
      </c>
      <c r="M110" s="89" t="str">
        <f>CONCATENATE(N110," ",Sectors!$B$9)</f>
        <v>National other domestic capital is non-financial assets owned by the national economy except housing assets and agricultural land (machinery, equipment, etc.). Non-financial assets are defined as assets with a physical value (real estate, machinery, equipment, etc.)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v>
      </c>
      <c r="N110" s="107" t="s">
        <v>2374</v>
      </c>
      <c r="O110" s="66"/>
      <c r="P110" s="66"/>
      <c r="Q110" s="65"/>
      <c r="R110" s="107"/>
      <c r="S110" s="115"/>
      <c r="T110" s="116"/>
      <c r="U110" s="116"/>
      <c r="V110" s="116"/>
      <c r="W110" s="117" t="str">
        <f>D110</f>
        <v>*nwodk</v>
      </c>
      <c r="X110" s="129"/>
      <c r="Y110" s="128"/>
      <c r="Z110" s="129"/>
      <c r="AA110" s="128" t="str">
        <f>IF(Wealth_Macro_Variables!W110&lt;&gt;"",CONCATENATE(Wealth_Macro_Variables!$L110,"[",Wealth_Macro_Variables!W110,"]"),"")</f>
        <v>Other domestic capital[*nwodk]</v>
      </c>
      <c r="AB110" s="3"/>
      <c r="AC110" s="3"/>
      <c r="AD110" s="3"/>
      <c r="AE110" s="3"/>
      <c r="AF110" s="3"/>
      <c r="AG110" s="2"/>
      <c r="AH110" s="3"/>
      <c r="AI110" s="2"/>
      <c r="AJ110" s="3"/>
      <c r="AK110" s="3"/>
      <c r="AL110" s="3"/>
      <c r="AM110" s="3"/>
      <c r="AN110" s="12"/>
      <c r="AO110" s="3"/>
    </row>
    <row r="111" spans="1:41">
      <c r="A111" s="92" t="s">
        <v>615</v>
      </c>
      <c r="B111" s="20" t="s">
        <v>13</v>
      </c>
      <c r="C111" s="187" t="s">
        <v>35</v>
      </c>
      <c r="D111" s="3" t="str">
        <f t="shared" si="11"/>
        <v>*nwnxa</v>
      </c>
      <c r="E111" s="102">
        <v>0</v>
      </c>
      <c r="F111" s="186">
        <v>20401008</v>
      </c>
      <c r="G111" s="198">
        <v>10</v>
      </c>
      <c r="H111" s="631" t="s">
        <v>54</v>
      </c>
      <c r="I111" s="3" t="s">
        <v>2168</v>
      </c>
      <c r="J111" s="89" t="s">
        <v>54</v>
      </c>
      <c r="K111" s="156" t="s">
        <v>2475</v>
      </c>
      <c r="L111" s="156" t="str">
        <f>CONCATENATE(H111," owned by the ",I111)</f>
        <v>Net foreign assets owned by the national economy</v>
      </c>
      <c r="M111" s="89" t="str">
        <f>CONCATENATE(N111," ",Sectors!$B$9)</f>
        <v>Net foreign assets are the total value of the assets that a country owns abroad, minus the total value of the domestic assets owned by foreigners. The national economy - in the national accounts sense - includes all domestic sectors, i.e. all entities that are resident of a given country (in the sense of their economic activity), whether they belong to the private sector, the corporate sector, the governement sector.</v>
      </c>
      <c r="N111" s="107" t="s">
        <v>1952</v>
      </c>
      <c r="O111" s="66"/>
      <c r="P111" s="66"/>
      <c r="Q111" s="65" t="str">
        <f>CONCATENATE("[",J111,"]","=","[",J112,"]","-","[",J113,"]")</f>
        <v>[Net foreign assets]=[Gross foreign assets]-[Gross foreign liabilities]</v>
      </c>
      <c r="R111" s="107" t="str">
        <f>CONCATENATE(D111,"=",D112,"-",D113)</f>
        <v>*nwnxa=*nwgxa-*nwgxd</v>
      </c>
      <c r="S111" s="115"/>
      <c r="T111" s="116"/>
      <c r="U111" s="116" t="str">
        <f>D111</f>
        <v>*nwnxa</v>
      </c>
      <c r="V111" s="116"/>
      <c r="W111" s="117"/>
      <c r="X111" s="129" t="str">
        <f>IF(Wealth_Macro_Variables!T111&lt;&gt;"",CONCATENATE(Wealth_Macro_Variables!$L111,"[",Wealth_Macro_Variables!T111,"]"),"")</f>
        <v/>
      </c>
      <c r="Y111" s="128" t="str">
        <f>IF(Wealth_Macro_Variables!U111&lt;&gt;"",CONCATENATE(Wealth_Macro_Variables!$L111,"[",Wealth_Macro_Variables!U111,"]"),"")</f>
        <v>Net foreign assets owned by the national economy[*nwnxa]</v>
      </c>
      <c r="Z111" s="129" t="str">
        <f>IF(Wealth_Macro_Variables!V111&lt;&gt;"",CONCATENATE(Wealth_Macro_Variables!$L111,"[",Wealth_Macro_Variables!V111,"]"),"")</f>
        <v/>
      </c>
      <c r="AA111" s="128" t="str">
        <f>IF(Wealth_Macro_Variables!W111&lt;&gt;"",CONCATENATE(Wealth_Macro_Variables!$L111,"[",Wealth_Macro_Variables!W111,"]"),"")</f>
        <v/>
      </c>
    </row>
    <row r="112" spans="1:41">
      <c r="A112" s="92" t="s">
        <v>615</v>
      </c>
      <c r="B112" s="20" t="s">
        <v>13</v>
      </c>
      <c r="C112" s="187" t="s">
        <v>36</v>
      </c>
      <c r="D112" s="3" t="str">
        <f t="shared" si="11"/>
        <v>*nwgxa</v>
      </c>
      <c r="E112" s="102">
        <v>0</v>
      </c>
      <c r="F112" s="186">
        <v>20401009</v>
      </c>
      <c r="G112" s="198">
        <v>11</v>
      </c>
      <c r="H112" s="632" t="s">
        <v>55</v>
      </c>
      <c r="I112" s="3" t="s">
        <v>2168</v>
      </c>
      <c r="J112" s="89" t="s">
        <v>55</v>
      </c>
      <c r="K112" s="156" t="s">
        <v>2476</v>
      </c>
      <c r="L112" s="156" t="str">
        <f>CONCATENATE(H112," owned by the ",I112)</f>
        <v>Gross foreign assets owned by the national economy</v>
      </c>
      <c r="M112" s="89" t="str">
        <f>CONCATENATE(N112," ",Sectors!$B$9)</f>
        <v>Gross foreign assets are the total value of the assets that country owns abroad. The national economy - in the national accounts sense - includes all domestic sectors, i.e. all entities that are resident of a given country (in the sense of their economic activity), whether they belong to the private sector, the corporate sector, the governement sector.</v>
      </c>
      <c r="N112" s="107" t="s">
        <v>1953</v>
      </c>
      <c r="O112" s="66"/>
      <c r="P112" s="66"/>
      <c r="Q112" s="65"/>
      <c r="R112" s="107"/>
      <c r="S112" s="115"/>
      <c r="T112" s="116"/>
      <c r="U112" s="116"/>
      <c r="V112" s="116" t="str">
        <f>D112</f>
        <v>*nwgxa</v>
      </c>
      <c r="W112" s="117"/>
      <c r="X112" s="129" t="str">
        <f>IF(Wealth_Macro_Variables!T112&lt;&gt;"",CONCATENATE(Wealth_Macro_Variables!$L112,"[",Wealth_Macro_Variables!T112,"]"),"")</f>
        <v/>
      </c>
      <c r="Y112" s="128" t="str">
        <f>IF(Wealth_Macro_Variables!U112&lt;&gt;"",CONCATENATE(Wealth_Macro_Variables!$L112,"[",Wealth_Macro_Variables!U112,"]"),"")</f>
        <v/>
      </c>
      <c r="Z112" s="129" t="str">
        <f>IF(Wealth_Macro_Variables!V112&lt;&gt;"",CONCATENATE(Wealth_Macro_Variables!$L112,"[",Wealth_Macro_Variables!V112,"]"),"")</f>
        <v>Gross foreign assets owned by the national economy[*nwgxa]</v>
      </c>
      <c r="AA112" s="128" t="str">
        <f>IF(Wealth_Macro_Variables!W112&lt;&gt;"",CONCATENATE(Wealth_Macro_Variables!$L112,"[",Wealth_Macro_Variables!W112,"]"),"")</f>
        <v/>
      </c>
    </row>
    <row r="113" spans="1:41">
      <c r="A113" s="92" t="s">
        <v>615</v>
      </c>
      <c r="B113" s="20" t="s">
        <v>13</v>
      </c>
      <c r="C113" s="187" t="s">
        <v>37</v>
      </c>
      <c r="D113" s="3" t="str">
        <f t="shared" si="11"/>
        <v>*nwgxd</v>
      </c>
      <c r="E113" s="102">
        <v>0</v>
      </c>
      <c r="F113" s="186">
        <v>20401010</v>
      </c>
      <c r="G113" s="198">
        <v>12</v>
      </c>
      <c r="H113" s="632" t="s">
        <v>56</v>
      </c>
      <c r="I113" s="3" t="s">
        <v>2168</v>
      </c>
      <c r="J113" s="89" t="s">
        <v>56</v>
      </c>
      <c r="K113" s="156" t="s">
        <v>2477</v>
      </c>
      <c r="L113" s="156" t="str">
        <f>CONCATENATE(H113," of the ",I113)</f>
        <v>Gross foreign liabilities of the national economy</v>
      </c>
      <c r="M113" s="89" t="str">
        <f>CONCATENATE(N113," ",Sectors!$B$9)</f>
        <v>Gross foreign liabilities are the total value of the domestic assets owned by foreigners. The national economy - in the national accounts sense - includes all domestic sectors, i.e. all entities that are resident of a given country (in the sense of their economic activity), whether they belong to the private sector, the corporate sector, the governement sector.</v>
      </c>
      <c r="N113" s="107" t="s">
        <v>1954</v>
      </c>
      <c r="O113" s="66"/>
      <c r="P113" s="66"/>
      <c r="Q113" s="65"/>
      <c r="R113" s="107"/>
      <c r="S113" s="115"/>
      <c r="T113" s="116"/>
      <c r="U113" s="116"/>
      <c r="V113" s="116" t="str">
        <f>D113</f>
        <v>*nwgxd</v>
      </c>
      <c r="W113" s="117"/>
      <c r="X113" s="129" t="str">
        <f>IF(Wealth_Macro_Variables!T113&lt;&gt;"",CONCATENATE(Wealth_Macro_Variables!$L113,"[",Wealth_Macro_Variables!T113,"]"),"")</f>
        <v/>
      </c>
      <c r="Y113" s="128" t="str">
        <f>IF(Wealth_Macro_Variables!U113&lt;&gt;"",CONCATENATE(Wealth_Macro_Variables!$L113,"[",Wealth_Macro_Variables!U113,"]"),"")</f>
        <v/>
      </c>
      <c r="Z113" s="129" t="str">
        <f>IF(Wealth_Macro_Variables!V113&lt;&gt;"",CONCATENATE(Wealth_Macro_Variables!$L113,"[",Wealth_Macro_Variables!V113,"]"),"")</f>
        <v>Gross foreign liabilities of the national economy[*nwgxd]</v>
      </c>
      <c r="AA113" s="128" t="str">
        <f>IF(Wealth_Macro_Variables!W113&lt;&gt;"",CONCATENATE(Wealth_Macro_Variables!$L113,"[",Wealth_Macro_Variables!W113,"]"),"")</f>
        <v/>
      </c>
    </row>
    <row r="114" spans="1:41">
      <c r="A114" s="605" t="s">
        <v>615</v>
      </c>
      <c r="B114" s="606" t="s">
        <v>13</v>
      </c>
      <c r="C114" s="607" t="s">
        <v>21</v>
      </c>
      <c r="D114" s="3" t="str">
        <f t="shared" si="11"/>
        <v>*nwfin</v>
      </c>
      <c r="E114" s="609">
        <v>0</v>
      </c>
      <c r="F114" s="610"/>
      <c r="G114" s="198">
        <v>13</v>
      </c>
      <c r="H114" s="611" t="s">
        <v>2381</v>
      </c>
      <c r="I114" s="3" t="s">
        <v>2168</v>
      </c>
      <c r="J114" s="612" t="str">
        <f>H114</f>
        <v>Domestic financial assets</v>
      </c>
      <c r="K114" s="608" t="s">
        <v>2478</v>
      </c>
      <c r="L114" s="612" t="s">
        <v>2383</v>
      </c>
      <c r="M114" s="612" t="s">
        <v>2384</v>
      </c>
      <c r="N114" s="614" t="s">
        <v>1953</v>
      </c>
      <c r="O114" s="615"/>
      <c r="P114" s="615"/>
      <c r="Q114" s="616"/>
      <c r="R114" s="558"/>
      <c r="S114" s="617"/>
      <c r="T114" s="617" t="s">
        <v>2387</v>
      </c>
      <c r="U114" s="617"/>
      <c r="V114" s="634"/>
      <c r="W114" s="618"/>
      <c r="X114" s="129" t="str">
        <f>IF(Wealth_Macro_Variables!T114&lt;&gt;"",CONCATENATE(Wealth_Macro_Variables!$L114,"[",Wealth_Macro_Variables!T114,"]"),"")</f>
        <v>Domestic financial assets owned by the national economy[*nwfim]</v>
      </c>
      <c r="Y114" s="213"/>
      <c r="Z114" s="213"/>
      <c r="AA114" s="619"/>
      <c r="AB114" s="608"/>
      <c r="AC114" s="608"/>
      <c r="AD114" s="608"/>
      <c r="AE114" s="608"/>
      <c r="AF114" s="608"/>
      <c r="AG114" s="608"/>
      <c r="AH114" s="608"/>
      <c r="AI114" s="608"/>
      <c r="AJ114" s="608"/>
      <c r="AK114" s="608"/>
      <c r="AL114" s="608"/>
      <c r="AM114" s="608"/>
      <c r="AN114" s="608"/>
      <c r="AO114" s="608"/>
    </row>
    <row r="115" spans="1:41">
      <c r="A115" s="605" t="s">
        <v>615</v>
      </c>
      <c r="B115" s="606" t="s">
        <v>13</v>
      </c>
      <c r="C115" s="607" t="s">
        <v>25</v>
      </c>
      <c r="D115" s="3" t="str">
        <f t="shared" si="11"/>
        <v>*nwdeb</v>
      </c>
      <c r="E115" s="609">
        <v>0</v>
      </c>
      <c r="F115" s="610"/>
      <c r="G115" s="198">
        <v>14</v>
      </c>
      <c r="H115" s="611" t="s">
        <v>2382</v>
      </c>
      <c r="I115" s="3" t="s">
        <v>2168</v>
      </c>
      <c r="J115" s="612" t="str">
        <f>H115</f>
        <v>Domestic financial liabilities</v>
      </c>
      <c r="K115" s="608" t="s">
        <v>2479</v>
      </c>
      <c r="L115" s="613" t="s">
        <v>2386</v>
      </c>
      <c r="M115" s="612" t="s">
        <v>2385</v>
      </c>
      <c r="N115" s="614" t="s">
        <v>1954</v>
      </c>
      <c r="O115" s="615"/>
      <c r="P115" s="615"/>
      <c r="Q115" s="616"/>
      <c r="R115" s="558"/>
      <c r="S115" s="617"/>
      <c r="T115" s="617" t="s">
        <v>2388</v>
      </c>
      <c r="U115" s="617"/>
      <c r="V115" s="634"/>
      <c r="W115" s="618"/>
      <c r="X115" s="129" t="str">
        <f>IF(Wealth_Macro_Variables!T115&lt;&gt;"",CONCATENATE(Wealth_Macro_Variables!$L115,"[",Wealth_Macro_Variables!T115,"]"),"")</f>
        <v>Domestic financial liabilities of the national economy[*nwdem]</v>
      </c>
      <c r="Y115" s="213"/>
      <c r="Z115" s="213"/>
      <c r="AA115" s="619"/>
      <c r="AB115" s="608"/>
      <c r="AC115" s="608"/>
      <c r="AD115" s="608"/>
      <c r="AE115" s="608"/>
      <c r="AF115" s="608"/>
      <c r="AG115" s="608"/>
      <c r="AH115" s="608"/>
      <c r="AI115" s="608"/>
      <c r="AJ115" s="608"/>
      <c r="AK115" s="608"/>
      <c r="AL115" s="608"/>
      <c r="AM115" s="608"/>
      <c r="AN115" s="608"/>
      <c r="AO115" s="608"/>
    </row>
    <row r="116" spans="1:41" ht="17" customHeight="1">
      <c r="A116" s="92" t="s">
        <v>615</v>
      </c>
      <c r="B116" s="20" t="s">
        <v>13</v>
      </c>
      <c r="C116" s="187" t="s">
        <v>358</v>
      </c>
      <c r="D116" s="3" t="str">
        <f t="shared" ref="D116:D118" si="12">CONCATENATE(A116,B116,C116)</f>
        <v>*nwboo</v>
      </c>
      <c r="E116" s="102">
        <v>0</v>
      </c>
      <c r="F116" s="186"/>
      <c r="G116" s="198">
        <v>23</v>
      </c>
      <c r="H116" s="89" t="s">
        <v>360</v>
      </c>
      <c r="I116" s="3" t="s">
        <v>2168</v>
      </c>
      <c r="J116" s="89" t="s">
        <v>359</v>
      </c>
      <c r="K116" s="156" t="s">
        <v>2480</v>
      </c>
      <c r="L116" s="156" t="str">
        <f>CONCATENATE(H116," owned by the ",I116)</f>
        <v>Book-value wealth owned by the national economy</v>
      </c>
      <c r="M116" s="89" t="str">
        <f>CONCATENATE(N116," ",Sectors!$B$9)</f>
        <v>Book-value national wealth is the sum of value of assets according to the books (balance sheets) on which they are carried. It is the difference between net national wealth and national net corporate wealth. The national economy - in the national accounts sense - includes all domestic sectors, i.e. all entities that are resident of a given country (in the sense of their economic activity), whether they belong to the private sector, the corporate sector, the governement sector.</v>
      </c>
      <c r="N116" s="107" t="s">
        <v>2184</v>
      </c>
      <c r="O116" s="66"/>
      <c r="P116" s="66"/>
      <c r="Q116" s="65" t="str">
        <f>CONCATENATE("[",J116,"]","=","[",J117,"]","+","[",J118,"]")</f>
        <v>[Book-value national wealth]=[Market-value national wealth ]+[Residual corporate wealth]</v>
      </c>
      <c r="R116" s="107" t="str">
        <f>CONCATENATE(D116,"=",D117,"+",D118)</f>
        <v>*nwboo=*nweal+*cwres</v>
      </c>
      <c r="S116" s="115"/>
      <c r="T116" s="116" t="str">
        <f>D116</f>
        <v>*nwboo</v>
      </c>
      <c r="U116" s="116"/>
      <c r="V116" s="116"/>
      <c r="W116" s="117"/>
      <c r="X116" s="129" t="str">
        <f>IF(Wealth_Macro_Variables!T116&lt;&gt;"",CONCATENATE(Wealth_Macro_Variables!$L116,"[",Wealth_Macro_Variables!T116,"]"),"")</f>
        <v>Book-value wealth owned by the national economy[*nwboo]</v>
      </c>
      <c r="Y116" s="128" t="str">
        <f>IF(Wealth_Macro_Variables!U116&lt;&gt;"",CONCATENATE(Wealth_Macro_Variables!$L116,"[",Wealth_Macro_Variables!U116,"]"),"")</f>
        <v/>
      </c>
      <c r="Z116" s="129"/>
      <c r="AA116" s="128"/>
    </row>
    <row r="117" spans="1:41" ht="17" customHeight="1">
      <c r="A117" s="92" t="s">
        <v>615</v>
      </c>
      <c r="B117" s="162" t="str">
        <f>B102</f>
        <v>nw</v>
      </c>
      <c r="C117" s="188" t="str">
        <f>C102</f>
        <v>eal</v>
      </c>
      <c r="D117" s="3" t="str">
        <f t="shared" si="12"/>
        <v>*nweal</v>
      </c>
      <c r="E117" s="102">
        <v>1</v>
      </c>
      <c r="F117" s="186"/>
      <c r="G117" s="198">
        <v>24</v>
      </c>
      <c r="H117" s="631" t="str">
        <f>H102</f>
        <v>Net wealth</v>
      </c>
      <c r="I117" s="3" t="s">
        <v>2168</v>
      </c>
      <c r="J117" s="89" t="str">
        <f>J102</f>
        <v xml:space="preserve">Market-value national wealth </v>
      </c>
      <c r="K117" s="156" t="s">
        <v>2474</v>
      </c>
      <c r="L117" s="156" t="str">
        <f>CONCATENATE(H117," owned by the ",I117)</f>
        <v>Net wealth owned by the national economy</v>
      </c>
      <c r="M117" s="89" t="str">
        <f>CONCATENATE(N117," ",Sectors!$B$9)</f>
        <v>Net national wealth is the total value of assets (cash, housing, bonds, equities, etc.) owned by the national economy, minus its debts. The national economy - in the national accounts sense - includes all domestic sectors, i.e. all entities that are resident of a given country (in the sense of their economic activity), whether they belong to the private sector, the corporate sector, the governement sector.</v>
      </c>
      <c r="N117" s="107" t="s">
        <v>2171</v>
      </c>
      <c r="O117" s="66"/>
      <c r="P117" s="66"/>
      <c r="Q117" s="65"/>
      <c r="R117" s="107"/>
      <c r="S117" s="115"/>
      <c r="T117" s="116"/>
      <c r="U117" s="116" t="str">
        <f>D117</f>
        <v>*nweal</v>
      </c>
      <c r="V117" s="116"/>
      <c r="W117" s="117"/>
      <c r="X117" s="129" t="str">
        <f>IF(Wealth_Macro_Variables!T117&lt;&gt;"",CONCATENATE(Wealth_Macro_Variables!$L117,"[",Wealth_Macro_Variables!T117,"]"),"")</f>
        <v/>
      </c>
      <c r="Y117" s="128" t="str">
        <f>IF(Wealth_Macro_Variables!U117&lt;&gt;"",CONCATENATE(Wealth_Macro_Variables!$L117,"[",Wealth_Macro_Variables!U117,"]"),"")</f>
        <v>Net wealth owned by the national economy[*nweal]</v>
      </c>
      <c r="Z117" s="129"/>
      <c r="AA117" s="128"/>
    </row>
    <row r="118" spans="1:41" ht="17" customHeight="1" thickBot="1">
      <c r="A118" s="92" t="s">
        <v>615</v>
      </c>
      <c r="B118" s="162" t="s">
        <v>12</v>
      </c>
      <c r="C118" s="188" t="s">
        <v>34</v>
      </c>
      <c r="D118" s="3" t="str">
        <f t="shared" si="12"/>
        <v>*cwres</v>
      </c>
      <c r="E118" s="102">
        <v>1</v>
      </c>
      <c r="F118" s="186"/>
      <c r="G118" s="198">
        <v>25</v>
      </c>
      <c r="H118" s="631" t="str">
        <f>H80</f>
        <v>Residual corporate wealth</v>
      </c>
      <c r="I118" s="89" t="str">
        <f>I80</f>
        <v>corporate sector</v>
      </c>
      <c r="J118" s="89" t="str">
        <f>J80</f>
        <v>Residual corporate wealth</v>
      </c>
      <c r="K118" s="156" t="s">
        <v>2481</v>
      </c>
      <c r="L118" s="157" t="str">
        <f>CONCATENATE(H118," owned by the ",I118)</f>
        <v>Residual corporate wealth owned by the corporate sector</v>
      </c>
      <c r="M118" s="89" t="str">
        <f>CONCATENATE(N118," ",Sectors!$B$7)</f>
        <v>National residual corporate wealth is the total value of debts and legal obligations of the corporate sector (companies), minus the total value of its assets. The corporate sector - in the national accounts sense - includes all financial and non-financial corporations with an economic activity in a given country, whatever their legal status (with the exceptions of unincorporated enterprises included in the personal sector).</v>
      </c>
      <c r="N118" s="479" t="s">
        <v>2142</v>
      </c>
      <c r="O118" s="565"/>
      <c r="P118" s="67"/>
      <c r="Q118" s="559"/>
      <c r="R118" s="108"/>
      <c r="S118" s="118"/>
      <c r="T118" s="119"/>
      <c r="U118" s="119" t="str">
        <f>D118</f>
        <v>*cwres</v>
      </c>
      <c r="V118" s="119"/>
      <c r="W118" s="120"/>
      <c r="X118" s="132" t="str">
        <f>IF(Wealth_Macro_Variables!T118&lt;&gt;"",CONCATENATE(Wealth_Macro_Variables!$L118,"[",Wealth_Macro_Variables!T118,"]"),"")</f>
        <v/>
      </c>
      <c r="Y118" s="131" t="str">
        <f>IF(Wealth_Macro_Variables!U118&lt;&gt;"",CONCATENATE(Wealth_Macro_Variables!$L118,"[",Wealth_Macro_Variables!U118,"]"),"")</f>
        <v>Residual corporate wealth owned by the corporate sector[*cwres]</v>
      </c>
      <c r="Z118" s="132"/>
      <c r="AA118" s="131"/>
    </row>
    <row r="119" spans="1:41" customFormat="1" ht="17" thickBot="1">
      <c r="A119" s="200" t="s">
        <v>627</v>
      </c>
      <c r="B119" s="201" t="s">
        <v>1099</v>
      </c>
      <c r="C119" s="202" t="s">
        <v>1784</v>
      </c>
      <c r="D119" s="170" t="str">
        <f t="shared" ref="D119:D125" si="13">CONCATENATE(A119,B119,C119)</f>
        <v>wwealn</v>
      </c>
      <c r="E119" s="169"/>
      <c r="F119" s="172"/>
      <c r="G119" s="169"/>
      <c r="H119" s="169" t="s">
        <v>1795</v>
      </c>
      <c r="I119" s="169" t="s">
        <v>2168</v>
      </c>
      <c r="J119" s="171" t="s">
        <v>2186</v>
      </c>
      <c r="K119" s="171" t="s">
        <v>2487</v>
      </c>
      <c r="L119" s="171" t="s">
        <v>2186</v>
      </c>
      <c r="M119" s="89" t="str">
        <f>N119</f>
        <v>Wealth-Income Ratio is the division of national wealth by national income.</v>
      </c>
      <c r="N119" s="169" t="s">
        <v>1955</v>
      </c>
      <c r="O119" s="172"/>
      <c r="P119" s="172"/>
      <c r="Q119" s="172" t="s">
        <v>626</v>
      </c>
      <c r="R119" s="172"/>
      <c r="S119" s="172"/>
      <c r="T119" s="116" t="str">
        <f t="shared" ref="T119:T125" si="14">D119</f>
        <v>wwealn</v>
      </c>
      <c r="U119" s="172"/>
      <c r="V119" s="172"/>
      <c r="W119" s="172"/>
      <c r="X119" s="172"/>
      <c r="Y119" s="172"/>
      <c r="Z119" s="172"/>
      <c r="AA119" s="170"/>
    </row>
    <row r="120" spans="1:41" customFormat="1" ht="17" thickBot="1">
      <c r="A120" s="200" t="s">
        <v>627</v>
      </c>
      <c r="B120" s="201" t="s">
        <v>1099</v>
      </c>
      <c r="C120" s="240" t="s">
        <v>1786</v>
      </c>
      <c r="D120" s="170" t="str">
        <f t="shared" si="13"/>
        <v>wwealp</v>
      </c>
      <c r="E120" s="169"/>
      <c r="F120" s="172"/>
      <c r="G120" s="169"/>
      <c r="H120" s="169" t="s">
        <v>1789</v>
      </c>
      <c r="I120" s="169"/>
      <c r="J120" s="171" t="str">
        <f t="shared" ref="J120:J125" si="15">L120</f>
        <v>Net Private Wealth to Net National Income Ratio</v>
      </c>
      <c r="K120" s="569" t="s">
        <v>2483</v>
      </c>
      <c r="L120" s="172" t="str">
        <f t="shared" ref="L120:L125" si="16">H120</f>
        <v>Net Private Wealth to Net National Income Ratio</v>
      </c>
      <c r="M120" s="89" t="str">
        <f t="shared" ref="M120:M125" si="17">N120</f>
        <v>Net Private Wealth to Net National Income Ratio is the division of net private wealth by net national income. Private wealth consists of net wealth of the personal sector (households) and the non-profit sector (philanthropy foundations, religious organizations, universities, etc.).</v>
      </c>
      <c r="N120" s="169" t="s">
        <v>1956</v>
      </c>
      <c r="O120" s="172"/>
      <c r="P120" s="172"/>
      <c r="Q120" s="172"/>
      <c r="R120" s="172"/>
      <c r="S120" s="172"/>
      <c r="T120" s="116" t="str">
        <f t="shared" si="14"/>
        <v>wwealp</v>
      </c>
      <c r="U120" s="172"/>
      <c r="V120" s="172"/>
      <c r="W120" s="172"/>
      <c r="X120" s="172"/>
      <c r="Y120" s="172"/>
      <c r="Z120" s="172"/>
      <c r="AA120" s="170"/>
    </row>
    <row r="121" spans="1:41" customFormat="1" ht="17" thickBot="1">
      <c r="A121" s="200" t="s">
        <v>627</v>
      </c>
      <c r="B121" s="201" t="s">
        <v>1099</v>
      </c>
      <c r="C121" s="240" t="s">
        <v>1787</v>
      </c>
      <c r="D121" s="170" t="str">
        <f t="shared" si="13"/>
        <v>wwealh</v>
      </c>
      <c r="E121" s="169"/>
      <c r="F121" s="172"/>
      <c r="G121" s="169"/>
      <c r="H121" s="169" t="s">
        <v>1790</v>
      </c>
      <c r="I121" s="169"/>
      <c r="J121" s="171" t="str">
        <f t="shared" si="15"/>
        <v>Net Personal Wealth to Net National Income Ratio</v>
      </c>
      <c r="K121" s="569" t="s">
        <v>2482</v>
      </c>
      <c r="L121" s="172" t="str">
        <f t="shared" si="16"/>
        <v>Net Personal Wealth to Net National Income Ratio</v>
      </c>
      <c r="M121" s="89" t="str">
        <f t="shared" si="17"/>
        <v>Net Personal Wealth to Net National Income Ratio is the division of net wealth of the personal sector (households) by net national income.</v>
      </c>
      <c r="N121" s="169" t="s">
        <v>1957</v>
      </c>
      <c r="O121" s="172"/>
      <c r="P121" s="172"/>
      <c r="Q121" s="172"/>
      <c r="R121" s="172"/>
      <c r="S121" s="172"/>
      <c r="T121" s="116" t="str">
        <f t="shared" si="14"/>
        <v>wwealh</v>
      </c>
      <c r="U121" s="172"/>
      <c r="V121" s="172"/>
      <c r="W121" s="172"/>
      <c r="X121" s="172"/>
      <c r="Y121" s="172"/>
      <c r="Z121" s="172"/>
      <c r="AA121" s="170"/>
    </row>
    <row r="122" spans="1:41" customFormat="1" ht="17" thickBot="1">
      <c r="A122" s="200" t="s">
        <v>627</v>
      </c>
      <c r="B122" s="201" t="s">
        <v>1099</v>
      </c>
      <c r="C122" s="240" t="s">
        <v>1788</v>
      </c>
      <c r="D122" s="170" t="str">
        <f t="shared" si="13"/>
        <v>wweali</v>
      </c>
      <c r="E122" s="169"/>
      <c r="F122" s="172"/>
      <c r="G122" s="169"/>
      <c r="H122" s="169" t="s">
        <v>1791</v>
      </c>
      <c r="I122" s="169"/>
      <c r="J122" s="171" t="str">
        <f t="shared" si="15"/>
        <v>Net Non-Profit Wealth to Net National Income Ratio</v>
      </c>
      <c r="K122" s="569" t="s">
        <v>2484</v>
      </c>
      <c r="L122" s="172" t="str">
        <f t="shared" si="16"/>
        <v>Net Non-Profit Wealth to Net National Income Ratio</v>
      </c>
      <c r="M122" s="89" t="str">
        <f t="shared" si="17"/>
        <v>Net Non-Profit Wealth to Net National Income Ratio is the division of net wealth of the non-profit sector (philanthropy foundations, religious organizations, universities, etc.) by net national income.</v>
      </c>
      <c r="N122" s="169" t="s">
        <v>1958</v>
      </c>
      <c r="O122" s="172"/>
      <c r="P122" s="172"/>
      <c r="Q122" s="172"/>
      <c r="R122" s="172"/>
      <c r="S122" s="172"/>
      <c r="T122" s="116" t="str">
        <f t="shared" si="14"/>
        <v>wweali</v>
      </c>
      <c r="U122" s="172"/>
      <c r="V122" s="172"/>
      <c r="W122" s="172"/>
      <c r="X122" s="172"/>
      <c r="Y122" s="172"/>
      <c r="Z122" s="172"/>
      <c r="AA122" s="170"/>
    </row>
    <row r="123" spans="1:41" customFormat="1" ht="17" thickBot="1">
      <c r="A123" s="200" t="s">
        <v>627</v>
      </c>
      <c r="B123" s="201" t="s">
        <v>1099</v>
      </c>
      <c r="C123" s="240" t="s">
        <v>1785</v>
      </c>
      <c r="D123" s="170" t="str">
        <f t="shared" si="13"/>
        <v>wwealc</v>
      </c>
      <c r="E123" s="169"/>
      <c r="F123" s="172"/>
      <c r="G123" s="169"/>
      <c r="H123" s="169" t="s">
        <v>1792</v>
      </c>
      <c r="I123" s="169"/>
      <c r="J123" s="171" t="str">
        <f t="shared" si="15"/>
        <v>Net Corporate Wealth to Net National Income Ratio</v>
      </c>
      <c r="K123" s="569" t="s">
        <v>2485</v>
      </c>
      <c r="L123" s="172" t="str">
        <f t="shared" si="16"/>
        <v>Net Corporate Wealth to Net National Income Ratio</v>
      </c>
      <c r="M123" s="89" t="str">
        <f t="shared" si="17"/>
        <v>Net Corporate Wealth to Net National Income Ratio is the division of net wealth of the corporate sector (companies) by net national income.</v>
      </c>
      <c r="N123" s="169" t="s">
        <v>1959</v>
      </c>
      <c r="O123" s="172"/>
      <c r="P123" s="172"/>
      <c r="Q123" s="172"/>
      <c r="R123" s="172"/>
      <c r="S123" s="172"/>
      <c r="T123" s="116" t="str">
        <f t="shared" si="14"/>
        <v>wwealc</v>
      </c>
      <c r="U123" s="172"/>
      <c r="V123" s="172"/>
      <c r="W123" s="172"/>
      <c r="X123" s="172"/>
      <c r="Y123" s="172"/>
      <c r="Z123" s="172"/>
      <c r="AA123" s="170"/>
    </row>
    <row r="124" spans="1:41" customFormat="1" ht="17" thickBot="1">
      <c r="A124" s="200" t="s">
        <v>627</v>
      </c>
      <c r="B124" s="201" t="s">
        <v>1099</v>
      </c>
      <c r="C124" s="240" t="s">
        <v>1793</v>
      </c>
      <c r="D124" s="170" t="str">
        <f t="shared" si="13"/>
        <v>wwealg</v>
      </c>
      <c r="E124" s="169"/>
      <c r="F124" s="172"/>
      <c r="G124" s="169"/>
      <c r="H124" s="169" t="s">
        <v>1794</v>
      </c>
      <c r="I124" s="169"/>
      <c r="J124" s="171" t="str">
        <f t="shared" si="15"/>
        <v>Net Public Wealth to Net National Income Ratio</v>
      </c>
      <c r="K124" s="569" t="s">
        <v>2486</v>
      </c>
      <c r="L124" s="172" t="str">
        <f t="shared" si="16"/>
        <v>Net Public Wealth to Net National Income Ratio</v>
      </c>
      <c r="M124" s="89" t="str">
        <f t="shared" si="17"/>
        <v>Net Public Wealth to Net National Income Ratio is the division of net wealth of the public sector by net national income.</v>
      </c>
      <c r="N124" s="169" t="s">
        <v>1960</v>
      </c>
      <c r="O124" s="172"/>
      <c r="P124" s="172"/>
      <c r="Q124" s="172"/>
      <c r="R124" s="172"/>
      <c r="S124" s="172"/>
      <c r="T124" s="116" t="str">
        <f t="shared" si="14"/>
        <v>wwealg</v>
      </c>
      <c r="U124" s="172"/>
      <c r="V124" s="172"/>
      <c r="W124" s="172"/>
      <c r="X124" s="172"/>
      <c r="Y124" s="172"/>
      <c r="Z124" s="172"/>
      <c r="AA124" s="170"/>
    </row>
    <row r="125" spans="1:41" customFormat="1" ht="17" thickBot="1">
      <c r="A125" s="200" t="s">
        <v>627</v>
      </c>
      <c r="B125" s="201" t="s">
        <v>1421</v>
      </c>
      <c r="C125" s="240" t="s">
        <v>1422</v>
      </c>
      <c r="D125" s="170" t="str">
        <f t="shared" si="13"/>
        <v>wincta</v>
      </c>
      <c r="E125" s="168"/>
      <c r="F125" s="241">
        <v>10104101</v>
      </c>
      <c r="G125" s="168"/>
      <c r="H125" s="169" t="s">
        <v>1423</v>
      </c>
      <c r="I125" s="168"/>
      <c r="J125" s="168" t="str">
        <f t="shared" si="15"/>
        <v>Income reduction as a result of income tax</v>
      </c>
      <c r="K125" s="241" t="s">
        <v>2488</v>
      </c>
      <c r="L125" s="172" t="str">
        <f t="shared" si="16"/>
        <v>Income reduction as a result of income tax</v>
      </c>
      <c r="M125" s="89" t="str">
        <f t="shared" si="17"/>
        <v>Income reduction as a result of income tax is the total value of paid income taxes.</v>
      </c>
      <c r="N125" s="168" t="s">
        <v>1961</v>
      </c>
      <c r="O125" s="241"/>
      <c r="P125" s="241"/>
      <c r="Q125" s="241"/>
      <c r="R125" s="241"/>
      <c r="S125" s="241"/>
      <c r="T125" s="116" t="str">
        <f t="shared" si="14"/>
        <v>wincta</v>
      </c>
      <c r="U125" s="241"/>
      <c r="V125" s="241"/>
      <c r="W125" s="241"/>
      <c r="X125" s="241"/>
      <c r="Y125" s="241"/>
      <c r="Z125" s="241"/>
      <c r="AA125" s="242"/>
    </row>
    <row r="127" spans="1:41">
      <c r="A127" s="3" t="s">
        <v>1611</v>
      </c>
    </row>
    <row r="128" spans="1:41">
      <c r="A128" s="3" t="s">
        <v>1612</v>
      </c>
      <c r="B128" s="1"/>
      <c r="C128" s="1"/>
      <c r="E128" s="1"/>
    </row>
  </sheetData>
  <mergeCells count="9">
    <mergeCell ref="X2:AA2"/>
    <mergeCell ref="A2:D2"/>
    <mergeCell ref="S2:W2"/>
    <mergeCell ref="H2:H3"/>
    <mergeCell ref="J2:L2"/>
    <mergeCell ref="I2:I3"/>
    <mergeCell ref="N2:R2"/>
    <mergeCell ref="F2:F3"/>
    <mergeCell ref="G2:G3"/>
  </mergeCells>
  <phoneticPr fontId="41" type="noConversion"/>
  <pageMargins left="0.75" right="0.75" top="1" bottom="1" header="0.5" footer="0.5"/>
  <pageSetup paperSize="9" orientation="portrait" horizontalDpi="4294967292" verticalDpi="4294967292"/>
  <ignoredErrors>
    <ignoredError sqref="Y25:Y30 X36:X40 X55:X59 X96:X100 X32:X33 X51:X52 X70:X71 X92:X93 X24:X30 X43:X49 X62:X68 X84:X90 X74:X78 X79" emptyCellReference="1"/>
  </ignoredError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40"/>
  <sheetViews>
    <sheetView zoomScale="75" zoomScaleNormal="202" zoomScalePageLayoutView="60" workbookViewId="0">
      <selection activeCell="K22" sqref="K22"/>
    </sheetView>
  </sheetViews>
  <sheetFormatPr baseColWidth="10" defaultColWidth="11" defaultRowHeight="16"/>
  <cols>
    <col min="3" max="3" width="13.6640625" customWidth="1"/>
    <col min="5" max="5" width="11.6640625" style="97" customWidth="1"/>
    <col min="6" max="6" width="11" customWidth="1"/>
    <col min="7" max="7" width="7.6640625" customWidth="1"/>
    <col min="8" max="8" width="33" bestFit="1" customWidth="1"/>
    <col min="9" max="9" width="13.6640625" bestFit="1" customWidth="1"/>
    <col min="10" max="10" width="25.6640625" bestFit="1" customWidth="1"/>
    <col min="11" max="11" width="25.6640625" customWidth="1"/>
    <col min="12" max="12" width="48.1640625" bestFit="1" customWidth="1"/>
    <col min="13" max="13" width="148.6640625" customWidth="1"/>
    <col min="14" max="14" width="216" bestFit="1" customWidth="1"/>
    <col min="15" max="15" width="216" customWidth="1"/>
    <col min="16" max="16" width="90.1640625" customWidth="1"/>
    <col min="17" max="17" width="92.5" customWidth="1"/>
    <col min="18" max="18" width="39.1640625" bestFit="1" customWidth="1"/>
    <col min="23" max="23" width="8.6640625" bestFit="1" customWidth="1"/>
    <col min="24" max="24" width="32.33203125" style="94" bestFit="1" customWidth="1"/>
    <col min="25" max="25" width="66.33203125" style="94" customWidth="1"/>
    <col min="26" max="26" width="57.5" style="94" bestFit="1" customWidth="1"/>
    <col min="27" max="27" width="50.1640625" style="94" customWidth="1"/>
  </cols>
  <sheetData>
    <row r="1" spans="1:27" ht="16.25" customHeight="1" thickBot="1">
      <c r="A1" s="15"/>
      <c r="B1" s="16"/>
      <c r="C1" s="16"/>
      <c r="D1" s="16"/>
      <c r="E1" s="96"/>
      <c r="G1" s="1"/>
      <c r="R1" s="16"/>
      <c r="S1" s="17"/>
      <c r="T1" s="17"/>
      <c r="U1" s="17"/>
      <c r="V1" s="17"/>
      <c r="W1" s="17"/>
      <c r="X1" s="95"/>
    </row>
    <row r="2" spans="1:27" ht="17" thickBot="1">
      <c r="A2" s="793" t="s">
        <v>269</v>
      </c>
      <c r="B2" s="794"/>
      <c r="C2" s="794"/>
      <c r="D2" s="795"/>
      <c r="E2" s="803" t="s">
        <v>361</v>
      </c>
      <c r="F2" s="808" t="s">
        <v>427</v>
      </c>
      <c r="G2" s="810" t="s">
        <v>2114</v>
      </c>
      <c r="H2" s="796" t="s">
        <v>60</v>
      </c>
      <c r="I2" s="798" t="s">
        <v>51</v>
      </c>
      <c r="J2" s="800" t="s">
        <v>270</v>
      </c>
      <c r="K2" s="801"/>
      <c r="L2" s="802"/>
      <c r="M2" s="574"/>
      <c r="N2" s="805" t="s">
        <v>416</v>
      </c>
      <c r="O2" s="806"/>
      <c r="P2" s="806"/>
      <c r="Q2" s="806"/>
      <c r="R2" s="807"/>
      <c r="S2" s="779" t="s">
        <v>421</v>
      </c>
      <c r="T2" s="780"/>
      <c r="U2" s="780"/>
      <c r="V2" s="780"/>
      <c r="W2" s="780"/>
      <c r="X2" s="779" t="s">
        <v>417</v>
      </c>
      <c r="Y2" s="780"/>
      <c r="Z2" s="780"/>
      <c r="AA2" s="781"/>
    </row>
    <row r="3" spans="1:27" ht="40" customHeight="1" thickBot="1">
      <c r="A3" s="36" t="s">
        <v>9</v>
      </c>
      <c r="B3" s="37" t="s">
        <v>8</v>
      </c>
      <c r="C3" s="37" t="s">
        <v>7</v>
      </c>
      <c r="D3" s="38" t="s">
        <v>38</v>
      </c>
      <c r="E3" s="804"/>
      <c r="F3" s="809"/>
      <c r="G3" s="811"/>
      <c r="H3" s="797"/>
      <c r="I3" s="799"/>
      <c r="J3" s="26" t="s">
        <v>63</v>
      </c>
      <c r="K3" s="481" t="s">
        <v>2229</v>
      </c>
      <c r="L3" s="481" t="s">
        <v>61</v>
      </c>
      <c r="M3" s="481" t="s">
        <v>2188</v>
      </c>
      <c r="N3" s="483" t="s">
        <v>1880</v>
      </c>
      <c r="O3" s="483" t="s">
        <v>2190</v>
      </c>
      <c r="P3" s="165" t="s">
        <v>2370</v>
      </c>
      <c r="Q3" s="105" t="s">
        <v>420</v>
      </c>
      <c r="R3" s="136" t="s">
        <v>419</v>
      </c>
      <c r="S3" s="109" t="s">
        <v>268</v>
      </c>
      <c r="T3" s="110" t="s">
        <v>4</v>
      </c>
      <c r="U3" s="110" t="s">
        <v>5</v>
      </c>
      <c r="V3" s="110" t="s">
        <v>58</v>
      </c>
      <c r="W3" s="111" t="s">
        <v>57</v>
      </c>
      <c r="X3" s="193" t="s">
        <v>271</v>
      </c>
      <c r="Y3" s="194" t="s">
        <v>5</v>
      </c>
      <c r="Z3" s="194" t="s">
        <v>58</v>
      </c>
      <c r="AA3" s="195" t="s">
        <v>57</v>
      </c>
    </row>
    <row r="4" spans="1:27" ht="17" thickBot="1">
      <c r="A4" s="29" t="s">
        <v>615</v>
      </c>
      <c r="B4" s="30" t="s">
        <v>11</v>
      </c>
      <c r="C4" s="31" t="s">
        <v>16</v>
      </c>
      <c r="D4" s="32" t="str">
        <f>CONCATENATE(A4,B4,C4)</f>
        <v>*hweal</v>
      </c>
      <c r="E4" s="196">
        <v>0</v>
      </c>
      <c r="F4" s="149">
        <v>20105001</v>
      </c>
      <c r="G4" s="149">
        <v>1</v>
      </c>
      <c r="H4" s="27" t="s">
        <v>39</v>
      </c>
      <c r="I4" s="32" t="s">
        <v>62</v>
      </c>
      <c r="J4" s="27" t="s">
        <v>354</v>
      </c>
      <c r="K4" s="155" t="s">
        <v>2249</v>
      </c>
      <c r="L4" s="473" t="str">
        <f t="shared" ref="L4:L14" si="0">CONCATENATE(H4," of the ",I4)</f>
        <v>Net wealth of the personal sector</v>
      </c>
      <c r="M4" s="473" t="str">
        <f>CONCATENATE(N4,". ",Sectors!$B$5)</f>
        <v>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v>
      </c>
      <c r="N4" s="106" t="str">
        <f>Wealth_Macro_Variables!N23</f>
        <v xml:space="preserve">Net personal wealth is  the total value of non-financial and financial assets (housing, land, deposits, bonds, equities, etc.) held by households, minus their debts. </v>
      </c>
      <c r="O4" s="484"/>
      <c r="P4" s="484"/>
      <c r="Q4" s="64" t="str">
        <f>CONCATENATE("[",J4,"]","=","[",J5,"]","+","[",J13,"]","-","[",J22,"]")</f>
        <v>[Net personal wealth]=[Personal non-financial assets]+[Personal financial assets]-[Personal debt]</v>
      </c>
      <c r="R4" s="106" t="str">
        <f>CONCATENATE(D4,"=",D5,"+",D13,"-",D22)</f>
        <v>*hweal=*hwnfa+*hwfin-*hwdeb</v>
      </c>
      <c r="S4" s="113"/>
      <c r="T4" s="113" t="str">
        <f>D4</f>
        <v>*hweal</v>
      </c>
      <c r="U4" s="113"/>
      <c r="V4" s="113"/>
      <c r="W4" s="113"/>
      <c r="X4" s="125" t="str">
        <f>IF(Wealth_Distributed_Variables!T4&lt;&gt;"",CONCATENATE(Wealth_Distributed_Variables!$L4,"[",Wealth_Distributed_Variables!T4,"]"),"")</f>
        <v>Net wealth of the personal sector[*hweal]</v>
      </c>
      <c r="Y4" s="126" t="str">
        <f>IF(Wealth_Distributed_Variables!U4&lt;&gt;"",CONCATENATE(Wealth_Distributed_Variables!$L4,"[",Wealth_Distributed_Variables!U4,"]"),"")</f>
        <v/>
      </c>
      <c r="Z4" s="125" t="str">
        <f>IF(Wealth_Distributed_Variables!V4&lt;&gt;"",CONCATENATE(Wealth_Distributed_Variables!$L4,"[",Wealth_Distributed_Variables!V4,"]"),"")</f>
        <v/>
      </c>
      <c r="AA4" s="133" t="str">
        <f>IF(Wealth_Distributed_Variables!W4&lt;&gt;"",CONCATENATE(Wealth_Distributed_Variables!$L4,"[",Wealth_Distributed_Variables!W4,"]"),"")</f>
        <v/>
      </c>
    </row>
    <row r="5" spans="1:27" ht="17" thickBot="1">
      <c r="A5" s="18" t="s">
        <v>615</v>
      </c>
      <c r="B5" s="19" t="s">
        <v>11</v>
      </c>
      <c r="C5" s="20" t="s">
        <v>27</v>
      </c>
      <c r="D5" s="23" t="str">
        <f t="shared" ref="D5:D22" si="1">CONCATENATE(A5,B5,C5)</f>
        <v>*hwnfa</v>
      </c>
      <c r="E5" s="192">
        <v>0</v>
      </c>
      <c r="F5" s="198">
        <v>20105002</v>
      </c>
      <c r="G5" s="89"/>
      <c r="H5" s="28" t="s">
        <v>40</v>
      </c>
      <c r="I5" s="23" t="s">
        <v>62</v>
      </c>
      <c r="J5" s="28" t="s">
        <v>370</v>
      </c>
      <c r="K5" s="567" t="s">
        <v>2250</v>
      </c>
      <c r="L5" s="482" t="str">
        <f t="shared" si="0"/>
        <v>Non financial assets of the personal sector</v>
      </c>
      <c r="M5" s="473" t="str">
        <f>CONCATENATE(N5,". ",Sectors!$B$5)</f>
        <v>Personal non-financial assets include housing, land and all other domestic material and immaterial assets (machinery, equipment, patents, etc.) held directly by households, as opposed to non-financial assets owned indirectly through financial assets (equities, bonds, etc. in corporations holding non-financial assets). . The personal or household sector - in the national accounts sense - includes all households and private individuals (including those living in institutions), as well as unincorporated enterprises whose accounts are not separated from those of the households who own them.</v>
      </c>
      <c r="N5" s="107" t="str">
        <f>Wealth_Macro_Variables!N24</f>
        <v xml:space="preserve">Personal non-financial assets include housing, land and all other domestic material and immaterial assets (machinery, equipment, patents, etc.) held directly by households, as opposed to non-financial assets owned indirectly through financial assets (equities, bonds, etc. in corporations holding non-financial assets). </v>
      </c>
      <c r="O5" s="485"/>
      <c r="P5" s="485"/>
      <c r="Q5" s="66" t="str">
        <f>CONCATENATE("[",J5,"]","=","[",J6,"]","+","[",J9,"]")</f>
        <v>[Personal non-financial assets]=[Personal housing assets]+[Personal business and other non-financial assets]</v>
      </c>
      <c r="R5" s="107" t="str">
        <f>CONCATENATE(D5,"=",D6,"+",D9)</f>
        <v>*hwnfa=*hwhou+*hwbus</v>
      </c>
      <c r="S5" s="116"/>
      <c r="T5" s="116"/>
      <c r="U5" s="116" t="str">
        <f>D5</f>
        <v>*hwnfa</v>
      </c>
      <c r="V5" s="116"/>
      <c r="W5" s="116"/>
      <c r="X5" s="128" t="str">
        <f>IF(Wealth_Distributed_Variables!T5&lt;&gt;"",CONCATENATE(Wealth_Distributed_Variables!$L5,"[",Wealth_Distributed_Variables!T5,"]"),"")</f>
        <v/>
      </c>
      <c r="Y5" s="129" t="str">
        <f>IF(Wealth_Distributed_Variables!U5&lt;&gt;"",CONCATENATE(Wealth_Distributed_Variables!$L5,"[",Wealth_Distributed_Variables!U5,"]"),"")</f>
        <v>Non financial assets of the personal sector[*hwnfa]</v>
      </c>
      <c r="Z5" s="128" t="str">
        <f>IF(Wealth_Distributed_Variables!V5&lt;&gt;"",CONCATENATE(Wealth_Distributed_Variables!$L5,"[",Wealth_Distributed_Variables!V5,"]"),"")</f>
        <v/>
      </c>
      <c r="AA5" s="134" t="str">
        <f>IF(Wealth_Distributed_Variables!W5&lt;&gt;"",CONCATENATE(Wealth_Distributed_Variables!$L5,"[",Wealth_Distributed_Variables!W5,"]"),"")</f>
        <v/>
      </c>
    </row>
    <row r="6" spans="1:27" ht="17" thickBot="1">
      <c r="A6" s="18" t="s">
        <v>615</v>
      </c>
      <c r="B6" s="19" t="s">
        <v>11</v>
      </c>
      <c r="C6" s="20" t="s">
        <v>19</v>
      </c>
      <c r="D6" s="23" t="str">
        <f t="shared" si="1"/>
        <v>*hwhou</v>
      </c>
      <c r="E6" s="192">
        <v>0</v>
      </c>
      <c r="F6" s="198">
        <v>20105003</v>
      </c>
      <c r="G6" s="89"/>
      <c r="H6" s="28" t="s">
        <v>41</v>
      </c>
      <c r="I6" s="23" t="s">
        <v>62</v>
      </c>
      <c r="J6" s="28" t="s">
        <v>368</v>
      </c>
      <c r="K6" s="567" t="s">
        <v>2489</v>
      </c>
      <c r="L6" s="482" t="str">
        <f t="shared" si="0"/>
        <v>Housing assets of the personal sector</v>
      </c>
      <c r="M6" s="473" t="str">
        <f>CONCATENATE(N6,". ",Sectors!$B$5)</f>
        <v>Personal housing assets are dwellings (including land underlying dwellings)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6" s="107" t="str">
        <f>Wealth_Macro_Variables!N25</f>
        <v>Personal housing assets are dwellings (including land underlying dwellings) held by households.</v>
      </c>
      <c r="O6" s="485"/>
      <c r="P6" s="485"/>
      <c r="Q6" s="66" t="str">
        <f>CONCATENATE("[",J6,"]","=","[",J7,"]","+","[",J8,"]")</f>
        <v>[Personal housing assets]=[Personal dwellings]+[Personal land underlying dwellings]</v>
      </c>
      <c r="R6" s="107" t="str">
        <f>CONCATENATE(D6,"=",D7,"+",D8)</f>
        <v>*hwhou=*hwdwe+*hwlan</v>
      </c>
      <c r="S6" s="116"/>
      <c r="T6" s="116"/>
      <c r="U6" s="116"/>
      <c r="V6" s="116" t="str">
        <f>D6</f>
        <v>*hwhou</v>
      </c>
      <c r="W6" s="116"/>
      <c r="X6" s="128" t="str">
        <f>IF(Wealth_Distributed_Variables!T6&lt;&gt;"",CONCATENATE(Wealth_Distributed_Variables!$L6,"[",Wealth_Distributed_Variables!T6,"]"),"")</f>
        <v/>
      </c>
      <c r="Y6" s="129" t="str">
        <f>IF(Wealth_Distributed_Variables!U6&lt;&gt;"",CONCATENATE(Wealth_Distributed_Variables!$L6,"[",Wealth_Distributed_Variables!U6,"]"),"")</f>
        <v/>
      </c>
      <c r="Z6" s="128" t="str">
        <f>IF(Wealth_Distributed_Variables!V6&lt;&gt;"",CONCATENATE(Wealth_Distributed_Variables!$L6,"[",Wealth_Distributed_Variables!V6,"]"),"")</f>
        <v>Housing assets of the personal sector[*hwhou]</v>
      </c>
      <c r="AA6" s="134" t="str">
        <f>IF(Wealth_Distributed_Variables!W6&lt;&gt;"",CONCATENATE(Wealth_Distributed_Variables!$L6,"[",Wealth_Distributed_Variables!W6,"]"),"")</f>
        <v/>
      </c>
    </row>
    <row r="7" spans="1:27" ht="17" thickBot="1">
      <c r="A7" s="18" t="s">
        <v>615</v>
      </c>
      <c r="B7" s="19" t="s">
        <v>11</v>
      </c>
      <c r="C7" s="20" t="s">
        <v>17</v>
      </c>
      <c r="D7" s="23" t="str">
        <f t="shared" si="1"/>
        <v>*hwdwe</v>
      </c>
      <c r="E7" s="192">
        <v>0</v>
      </c>
      <c r="F7" s="198">
        <v>20105004</v>
      </c>
      <c r="G7" s="89"/>
      <c r="H7" s="28" t="s">
        <v>42</v>
      </c>
      <c r="I7" s="23" t="s">
        <v>62</v>
      </c>
      <c r="J7" s="28" t="s">
        <v>423</v>
      </c>
      <c r="K7" s="567" t="s">
        <v>2251</v>
      </c>
      <c r="L7" s="482" t="str">
        <f t="shared" si="0"/>
        <v>Dwellings of the personal sector</v>
      </c>
      <c r="M7" s="473" t="str">
        <f>CONCATENATE(N7,". ",Sectors!$B$5)</f>
        <v>Personal dwellings are places of residence held by households. . The personal or household sector - in the national accounts sense - includes all households and private individuals (including those living in institutions), as well as unincorporated enterprises whose accounts are not separated from those of the households who own them.</v>
      </c>
      <c r="N7" s="107" t="str">
        <f>Wealth_Macro_Variables!N26</f>
        <v xml:space="preserve">Personal dwellings are places of residence held by households. </v>
      </c>
      <c r="O7" s="485"/>
      <c r="P7" s="485"/>
      <c r="Q7" s="66"/>
      <c r="R7" s="107"/>
      <c r="S7" s="116"/>
      <c r="T7" s="116"/>
      <c r="U7" s="116"/>
      <c r="V7" s="116"/>
      <c r="W7" s="116" t="str">
        <f>D7</f>
        <v>*hwdwe</v>
      </c>
      <c r="X7" s="128" t="str">
        <f>IF(Wealth_Distributed_Variables!T7&lt;&gt;"",CONCATENATE(Wealth_Distributed_Variables!$L7,"[",Wealth_Distributed_Variables!T7,"]"),"")</f>
        <v/>
      </c>
      <c r="Y7" s="129" t="str">
        <f>IF(Wealth_Distributed_Variables!U7&lt;&gt;"",CONCATENATE(Wealth_Distributed_Variables!$L7,"[",Wealth_Distributed_Variables!U7,"]"),"")</f>
        <v/>
      </c>
      <c r="Z7" s="128" t="str">
        <f>IF(Wealth_Distributed_Variables!V7&lt;&gt;"",CONCATENATE(Wealth_Distributed_Variables!$L7,"[",Wealth_Distributed_Variables!V7,"]"),"")</f>
        <v/>
      </c>
      <c r="AA7" s="134" t="str">
        <f>IF(Wealth_Distributed_Variables!W7&lt;&gt;"",CONCATENATE(Wealth_Distributed_Variables!$L7,"[",Wealth_Distributed_Variables!W7,"]"),"")</f>
        <v>Dwellings of the personal sector[*hwdwe]</v>
      </c>
    </row>
    <row r="8" spans="1:27" ht="17" thickBot="1">
      <c r="A8" s="18" t="s">
        <v>615</v>
      </c>
      <c r="B8" s="19" t="s">
        <v>11</v>
      </c>
      <c r="C8" s="20" t="s">
        <v>18</v>
      </c>
      <c r="D8" s="23" t="str">
        <f t="shared" si="1"/>
        <v>*hwlan</v>
      </c>
      <c r="E8" s="192">
        <v>0</v>
      </c>
      <c r="F8" s="198">
        <v>20105005</v>
      </c>
      <c r="G8" s="89"/>
      <c r="H8" s="28" t="s">
        <v>43</v>
      </c>
      <c r="I8" s="23" t="s">
        <v>62</v>
      </c>
      <c r="J8" s="28" t="s">
        <v>371</v>
      </c>
      <c r="K8" s="567" t="s">
        <v>2253</v>
      </c>
      <c r="L8" s="482" t="str">
        <f t="shared" si="0"/>
        <v>Land underlying dwellings of the personal sector</v>
      </c>
      <c r="M8" s="473" t="str">
        <f>CONCATENATE(N8,". ",Sectors!$B$5)</f>
        <v>Personal land underlying dwellings is land on which the places of residence held by households are built. . The personal or household sector - in the national accounts sense - includes all households and private individuals (including those living in institutions), as well as unincorporated enterprises whose accounts are not separated from those of the households who own them.</v>
      </c>
      <c r="N8" s="107" t="str">
        <f>Wealth_Macro_Variables!N27</f>
        <v xml:space="preserve">Personal land underlying dwellings is land on which the places of residence held by households are built. </v>
      </c>
      <c r="O8" s="485"/>
      <c r="P8" s="485"/>
      <c r="Q8" s="66"/>
      <c r="R8" s="107"/>
      <c r="S8" s="116"/>
      <c r="T8" s="116"/>
      <c r="U8" s="116"/>
      <c r="V8" s="116"/>
      <c r="W8" s="116" t="str">
        <f>D8</f>
        <v>*hwlan</v>
      </c>
      <c r="X8" s="128" t="str">
        <f>IF(Wealth_Distributed_Variables!T8&lt;&gt;"",CONCATENATE(Wealth_Distributed_Variables!$L8,"[",Wealth_Distributed_Variables!T8,"]"),"")</f>
        <v/>
      </c>
      <c r="Y8" s="129" t="str">
        <f>IF(Wealth_Distributed_Variables!U8&lt;&gt;"",CONCATENATE(Wealth_Distributed_Variables!$L8,"[",Wealth_Distributed_Variables!U8,"]"),"")</f>
        <v/>
      </c>
      <c r="Z8" s="128" t="str">
        <f>IF(Wealth_Distributed_Variables!V8&lt;&gt;"",CONCATENATE(Wealth_Distributed_Variables!$L8,"[",Wealth_Distributed_Variables!V8,"]"),"")</f>
        <v/>
      </c>
      <c r="AA8" s="134" t="str">
        <f>IF(Wealth_Distributed_Variables!W8&lt;&gt;"",CONCATENATE(Wealth_Distributed_Variables!$L8,"[",Wealth_Distributed_Variables!W8,"]"),"")</f>
        <v>Land underlying dwellings of the personal sector[*hwlan]</v>
      </c>
    </row>
    <row r="9" spans="1:27" ht="17" thickBot="1">
      <c r="A9" s="18" t="s">
        <v>615</v>
      </c>
      <c r="B9" s="19" t="s">
        <v>11</v>
      </c>
      <c r="C9" s="20" t="s">
        <v>20</v>
      </c>
      <c r="D9" s="23" t="str">
        <f t="shared" si="1"/>
        <v>*hwbus</v>
      </c>
      <c r="E9" s="192">
        <v>0</v>
      </c>
      <c r="F9" s="198">
        <v>20105006</v>
      </c>
      <c r="G9" s="89"/>
      <c r="H9" s="28" t="s">
        <v>64</v>
      </c>
      <c r="I9" s="23" t="s">
        <v>62</v>
      </c>
      <c r="J9" s="28" t="s">
        <v>375</v>
      </c>
      <c r="K9" s="567" t="s">
        <v>2254</v>
      </c>
      <c r="L9" s="482" t="str">
        <f t="shared" si="0"/>
        <v>Business and other non-financial assets of the personal sector</v>
      </c>
      <c r="M9" s="473" t="str">
        <f>CONCATENATE(N9,". ",Sectors!$B$5)</f>
        <v>Personal business assets include agricultural land and other domestic material and immaterial non-financial assets (machinery, equipment, patents, etc.)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9" s="107" t="str">
        <f>Wealth_Macro_Variables!N28</f>
        <v>Personal business assets include agricultural land and other domestic material and immaterial non-financial assets (machinery, equipment, patents, etc.) held by households.</v>
      </c>
      <c r="O9" s="485"/>
      <c r="P9" s="485"/>
      <c r="Q9" s="66" t="str">
        <f>CONCATENATE("[",J9,"]","=","[",J10,"]","+","[",J11,"]","+","[",J12,"]")</f>
        <v>[Personal business and other non-financial assets]=[Personal agricultural land]+[Personal other domestic capital]+[Personal natural capital]</v>
      </c>
      <c r="R9" s="107" t="str">
        <f>CONCATENATE(D9,"=",D10,"+",D11,"+",D12)</f>
        <v>*hwbus=*hwagr+*hwodk+*hwnat</v>
      </c>
      <c r="S9" s="116"/>
      <c r="T9" s="116"/>
      <c r="U9" s="116"/>
      <c r="V9" s="116" t="str">
        <f>D9</f>
        <v>*hwbus</v>
      </c>
      <c r="W9" s="116"/>
      <c r="X9" s="128" t="str">
        <f>IF(Wealth_Distributed_Variables!T9&lt;&gt;"",CONCATENATE(Wealth_Distributed_Variables!$L9,"[",Wealth_Distributed_Variables!T9,"]"),"")</f>
        <v/>
      </c>
      <c r="Y9" s="129" t="str">
        <f>IF(Wealth_Distributed_Variables!U9&lt;&gt;"",CONCATENATE(Wealth_Distributed_Variables!$L9,"[",Wealth_Distributed_Variables!U9,"]"),"")</f>
        <v/>
      </c>
      <c r="Z9" s="128" t="str">
        <f>IF(Wealth_Distributed_Variables!V9&lt;&gt;"",CONCATENATE(Wealth_Distributed_Variables!$L9,"[",Wealth_Distributed_Variables!V9,"]"),"")</f>
        <v>Business and other non-financial assets of the personal sector[*hwbus]</v>
      </c>
      <c r="AA9" s="134" t="str">
        <f>IF(Wealth_Distributed_Variables!W9&lt;&gt;"",CONCATENATE(Wealth_Distributed_Variables!$L9,"[",Wealth_Distributed_Variables!W9,"]"),"")</f>
        <v/>
      </c>
    </row>
    <row r="10" spans="1:27" ht="17" thickBot="1">
      <c r="A10" s="18" t="s">
        <v>615</v>
      </c>
      <c r="B10" s="19" t="s">
        <v>11</v>
      </c>
      <c r="C10" s="20" t="s">
        <v>6</v>
      </c>
      <c r="D10" s="23" t="str">
        <f t="shared" si="1"/>
        <v>*hwagr</v>
      </c>
      <c r="E10" s="192">
        <v>0</v>
      </c>
      <c r="F10" s="198">
        <v>20105007</v>
      </c>
      <c r="G10" s="89"/>
      <c r="H10" s="28" t="s">
        <v>45</v>
      </c>
      <c r="I10" s="23" t="s">
        <v>62</v>
      </c>
      <c r="J10" s="28" t="s">
        <v>374</v>
      </c>
      <c r="K10" s="567" t="s">
        <v>2255</v>
      </c>
      <c r="L10" s="482" t="str">
        <f t="shared" si="0"/>
        <v>Agricultural land of the personal sector</v>
      </c>
      <c r="M10" s="473" t="str">
        <f>CONCATENATE(N10,". ",Sectors!$B$5)</f>
        <v>Personal agricultural land is agricultural land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0" s="107" t="str">
        <f>Wealth_Macro_Variables!N29</f>
        <v>Personal agricultural land is agricultural land held by households.</v>
      </c>
      <c r="O10" s="485"/>
      <c r="P10" s="485"/>
      <c r="Q10" s="66"/>
      <c r="R10" s="107"/>
      <c r="S10" s="116"/>
      <c r="T10" s="116"/>
      <c r="U10" s="116"/>
      <c r="V10" s="116"/>
      <c r="W10" s="116" t="str">
        <f>D10</f>
        <v>*hwagr</v>
      </c>
      <c r="X10" s="128" t="str">
        <f>IF(Wealth_Distributed_Variables!T10&lt;&gt;"",CONCATENATE(Wealth_Distributed_Variables!$L10,"[",Wealth_Distributed_Variables!T10,"]"),"")</f>
        <v/>
      </c>
      <c r="Y10" s="129" t="str">
        <f>IF(Wealth_Distributed_Variables!U10&lt;&gt;"",CONCATENATE(Wealth_Distributed_Variables!$L10,"[",Wealth_Distributed_Variables!U10,"]"),"")</f>
        <v/>
      </c>
      <c r="Z10" s="128"/>
      <c r="AA10" s="134" t="str">
        <f>IF(Wealth_Distributed_Variables!W10&lt;&gt;"",CONCATENATE(Wealth_Distributed_Variables!$L10,"[",Wealth_Distributed_Variables!W10,"]"),"")</f>
        <v>Agricultural land of the personal sector[*hwagr]</v>
      </c>
    </row>
    <row r="11" spans="1:27" ht="17" thickBot="1">
      <c r="A11" s="18" t="s">
        <v>615</v>
      </c>
      <c r="B11" s="19" t="s">
        <v>11</v>
      </c>
      <c r="C11" s="20" t="s">
        <v>26</v>
      </c>
      <c r="D11" s="23" t="str">
        <f t="shared" si="1"/>
        <v>*hwodk</v>
      </c>
      <c r="E11" s="192">
        <v>0</v>
      </c>
      <c r="F11" s="198">
        <v>20105008</v>
      </c>
      <c r="G11" s="89"/>
      <c r="H11" s="28" t="s">
        <v>44</v>
      </c>
      <c r="I11" s="23" t="s">
        <v>62</v>
      </c>
      <c r="J11" s="28" t="s">
        <v>424</v>
      </c>
      <c r="K11" s="567" t="s">
        <v>2256</v>
      </c>
      <c r="L11" s="482" t="str">
        <f t="shared" si="0"/>
        <v>Other domestic capital of the personal sector</v>
      </c>
      <c r="M11" s="473" t="str">
        <f>CONCATENATE(N11,". ",Sectors!$B$5)</f>
        <v>Other domestic personal capital includes all non-financial assets held by households and foundations, except housing assets and agricultural land: machinery, equipment, patents, etc. . The personal or household sector - in the national accounts sense - includes all households and private individuals (including those living in institutions), as well as unincorporated enterprises whose accounts are not separated from those of the households who own them.</v>
      </c>
      <c r="N11" s="107" t="str">
        <f>Wealth_Macro_Variables!N30</f>
        <v xml:space="preserve">Other domestic personal capital includes all non-financial assets held by households and foundations, except housing assets and agricultural land: machinery, equipment, patents, etc. </v>
      </c>
      <c r="O11" s="485"/>
      <c r="P11" s="485"/>
      <c r="Q11" s="66"/>
      <c r="R11" s="107"/>
      <c r="S11" s="116"/>
      <c r="T11" s="116"/>
      <c r="U11" s="116"/>
      <c r="V11" s="116"/>
      <c r="W11" s="116" t="str">
        <f>D11</f>
        <v>*hwodk</v>
      </c>
      <c r="X11" s="128" t="str">
        <f>IF(Wealth_Distributed_Variables!T11&lt;&gt;"",CONCATENATE(Wealth_Distributed_Variables!$L11,"[",Wealth_Distributed_Variables!T11,"]"),"")</f>
        <v/>
      </c>
      <c r="Y11" s="129" t="str">
        <f>IF(Wealth_Distributed_Variables!U11&lt;&gt;"",CONCATENATE(Wealth_Distributed_Variables!$L11,"[",Wealth_Distributed_Variables!U11,"]"),"")</f>
        <v/>
      </c>
      <c r="Z11" s="128"/>
      <c r="AA11" s="134" t="str">
        <f>IF(Wealth_Distributed_Variables!W11&lt;&gt;"",CONCATENATE(Wealth_Distributed_Variables!$L11,"[",Wealth_Distributed_Variables!W11,"]"),"")</f>
        <v>Other domestic capital of the personal sector[*hwodk]</v>
      </c>
    </row>
    <row r="12" spans="1:27" ht="17" thickBot="1">
      <c r="A12" s="18" t="s">
        <v>615</v>
      </c>
      <c r="B12" s="19" t="s">
        <v>11</v>
      </c>
      <c r="C12" s="20" t="s">
        <v>2162</v>
      </c>
      <c r="D12" s="23" t="str">
        <f t="shared" si="1"/>
        <v>*hwnat</v>
      </c>
      <c r="E12" s="192">
        <v>0</v>
      </c>
      <c r="F12" s="198"/>
      <c r="G12" s="89"/>
      <c r="H12" s="3" t="s">
        <v>2163</v>
      </c>
      <c r="I12" s="23" t="s">
        <v>62</v>
      </c>
      <c r="J12" s="3" t="s">
        <v>2164</v>
      </c>
      <c r="K12" s="567" t="s">
        <v>2257</v>
      </c>
      <c r="L12" s="482" t="s">
        <v>2165</v>
      </c>
      <c r="M12" s="473" t="str">
        <f>CONCATENATE(N12,". ",Sectors!$B$5)</f>
        <v>Personal natural capital corresponds to natural assets (minerals, energy and other environmental resources excluding agricultural land)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2" s="107" t="s">
        <v>2166</v>
      </c>
      <c r="O12" s="485"/>
      <c r="P12" s="485"/>
      <c r="Q12" s="66"/>
      <c r="R12" s="107"/>
      <c r="S12" s="116"/>
      <c r="T12" s="116"/>
      <c r="U12" s="116"/>
      <c r="V12" s="116"/>
      <c r="W12" s="116" t="str">
        <f>D12</f>
        <v>*hwnat</v>
      </c>
      <c r="X12" s="128"/>
      <c r="Y12" s="129"/>
      <c r="Z12" s="128"/>
      <c r="AA12" s="134" t="str">
        <f>IF(Wealth_Distributed_Variables!W12&lt;&gt;"",CONCATENATE(Wealth_Distributed_Variables!$L12,"[",Wealth_Distributed_Variables!W12,"]"),"")</f>
        <v>Natural capital of the personal sector[*hwnat]</v>
      </c>
    </row>
    <row r="13" spans="1:27" ht="17" thickBot="1">
      <c r="A13" s="18" t="s">
        <v>615</v>
      </c>
      <c r="B13" s="19" t="s">
        <v>11</v>
      </c>
      <c r="C13" s="20" t="s">
        <v>21</v>
      </c>
      <c r="D13" s="23" t="str">
        <f t="shared" si="1"/>
        <v>*hwfin</v>
      </c>
      <c r="E13" s="192">
        <v>0</v>
      </c>
      <c r="F13" s="198">
        <v>20105009</v>
      </c>
      <c r="G13" s="89"/>
      <c r="H13" s="28" t="s">
        <v>2</v>
      </c>
      <c r="I13" s="23" t="s">
        <v>62</v>
      </c>
      <c r="J13" s="28" t="s">
        <v>377</v>
      </c>
      <c r="K13" s="567" t="s">
        <v>2258</v>
      </c>
      <c r="L13" s="482" t="str">
        <f t="shared" si="0"/>
        <v>Financial assets of the personal sector</v>
      </c>
      <c r="M13" s="473" t="str">
        <f>CONCATENATE(N13,". ",Sectors!$B$5)</f>
        <v>Personal financial assets include bank deposits, bonds, stocks and other financial claims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3" s="107" t="str">
        <f>Wealth_Macro_Variables!N32</f>
        <v>Personal financial assets include bank deposits, bonds, stocks and other financial claims held by households.</v>
      </c>
      <c r="O13" s="485"/>
      <c r="P13" s="485"/>
      <c r="Q13" s="66" t="str">
        <f>CONCATENATE("[",J13,"]","=","[",J14,"]","+","[",J17,"]","+","[",J20,"]")</f>
        <v>[Personal financial assets]=[Personal currency, bonds &amp; deposits]+[Personal equity, fund shares &amp; offshore wealth]+[Personal pension funds &amp; life insurance]</v>
      </c>
      <c r="R13" s="107" t="str">
        <f>CONCATENATE(D13,"=",D14,"+",D17,"+",D20)</f>
        <v>*hwfin=*hwfix+*hwequ+*hwpen</v>
      </c>
      <c r="S13" s="116"/>
      <c r="T13" s="116"/>
      <c r="U13" s="116" t="str">
        <f>D13</f>
        <v>*hwfin</v>
      </c>
      <c r="V13" s="116"/>
      <c r="W13" s="116"/>
      <c r="X13" s="128" t="str">
        <f>IF(Wealth_Distributed_Variables!T13&lt;&gt;"",CONCATENATE(Wealth_Distributed_Variables!$L13,"[",Wealth_Distributed_Variables!T13,"]"),"")</f>
        <v/>
      </c>
      <c r="Y13" s="129" t="str">
        <f>IF(Wealth_Distributed_Variables!U13&lt;&gt;"",CONCATENATE(Wealth_Distributed_Variables!$L13,"[",Wealth_Distributed_Variables!U13,"]"),"")</f>
        <v>Financial assets of the personal sector[*hwfin]</v>
      </c>
      <c r="Z13" s="128" t="str">
        <f>IF(Wealth_Distributed_Variables!V13&lt;&gt;"",CONCATENATE(Wealth_Distributed_Variables!$L13,"[",Wealth_Distributed_Variables!V13,"]"),"")</f>
        <v/>
      </c>
      <c r="AA13" s="134" t="str">
        <f>IF(Wealth_Distributed_Variables!W13&lt;&gt;"",CONCATENATE(Wealth_Distributed_Variables!$L13,"[",Wealth_Distributed_Variables!W13,"]"),"")</f>
        <v/>
      </c>
    </row>
    <row r="14" spans="1:27" ht="17" thickBot="1">
      <c r="A14" s="18" t="s">
        <v>615</v>
      </c>
      <c r="B14" s="19" t="s">
        <v>11</v>
      </c>
      <c r="C14" s="20" t="s">
        <v>22</v>
      </c>
      <c r="D14" s="23" t="str">
        <f t="shared" si="1"/>
        <v>*hwfix</v>
      </c>
      <c r="E14" s="192">
        <v>0</v>
      </c>
      <c r="F14" s="198">
        <v>20105010</v>
      </c>
      <c r="G14" s="89"/>
      <c r="H14" s="28" t="s">
        <v>46</v>
      </c>
      <c r="I14" s="23" t="s">
        <v>62</v>
      </c>
      <c r="J14" s="28" t="s">
        <v>1775</v>
      </c>
      <c r="K14" s="567" t="s">
        <v>2259</v>
      </c>
      <c r="L14" s="482" t="str">
        <f t="shared" si="0"/>
        <v>Currency, deposits, bonds &amp; loans of the personal sector</v>
      </c>
      <c r="M14" s="473" t="str">
        <f>CONCATENATE(N14,". ",Sectors!$B$5)</f>
        <v>Personal currency, deposits, bonds &amp; loans are cash, bank deposits, bonds and loans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4" s="107" t="str">
        <f>Wealth_Macro_Variables!N33</f>
        <v>Personal currency, deposits, bonds &amp; loans are cash, bank deposits, bonds and loans held by households.</v>
      </c>
      <c r="O14" s="485"/>
      <c r="P14" s="485"/>
      <c r="Q14" s="66"/>
      <c r="R14" s="107"/>
      <c r="S14" s="116"/>
      <c r="T14" s="116"/>
      <c r="U14" s="116"/>
      <c r="V14" s="116" t="str">
        <f>D14</f>
        <v>*hwfix</v>
      </c>
      <c r="W14" s="116"/>
      <c r="X14" s="128" t="str">
        <f>IF(Wealth_Distributed_Variables!T14&lt;&gt;"",CONCATENATE(Wealth_Distributed_Variables!$L14,"[",Wealth_Distributed_Variables!T14,"]"),"")</f>
        <v/>
      </c>
      <c r="Y14" s="129" t="str">
        <f>IF(Wealth_Distributed_Variables!U14&lt;&gt;"",CONCATENATE(Wealth_Distributed_Variables!$L14,"[",Wealth_Distributed_Variables!U14,"]"),"")</f>
        <v/>
      </c>
      <c r="Z14" s="128" t="str">
        <f>IF(Wealth_Distributed_Variables!V14&lt;&gt;"",CONCATENATE(Wealth_Distributed_Variables!$L14,"[",Wealth_Distributed_Variables!V14,"]"),"")</f>
        <v>Currency, deposits, bonds &amp; loans of the personal sector[*hwfix]</v>
      </c>
      <c r="AA14" s="134" t="str">
        <f>IF(Wealth_Distributed_Variables!W14&lt;&gt;"",CONCATENATE(Wealth_Distributed_Variables!$L14,"[",Wealth_Distributed_Variables!W14,"]"),"")</f>
        <v/>
      </c>
    </row>
    <row r="15" spans="1:27" s="1" customFormat="1" ht="17" thickBot="1">
      <c r="A15" s="92" t="s">
        <v>615</v>
      </c>
      <c r="B15" s="20" t="s">
        <v>11</v>
      </c>
      <c r="C15" s="20" t="s">
        <v>1080</v>
      </c>
      <c r="D15" s="89" t="str">
        <f>CONCATENATE(A15,B15,C15)</f>
        <v>*hwcud</v>
      </c>
      <c r="E15" s="192">
        <v>0</v>
      </c>
      <c r="F15" s="198"/>
      <c r="G15" s="89"/>
      <c r="H15" s="3" t="s">
        <v>1076</v>
      </c>
      <c r="I15" s="23" t="s">
        <v>62</v>
      </c>
      <c r="J15" s="3" t="s">
        <v>1091</v>
      </c>
      <c r="K15" s="567" t="s">
        <v>2260</v>
      </c>
      <c r="L15" s="156" t="str">
        <f>CONCATENATE(H15," owned by ",I15)</f>
        <v>Currency, deposits owned by personal sector</v>
      </c>
      <c r="M15" s="473" t="str">
        <f>CONCATENATE(N15,". ",Sectors!$B$5)</f>
        <v>Personal currency &amp; deposits are cash and bank deposits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5" s="107" t="str">
        <f>Wealth_Macro_Variables!N34</f>
        <v>Personal currency &amp; deposits are cash and bank deposits held by households.</v>
      </c>
      <c r="O15" s="485"/>
      <c r="P15" s="485"/>
      <c r="Q15" s="66"/>
      <c r="R15" s="107"/>
      <c r="S15" s="116"/>
      <c r="T15" s="116"/>
      <c r="U15" s="116"/>
      <c r="V15" s="116"/>
      <c r="W15" s="116" t="str">
        <f>D15</f>
        <v>*hwcud</v>
      </c>
      <c r="X15" s="128"/>
      <c r="Y15" s="129"/>
      <c r="Z15" s="128"/>
      <c r="AA15" s="134" t="str">
        <f>IF(Wealth_Distributed_Variables!W15&lt;&gt;"",CONCATENATE(Wealth_Distributed_Variables!$L15,"[",Wealth_Distributed_Variables!W15,"]"),"")</f>
        <v>Currency, deposits owned by personal sector[*hwcud]</v>
      </c>
    </row>
    <row r="16" spans="1:27" s="1" customFormat="1" ht="17" thickBot="1">
      <c r="A16" s="92" t="s">
        <v>615</v>
      </c>
      <c r="B16" s="20" t="s">
        <v>11</v>
      </c>
      <c r="C16" s="20" t="s">
        <v>1081</v>
      </c>
      <c r="D16" s="89" t="str">
        <f>CONCATENATE(A16,B16,C16)</f>
        <v>*hwbol</v>
      </c>
      <c r="E16" s="192">
        <v>0</v>
      </c>
      <c r="F16" s="198"/>
      <c r="G16" s="89"/>
      <c r="H16" s="3" t="s">
        <v>1077</v>
      </c>
      <c r="I16" s="23" t="s">
        <v>62</v>
      </c>
      <c r="J16" s="3" t="s">
        <v>1092</v>
      </c>
      <c r="K16" s="156" t="s">
        <v>2261</v>
      </c>
      <c r="L16" s="156" t="str">
        <f>CONCATENATE(H16," owned by ",I16)</f>
        <v>Bonds &amp; loans owned by personal sector</v>
      </c>
      <c r="M16" s="473" t="str">
        <f>CONCATENATE(N16,". ",Sectors!$B$5)</f>
        <v>Personal bonds &amp; loans are bonds and loans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6" s="107" t="s">
        <v>1908</v>
      </c>
      <c r="O16" s="485"/>
      <c r="P16" s="485"/>
      <c r="Q16" s="66"/>
      <c r="R16" s="107"/>
      <c r="S16" s="116"/>
      <c r="T16" s="116"/>
      <c r="U16" s="116"/>
      <c r="V16" s="116"/>
      <c r="W16" s="116" t="str">
        <f>D16</f>
        <v>*hwbol</v>
      </c>
      <c r="X16" s="128"/>
      <c r="Y16" s="129"/>
      <c r="Z16" s="128"/>
      <c r="AA16" s="134" t="str">
        <f>IF(Wealth_Distributed_Variables!W16&lt;&gt;"",CONCATENATE(Wealth_Distributed_Variables!$L16,"[",Wealth_Distributed_Variables!W16,"]"),"")</f>
        <v>Bonds &amp; loans owned by personal sector[*hwbol]</v>
      </c>
    </row>
    <row r="17" spans="1:27" ht="17" thickBot="1">
      <c r="A17" s="18" t="s">
        <v>615</v>
      </c>
      <c r="B17" s="19" t="s">
        <v>11</v>
      </c>
      <c r="C17" s="20" t="s">
        <v>23</v>
      </c>
      <c r="D17" s="23" t="str">
        <f t="shared" si="1"/>
        <v>*hwequ</v>
      </c>
      <c r="E17" s="192">
        <v>0</v>
      </c>
      <c r="F17" s="198">
        <v>20105011</v>
      </c>
      <c r="G17" s="89"/>
      <c r="H17" s="28" t="s">
        <v>47</v>
      </c>
      <c r="I17" s="23" t="s">
        <v>62</v>
      </c>
      <c r="J17" s="28" t="s">
        <v>1766</v>
      </c>
      <c r="K17" s="156" t="s">
        <v>2262</v>
      </c>
      <c r="L17" s="482" t="str">
        <f>CONCATENATE(H17," of the ",I17)</f>
        <v>Equities, fund shares, offshore wealth of the personal sector</v>
      </c>
      <c r="M17" s="473" t="str">
        <f>CONCATENATE(N17,". ",Sectors!$B$5)</f>
        <v>Personal equity, fund shares &amp; offshore wealth are company stocks, fund shares and wealth outside of one's residence country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7" s="107" t="s">
        <v>1909</v>
      </c>
      <c r="O17" s="485"/>
      <c r="P17" s="485"/>
      <c r="Q17" s="66" t="str">
        <f>CONCATENATE("[",J17,"]","=","[",J18,"]","+","[",J19,"]")</f>
        <v>[Personal equity, fund shares &amp; offshore wealth]=[Personal equities]+[Personal offshore wealth]</v>
      </c>
      <c r="R17" s="107" t="str">
        <f>CONCATENATE(D17,"=",D18,"+",D19)</f>
        <v>*hwequ=*hweqi+*hwoff</v>
      </c>
      <c r="S17" s="116"/>
      <c r="T17" s="116"/>
      <c r="U17" s="116"/>
      <c r="V17" s="116" t="str">
        <f>D17</f>
        <v>*hwequ</v>
      </c>
      <c r="W17" s="116"/>
      <c r="X17" s="128" t="str">
        <f>IF(Wealth_Distributed_Variables!T17&lt;&gt;"",CONCATENATE(Wealth_Distributed_Variables!$L17,"[",Wealth_Distributed_Variables!T17,"]"),"")</f>
        <v/>
      </c>
      <c r="Y17" s="129" t="str">
        <f>IF(Wealth_Distributed_Variables!U17&lt;&gt;"",CONCATENATE(Wealth_Distributed_Variables!$L17,"[",Wealth_Distributed_Variables!U17,"]"),"")</f>
        <v/>
      </c>
      <c r="Z17" s="128" t="str">
        <f>IF(Wealth_Distributed_Variables!V17&lt;&gt;"",CONCATENATE(Wealth_Distributed_Variables!$L17,"[",Wealth_Distributed_Variables!V17,"]"),"")</f>
        <v>Equities, fund shares, offshore wealth of the personal sector[*hwequ]</v>
      </c>
      <c r="AA17" s="134" t="str">
        <f>IF(Wealth_Distributed_Variables!W17&lt;&gt;"",CONCATENATE(Wealth_Distributed_Variables!$L17,"[",Wealth_Distributed_Variables!W17,"]"),"")</f>
        <v/>
      </c>
    </row>
    <row r="18" spans="1:27" ht="17" thickBot="1">
      <c r="A18" s="18" t="s">
        <v>615</v>
      </c>
      <c r="B18" s="20" t="s">
        <v>11</v>
      </c>
      <c r="C18" s="20" t="s">
        <v>29</v>
      </c>
      <c r="D18" s="89" t="str">
        <f t="shared" si="1"/>
        <v>*hweqi</v>
      </c>
      <c r="E18" s="192">
        <v>0</v>
      </c>
      <c r="F18" s="198"/>
      <c r="G18" s="89"/>
      <c r="H18" s="28" t="s">
        <v>48</v>
      </c>
      <c r="I18" s="23" t="s">
        <v>62</v>
      </c>
      <c r="J18" s="28" t="s">
        <v>379</v>
      </c>
      <c r="K18" s="156" t="s">
        <v>2263</v>
      </c>
      <c r="L18" s="482" t="str">
        <f>CONCATENATE(H18," of the ",I18)</f>
        <v>Equities of the personal sector</v>
      </c>
      <c r="M18" s="473" t="str">
        <f>CONCATENATE(N18,". ",Sectors!$B$5)</f>
        <v>Personal equities are company stocks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8" s="107" t="s">
        <v>1910</v>
      </c>
      <c r="O18" s="485"/>
      <c r="P18" s="485"/>
      <c r="Q18" s="66"/>
      <c r="R18" s="107"/>
      <c r="S18" s="116"/>
      <c r="T18" s="116"/>
      <c r="U18" s="116"/>
      <c r="V18" s="116"/>
      <c r="W18" s="116" t="str">
        <f>D18</f>
        <v>*hweqi</v>
      </c>
      <c r="X18" s="128" t="str">
        <f>IF(Wealth_Distributed_Variables!T18&lt;&gt;"",CONCATENATE(Wealth_Distributed_Variables!$L18,"[",Wealth_Distributed_Variables!T18,"]"),"")</f>
        <v/>
      </c>
      <c r="Y18" s="129" t="str">
        <f>IF(Wealth_Distributed_Variables!U18&lt;&gt;"",CONCATENATE(Wealth_Distributed_Variables!$L18,"[",Wealth_Distributed_Variables!U18,"]"),"")</f>
        <v/>
      </c>
      <c r="Z18" s="128" t="str">
        <f>IF(Wealth_Distributed_Variables!V18&lt;&gt;"",CONCATENATE(Wealth_Distributed_Variables!$L18,"[",Wealth_Distributed_Variables!V18,"]"),"")</f>
        <v/>
      </c>
      <c r="AA18" s="134" t="str">
        <f>IF(Wealth_Distributed_Variables!W18&lt;&gt;"",CONCATENATE(Wealth_Distributed_Variables!$L18,"[",Wealth_Distributed_Variables!W18,"]"),"")</f>
        <v>Equities of the personal sector[*hweqi]</v>
      </c>
    </row>
    <row r="19" spans="1:27" ht="17" thickBot="1">
      <c r="A19" s="18" t="s">
        <v>615</v>
      </c>
      <c r="B19" s="20" t="s">
        <v>11</v>
      </c>
      <c r="C19" s="20" t="s">
        <v>30</v>
      </c>
      <c r="D19" s="89" t="str">
        <f t="shared" si="1"/>
        <v>*hwoff</v>
      </c>
      <c r="E19" s="192">
        <v>0</v>
      </c>
      <c r="F19" s="198"/>
      <c r="G19" s="89"/>
      <c r="H19" s="28" t="s">
        <v>49</v>
      </c>
      <c r="I19" s="23" t="s">
        <v>62</v>
      </c>
      <c r="J19" s="28" t="s">
        <v>380</v>
      </c>
      <c r="K19" s="156" t="s">
        <v>2264</v>
      </c>
      <c r="L19" s="482" t="str">
        <f>CONCATENATE(H19," of the ",I19)</f>
        <v>Offshore wealth of the personal sector</v>
      </c>
      <c r="M19" s="473" t="str">
        <f>CONCATENATE(N19,". ",Sectors!$B$5)</f>
        <v>Personal offshore wealth is wealth outside of one's residence country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19" s="107" t="s">
        <v>1911</v>
      </c>
      <c r="O19" s="485"/>
      <c r="P19" s="485"/>
      <c r="Q19" s="66"/>
      <c r="R19" s="107"/>
      <c r="S19" s="116"/>
      <c r="T19" s="116"/>
      <c r="U19" s="116"/>
      <c r="V19" s="116"/>
      <c r="W19" s="116" t="str">
        <f>D19</f>
        <v>*hwoff</v>
      </c>
      <c r="X19" s="128" t="str">
        <f>IF(Wealth_Distributed_Variables!T19&lt;&gt;"",CONCATENATE(Wealth_Distributed_Variables!$L19,"[",Wealth_Distributed_Variables!T19,"]"),"")</f>
        <v/>
      </c>
      <c r="Y19" s="129" t="str">
        <f>IF(Wealth_Distributed_Variables!U19&lt;&gt;"",CONCATENATE(Wealth_Distributed_Variables!$L19,"[",Wealth_Distributed_Variables!U19,"]"),"")</f>
        <v/>
      </c>
      <c r="Z19" s="128" t="str">
        <f>IF(Wealth_Distributed_Variables!V19&lt;&gt;"",CONCATENATE(Wealth_Distributed_Variables!$L19,"[",Wealth_Distributed_Variables!V19,"]"),"")</f>
        <v/>
      </c>
      <c r="AA19" s="134" t="str">
        <f>IF(Wealth_Distributed_Variables!W19&lt;&gt;"",CONCATENATE(Wealth_Distributed_Variables!$L19,"[",Wealth_Distributed_Variables!W19,"]"),"")</f>
        <v>Offshore wealth of the personal sector[*hwoff]</v>
      </c>
    </row>
    <row r="20" spans="1:27" ht="17" thickBot="1">
      <c r="A20" s="18" t="s">
        <v>615</v>
      </c>
      <c r="B20" s="19" t="s">
        <v>11</v>
      </c>
      <c r="C20" s="20" t="s">
        <v>24</v>
      </c>
      <c r="D20" s="23" t="str">
        <f t="shared" si="1"/>
        <v>*hwpen</v>
      </c>
      <c r="E20" s="192">
        <v>0</v>
      </c>
      <c r="F20" s="198">
        <v>20105012</v>
      </c>
      <c r="G20" s="89"/>
      <c r="H20" s="28" t="s">
        <v>65</v>
      </c>
      <c r="I20" s="23" t="s">
        <v>62</v>
      </c>
      <c r="J20" s="28" t="s">
        <v>425</v>
      </c>
      <c r="K20" s="156" t="s">
        <v>2265</v>
      </c>
      <c r="L20" s="482" t="str">
        <f>CONCATENATE(H20," of the ",I20)</f>
        <v>Pension funds &amp; life insurance of the personal sector</v>
      </c>
      <c r="M20" s="473" t="str">
        <f>CONCATENATE(N20,". ",Sectors!$B$5)</f>
        <v>Personal pension funds &amp; life insurance are pension funds and life insurance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20" s="107" t="s">
        <v>1912</v>
      </c>
      <c r="O20" s="485"/>
      <c r="P20" s="485"/>
      <c r="Q20" s="66"/>
      <c r="R20" s="107"/>
      <c r="S20" s="116"/>
      <c r="T20" s="116"/>
      <c r="U20" s="116"/>
      <c r="V20" s="116" t="str">
        <f>D20</f>
        <v>*hwpen</v>
      </c>
      <c r="W20" s="116"/>
      <c r="X20" s="128" t="str">
        <f>IF(Wealth_Distributed_Variables!T20&lt;&gt;"",CONCATENATE(Wealth_Distributed_Variables!$L20,"[",Wealth_Distributed_Variables!T20,"]"),"")</f>
        <v/>
      </c>
      <c r="Y20" s="129" t="str">
        <f>IF(Wealth_Distributed_Variables!U20&lt;&gt;"",CONCATENATE(Wealth_Distributed_Variables!$L20,"[",Wealth_Distributed_Variables!U20,"]"),"")</f>
        <v/>
      </c>
      <c r="Z20" s="128" t="str">
        <f>IF(Wealth_Distributed_Variables!V20&lt;&gt;"",CONCATENATE(Wealth_Distributed_Variables!$L20,"[",Wealth_Distributed_Variables!V20,"]"),"")</f>
        <v>Pension funds &amp; life insurance of the personal sector[*hwpen]</v>
      </c>
      <c r="AA20" s="134" t="str">
        <f>IF(Wealth_Distributed_Variables!W20&lt;&gt;"",CONCATENATE(Wealth_Distributed_Variables!$L20,"[",Wealth_Distributed_Variables!W20,"]"),"")</f>
        <v/>
      </c>
    </row>
    <row r="21" spans="1:27" s="3" customFormat="1" ht="16" customHeight="1" thickBot="1">
      <c r="A21" s="92" t="s">
        <v>615</v>
      </c>
      <c r="B21" s="20" t="s">
        <v>11</v>
      </c>
      <c r="C21" s="20" t="s">
        <v>1079</v>
      </c>
      <c r="D21" s="89" t="str">
        <f>CONCATENATE(A21,B21,C21)</f>
        <v>*hwfie</v>
      </c>
      <c r="E21" s="99">
        <v>0</v>
      </c>
      <c r="F21" s="198"/>
      <c r="G21" s="89"/>
      <c r="H21" s="3" t="s">
        <v>1078</v>
      </c>
      <c r="I21" s="89" t="s">
        <v>62</v>
      </c>
      <c r="J21" s="3" t="s">
        <v>1774</v>
      </c>
      <c r="K21" s="158" t="s">
        <v>2286</v>
      </c>
      <c r="L21" s="156" t="str">
        <f>CONCATENATE(H21," owned by ",I21)</f>
        <v>Financial assets except currency &amp; deposits owned by personal sector</v>
      </c>
      <c r="M21" s="473" t="str">
        <f>CONCATENATE(N21,". ",Sectors!$B$5)</f>
        <v>Personal financial assets excluding cash are financial assets except cash and bank deposits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21" s="107" t="s">
        <v>1914</v>
      </c>
      <c r="O21" s="485"/>
      <c r="P21" s="485"/>
      <c r="Q21" s="66" t="str">
        <f>CONCATENATE("[",J21,"]","=","[",J13,"]","-","[",J14,"]")</f>
        <v>[Personal financial assets excluding currency &amp; deposits]=[Personal financial assets]-[Personal currency, bonds &amp; deposits]</v>
      </c>
      <c r="R21" s="107" t="str">
        <f>CONCATENATE("(",D21,"=",D13,"-",D14,")")</f>
        <v>(*hwfie=*hwfin-*hwfix)</v>
      </c>
      <c r="S21" s="116"/>
      <c r="T21" s="116"/>
      <c r="U21" s="116" t="str">
        <f>D21</f>
        <v>*hwfie</v>
      </c>
      <c r="V21" s="116"/>
      <c r="W21" s="116"/>
      <c r="X21" s="128"/>
      <c r="Y21" s="129" t="str">
        <f>IF(Wealth_Distributed_Variables!U21&lt;&gt;"",CONCATENATE(Wealth_Distributed_Variables!$L21,"[",Wealth_Distributed_Variables!U21,"]"),"")</f>
        <v>Financial assets except currency &amp; deposits owned by personal sector[*hwfie]</v>
      </c>
      <c r="Z21" s="128"/>
      <c r="AA21" s="134" t="str">
        <f>IF(Wealth_Macro_Variables!W21&lt;&gt;"",CONCATENATE(Wealth_Macro_Variables!$L21,"[",Wealth_Macro_Variables!W21,"]"),"")</f>
        <v/>
      </c>
    </row>
    <row r="22" spans="1:27" ht="17" thickBot="1">
      <c r="A22" s="21" t="s">
        <v>615</v>
      </c>
      <c r="B22" s="22" t="s">
        <v>11</v>
      </c>
      <c r="C22" s="33" t="s">
        <v>25</v>
      </c>
      <c r="D22" s="24" t="str">
        <f t="shared" si="1"/>
        <v>*hwdeb</v>
      </c>
      <c r="E22" s="197">
        <v>0</v>
      </c>
      <c r="F22" s="199">
        <v>20105013</v>
      </c>
      <c r="G22" s="91"/>
      <c r="H22" s="25" t="s">
        <v>1</v>
      </c>
      <c r="I22" s="24" t="s">
        <v>62</v>
      </c>
      <c r="J22" s="25" t="s">
        <v>381</v>
      </c>
      <c r="K22" s="156" t="s">
        <v>2266</v>
      </c>
      <c r="L22" s="474" t="str">
        <f>CONCATENATE(H22," of the ",I22)</f>
        <v>Liabilities of the personal sector</v>
      </c>
      <c r="M22" s="473" t="str">
        <f>CONCATENATE(N22,". ",Sectors!$B$5)</f>
        <v>Personal debt is debts or legal obligations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v>
      </c>
      <c r="N22" s="108" t="s">
        <v>1913</v>
      </c>
      <c r="O22" s="480"/>
      <c r="P22" s="480"/>
      <c r="Q22" s="67"/>
      <c r="R22" s="108"/>
      <c r="S22" s="119"/>
      <c r="T22" s="119"/>
      <c r="U22" s="119" t="str">
        <f>D22</f>
        <v>*hwdeb</v>
      </c>
      <c r="V22" s="119"/>
      <c r="W22" s="119"/>
      <c r="X22" s="131" t="str">
        <f>IF(Wealth_Distributed_Variables!T22&lt;&gt;"",CONCATENATE(Wealth_Distributed_Variables!$L22,"[",Wealth_Distributed_Variables!T22,"]"),"")</f>
        <v/>
      </c>
      <c r="Y22" s="132" t="str">
        <f>IF(Wealth_Distributed_Variables!U22&lt;&gt;"",CONCATENATE(Wealth_Distributed_Variables!$L22,"[",Wealth_Distributed_Variables!U22,"]"),"")</f>
        <v>Liabilities of the personal sector[*hwdeb]</v>
      </c>
      <c r="Z22" s="131" t="str">
        <f>IF(Wealth_Distributed_Variables!V22&lt;&gt;"",CONCATENATE(Wealth_Distributed_Variables!$L22,"[",Wealth_Distributed_Variables!V22,"]"),"")</f>
        <v/>
      </c>
      <c r="AA22" s="135" t="str">
        <f>IF(Wealth_Distributed_Variables!W22&lt;&gt;"",CONCATENATE(Wealth_Distributed_Variables!$L22,"[",Wealth_Distributed_Variables!W22,"]"),"")</f>
        <v/>
      </c>
    </row>
    <row r="23" spans="1:27">
      <c r="G23" s="3"/>
    </row>
    <row r="24" spans="1:27">
      <c r="A24" s="162" t="s">
        <v>1889</v>
      </c>
      <c r="D24" s="174" t="s">
        <v>628</v>
      </c>
      <c r="E24" s="173"/>
      <c r="G24" s="3"/>
    </row>
    <row r="25" spans="1:27">
      <c r="G25" s="3"/>
    </row>
    <row r="26" spans="1:27">
      <c r="G26" s="3"/>
    </row>
    <row r="27" spans="1:27">
      <c r="G27" s="3"/>
    </row>
    <row r="28" spans="1:27">
      <c r="G28" s="3"/>
    </row>
    <row r="29" spans="1:27">
      <c r="G29" s="3"/>
    </row>
    <row r="30" spans="1:27">
      <c r="G30" s="3"/>
    </row>
    <row r="31" spans="1:27">
      <c r="G31" s="3"/>
    </row>
    <row r="32" spans="1:27">
      <c r="G32" s="3"/>
    </row>
    <row r="33" spans="7:7">
      <c r="G33" s="3"/>
    </row>
    <row r="34" spans="7:7">
      <c r="G34" s="3"/>
    </row>
    <row r="35" spans="7:7">
      <c r="G35" s="3"/>
    </row>
    <row r="36" spans="7:7">
      <c r="G36" s="3"/>
    </row>
    <row r="37" spans="7:7">
      <c r="G37" s="3"/>
    </row>
    <row r="38" spans="7:7">
      <c r="G38" s="3"/>
    </row>
    <row r="39" spans="7:7">
      <c r="G39" s="3"/>
    </row>
    <row r="40" spans="7:7">
      <c r="G40" s="3"/>
    </row>
    <row r="41" spans="7:7">
      <c r="G41" s="3"/>
    </row>
    <row r="42" spans="7:7">
      <c r="G42" s="3"/>
    </row>
    <row r="43" spans="7:7">
      <c r="G43" s="3"/>
    </row>
    <row r="44" spans="7:7">
      <c r="G44" s="3"/>
    </row>
    <row r="45" spans="7:7">
      <c r="G45" s="3"/>
    </row>
    <row r="46" spans="7:7">
      <c r="G46" s="3"/>
    </row>
    <row r="47" spans="7:7">
      <c r="G47" s="3"/>
    </row>
    <row r="48" spans="7:7">
      <c r="G48" s="3"/>
    </row>
    <row r="49" spans="7:7">
      <c r="G49" s="3"/>
    </row>
    <row r="50" spans="7:7">
      <c r="G50" s="3"/>
    </row>
    <row r="51" spans="7:7">
      <c r="G51" s="3"/>
    </row>
    <row r="52" spans="7:7">
      <c r="G52" s="3"/>
    </row>
    <row r="53" spans="7:7">
      <c r="G53" s="3"/>
    </row>
    <row r="54" spans="7:7">
      <c r="G54" s="3"/>
    </row>
    <row r="55" spans="7:7">
      <c r="G55" s="3"/>
    </row>
    <row r="56" spans="7:7">
      <c r="G56" s="3"/>
    </row>
    <row r="57" spans="7:7">
      <c r="G57" s="3"/>
    </row>
    <row r="58" spans="7:7">
      <c r="G58" s="3"/>
    </row>
    <row r="59" spans="7:7">
      <c r="G59" s="3"/>
    </row>
    <row r="60" spans="7:7">
      <c r="G60" s="3"/>
    </row>
    <row r="61" spans="7:7">
      <c r="G61" s="3"/>
    </row>
    <row r="62" spans="7:7">
      <c r="G62" s="3"/>
    </row>
    <row r="63" spans="7:7">
      <c r="G63" s="3"/>
    </row>
    <row r="64" spans="7:7">
      <c r="G64" s="3"/>
    </row>
    <row r="65" spans="7:7">
      <c r="G65" s="3"/>
    </row>
    <row r="66" spans="7:7">
      <c r="G66" s="3"/>
    </row>
    <row r="67" spans="7:7">
      <c r="G67" s="3"/>
    </row>
    <row r="68" spans="7:7">
      <c r="G68" s="3"/>
    </row>
    <row r="69" spans="7:7">
      <c r="G69" s="3"/>
    </row>
    <row r="70" spans="7:7">
      <c r="G70" s="3"/>
    </row>
    <row r="71" spans="7:7">
      <c r="G71" s="3"/>
    </row>
    <row r="72" spans="7:7">
      <c r="G72" s="3"/>
    </row>
    <row r="73" spans="7:7">
      <c r="G73" s="3"/>
    </row>
    <row r="74" spans="7:7">
      <c r="G74" s="3"/>
    </row>
    <row r="75" spans="7:7">
      <c r="G75" s="3"/>
    </row>
    <row r="76" spans="7:7">
      <c r="G76" s="3"/>
    </row>
    <row r="77" spans="7:7">
      <c r="G77" s="3"/>
    </row>
    <row r="78" spans="7:7">
      <c r="G78" s="3"/>
    </row>
    <row r="79" spans="7:7">
      <c r="G79" s="3"/>
    </row>
    <row r="80" spans="7:7">
      <c r="G80" s="3"/>
    </row>
    <row r="81" spans="7:7">
      <c r="G81" s="3"/>
    </row>
    <row r="82" spans="7:7">
      <c r="G82" s="3"/>
    </row>
    <row r="83" spans="7:7">
      <c r="G83" s="3"/>
    </row>
    <row r="84" spans="7:7">
      <c r="G84" s="3"/>
    </row>
    <row r="85" spans="7:7">
      <c r="G85" s="3"/>
    </row>
    <row r="86" spans="7:7">
      <c r="G86" s="3"/>
    </row>
    <row r="87" spans="7:7">
      <c r="G87" s="3"/>
    </row>
    <row r="88" spans="7:7">
      <c r="G88" s="3"/>
    </row>
    <row r="89" spans="7:7">
      <c r="G89" s="3"/>
    </row>
    <row r="90" spans="7:7">
      <c r="G90" s="3"/>
    </row>
    <row r="91" spans="7:7">
      <c r="G91" s="3"/>
    </row>
    <row r="92" spans="7:7">
      <c r="G92" s="3"/>
    </row>
    <row r="93" spans="7:7">
      <c r="G93" s="3"/>
    </row>
    <row r="94" spans="7:7">
      <c r="G94" s="3"/>
    </row>
    <row r="95" spans="7:7">
      <c r="G95" s="3"/>
    </row>
    <row r="96" spans="7:7">
      <c r="G96" s="3"/>
    </row>
    <row r="97" spans="7:7">
      <c r="G97" s="3"/>
    </row>
    <row r="98" spans="7:7">
      <c r="G98" s="3"/>
    </row>
    <row r="99" spans="7:7">
      <c r="G99" s="3"/>
    </row>
    <row r="100" spans="7:7">
      <c r="G100" s="3"/>
    </row>
    <row r="101" spans="7:7">
      <c r="G101" s="3"/>
    </row>
    <row r="102" spans="7:7">
      <c r="G102" s="3"/>
    </row>
    <row r="103" spans="7:7">
      <c r="G103" s="3"/>
    </row>
    <row r="104" spans="7:7">
      <c r="G104" s="3"/>
    </row>
    <row r="105" spans="7:7">
      <c r="G105" s="3"/>
    </row>
    <row r="106" spans="7:7">
      <c r="G106" s="3"/>
    </row>
    <row r="107" spans="7:7">
      <c r="G107" s="3"/>
    </row>
    <row r="108" spans="7:7">
      <c r="G108" s="3"/>
    </row>
    <row r="109" spans="7:7">
      <c r="G109" s="3"/>
    </row>
    <row r="110" spans="7:7">
      <c r="G110" s="3"/>
    </row>
    <row r="111" spans="7:7">
      <c r="G111" s="3"/>
    </row>
    <row r="112" spans="7:7">
      <c r="G112" s="3"/>
    </row>
    <row r="113" spans="7:7">
      <c r="G113" s="3"/>
    </row>
    <row r="114" spans="7:7">
      <c r="G114" s="3"/>
    </row>
    <row r="115" spans="7:7">
      <c r="G115" s="3"/>
    </row>
    <row r="116" spans="7:7">
      <c r="G116" s="3"/>
    </row>
    <row r="117" spans="7:7">
      <c r="G117" s="3"/>
    </row>
    <row r="118" spans="7:7">
      <c r="G118" s="3"/>
    </row>
    <row r="119" spans="7:7">
      <c r="G119" s="3"/>
    </row>
    <row r="120" spans="7:7">
      <c r="G120" s="3"/>
    </row>
    <row r="121" spans="7:7">
      <c r="G121" s="3"/>
    </row>
    <row r="122" spans="7:7">
      <c r="G122" s="3"/>
    </row>
    <row r="123" spans="7:7">
      <c r="G123" s="3"/>
    </row>
    <row r="124" spans="7:7">
      <c r="G124" s="3"/>
    </row>
    <row r="125" spans="7:7">
      <c r="G125" s="3"/>
    </row>
    <row r="126" spans="7:7">
      <c r="G126" s="3"/>
    </row>
    <row r="127" spans="7:7">
      <c r="G127" s="3"/>
    </row>
    <row r="128" spans="7:7">
      <c r="G128" s="3"/>
    </row>
    <row r="129" spans="7:7">
      <c r="G129" s="3"/>
    </row>
    <row r="130" spans="7:7">
      <c r="G130" s="3"/>
    </row>
    <row r="131" spans="7:7">
      <c r="G131" s="3"/>
    </row>
    <row r="132" spans="7:7">
      <c r="G132" s="3"/>
    </row>
    <row r="133" spans="7:7">
      <c r="G133" s="3"/>
    </row>
    <row r="134" spans="7:7">
      <c r="G134" s="3"/>
    </row>
    <row r="135" spans="7:7">
      <c r="G135" s="3"/>
    </row>
    <row r="136" spans="7:7">
      <c r="G136" s="3"/>
    </row>
    <row r="137" spans="7:7">
      <c r="G137" s="3"/>
    </row>
    <row r="138" spans="7:7">
      <c r="G138" s="3"/>
    </row>
    <row r="139" spans="7:7">
      <c r="G139" s="3"/>
    </row>
    <row r="140" spans="7:7">
      <c r="G140" s="1"/>
    </row>
  </sheetData>
  <mergeCells count="10">
    <mergeCell ref="X2:AA2"/>
    <mergeCell ref="A2:D2"/>
    <mergeCell ref="H2:H3"/>
    <mergeCell ref="I2:I3"/>
    <mergeCell ref="J2:L2"/>
    <mergeCell ref="S2:W2"/>
    <mergeCell ref="E2:E3"/>
    <mergeCell ref="N2:R2"/>
    <mergeCell ref="F2:F3"/>
    <mergeCell ref="G2:G3"/>
  </mergeCells>
  <phoneticPr fontId="41" type="noConversion"/>
  <hyperlinks>
    <hyperlink ref="D24" location="Distributed_Variable_Categories!A1" display="see Distributed_Variables_Categories" xr:uid="{00000000-0004-0000-0500-0000000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41"/>
  <sheetViews>
    <sheetView zoomScale="70" zoomScaleNormal="70" zoomScalePageLayoutView="86" workbookViewId="0">
      <selection activeCell="H19" sqref="H19"/>
    </sheetView>
  </sheetViews>
  <sheetFormatPr baseColWidth="10" defaultColWidth="10.83203125" defaultRowHeight="16"/>
  <cols>
    <col min="1" max="3" width="10.83203125" style="342"/>
    <col min="4" max="4" width="8" style="342" customWidth="1"/>
    <col min="5" max="5" width="4" style="342" customWidth="1"/>
    <col min="6" max="6" width="9.6640625" style="342" customWidth="1"/>
    <col min="7" max="7" width="5.33203125" style="342" customWidth="1"/>
    <col min="8" max="8" width="72" style="382" bestFit="1" customWidth="1"/>
    <col min="9" max="9" width="28.1640625" style="342" bestFit="1" customWidth="1"/>
    <col min="10" max="10" width="60.83203125" style="342" bestFit="1" customWidth="1"/>
    <col min="11" max="11" width="60.83203125" style="342" customWidth="1"/>
    <col min="12" max="12" width="60.6640625" style="342" customWidth="1"/>
    <col min="13" max="13" width="60.6640625" style="586" customWidth="1"/>
    <col min="14" max="15" width="91.1640625" style="509" customWidth="1"/>
    <col min="16" max="16" width="106.5" style="342" customWidth="1"/>
    <col min="17" max="17" width="238.6640625" style="342" bestFit="1" customWidth="1"/>
    <col min="18" max="18" width="52.1640625" style="342" bestFit="1" customWidth="1"/>
    <col min="19" max="23" width="10.83203125" style="342"/>
    <col min="24" max="24" width="50.6640625" style="552" bestFit="1" customWidth="1"/>
    <col min="25" max="25" width="79.83203125" style="342" bestFit="1" customWidth="1"/>
    <col min="26" max="26" width="51.6640625" style="342" customWidth="1"/>
    <col min="27" max="16384" width="10.83203125" style="342"/>
  </cols>
  <sheetData>
    <row r="1" spans="1:27" ht="17" thickBot="1">
      <c r="A1" s="273" t="s">
        <v>1614</v>
      </c>
      <c r="B1" s="376"/>
      <c r="C1" s="376"/>
      <c r="D1" s="376"/>
      <c r="E1" s="376"/>
      <c r="F1" s="376"/>
      <c r="G1" s="376"/>
      <c r="H1" s="377"/>
      <c r="I1" s="376"/>
      <c r="J1" s="376"/>
      <c r="K1" s="376"/>
      <c r="L1" s="376"/>
      <c r="M1" s="583"/>
      <c r="N1" s="504"/>
      <c r="O1" s="504"/>
      <c r="P1" s="376"/>
      <c r="Q1" s="376"/>
      <c r="R1" s="376"/>
      <c r="S1" s="376"/>
      <c r="T1" s="376"/>
      <c r="U1" s="376"/>
      <c r="V1" s="376"/>
      <c r="W1" s="376"/>
      <c r="X1" s="545"/>
      <c r="Y1" s="376"/>
      <c r="Z1" s="376"/>
      <c r="AA1" s="376"/>
    </row>
    <row r="2" spans="1:27" ht="17" thickBot="1">
      <c r="A2" s="815" t="s">
        <v>269</v>
      </c>
      <c r="B2" s="816"/>
      <c r="C2" s="816"/>
      <c r="D2" s="817"/>
      <c r="E2" s="824" t="s">
        <v>361</v>
      </c>
      <c r="F2" s="822" t="s">
        <v>426</v>
      </c>
      <c r="G2" s="826" t="s">
        <v>2114</v>
      </c>
      <c r="H2" s="818" t="s">
        <v>60</v>
      </c>
      <c r="I2" s="820" t="s">
        <v>51</v>
      </c>
      <c r="J2" s="813" t="s">
        <v>270</v>
      </c>
      <c r="K2" s="813"/>
      <c r="L2" s="814"/>
      <c r="M2" s="584"/>
      <c r="N2" s="812" t="s">
        <v>416</v>
      </c>
      <c r="O2" s="813"/>
      <c r="P2" s="813"/>
      <c r="Q2" s="813"/>
      <c r="R2" s="814"/>
      <c r="S2" s="815" t="s">
        <v>421</v>
      </c>
      <c r="T2" s="816"/>
      <c r="U2" s="816"/>
      <c r="V2" s="816"/>
      <c r="W2" s="817"/>
      <c r="X2" s="812" t="s">
        <v>417</v>
      </c>
      <c r="Y2" s="813"/>
      <c r="Z2" s="813"/>
      <c r="AA2" s="814"/>
    </row>
    <row r="3" spans="1:27" ht="18" thickBot="1">
      <c r="A3" s="383" t="s">
        <v>9</v>
      </c>
      <c r="B3" s="384" t="s">
        <v>8</v>
      </c>
      <c r="C3" s="384" t="s">
        <v>7</v>
      </c>
      <c r="D3" s="385" t="s">
        <v>38</v>
      </c>
      <c r="E3" s="825"/>
      <c r="F3" s="823"/>
      <c r="G3" s="827"/>
      <c r="H3" s="819"/>
      <c r="I3" s="821"/>
      <c r="J3" s="386" t="s">
        <v>63</v>
      </c>
      <c r="K3" s="573" t="s">
        <v>2229</v>
      </c>
      <c r="L3" s="387" t="s">
        <v>91</v>
      </c>
      <c r="M3" s="585" t="s">
        <v>2188</v>
      </c>
      <c r="N3" s="505" t="s">
        <v>1880</v>
      </c>
      <c r="O3" s="505" t="s">
        <v>2190</v>
      </c>
      <c r="P3" s="388" t="s">
        <v>1879</v>
      </c>
      <c r="Q3" s="389" t="s">
        <v>420</v>
      </c>
      <c r="R3" s="390" t="s">
        <v>419</v>
      </c>
      <c r="S3" s="391" t="s">
        <v>59</v>
      </c>
      <c r="T3" s="392" t="s">
        <v>4</v>
      </c>
      <c r="U3" s="392" t="s">
        <v>5</v>
      </c>
      <c r="V3" s="392" t="s">
        <v>58</v>
      </c>
      <c r="W3" s="393" t="s">
        <v>57</v>
      </c>
      <c r="X3" s="546" t="s">
        <v>271</v>
      </c>
      <c r="Y3" s="394" t="s">
        <v>272</v>
      </c>
      <c r="Z3" s="394" t="s">
        <v>273</v>
      </c>
      <c r="AA3" s="395" t="s">
        <v>274</v>
      </c>
    </row>
    <row r="4" spans="1:27" ht="20" customHeight="1" thickBot="1">
      <c r="A4" s="396" t="s">
        <v>615</v>
      </c>
      <c r="B4" s="378" t="s">
        <v>413</v>
      </c>
      <c r="C4" s="378" t="s">
        <v>276</v>
      </c>
      <c r="D4" s="397" t="str">
        <f>CONCATENATE(A4,B4,C4)</f>
        <v>*nninc</v>
      </c>
      <c r="E4" s="398"/>
      <c r="F4" s="399">
        <v>10301001</v>
      </c>
      <c r="G4" s="400" t="s">
        <v>1846</v>
      </c>
      <c r="H4" s="378" t="s">
        <v>1500</v>
      </c>
      <c r="I4" s="397" t="s">
        <v>2168</v>
      </c>
      <c r="J4" s="397" t="s">
        <v>1500</v>
      </c>
      <c r="K4" s="398" t="s">
        <v>2490</v>
      </c>
      <c r="L4" s="378" t="str">
        <f>CONCATENATE(H4," of ",I4)</f>
        <v>National income of national economy</v>
      </c>
      <c r="M4" s="648" t="str">
        <f>CONCATENATE(N4,Sectors!$B$9)</f>
        <v>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v>
      </c>
      <c r="N4" s="510" t="s">
        <v>1887</v>
      </c>
      <c r="O4" s="510"/>
      <c r="P4" s="401"/>
      <c r="Q4" s="587" t="str">
        <f>CONCATENATE("[",J4,"]","=","[",J5,"]","+","[",J8,"]",)</f>
        <v>[National income]=[Net domestic product]+[Net foreign income]</v>
      </c>
      <c r="R4" s="587" t="s">
        <v>2357</v>
      </c>
      <c r="S4" s="402"/>
      <c r="T4" s="403" t="str">
        <f>D4</f>
        <v>*nninc</v>
      </c>
      <c r="U4" s="403"/>
      <c r="V4" s="403"/>
      <c r="W4" s="403"/>
      <c r="X4" s="547" t="str">
        <f>IF('Income_Macro_Variables (old)'!T4&lt;&gt;"",CONCATENATE('Income_Macro_Variables (old)'!$J4,"[",'Income_Macro_Variables (old)'!T4,"]"),"")</f>
        <v>National income[*nninc]</v>
      </c>
      <c r="Y4" s="404" t="str">
        <f>IF('Income_Macro_Variables (old)'!U4&lt;&gt;"",CONCATENATE('Income_Macro_Variables (old)'!$J4,"[",'Income_Macro_Variables (old)'!U4,"]"),"")</f>
        <v/>
      </c>
      <c r="Z4" s="404" t="str">
        <f>IF('Income_Macro_Variables (old)'!V4&lt;&gt;"",CONCATENATE('Income_Macro_Variables (old)'!$H4,"[",'Income_Macro_Variables (old)'!V4,"]"),"")</f>
        <v/>
      </c>
      <c r="AA4" s="405" t="str">
        <f>IF('Income_Macro_Variables (old)'!W4&lt;&gt;"",CONCATENATE('Income_Macro_Variables (old)'!$H4,"[",'Income_Macro_Variables (old)'!W4,"]"),"")</f>
        <v/>
      </c>
    </row>
    <row r="5" spans="1:27" ht="20" customHeight="1" thickBot="1">
      <c r="A5" s="406" t="s">
        <v>615</v>
      </c>
      <c r="B5" s="380" t="s">
        <v>448</v>
      </c>
      <c r="C5" s="380" t="s">
        <v>449</v>
      </c>
      <c r="D5" s="407" t="str">
        <f t="shared" ref="D5:D69" si="0">CONCATENATE(A5,B5,C5)</f>
        <v>*ndpro</v>
      </c>
      <c r="E5" s="408"/>
      <c r="F5" s="406"/>
      <c r="G5" s="407" t="s">
        <v>1847</v>
      </c>
      <c r="H5" s="380" t="s">
        <v>2700</v>
      </c>
      <c r="I5" s="407" t="s">
        <v>2168</v>
      </c>
      <c r="J5" s="407" t="s">
        <v>542</v>
      </c>
      <c r="K5" s="408" t="s">
        <v>2491</v>
      </c>
      <c r="L5" s="380" t="str">
        <f t="shared" ref="L5:L68" si="1">CONCATENATE(H5," of ",I5)</f>
        <v xml:space="preserve">      Net domestic product of national economy</v>
      </c>
      <c r="M5" s="648" t="str">
        <f>CONCATENATE(N5,Sectors!$B$9)</f>
        <v>Net domestic product is the total value of the goods and services produced in a country, minus the value of the fixed capital used up in production (e.g. replacement of obsolete machines or maintenance of roads).The national economy - in the national accounts sense - includes all domestic sectors, i.e. all entities that are resident of a given country (in the sense of their economic activity), whether they belong to the private sector, the corporate sector, the governement sector.</v>
      </c>
      <c r="N5" s="506" t="s">
        <v>1962</v>
      </c>
      <c r="O5" s="506"/>
      <c r="P5" s="409"/>
      <c r="Q5" s="587" t="str">
        <f>CONCATENATE("[",J5,"]","=","[",J6,"]","-","[",J7,"]",)</f>
        <v>[Net domestic product]=[Gross domestic product]-[Consumption of fixed capital of national economy]</v>
      </c>
      <c r="R5" s="587" t="s">
        <v>2358</v>
      </c>
      <c r="S5" s="410"/>
      <c r="T5" s="411"/>
      <c r="U5" s="412" t="str">
        <f>D5</f>
        <v>*ndpro</v>
      </c>
      <c r="V5" s="411"/>
      <c r="W5" s="411"/>
      <c r="X5" s="548" t="str">
        <f>IF('Income_Macro_Variables (old)'!T5&lt;&gt;"",CONCATENATE('Income_Macro_Variables (old)'!$J5,"[",'Income_Macro_Variables (old)'!T5,"]"),"")</f>
        <v/>
      </c>
      <c r="Y5" s="413" t="str">
        <f>IF('Income_Macro_Variables (old)'!U8&lt;&gt;"",CONCATENATE('Income_Macro_Variables (old)'!$J5,"[",'Income_Macro_Variables (old)'!U8,"]"),"")</f>
        <v>Net domestic product[*nnfin]</v>
      </c>
      <c r="Z5" s="413" t="str">
        <f>IF('Income_Macro_Variables (old)'!V5&lt;&gt;"",CONCATENATE('Income_Macro_Variables (old)'!$H5,"[",'Income_Macro_Variables (old)'!V5,"]"),"")</f>
        <v/>
      </c>
      <c r="AA5" s="414" t="str">
        <f>IF('Income_Macro_Variables (old)'!W5&lt;&gt;"",CONCATENATE('Income_Macro_Variables (old)'!$H5,"[",'Income_Macro_Variables (old)'!W5,"]"),"")</f>
        <v/>
      </c>
    </row>
    <row r="6" spans="1:27" ht="20" customHeight="1" thickBot="1">
      <c r="A6" s="406" t="s">
        <v>615</v>
      </c>
      <c r="B6" s="380" t="s">
        <v>456</v>
      </c>
      <c r="C6" s="380" t="s">
        <v>449</v>
      </c>
      <c r="D6" s="407" t="str">
        <f>CONCATENATE(A6,B6,C6)</f>
        <v>*gdpro</v>
      </c>
      <c r="E6" s="408"/>
      <c r="F6" s="406"/>
      <c r="G6" s="407" t="s">
        <v>1848</v>
      </c>
      <c r="H6" s="380" t="s">
        <v>2701</v>
      </c>
      <c r="I6" s="407" t="s">
        <v>2168</v>
      </c>
      <c r="J6" s="407" t="s">
        <v>545</v>
      </c>
      <c r="K6" s="408" t="s">
        <v>2492</v>
      </c>
      <c r="L6" s="380" t="str">
        <f>CONCATENATE(H6," of ",I6)</f>
        <v xml:space="preserve">         Gross domestic product of national economy</v>
      </c>
      <c r="M6" s="648" t="str">
        <f>CONCATENATE(N6,Sectors!$B$9)</f>
        <v>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v>
      </c>
      <c r="N6" s="506" t="s">
        <v>2174</v>
      </c>
      <c r="O6" s="506"/>
      <c r="P6" s="409"/>
      <c r="Q6" s="587"/>
      <c r="R6" s="588"/>
      <c r="S6" s="410"/>
      <c r="T6" s="411"/>
      <c r="U6" s="571"/>
      <c r="V6" s="411" t="str">
        <f>D6</f>
        <v>*gdpro</v>
      </c>
      <c r="W6" s="411"/>
      <c r="X6" s="548" t="str">
        <f>IF('Income_Macro_Variables (old)'!T6&lt;&gt;"",CONCATENATE('Income_Macro_Variables (old)'!$J6,"[",'Income_Macro_Variables (old)'!T6,"]"),"")</f>
        <v/>
      </c>
      <c r="Y6" s="572"/>
      <c r="Z6" s="413" t="str">
        <f>IF('Income_Macro_Variables (old)'!V6&lt;&gt;"",CONCATENATE('Income_Macro_Variables (old)'!$J6,"[",'Income_Macro_Variables (old)'!V6,"]"),"")</f>
        <v>Gross domestic product[*gdpro]</v>
      </c>
      <c r="AA6" s="414" t="str">
        <f>IF('Income_Macro_Variables (old)'!W6&lt;&gt;"",CONCATENATE('Income_Macro_Variables (old)'!$H6,"[",'Income_Macro_Variables (old)'!W6,"]"),"")</f>
        <v/>
      </c>
    </row>
    <row r="7" spans="1:27" ht="20" customHeight="1" thickBot="1">
      <c r="A7" s="406" t="s">
        <v>615</v>
      </c>
      <c r="B7" s="380" t="s">
        <v>453</v>
      </c>
      <c r="C7" s="380" t="s">
        <v>457</v>
      </c>
      <c r="D7" s="407" t="str">
        <f>CONCATENATE(A7,B7,C7)</f>
        <v>*confc</v>
      </c>
      <c r="E7" s="408"/>
      <c r="F7" s="406"/>
      <c r="G7" s="407" t="s">
        <v>1849</v>
      </c>
      <c r="H7" s="380" t="s">
        <v>546</v>
      </c>
      <c r="I7" s="407" t="s">
        <v>2168</v>
      </c>
      <c r="J7" s="407" t="s">
        <v>2175</v>
      </c>
      <c r="K7" s="408" t="s">
        <v>2493</v>
      </c>
      <c r="L7" s="380" t="str">
        <f>CONCATENATE(H7," of ",I7)</f>
        <v>Consumption of fixed capital of national economy</v>
      </c>
      <c r="M7" s="648" t="str">
        <f>CONCATENATE(N7,Sectors!$B$9)</f>
        <v>Consumption of fixed capital of national economy is the decline in total value of fixed assets (e.g. roads, machines) which are owned and used by a producer. In other words, the amounts required to maintain the quality of fixed assets from a year to another. The decline in  value is a result of physical deterioration, normal obsolescence or normal accidental damage.The national economy - in the national accounts sense - includes all domestic sectors, i.e. all entities that are resident of a given country (in the sense of their economic activity), whether they belong to the private sector, the corporate sector, the governement sector.</v>
      </c>
      <c r="N7" s="506" t="s">
        <v>2176</v>
      </c>
      <c r="O7" s="506"/>
      <c r="P7" s="409"/>
      <c r="Q7" s="587"/>
      <c r="R7" s="587"/>
      <c r="S7" s="410"/>
      <c r="T7" s="411"/>
      <c r="U7" s="571"/>
      <c r="V7" s="411" t="str">
        <f>D7</f>
        <v>*confc</v>
      </c>
      <c r="W7" s="411"/>
      <c r="X7" s="548" t="str">
        <f>IF('Income_Macro_Variables (old)'!T7&lt;&gt;"",CONCATENATE('Income_Macro_Variables (old)'!$J7,"[",'Income_Macro_Variables (old)'!T7,"]"),"")</f>
        <v/>
      </c>
      <c r="Y7" s="572"/>
      <c r="Z7" s="413" t="str">
        <f>IF('Income_Macro_Variables (old)'!V7&lt;&gt;"",CONCATENATE('Income_Macro_Variables (old)'!$J7,"[",'Income_Macro_Variables (old)'!V7,"]"),"")</f>
        <v>Consumption of fixed capital of national economy[*confc]</v>
      </c>
      <c r="AA7" s="414" t="str">
        <f>IF('Income_Macro_Variables (old)'!W7&lt;&gt;"",CONCATENATE('Income_Macro_Variables (old)'!$H7,"[",'Income_Macro_Variables (old)'!W7,"]"),"")</f>
        <v/>
      </c>
    </row>
    <row r="8" spans="1:27" ht="20" customHeight="1" thickBot="1">
      <c r="A8" s="406" t="s">
        <v>615</v>
      </c>
      <c r="B8" s="380" t="s">
        <v>413</v>
      </c>
      <c r="C8" s="380" t="s">
        <v>21</v>
      </c>
      <c r="D8" s="407" t="str">
        <f t="shared" si="0"/>
        <v>*nnfin</v>
      </c>
      <c r="E8" s="408"/>
      <c r="F8" s="406"/>
      <c r="G8" s="407"/>
      <c r="H8" s="380" t="s">
        <v>1675</v>
      </c>
      <c r="I8" s="407" t="s">
        <v>2168</v>
      </c>
      <c r="J8" s="407" t="s">
        <v>1675</v>
      </c>
      <c r="K8" s="408" t="s">
        <v>2494</v>
      </c>
      <c r="L8" s="380" t="str">
        <f t="shared" si="1"/>
        <v>Net foreign income of national economy</v>
      </c>
      <c r="M8" s="648" t="str">
        <f>CONCATENATE(N8,Sectors!$B$9)</f>
        <v>Net foreign income is the difference between the total value of a country's citizens and companies earned abroad, and the total value of foreign citizens and overseas companies earned in that country.The national economy - in the national accounts sense - includes all domestic sectors, i.e. all entities that are resident of a given country (in the sense of their economic activity), whether they belong to the private sector, the corporate sector, the governement sector.</v>
      </c>
      <c r="N8" s="506" t="s">
        <v>1963</v>
      </c>
      <c r="O8" s="506"/>
      <c r="P8" s="409"/>
      <c r="Q8" s="587" t="str">
        <f>CONCATENATE("[",J8,"]","=","[",J9,"]","-","[",J10,"]","+","[",J11,"]","-","[",J12,"]")</f>
        <v>[Net foreign income]=[Property income received from abroad]-[Property income paid abroad]+[Compensation of employees received from abroad]-[Compensation of employees paid to rest of the world]</v>
      </c>
      <c r="R8" s="588" t="str">
        <f>CONCATENATE(D8,"=",D9,"-",D10,"+",D11,"-",D12)</f>
        <v>*nnfin=*pinrx-*pinpx+*comrx-*compx</v>
      </c>
      <c r="S8" s="410"/>
      <c r="T8" s="411"/>
      <c r="U8" s="411" t="str">
        <f>D8</f>
        <v>*nnfin</v>
      </c>
      <c r="V8" s="411"/>
      <c r="W8" s="411"/>
      <c r="X8" s="548"/>
      <c r="Y8" s="413" t="str">
        <f>IF('Income_Macro_Variables (old)'!U11&lt;&gt;"",CONCATENATE('Income_Macro_Variables (old)'!$J8,"[",'Income_Macro_Variables (old)'!U11,"]"),"")</f>
        <v/>
      </c>
      <c r="Z8" s="413"/>
      <c r="AA8" s="414"/>
    </row>
    <row r="9" spans="1:27" ht="20" customHeight="1" thickBot="1">
      <c r="A9" s="406" t="s">
        <v>615</v>
      </c>
      <c r="B9" s="380" t="s">
        <v>450</v>
      </c>
      <c r="C9" s="380" t="s">
        <v>451</v>
      </c>
      <c r="D9" s="407" t="str">
        <f t="shared" si="0"/>
        <v>*pinrx</v>
      </c>
      <c r="E9" s="408"/>
      <c r="F9" s="406"/>
      <c r="G9" s="407"/>
      <c r="H9" s="380" t="s">
        <v>324</v>
      </c>
      <c r="I9" s="407" t="s">
        <v>2168</v>
      </c>
      <c r="J9" s="407" t="s">
        <v>595</v>
      </c>
      <c r="K9" s="408" t="s">
        <v>2495</v>
      </c>
      <c r="L9" s="380" t="str">
        <f t="shared" si="1"/>
        <v>Property income received of national economy</v>
      </c>
      <c r="M9" s="648" t="str">
        <f>CONCATENATE(N9,Sectors!$B$9)</f>
        <v>Property income received from abroad is the total value of income that the national economy receives by virtue of owning property.The national economy - in the national accounts sense - includes all domestic sectors, i.e. all entities that are resident of a given country (in the sense of their economic activity), whether they belong to the private sector, the corporate sector, the governement sector.</v>
      </c>
      <c r="N9" s="506" t="s">
        <v>2172</v>
      </c>
      <c r="O9" s="506"/>
      <c r="P9" s="409"/>
      <c r="Q9" s="587"/>
      <c r="R9" s="587"/>
      <c r="S9" s="410"/>
      <c r="T9" s="411"/>
      <c r="U9" s="411"/>
      <c r="V9" s="411" t="str">
        <f>D9</f>
        <v>*pinrx</v>
      </c>
      <c r="W9" s="411"/>
      <c r="X9" s="548" t="str">
        <f>IF('Income_Macro_Variables (old)'!T9&lt;&gt;"",CONCATENATE('Income_Macro_Variables (old)'!$J9,"[",'Income_Macro_Variables (old)'!T9,"]"),"")</f>
        <v/>
      </c>
      <c r="Y9" s="413" t="str">
        <f>IF('Income_Macro_Variables (old)'!U9&lt;&gt;"",CONCATENATE('Income_Macro_Variables (old)'!$J9,"[",'Income_Macro_Variables (old)'!U9,"]"),"")</f>
        <v/>
      </c>
      <c r="Z9" s="413" t="str">
        <f>IF('Income_Macro_Variables (old)'!V9&lt;&gt;"",CONCATENATE('Income_Macro_Variables (old)'!$H9,"[",'Income_Macro_Variables (old)'!V9,"]"),"")</f>
        <v>Property income received[*pinrx]</v>
      </c>
      <c r="AA9" s="414" t="str">
        <f>IF('Income_Macro_Variables (old)'!W9&lt;&gt;"",CONCATENATE('Income_Macro_Variables (old)'!$H9,"[",'Income_Macro_Variables (old)'!W9,"]"),"")</f>
        <v/>
      </c>
    </row>
    <row r="10" spans="1:27" ht="20" customHeight="1" thickBot="1">
      <c r="A10" s="406" t="s">
        <v>615</v>
      </c>
      <c r="B10" s="380" t="s">
        <v>450</v>
      </c>
      <c r="C10" s="380" t="s">
        <v>452</v>
      </c>
      <c r="D10" s="407" t="str">
        <f t="shared" si="0"/>
        <v>*pinpx</v>
      </c>
      <c r="E10" s="408"/>
      <c r="F10" s="406"/>
      <c r="G10" s="407"/>
      <c r="H10" s="380" t="s">
        <v>329</v>
      </c>
      <c r="I10" s="407" t="s">
        <v>2168</v>
      </c>
      <c r="J10" s="407" t="s">
        <v>601</v>
      </c>
      <c r="K10" s="408" t="s">
        <v>2496</v>
      </c>
      <c r="L10" s="380" t="str">
        <f t="shared" si="1"/>
        <v>Property income paid of national economy</v>
      </c>
      <c r="M10" s="648" t="str">
        <f>CONCATENATE(N10,Sectors!$B$9)</f>
        <v>Property income paid abroad is the total value of payments made by the national economy accruing to property owners as remuneration for using their property.The national economy - in the national accounts sense - includes all domestic sectors, i.e. all entities that are resident of a given country (in the sense of their economic activity), whether they belong to the private sector, the corporate sector, the governement sector.</v>
      </c>
      <c r="N10" s="506" t="s">
        <v>2173</v>
      </c>
      <c r="O10" s="506"/>
      <c r="P10" s="409"/>
      <c r="Q10" s="409"/>
      <c r="R10" s="409"/>
      <c r="S10" s="410"/>
      <c r="T10" s="411"/>
      <c r="U10" s="411"/>
      <c r="V10" s="411" t="str">
        <f>D10</f>
        <v>*pinpx</v>
      </c>
      <c r="W10" s="411"/>
      <c r="X10" s="548" t="str">
        <f>IF('Income_Macro_Variables (old)'!T10&lt;&gt;"",CONCATENATE('Income_Macro_Variables (old)'!$J10,"[",'Income_Macro_Variables (old)'!T10,"]"),"")</f>
        <v/>
      </c>
      <c r="Y10" s="413" t="str">
        <f>IF('Income_Macro_Variables (old)'!U10&lt;&gt;"",CONCATENATE('Income_Macro_Variables (old)'!$J10,"[",'Income_Macro_Variables (old)'!U10,"]"),"")</f>
        <v/>
      </c>
      <c r="Z10" s="413" t="str">
        <f>IF('Income_Macro_Variables (old)'!V10&lt;&gt;"",CONCATENATE('Income_Macro_Variables (old)'!$H10,"[",'Income_Macro_Variables (old)'!V10,"]"),"")</f>
        <v>Property income paid[*pinpx]</v>
      </c>
      <c r="AA10" s="414" t="str">
        <f>IF('Income_Macro_Variables (old)'!W10&lt;&gt;"",CONCATENATE('Income_Macro_Variables (old)'!$H10,"[",'Income_Macro_Variables (old)'!W10,"]"),"")</f>
        <v/>
      </c>
    </row>
    <row r="11" spans="1:27" ht="20" customHeight="1" thickBot="1">
      <c r="A11" s="406" t="s">
        <v>615</v>
      </c>
      <c r="B11" s="380" t="s">
        <v>453</v>
      </c>
      <c r="C11" s="380" t="s">
        <v>454</v>
      </c>
      <c r="D11" s="407" t="str">
        <f t="shared" si="0"/>
        <v>*comrx</v>
      </c>
      <c r="E11" s="408"/>
      <c r="F11" s="406"/>
      <c r="G11" s="407"/>
      <c r="H11" s="380" t="s">
        <v>543</v>
      </c>
      <c r="I11" s="407" t="s">
        <v>2168</v>
      </c>
      <c r="J11" s="407" t="s">
        <v>594</v>
      </c>
      <c r="K11" s="408" t="s">
        <v>2497</v>
      </c>
      <c r="L11" s="380" t="str">
        <f>CONCATENATE(H11," by ",I11)</f>
        <v>Compensation of employees received by national economy</v>
      </c>
      <c r="M11" s="648" t="str">
        <f>CONCATENATE(N11,Sectors!$B$9)</f>
        <v>Compensation of employees received from abroad is the total value of wage and salary disbursements, and supplements to wages and salaries received by a country's residents, including wages and salaries received from the rest of the world.The national economy - in the national accounts sense - includes all domestic sectors, i.e. all entities that are resident of a given country (in the sense of their economic activity), whether they belong to the private sector, the corporate sector, the governement sector.</v>
      </c>
      <c r="N11" s="506" t="s">
        <v>1964</v>
      </c>
      <c r="O11" s="506"/>
      <c r="P11" s="409"/>
      <c r="Q11" s="409"/>
      <c r="R11" s="409"/>
      <c r="S11" s="410"/>
      <c r="T11" s="411"/>
      <c r="U11" s="411"/>
      <c r="V11" s="411" t="str">
        <f>D11</f>
        <v>*comrx</v>
      </c>
      <c r="W11" s="411"/>
      <c r="X11" s="548" t="str">
        <f>IF('Income_Macro_Variables (old)'!T11&lt;&gt;"",CONCATENATE('Income_Macro_Variables (old)'!$J11,"[",'Income_Macro_Variables (old)'!T11,"]"),"")</f>
        <v/>
      </c>
      <c r="Y11" s="413" t="str">
        <f>IF('Income_Macro_Variables (old)'!U11&lt;&gt;"",CONCATENATE('Income_Macro_Variables (old)'!$J11,"[",'Income_Macro_Variables (old)'!U11,"]"),"")</f>
        <v/>
      </c>
      <c r="Z11" s="413" t="str">
        <f>IF('Income_Macro_Variables (old)'!V11&lt;&gt;"",CONCATENATE('Income_Macro_Variables (old)'!$H11,"[",'Income_Macro_Variables (old)'!V11,"]"),"")</f>
        <v>Compensation of employees received[*comrx]</v>
      </c>
      <c r="AA11" s="414" t="str">
        <f>IF('Income_Macro_Variables (old)'!W11&lt;&gt;"",CONCATENATE('Income_Macro_Variables (old)'!$H11,"[",'Income_Macro_Variables (old)'!W11,"]"),"")</f>
        <v/>
      </c>
    </row>
    <row r="12" spans="1:27" ht="20" customHeight="1" thickBot="1">
      <c r="A12" s="406" t="s">
        <v>615</v>
      </c>
      <c r="B12" s="380" t="s">
        <v>453</v>
      </c>
      <c r="C12" s="380" t="s">
        <v>455</v>
      </c>
      <c r="D12" s="407" t="str">
        <f t="shared" si="0"/>
        <v>*compx</v>
      </c>
      <c r="E12" s="408"/>
      <c r="F12" s="406"/>
      <c r="G12" s="407"/>
      <c r="H12" s="380" t="s">
        <v>544</v>
      </c>
      <c r="I12" s="407" t="s">
        <v>2168</v>
      </c>
      <c r="J12" s="407" t="s">
        <v>1776</v>
      </c>
      <c r="K12" s="408" t="s">
        <v>2498</v>
      </c>
      <c r="L12" s="380" t="str">
        <f>CONCATENATE(H12," by ",I12)</f>
        <v>Compensation of employees paid by national economy</v>
      </c>
      <c r="M12" s="648" t="str">
        <f>CONCATENATE(N12,Sectors!$B$9)</f>
        <v>Compensation of employees paid to rest of the world is the total value of income accruing to employees as remuneration for their work.The national economy - in the national accounts sense - includes all domestic sectors, i.e. all entities that are resident of a given country (in the sense of their economic activity), whether they belong to the private sector, the corporate sector, the governement sector.</v>
      </c>
      <c r="N12" s="506" t="s">
        <v>1965</v>
      </c>
      <c r="O12" s="506"/>
      <c r="P12" s="409"/>
      <c r="Q12" s="409"/>
      <c r="R12" s="409"/>
      <c r="S12" s="410"/>
      <c r="T12" s="411"/>
      <c r="U12" s="411"/>
      <c r="V12" s="411" t="str">
        <f>D12</f>
        <v>*compx</v>
      </c>
      <c r="W12" s="411"/>
      <c r="X12" s="548" t="str">
        <f>IF('Income_Macro_Variables (old)'!T12&lt;&gt;"",CONCATENATE('Income_Macro_Variables (old)'!$J12,"[",'Income_Macro_Variables (old)'!T12,"]"),"")</f>
        <v/>
      </c>
      <c r="Y12" s="413" t="str">
        <f>IF('Income_Macro_Variables (old)'!U12&lt;&gt;"",CONCATENATE('Income_Macro_Variables (old)'!$J12,"[",'Income_Macro_Variables (old)'!U12,"]"),"")</f>
        <v/>
      </c>
      <c r="Z12" s="413" t="str">
        <f>IF('Income_Macro_Variables (old)'!V12&lt;&gt;"",CONCATENATE('Income_Macro_Variables (old)'!$H12,"[",'Income_Macro_Variables (old)'!V12,"]"),"")</f>
        <v>Compensation of employees paid[*compx]</v>
      </c>
      <c r="AA12" s="414" t="str">
        <f>IF('Income_Macro_Variables (old)'!W12&lt;&gt;"",CONCATENATE('Income_Macro_Variables (old)'!$H12,"[",'Income_Macro_Variables (old)'!W12,"]"),"")</f>
        <v/>
      </c>
    </row>
    <row r="13" spans="1:27" ht="20" customHeight="1" thickBot="1">
      <c r="A13" s="406" t="s">
        <v>615</v>
      </c>
      <c r="B13" s="380" t="s">
        <v>448</v>
      </c>
      <c r="C13" s="380" t="s">
        <v>449</v>
      </c>
      <c r="D13" s="407" t="str">
        <f t="shared" si="0"/>
        <v>*ndpro</v>
      </c>
      <c r="E13" s="408">
        <v>1</v>
      </c>
      <c r="F13" s="406"/>
      <c r="G13" s="407"/>
      <c r="H13" s="380" t="s">
        <v>542</v>
      </c>
      <c r="I13" s="407" t="s">
        <v>2168</v>
      </c>
      <c r="J13" s="407" t="s">
        <v>542</v>
      </c>
      <c r="K13" s="408" t="s">
        <v>2499</v>
      </c>
      <c r="L13" s="380" t="str">
        <f t="shared" si="1"/>
        <v>Net domestic product of national economy</v>
      </c>
      <c r="M13" s="648" t="str">
        <f>CONCATENATE(N13,Sectors!$B$9)</f>
        <v>Net domestic product is the total value of the goods and services produced in a country, minus the value of the fixed capital used up in production (e.g. replacement of obsolete machines or maintenance of roads).The national economy - in the national accounts sense - includes all domestic sectors, i.e. all entities that are resident of a given country (in the sense of their economic activity), whether they belong to the private sector, the corporate sector, the governement sector.</v>
      </c>
      <c r="N13" s="506" t="s">
        <v>1962</v>
      </c>
      <c r="O13" s="506"/>
      <c r="P13" s="409"/>
      <c r="Q13" s="409" t="str">
        <f>CONCATENATE("[",J13,"]","=","[",J14,"]","+","[",J15,"]","+","[",J16,"]","+","[",J17,"]","+","[",J18,"]","+","[",J19,"]",)</f>
        <v>[Net domestic product]=[Net value added of non-financial corporations sector]+[Net value added of financial corporations sector]+[Net value added of general government]+[Net value added of personal sector]+[Net value added of non-profit sector]+[Taxes on product (net) of national economy]</v>
      </c>
      <c r="R13" s="409" t="str">
        <f>CONCATENATE(D13,"=",D14,"+",D15,"+",D16,"+",D17,"+",D18,"+",D19)</f>
        <v>*ndpro=*nvanf+*nvafc+*nvago+*nvaho+*nvanp+*nvatp</v>
      </c>
      <c r="S13" s="410"/>
      <c r="T13" s="411" t="str">
        <f>D13</f>
        <v>*ndpro</v>
      </c>
      <c r="U13" s="411"/>
      <c r="V13" s="411"/>
      <c r="W13" s="411"/>
      <c r="X13" s="548" t="str">
        <f>IF('Income_Macro_Variables (old)'!T13&lt;&gt;"",CONCATENATE('Income_Macro_Variables (old)'!$J13,"[",'Income_Macro_Variables (old)'!T13,"]"),"")</f>
        <v>Net domestic product[*ndpro]</v>
      </c>
      <c r="Y13" s="413" t="str">
        <f>IF('Income_Macro_Variables (old)'!U13&lt;&gt;"",CONCATENATE('Income_Macro_Variables (old)'!$J13,"[",'Income_Macro_Variables (old)'!U13,"]"),"")</f>
        <v/>
      </c>
      <c r="Z13" s="413" t="str">
        <f>IF('Income_Macro_Variables (old)'!V13&lt;&gt;"",CONCATENATE('Income_Macro_Variables (old)'!$H13,"[",'Income_Macro_Variables (old)'!V13,"]"),"")</f>
        <v/>
      </c>
      <c r="AA13" s="414" t="str">
        <f>IF('Income_Macro_Variables (old)'!W13&lt;&gt;"",CONCATENATE('Income_Macro_Variables (old)'!$H13,"[",'Income_Macro_Variables (old)'!W13,"]"),"")</f>
        <v/>
      </c>
    </row>
    <row r="14" spans="1:27" ht="20" customHeight="1" thickBot="1">
      <c r="A14" s="406" t="s">
        <v>615</v>
      </c>
      <c r="B14" s="380" t="s">
        <v>458</v>
      </c>
      <c r="C14" s="380" t="s">
        <v>459</v>
      </c>
      <c r="D14" s="407" t="str">
        <f t="shared" si="0"/>
        <v>*nvanf</v>
      </c>
      <c r="E14" s="408"/>
      <c r="F14" s="406"/>
      <c r="G14" s="407"/>
      <c r="H14" s="380" t="s">
        <v>547</v>
      </c>
      <c r="I14" s="407" t="s">
        <v>548</v>
      </c>
      <c r="J14" s="407" t="s">
        <v>509</v>
      </c>
      <c r="K14" s="408" t="s">
        <v>2500</v>
      </c>
      <c r="L14" s="380" t="str">
        <f t="shared" si="1"/>
        <v>Net value added of non-financial corporations sector</v>
      </c>
      <c r="M14" s="648" t="str">
        <f>CONCATENATE(N14,Sectors!$B$7)</f>
        <v>Net value added of non-financial corporations sector is the total value of output owned by non-financial corporations sector, minus the total value of both intermediate consumption and consumption of fixed capital. The non-financial corporations sector includes all private and public enterprises that produce goods and/or provide non-financial services to the markets.The corporate sector - in the national accounts sense - includes all financial and non-financial corporations with an economic activity in a given country, whatever their legal status (with the exceptions of unincorporated enterprises included in the personal sector).</v>
      </c>
      <c r="N14" s="506" t="s">
        <v>1966</v>
      </c>
      <c r="O14" s="506"/>
      <c r="P14" s="409"/>
      <c r="Q14" s="409"/>
      <c r="R14" s="409"/>
      <c r="S14" s="410"/>
      <c r="T14" s="411"/>
      <c r="U14" s="411" t="str">
        <f t="shared" ref="U14:U19" si="2">D14</f>
        <v>*nvanf</v>
      </c>
      <c r="V14" s="411"/>
      <c r="W14" s="411"/>
      <c r="X14" s="548" t="str">
        <f>IF('Income_Macro_Variables (old)'!T14&lt;&gt;"",CONCATENATE('Income_Macro_Variables (old)'!$J14,"[",'Income_Macro_Variables (old)'!T14,"]"),"")</f>
        <v/>
      </c>
      <c r="Y14" s="413" t="str">
        <f>IF('Income_Macro_Variables (old)'!U14&lt;&gt;"",CONCATENATE('Income_Macro_Variables (old)'!$J14,"[",'Income_Macro_Variables (old)'!U14,"]"),"")</f>
        <v>Net value added of non-financial corporations sector[*nvanf]</v>
      </c>
      <c r="Z14" s="413" t="str">
        <f>IF('Income_Macro_Variables (old)'!V14&lt;&gt;"",CONCATENATE('Income_Macro_Variables (old)'!$H14,"[",'Income_Macro_Variables (old)'!V14,"]"),"")</f>
        <v/>
      </c>
      <c r="AA14" s="414" t="str">
        <f>IF('Income_Macro_Variables (old)'!W14&lt;&gt;"",CONCATENATE('Income_Macro_Variables (old)'!$H14,"[",'Income_Macro_Variables (old)'!W14,"]"),"")</f>
        <v/>
      </c>
    </row>
    <row r="15" spans="1:27" ht="20" customHeight="1" thickBot="1">
      <c r="A15" s="406" t="s">
        <v>615</v>
      </c>
      <c r="B15" s="380" t="s">
        <v>458</v>
      </c>
      <c r="C15" s="380" t="s">
        <v>467</v>
      </c>
      <c r="D15" s="407" t="str">
        <f t="shared" si="0"/>
        <v>*nvafc</v>
      </c>
      <c r="E15" s="408"/>
      <c r="F15" s="406"/>
      <c r="G15" s="407"/>
      <c r="H15" s="380" t="s">
        <v>547</v>
      </c>
      <c r="I15" s="407" t="s">
        <v>549</v>
      </c>
      <c r="J15" s="407" t="s">
        <v>510</v>
      </c>
      <c r="K15" s="408" t="s">
        <v>2501</v>
      </c>
      <c r="L15" s="380" t="str">
        <f t="shared" si="1"/>
        <v>Net value added of financial corporations sector</v>
      </c>
      <c r="M15" s="648" t="str">
        <f>CONCATENATE(N15,Sectors!$B$7)</f>
        <v>Net value added of financial corporations sector is the total value of output owned by financial corporations sector, minus the total value of both intermediate consumption and consumption of fixed capital. The financial corporations sector includes all private and public enterprises that provide financial services to the markets.The corporate sector - in the national accounts sense - includes all financial and non-financial corporations with an economic activity in a given country, whatever their legal status (with the exceptions of unincorporated enterprises included in the personal sector).</v>
      </c>
      <c r="N15" s="506" t="s">
        <v>1967</v>
      </c>
      <c r="O15" s="506"/>
      <c r="P15" s="409"/>
      <c r="Q15" s="409"/>
      <c r="R15" s="409"/>
      <c r="S15" s="410"/>
      <c r="T15" s="411"/>
      <c r="U15" s="411" t="str">
        <f t="shared" si="2"/>
        <v>*nvafc</v>
      </c>
      <c r="V15" s="411"/>
      <c r="W15" s="411"/>
      <c r="X15" s="548" t="str">
        <f>IF('Income_Macro_Variables (old)'!T15&lt;&gt;"",CONCATENATE('Income_Macro_Variables (old)'!$J15,"[",'Income_Macro_Variables (old)'!T15,"]"),"")</f>
        <v/>
      </c>
      <c r="Y15" s="413" t="str">
        <f>IF('Income_Macro_Variables (old)'!U15&lt;&gt;"",CONCATENATE('Income_Macro_Variables (old)'!$J15,"[",'Income_Macro_Variables (old)'!U15,"]"),"")</f>
        <v>Net value added of financial corporations sector[*nvafc]</v>
      </c>
      <c r="Z15" s="413" t="str">
        <f>IF('Income_Macro_Variables (old)'!V15&lt;&gt;"",CONCATENATE('Income_Macro_Variables (old)'!$H15,"[",'Income_Macro_Variables (old)'!V15,"]"),"")</f>
        <v/>
      </c>
      <c r="AA15" s="414" t="str">
        <f>IF('Income_Macro_Variables (old)'!W15&lt;&gt;"",CONCATENATE('Income_Macro_Variables (old)'!$H15,"[",'Income_Macro_Variables (old)'!W15,"]"),"")</f>
        <v/>
      </c>
    </row>
    <row r="16" spans="1:27" ht="20" customHeight="1" thickBot="1">
      <c r="A16" s="406" t="s">
        <v>615</v>
      </c>
      <c r="B16" s="380" t="s">
        <v>458</v>
      </c>
      <c r="C16" s="380" t="s">
        <v>460</v>
      </c>
      <c r="D16" s="407" t="str">
        <f t="shared" si="0"/>
        <v>*nvago</v>
      </c>
      <c r="E16" s="408"/>
      <c r="F16" s="406"/>
      <c r="G16" s="407"/>
      <c r="H16" s="380" t="s">
        <v>547</v>
      </c>
      <c r="I16" s="407" t="s">
        <v>356</v>
      </c>
      <c r="J16" s="407" t="s">
        <v>589</v>
      </c>
      <c r="K16" s="408" t="s">
        <v>2502</v>
      </c>
      <c r="L16" s="380" t="str">
        <f t="shared" si="1"/>
        <v>Net value added of general government sector</v>
      </c>
      <c r="M16" s="648" t="str">
        <f>CONCATENATE(N16,Sectors!$B$8)</f>
        <v>Net value added of general government is the total value of output owned by general government sector, minus the total value of both intermediate consumption and consumption of fixed capital.The government sector - in the national accounts - includes are national, regional local governement, social security administrations, and more generally all entities relying primarily upon public financing (taxes, contributions, and other compulsory payments).</v>
      </c>
      <c r="N16" s="506" t="s">
        <v>1968</v>
      </c>
      <c r="O16" s="506"/>
      <c r="P16" s="409"/>
      <c r="Q16" s="409"/>
      <c r="R16" s="409"/>
      <c r="S16" s="410"/>
      <c r="T16" s="411"/>
      <c r="U16" s="411" t="str">
        <f t="shared" si="2"/>
        <v>*nvago</v>
      </c>
      <c r="V16" s="411"/>
      <c r="W16" s="411"/>
      <c r="X16" s="548" t="str">
        <f>IF('Income_Macro_Variables (old)'!T16&lt;&gt;"",CONCATENATE('Income_Macro_Variables (old)'!$J16,"[",'Income_Macro_Variables (old)'!T16,"]"),"")</f>
        <v/>
      </c>
      <c r="Y16" s="413" t="str">
        <f>IF('Income_Macro_Variables (old)'!U16&lt;&gt;"",CONCATENATE('Income_Macro_Variables (old)'!$J16,"[",'Income_Macro_Variables (old)'!U16,"]"),"")</f>
        <v>Net value added of general government[*nvago]</v>
      </c>
      <c r="Z16" s="413" t="str">
        <f>IF('Income_Macro_Variables (old)'!V16&lt;&gt;"",CONCATENATE('Income_Macro_Variables (old)'!$H16,"[",'Income_Macro_Variables (old)'!V16,"]"),"")</f>
        <v/>
      </c>
      <c r="AA16" s="414" t="str">
        <f>IF('Income_Macro_Variables (old)'!W16&lt;&gt;"",CONCATENATE('Income_Macro_Variables (old)'!$H16,"[",'Income_Macro_Variables (old)'!W16,"]"),"")</f>
        <v/>
      </c>
    </row>
    <row r="17" spans="1:27" ht="20" customHeight="1" thickBot="1">
      <c r="A17" s="406" t="s">
        <v>615</v>
      </c>
      <c r="B17" s="380" t="s">
        <v>458</v>
      </c>
      <c r="C17" s="380" t="s">
        <v>461</v>
      </c>
      <c r="D17" s="407" t="str">
        <f t="shared" si="0"/>
        <v>*nvaho</v>
      </c>
      <c r="E17" s="408"/>
      <c r="F17" s="406"/>
      <c r="G17" s="407"/>
      <c r="H17" s="380" t="s">
        <v>547</v>
      </c>
      <c r="I17" s="407" t="s">
        <v>62</v>
      </c>
      <c r="J17" s="407" t="s">
        <v>586</v>
      </c>
      <c r="K17" s="408" t="s">
        <v>2503</v>
      </c>
      <c r="L17" s="380" t="str">
        <f t="shared" si="1"/>
        <v>Net value added of personal sector</v>
      </c>
      <c r="M17" s="648" t="str">
        <f>CONCATENATE(N17,Sectors!$B$5)</f>
        <v>Net value added of personal sector is the total value of output owned by personal sector (households), minus the total value of both intermediate consumption and consumption of fixed capital.The personal or household sector - in the national accounts sense - includes all households and private individuals (including those living in institutions), as well as unincorporated enterprises whose accounts are not separated from those of the households who own them.</v>
      </c>
      <c r="N17" s="506" t="s">
        <v>1969</v>
      </c>
      <c r="O17" s="506"/>
      <c r="P17" s="409"/>
      <c r="Q17" s="409"/>
      <c r="R17" s="409"/>
      <c r="S17" s="410"/>
      <c r="T17" s="411"/>
      <c r="U17" s="411" t="str">
        <f t="shared" si="2"/>
        <v>*nvaho</v>
      </c>
      <c r="V17" s="411"/>
      <c r="W17" s="411"/>
      <c r="X17" s="548" t="str">
        <f>IF('Income_Macro_Variables (old)'!T17&lt;&gt;"",CONCATENATE('Income_Macro_Variables (old)'!$J17,"[",'Income_Macro_Variables (old)'!T17,"]"),"")</f>
        <v/>
      </c>
      <c r="Y17" s="413" t="str">
        <f>IF('Income_Macro_Variables (old)'!U17&lt;&gt;"",CONCATENATE('Income_Macro_Variables (old)'!$J17,"[",'Income_Macro_Variables (old)'!U17,"]"),"")</f>
        <v>Net value added of personal sector[*nvaho]</v>
      </c>
      <c r="Z17" s="413" t="str">
        <f>IF('Income_Macro_Variables (old)'!V17&lt;&gt;"",CONCATENATE('Income_Macro_Variables (old)'!$H17,"[",'Income_Macro_Variables (old)'!V17,"]"),"")</f>
        <v/>
      </c>
      <c r="AA17" s="414" t="str">
        <f>IF('Income_Macro_Variables (old)'!W17&lt;&gt;"",CONCATENATE('Income_Macro_Variables (old)'!$H17,"[",'Income_Macro_Variables (old)'!W17,"]"),"")</f>
        <v/>
      </c>
    </row>
    <row r="18" spans="1:27" ht="20" customHeight="1" thickBot="1">
      <c r="A18" s="406" t="s">
        <v>615</v>
      </c>
      <c r="B18" s="380" t="s">
        <v>458</v>
      </c>
      <c r="C18" s="380" t="s">
        <v>462</v>
      </c>
      <c r="D18" s="407" t="str">
        <f t="shared" si="0"/>
        <v>*nvanp</v>
      </c>
      <c r="E18" s="408"/>
      <c r="F18" s="406"/>
      <c r="G18" s="407"/>
      <c r="H18" s="380" t="s">
        <v>547</v>
      </c>
      <c r="I18" s="407" t="s">
        <v>555</v>
      </c>
      <c r="J18" s="407" t="s">
        <v>593</v>
      </c>
      <c r="K18" s="408" t="s">
        <v>2504</v>
      </c>
      <c r="L18" s="380" t="str">
        <f t="shared" si="1"/>
        <v>Net value added of NPISH (non-profit) sector</v>
      </c>
      <c r="M18" s="648" t="str">
        <f>CONCATENATE(N18,Sectors!$B$6)</f>
        <v xml:space="preserve">Net value added of non-profit sector is the total value of output owned by non-profit sector (philanthropy foundations, religious organizations, universities, etc.), minus the total value of both intermediate consumption and consumption of fixed capital.The non-profit sector - in the national accounts sense - includes all non-profit institutions serving households (NPISH), such as foundations, religious organizations, etc. </v>
      </c>
      <c r="N18" s="506" t="s">
        <v>1970</v>
      </c>
      <c r="O18" s="506"/>
      <c r="P18" s="409"/>
      <c r="Q18" s="409"/>
      <c r="R18" s="409"/>
      <c r="S18" s="410"/>
      <c r="T18" s="411"/>
      <c r="U18" s="411" t="str">
        <f t="shared" si="2"/>
        <v>*nvanp</v>
      </c>
      <c r="V18" s="411"/>
      <c r="W18" s="411"/>
      <c r="X18" s="548" t="str">
        <f>IF('Income_Macro_Variables (old)'!T18&lt;&gt;"",CONCATENATE('Income_Macro_Variables (old)'!$J18,"[",'Income_Macro_Variables (old)'!T18,"]"),"")</f>
        <v/>
      </c>
      <c r="Y18" s="413" t="str">
        <f>IF('Income_Macro_Variables (old)'!U18&lt;&gt;"",CONCATENATE('Income_Macro_Variables (old)'!$J18,"[",'Income_Macro_Variables (old)'!U18,"]"),"")</f>
        <v>Net value added of non-profit sector[*nvanp]</v>
      </c>
      <c r="Z18" s="413" t="str">
        <f>IF('Income_Macro_Variables (old)'!V18&lt;&gt;"",CONCATENATE('Income_Macro_Variables (old)'!$H18,"[",'Income_Macro_Variables (old)'!V18,"]"),"")</f>
        <v/>
      </c>
      <c r="AA18" s="414" t="str">
        <f>IF('Income_Macro_Variables (old)'!W18&lt;&gt;"",CONCATENATE('Income_Macro_Variables (old)'!$H18,"[",'Income_Macro_Variables (old)'!W18,"]"),"")</f>
        <v/>
      </c>
    </row>
    <row r="19" spans="1:27" ht="20" customHeight="1" thickBot="1">
      <c r="A19" s="406" t="s">
        <v>615</v>
      </c>
      <c r="B19" s="380" t="s">
        <v>458</v>
      </c>
      <c r="C19" s="380" t="s">
        <v>463</v>
      </c>
      <c r="D19" s="407" t="str">
        <f t="shared" si="0"/>
        <v>*nvatp</v>
      </c>
      <c r="E19" s="408"/>
      <c r="F19" s="406"/>
      <c r="G19" s="407"/>
      <c r="H19" s="380" t="s">
        <v>550</v>
      </c>
      <c r="I19" s="407" t="s">
        <v>2168</v>
      </c>
      <c r="J19" s="407" t="s">
        <v>2177</v>
      </c>
      <c r="K19" s="408" t="s">
        <v>2507</v>
      </c>
      <c r="L19" s="380" t="str">
        <f t="shared" si="1"/>
        <v>Taxes on product (net) of national economy</v>
      </c>
      <c r="M19" s="648" t="str">
        <f>CONCATENATE(N19,Sectors!$B$9)</f>
        <v>Taxes on product (net) of national economy is the total value of taxes incurred directly as a result of engaging in production (mainly consist of current taxes on the labour or capital employed in the enterprise, such as payroll taxes or current taxes on vehicles or buildings) of the national economy, minus subsidies.The national economy - in the national accounts sense - includes all domestic sectors, i.e. all entities that are resident of a given country (in the sense of their economic activity), whether they belong to the private sector, the corporate sector, the governement sector.</v>
      </c>
      <c r="N19" s="506" t="s">
        <v>2178</v>
      </c>
      <c r="O19" s="506"/>
      <c r="P19" s="409"/>
      <c r="Q19" s="409"/>
      <c r="R19" s="409"/>
      <c r="S19" s="410"/>
      <c r="T19" s="411"/>
      <c r="U19" s="411" t="str">
        <f t="shared" si="2"/>
        <v>*nvatp</v>
      </c>
      <c r="V19" s="411"/>
      <c r="W19" s="411"/>
      <c r="X19" s="548" t="str">
        <f>IF('Income_Macro_Variables (old)'!T19&lt;&gt;"",CONCATENATE('Income_Macro_Variables (old)'!$J19,"[",'Income_Macro_Variables (old)'!T19,"]"),"")</f>
        <v/>
      </c>
      <c r="Y19" s="413" t="str">
        <f>IF('Income_Macro_Variables (old)'!U19&lt;&gt;"",CONCATENATE('Income_Macro_Variables (old)'!$J19,"[",'Income_Macro_Variables (old)'!U19,"]"),"")</f>
        <v>Taxes on product (net) of national economy[*nvatp]</v>
      </c>
      <c r="Z19" s="413" t="str">
        <f>IF('Income_Macro_Variables (old)'!V19&lt;&gt;"",CONCATENATE('Income_Macro_Variables (old)'!$H19,"[",'Income_Macro_Variables (old)'!V19,"]"),"")</f>
        <v/>
      </c>
      <c r="AA19" s="414" t="str">
        <f>IF('Income_Macro_Variables (old)'!W19&lt;&gt;"",CONCATENATE('Income_Macro_Variables (old)'!$H19,"[",'Income_Macro_Variables (old)'!W19,"]"),"")</f>
        <v/>
      </c>
    </row>
    <row r="20" spans="1:27" ht="20" customHeight="1" thickBot="1">
      <c r="A20" s="406" t="s">
        <v>615</v>
      </c>
      <c r="B20" s="380" t="s">
        <v>458</v>
      </c>
      <c r="C20" s="380" t="s">
        <v>459</v>
      </c>
      <c r="D20" s="407" t="str">
        <f t="shared" si="0"/>
        <v>*nvanf</v>
      </c>
      <c r="E20" s="408"/>
      <c r="F20" s="406"/>
      <c r="G20" s="407"/>
      <c r="H20" s="380" t="s">
        <v>547</v>
      </c>
      <c r="I20" s="407" t="s">
        <v>548</v>
      </c>
      <c r="J20" s="407" t="s">
        <v>509</v>
      </c>
      <c r="K20" s="408" t="s">
        <v>2500</v>
      </c>
      <c r="L20" s="380" t="str">
        <f t="shared" si="1"/>
        <v>Net value added of non-financial corporations sector</v>
      </c>
      <c r="M20" s="648" t="str">
        <f t="shared" ref="M20:M27" si="3">N20</f>
        <v>Net value added of non-financial corporations sector is the total value of output owned by non-financial corporations sector, minus the total value of both intermediate consumption and consumption of fixed capital. The non-financial corporations sector includes all private and public enterprises that produce goods and/or provide non-financial services to the markets.</v>
      </c>
      <c r="N20" s="506" t="s">
        <v>1966</v>
      </c>
      <c r="O20" s="506"/>
      <c r="P20" s="409"/>
      <c r="Q20" s="409" t="str">
        <f>CONCATENATE("[",J20,"]","=","[",J21,"]","+","[",J22,"]","+","[",J23,"]",)</f>
        <v>[Net value added of non-financial corporations sector]=[Compensation of employees paid by non financial corporations]+[Net operating surplus of non-financial corporations ]+[Other taxes on production (net) paid by non-financial corporations sector]</v>
      </c>
      <c r="R20" s="409" t="str">
        <f>CONCATENATE(D20,"=",D21,"+",D22,"+",D23)</f>
        <v>*nvanf=*comnf+*nsunf+*taxnf</v>
      </c>
      <c r="S20" s="410"/>
      <c r="T20" s="411" t="str">
        <f>D20</f>
        <v>*nvanf</v>
      </c>
      <c r="U20" s="411"/>
      <c r="V20" s="411"/>
      <c r="W20" s="411"/>
      <c r="X20" s="548" t="str">
        <f>IF('Income_Macro_Variables (old)'!T20&lt;&gt;"",CONCATENATE('Income_Macro_Variables (old)'!$J20,"[",'Income_Macro_Variables (old)'!T20,"]"),"")</f>
        <v>Net value added of non-financial corporations sector[*nvanf]</v>
      </c>
      <c r="Y20" s="413" t="str">
        <f>IF('Income_Macro_Variables (old)'!U20&lt;&gt;"",CONCATENATE('Income_Macro_Variables (old)'!$J20,"[",'Income_Macro_Variables (old)'!U20,"]"),"")</f>
        <v/>
      </c>
      <c r="Z20" s="413" t="str">
        <f>IF('Income_Macro_Variables (old)'!V20&lt;&gt;"",CONCATENATE('Income_Macro_Variables (old)'!$H20,"[",'Income_Macro_Variables (old)'!V20,"]"),"")</f>
        <v/>
      </c>
      <c r="AA20" s="414" t="str">
        <f>IF('Income_Macro_Variables (old)'!W20&lt;&gt;"",CONCATENATE('Income_Macro_Variables (old)'!$H20,"[",'Income_Macro_Variables (old)'!W20,"]"),"")</f>
        <v/>
      </c>
    </row>
    <row r="21" spans="1:27" ht="20" customHeight="1" thickBot="1">
      <c r="A21" s="406" t="s">
        <v>615</v>
      </c>
      <c r="B21" s="380" t="s">
        <v>453</v>
      </c>
      <c r="C21" s="380" t="s">
        <v>464</v>
      </c>
      <c r="D21" s="407" t="str">
        <f t="shared" si="0"/>
        <v>*comnf</v>
      </c>
      <c r="E21" s="408"/>
      <c r="F21" s="406"/>
      <c r="G21" s="407"/>
      <c r="H21" s="380" t="s">
        <v>552</v>
      </c>
      <c r="I21" s="407" t="s">
        <v>548</v>
      </c>
      <c r="J21" s="407" t="s">
        <v>511</v>
      </c>
      <c r="K21" s="408" t="s">
        <v>2505</v>
      </c>
      <c r="L21" s="380" t="str">
        <f>CONCATENATE(H21," by ",I21)</f>
        <v>Compensation of employees paid  by non-financial corporations sector</v>
      </c>
      <c r="M21" s="648" t="str">
        <f t="shared" si="3"/>
        <v>Compensation of employees paid by non financial corporations is the total value of income accruing to employees as remuneration for their work paid by non-financial corporations sector. The non-financial corporations sector includes all private and public enterprises that produce goods and/or provide non-financial services to the markets.</v>
      </c>
      <c r="N21" s="506" t="s">
        <v>1971</v>
      </c>
      <c r="O21" s="506"/>
      <c r="P21" s="409"/>
      <c r="Q21" s="409"/>
      <c r="R21" s="409"/>
      <c r="S21" s="410"/>
      <c r="T21" s="411"/>
      <c r="U21" s="411" t="str">
        <f>D21</f>
        <v>*comnf</v>
      </c>
      <c r="V21" s="411"/>
      <c r="W21" s="411"/>
      <c r="X21" s="548" t="str">
        <f>IF('Income_Macro_Variables (old)'!T21&lt;&gt;"",CONCATENATE('Income_Macro_Variables (old)'!$J21,"[",'Income_Macro_Variables (old)'!T21,"]"),"")</f>
        <v/>
      </c>
      <c r="Y21" s="413" t="str">
        <f>IF('Income_Macro_Variables (old)'!U21&lt;&gt;"",CONCATENATE('Income_Macro_Variables (old)'!$J21,"[",'Income_Macro_Variables (old)'!U21,"]"),"")</f>
        <v>Compensation of employees paid by non financial corporations[*comnf]</v>
      </c>
      <c r="Z21" s="413" t="str">
        <f>IF('Income_Macro_Variables (old)'!V21&lt;&gt;"",CONCATENATE('Income_Macro_Variables (old)'!$H21,"[",'Income_Macro_Variables (old)'!V21,"]"),"")</f>
        <v/>
      </c>
      <c r="AA21" s="414" t="str">
        <f>IF('Income_Macro_Variables (old)'!W21&lt;&gt;"",CONCATENATE('Income_Macro_Variables (old)'!$H21,"[",'Income_Macro_Variables (old)'!W21,"]"),"")</f>
        <v/>
      </c>
    </row>
    <row r="22" spans="1:27" ht="20" customHeight="1" thickBot="1">
      <c r="A22" s="406" t="s">
        <v>615</v>
      </c>
      <c r="B22" s="380" t="s">
        <v>14</v>
      </c>
      <c r="C22" s="380" t="s">
        <v>465</v>
      </c>
      <c r="D22" s="407" t="str">
        <f t="shared" si="0"/>
        <v>*nsunf</v>
      </c>
      <c r="E22" s="408"/>
      <c r="F22" s="406"/>
      <c r="G22" s="407"/>
      <c r="H22" s="380" t="s">
        <v>337</v>
      </c>
      <c r="I22" s="407" t="s">
        <v>548</v>
      </c>
      <c r="J22" s="407" t="s">
        <v>592</v>
      </c>
      <c r="K22" s="408" t="s">
        <v>2517</v>
      </c>
      <c r="L22" s="380" t="str">
        <f t="shared" si="1"/>
        <v>Net operating surplus of non-financial corporations sector</v>
      </c>
      <c r="M22" s="648" t="str">
        <f t="shared" si="3"/>
        <v>Net operating surplus of non-financial corporations  is the total value of the return to capital, or the effect of time passing on the net present value of the non-financial corporations sector. The non-financial corporations sector includes all private and public enterprises that produce goods and/or provide non-financial services to the markets.</v>
      </c>
      <c r="N22" s="506" t="s">
        <v>1972</v>
      </c>
      <c r="O22" s="506"/>
      <c r="P22" s="409"/>
      <c r="Q22" s="409"/>
      <c r="R22" s="409"/>
      <c r="S22" s="410"/>
      <c r="T22" s="411"/>
      <c r="U22" s="411" t="str">
        <f>D22</f>
        <v>*nsunf</v>
      </c>
      <c r="V22" s="411"/>
      <c r="W22" s="411"/>
      <c r="X22" s="548" t="str">
        <f>IF('Income_Macro_Variables (old)'!T22&lt;&gt;"",CONCATENATE('Income_Macro_Variables (old)'!$J22,"[",'Income_Macro_Variables (old)'!T22,"]"),"")</f>
        <v/>
      </c>
      <c r="Y22" s="413" t="str">
        <f>IF('Income_Macro_Variables (old)'!U22&lt;&gt;"",CONCATENATE('Income_Macro_Variables (old)'!$J22,"[",'Income_Macro_Variables (old)'!U22,"]"),"")</f>
        <v>Net operating surplus of non-financial corporations [*nsunf]</v>
      </c>
      <c r="Z22" s="413" t="str">
        <f>IF('Income_Macro_Variables (old)'!V22&lt;&gt;"",CONCATENATE('Income_Macro_Variables (old)'!$H22,"[",'Income_Macro_Variables (old)'!V22,"]"),"")</f>
        <v/>
      </c>
      <c r="AA22" s="414" t="str">
        <f>IF('Income_Macro_Variables (old)'!W22&lt;&gt;"",CONCATENATE('Income_Macro_Variables (old)'!$H22,"[",'Income_Macro_Variables (old)'!W22,"]"),"")</f>
        <v/>
      </c>
    </row>
    <row r="23" spans="1:27" ht="20" customHeight="1" thickBot="1">
      <c r="A23" s="406" t="s">
        <v>615</v>
      </c>
      <c r="B23" s="380" t="s">
        <v>430</v>
      </c>
      <c r="C23" s="380" t="s">
        <v>466</v>
      </c>
      <c r="D23" s="407" t="str">
        <f t="shared" si="0"/>
        <v>*taxnf</v>
      </c>
      <c r="E23" s="408"/>
      <c r="F23" s="406"/>
      <c r="G23" s="407"/>
      <c r="H23" s="380" t="s">
        <v>551</v>
      </c>
      <c r="I23" s="407" t="s">
        <v>548</v>
      </c>
      <c r="J23" s="407" t="s">
        <v>512</v>
      </c>
      <c r="K23" s="408" t="s">
        <v>2506</v>
      </c>
      <c r="L23" s="380" t="str">
        <f>CONCATENATE(H23," by ",I23)</f>
        <v>Other taxes of production (net) paid by non-financial corporations sector</v>
      </c>
      <c r="M23" s="648" t="str">
        <f t="shared" si="3"/>
        <v>Other taxes on production (net) paid by non-financial corporations sector are the total value of taxes other than those incurred directly as a result of engaging in production (mainly consist of current taxes on the labour or capital employed in the enterprise, such as payroll taxes or current taxes on vehicles or buildings) paid by the non-financial corporations sector. The non-financial corporations sector includes all private and public enterprises that produce goods and/or provide non-financial services to the markets.</v>
      </c>
      <c r="N23" s="506" t="s">
        <v>1973</v>
      </c>
      <c r="O23" s="506"/>
      <c r="P23" s="409"/>
      <c r="Q23" s="409"/>
      <c r="R23" s="409"/>
      <c r="S23" s="410"/>
      <c r="T23" s="411"/>
      <c r="U23" s="411" t="str">
        <f>D23</f>
        <v>*taxnf</v>
      </c>
      <c r="V23" s="411"/>
      <c r="W23" s="411"/>
      <c r="X23" s="548" t="str">
        <f>IF('Income_Macro_Variables (old)'!T23&lt;&gt;"",CONCATENATE('Income_Macro_Variables (old)'!$J23,"[",'Income_Macro_Variables (old)'!T23,"]"),"")</f>
        <v/>
      </c>
      <c r="Y23" s="413" t="str">
        <f>IF('Income_Macro_Variables (old)'!U23&lt;&gt;"",CONCATENATE('Income_Macro_Variables (old)'!$J23,"[",'Income_Macro_Variables (old)'!U23,"]"),"")</f>
        <v>Other taxes on production (net) paid by non-financial corporations sector[*taxnf]</v>
      </c>
      <c r="Z23" s="413" t="str">
        <f>IF('Income_Macro_Variables (old)'!V23&lt;&gt;"",CONCATENATE('Income_Macro_Variables (old)'!$H23,"[",'Income_Macro_Variables (old)'!V23,"]"),"")</f>
        <v/>
      </c>
      <c r="AA23" s="414" t="str">
        <f>IF('Income_Macro_Variables (old)'!W23&lt;&gt;"",CONCATENATE('Income_Macro_Variables (old)'!$H23,"[",'Income_Macro_Variables (old)'!W23,"]"),"")</f>
        <v/>
      </c>
    </row>
    <row r="24" spans="1:27" ht="20" customHeight="1" thickBot="1">
      <c r="A24" s="406" t="s">
        <v>615</v>
      </c>
      <c r="B24" s="380" t="s">
        <v>458</v>
      </c>
      <c r="C24" s="380" t="s">
        <v>467</v>
      </c>
      <c r="D24" s="407" t="str">
        <f t="shared" si="0"/>
        <v>*nvafc</v>
      </c>
      <c r="E24" s="408"/>
      <c r="F24" s="406"/>
      <c r="G24" s="407"/>
      <c r="H24" s="380" t="s">
        <v>547</v>
      </c>
      <c r="I24" s="407" t="s">
        <v>549</v>
      </c>
      <c r="J24" s="407" t="s">
        <v>510</v>
      </c>
      <c r="K24" s="408" t="s">
        <v>2501</v>
      </c>
      <c r="L24" s="380" t="str">
        <f t="shared" si="1"/>
        <v>Net value added of financial corporations sector</v>
      </c>
      <c r="M24" s="648" t="str">
        <f t="shared" si="3"/>
        <v>Net value added of financial corporations sector is the total value of output owned by financial corporations sector, minus the total value of both intermediate consumption and consumption of fixed capital. The financial corporations sector includes all private and public enterprises that provide financial services to the markets.</v>
      </c>
      <c r="N24" s="506" t="s">
        <v>1967</v>
      </c>
      <c r="O24" s="506"/>
      <c r="P24" s="409"/>
      <c r="Q24" s="409" t="str">
        <f>CONCATENATE("[",J24,"]","=","[",J25,"]","+","[",J26,"]","+","[",J27,"]",)</f>
        <v>[Net value added of financial corporations sector]=[Compensation of employees paid by financial corporations sector]+[Net operating surplus of financial corporations]+[Other taxes on production (net) paid by financial corporations]</v>
      </c>
      <c r="R24" s="409" t="str">
        <f>CONCATENATE(D24,"=",D25,"+",D26,"+",D27)</f>
        <v>*nvafc=*comfc+*nsufc+*taxfc</v>
      </c>
      <c r="S24" s="410"/>
      <c r="T24" s="411" t="str">
        <f>D24</f>
        <v>*nvafc</v>
      </c>
      <c r="U24" s="411"/>
      <c r="V24" s="411"/>
      <c r="W24" s="411"/>
      <c r="X24" s="548" t="str">
        <f>IF('Income_Macro_Variables (old)'!T24&lt;&gt;"",CONCATENATE('Income_Macro_Variables (old)'!$J24,"[",'Income_Macro_Variables (old)'!T24,"]"),"")</f>
        <v>Net value added of financial corporations sector[*nvafc]</v>
      </c>
      <c r="Y24" s="413" t="str">
        <f>IF('Income_Macro_Variables (old)'!U24&lt;&gt;"",CONCATENATE('Income_Macro_Variables (old)'!$J24,"[",'Income_Macro_Variables (old)'!U24,"]"),"")</f>
        <v/>
      </c>
      <c r="Z24" s="413" t="str">
        <f>IF('Income_Macro_Variables (old)'!V24&lt;&gt;"",CONCATENATE('Income_Macro_Variables (old)'!$H24,"[",'Income_Macro_Variables (old)'!V24,"]"),"")</f>
        <v/>
      </c>
      <c r="AA24" s="414" t="str">
        <f>IF('Income_Macro_Variables (old)'!W24&lt;&gt;"",CONCATENATE('Income_Macro_Variables (old)'!$H24,"[",'Income_Macro_Variables (old)'!W24,"]"),"")</f>
        <v/>
      </c>
    </row>
    <row r="25" spans="1:27" ht="20" customHeight="1" thickBot="1">
      <c r="A25" s="406" t="s">
        <v>615</v>
      </c>
      <c r="B25" s="380" t="s">
        <v>453</v>
      </c>
      <c r="C25" s="380" t="s">
        <v>468</v>
      </c>
      <c r="D25" s="407" t="str">
        <f t="shared" si="0"/>
        <v>*comfc</v>
      </c>
      <c r="E25" s="408"/>
      <c r="F25" s="406"/>
      <c r="G25" s="407"/>
      <c r="H25" s="380" t="s">
        <v>552</v>
      </c>
      <c r="I25" s="407" t="s">
        <v>549</v>
      </c>
      <c r="J25" s="407" t="s">
        <v>513</v>
      </c>
      <c r="K25" s="408" t="s">
        <v>2508</v>
      </c>
      <c r="L25" s="380" t="str">
        <f>CONCATENATE(H25," by ",I25)</f>
        <v>Compensation of employees paid  by financial corporations sector</v>
      </c>
      <c r="M25" s="648" t="str">
        <f t="shared" si="3"/>
        <v>Compensation of employees paid by financial corporations sector is the total value of income accruing to employees as remuneration for their work paid by the financial corporations sector. The financial corporations sector includes all private and public enterprises that provide financial services to the markets.</v>
      </c>
      <c r="N25" s="506" t="s">
        <v>1974</v>
      </c>
      <c r="O25" s="506"/>
      <c r="P25" s="409"/>
      <c r="Q25" s="409"/>
      <c r="R25" s="409"/>
      <c r="S25" s="410"/>
      <c r="T25" s="411"/>
      <c r="U25" s="411" t="str">
        <f>D25</f>
        <v>*comfc</v>
      </c>
      <c r="V25" s="411"/>
      <c r="W25" s="411"/>
      <c r="X25" s="548" t="str">
        <f>IF('Income_Macro_Variables (old)'!T25&lt;&gt;"",CONCATENATE('Income_Macro_Variables (old)'!$J25,"[",'Income_Macro_Variables (old)'!T25,"]"),"")</f>
        <v/>
      </c>
      <c r="Y25" s="413" t="str">
        <f>IF('Income_Macro_Variables (old)'!U25&lt;&gt;"",CONCATENATE('Income_Macro_Variables (old)'!$J25,"[",'Income_Macro_Variables (old)'!U25,"]"),"")</f>
        <v>Compensation of employees paid by financial corporations sector[*comfc]</v>
      </c>
      <c r="Z25" s="413" t="str">
        <f>IF('Income_Macro_Variables (old)'!V25&lt;&gt;"",CONCATENATE('Income_Macro_Variables (old)'!$H25,"[",'Income_Macro_Variables (old)'!V25,"]"),"")</f>
        <v/>
      </c>
      <c r="AA25" s="414" t="str">
        <f>IF('Income_Macro_Variables (old)'!W25&lt;&gt;"",CONCATENATE('Income_Macro_Variables (old)'!$H25,"[",'Income_Macro_Variables (old)'!W25,"]"),"")</f>
        <v/>
      </c>
    </row>
    <row r="26" spans="1:27" ht="20" customHeight="1" thickBot="1">
      <c r="A26" s="406" t="s">
        <v>615</v>
      </c>
      <c r="B26" s="380" t="s">
        <v>14</v>
      </c>
      <c r="C26" s="380" t="s">
        <v>469</v>
      </c>
      <c r="D26" s="407" t="str">
        <f t="shared" si="0"/>
        <v>*nsufc</v>
      </c>
      <c r="E26" s="408"/>
      <c r="F26" s="406"/>
      <c r="G26" s="407"/>
      <c r="H26" s="380" t="s">
        <v>337</v>
      </c>
      <c r="I26" s="407" t="s">
        <v>549</v>
      </c>
      <c r="J26" s="407" t="s">
        <v>591</v>
      </c>
      <c r="K26" s="408" t="s">
        <v>2518</v>
      </c>
      <c r="L26" s="380" t="str">
        <f t="shared" si="1"/>
        <v>Net operating surplus of financial corporations sector</v>
      </c>
      <c r="M26" s="648" t="str">
        <f t="shared" si="3"/>
        <v>Net operating surplus of financial corporations is the total value of the return to capital, or the effect of time passing on the net present value of the financial corporations sector. The financial corporations sector includes all private and public enterprises that provide financial services to the markets.</v>
      </c>
      <c r="N26" s="506" t="s">
        <v>1975</v>
      </c>
      <c r="O26" s="506"/>
      <c r="P26" s="409"/>
      <c r="Q26" s="409"/>
      <c r="R26" s="409"/>
      <c r="S26" s="410"/>
      <c r="T26" s="411"/>
      <c r="U26" s="411" t="str">
        <f>D26</f>
        <v>*nsufc</v>
      </c>
      <c r="V26" s="411"/>
      <c r="W26" s="411"/>
      <c r="X26" s="548" t="str">
        <f>IF('Income_Macro_Variables (old)'!T26&lt;&gt;"",CONCATENATE('Income_Macro_Variables (old)'!$J26,"[",'Income_Macro_Variables (old)'!T26,"]"),"")</f>
        <v/>
      </c>
      <c r="Y26" s="413" t="str">
        <f>IF('Income_Macro_Variables (old)'!U26&lt;&gt;"",CONCATENATE('Income_Macro_Variables (old)'!$J26,"[",'Income_Macro_Variables (old)'!U26,"]"),"")</f>
        <v>Net operating surplus of financial corporations[*nsufc]</v>
      </c>
      <c r="Z26" s="413" t="str">
        <f>IF('Income_Macro_Variables (old)'!V26&lt;&gt;"",CONCATENATE('Income_Macro_Variables (old)'!$H26,"[",'Income_Macro_Variables (old)'!V26,"]"),"")</f>
        <v/>
      </c>
      <c r="AA26" s="414" t="str">
        <f>IF('Income_Macro_Variables (old)'!W26&lt;&gt;"",CONCATENATE('Income_Macro_Variables (old)'!$H26,"[",'Income_Macro_Variables (old)'!W26,"]"),"")</f>
        <v/>
      </c>
    </row>
    <row r="27" spans="1:27" ht="20" customHeight="1" thickBot="1">
      <c r="A27" s="406" t="s">
        <v>615</v>
      </c>
      <c r="B27" s="380" t="s">
        <v>430</v>
      </c>
      <c r="C27" s="380" t="s">
        <v>470</v>
      </c>
      <c r="D27" s="407" t="str">
        <f t="shared" si="0"/>
        <v>*taxfc</v>
      </c>
      <c r="E27" s="408"/>
      <c r="F27" s="406"/>
      <c r="G27" s="407"/>
      <c r="H27" s="380" t="s">
        <v>551</v>
      </c>
      <c r="I27" s="407" t="s">
        <v>549</v>
      </c>
      <c r="J27" s="407" t="s">
        <v>590</v>
      </c>
      <c r="K27" s="408" t="s">
        <v>2509</v>
      </c>
      <c r="L27" s="380" t="str">
        <f>CONCATENATE(H27," by ",I27)</f>
        <v>Other taxes of production (net) paid by financial corporations sector</v>
      </c>
      <c r="M27" s="648" t="str">
        <f t="shared" si="3"/>
        <v>Other taxes on production (net) paid by financial corporations are the total value of taxes other than those incurred directly as a result of engaging in production (mainly consist of current taxes on the labour or capital employed in the enterprise, such as payroll taxes or current taxes on vehicles or buildings) paid by the financial corporations sector. The financial corporations sector includes all private and public enterprises that provide financial services to the markets.</v>
      </c>
      <c r="N27" s="506" t="s">
        <v>1976</v>
      </c>
      <c r="O27" s="506"/>
      <c r="P27" s="409"/>
      <c r="Q27" s="409"/>
      <c r="R27" s="409"/>
      <c r="S27" s="410"/>
      <c r="T27" s="411"/>
      <c r="U27" s="411" t="str">
        <f>D27</f>
        <v>*taxfc</v>
      </c>
      <c r="V27" s="411"/>
      <c r="W27" s="411"/>
      <c r="X27" s="548" t="str">
        <f>IF('Income_Macro_Variables (old)'!T27&lt;&gt;"",CONCATENATE('Income_Macro_Variables (old)'!$J27,"[",'Income_Macro_Variables (old)'!T27,"]"),"")</f>
        <v/>
      </c>
      <c r="Y27" s="413" t="str">
        <f>IF('Income_Macro_Variables (old)'!U27&lt;&gt;"",CONCATENATE('Income_Macro_Variables (old)'!$J27,"[",'Income_Macro_Variables (old)'!U27,"]"),"")</f>
        <v>Other taxes on production (net) paid by financial corporations[*taxfc]</v>
      </c>
      <c r="Z27" s="413" t="str">
        <f>IF('Income_Macro_Variables (old)'!V27&lt;&gt;"",CONCATENATE('Income_Macro_Variables (old)'!$H27,"[",'Income_Macro_Variables (old)'!V27,"]"),"")</f>
        <v/>
      </c>
      <c r="AA27" s="414" t="str">
        <f>IF('Income_Macro_Variables (old)'!W27&lt;&gt;"",CONCATENATE('Income_Macro_Variables (old)'!$H27,"[",'Income_Macro_Variables (old)'!W27,"]"),"")</f>
        <v/>
      </c>
    </row>
    <row r="28" spans="1:27" ht="20" customHeight="1" thickBot="1">
      <c r="A28" s="406" t="s">
        <v>615</v>
      </c>
      <c r="B28" s="380" t="s">
        <v>458</v>
      </c>
      <c r="C28" s="380" t="s">
        <v>460</v>
      </c>
      <c r="D28" s="407" t="str">
        <f>CONCATENATE(A28,B28,C28)</f>
        <v>*nvago</v>
      </c>
      <c r="E28" s="408"/>
      <c r="F28" s="406"/>
      <c r="G28" s="407"/>
      <c r="H28" s="380" t="s">
        <v>547</v>
      </c>
      <c r="I28" s="407" t="s">
        <v>356</v>
      </c>
      <c r="J28" s="407" t="s">
        <v>589</v>
      </c>
      <c r="K28" s="408" t="s">
        <v>2502</v>
      </c>
      <c r="L28" s="380" t="str">
        <f t="shared" si="1"/>
        <v>Net value added of general government sector</v>
      </c>
      <c r="M28" s="648" t="str">
        <f>CONCATENATE(N28,Sectors!$B$8)</f>
        <v>Net value added of general government is the total value of output owned by general government sector, minus the total value of both intermediate consumption and consumption of fixed capital.The government sector - in the national accounts - includes are national, regional local governement, social security administrations, and more generally all entities relying primarily upon public financing (taxes, contributions, and other compulsory payments).</v>
      </c>
      <c r="N28" s="506" t="s">
        <v>1968</v>
      </c>
      <c r="O28" s="506"/>
      <c r="P28" s="409"/>
      <c r="Q28" s="409" t="str">
        <f>CONCATENATE("[",J28,"]","=","[",J29,"]","+","[",J30,"]",)</f>
        <v>[Net value added of general government]=[Compensation of employees paid by general government]+[Other taxes on production (net) paid by general government]</v>
      </c>
      <c r="R28" s="409" t="str">
        <f>CONCATENATE(D28,"=",D29,"+",D30)</f>
        <v>*nvago=*comgo+*taxgo</v>
      </c>
      <c r="S28" s="410"/>
      <c r="T28" s="411" t="str">
        <f>D28</f>
        <v>*nvago</v>
      </c>
      <c r="U28" s="411"/>
      <c r="V28" s="411"/>
      <c r="W28" s="411"/>
      <c r="X28" s="548" t="str">
        <f>IF('Income_Macro_Variables (old)'!T28&lt;&gt;"",CONCATENATE('Income_Macro_Variables (old)'!$J28,"[",'Income_Macro_Variables (old)'!T28,"]"),"")</f>
        <v>Net value added of general government[*nvago]</v>
      </c>
      <c r="Y28" s="413" t="str">
        <f>IF('Income_Macro_Variables (old)'!U28&lt;&gt;"",CONCATENATE('Income_Macro_Variables (old)'!$J28,"[",'Income_Macro_Variables (old)'!U28,"]"),"")</f>
        <v/>
      </c>
      <c r="Z28" s="413" t="str">
        <f>IF('Income_Macro_Variables (old)'!V28&lt;&gt;"",CONCATENATE('Income_Macro_Variables (old)'!$H28,"[",'Income_Macro_Variables (old)'!V28,"]"),"")</f>
        <v/>
      </c>
      <c r="AA28" s="414" t="str">
        <f>IF('Income_Macro_Variables (old)'!W28&lt;&gt;"",CONCATENATE('Income_Macro_Variables (old)'!$H28,"[",'Income_Macro_Variables (old)'!W28,"]"),"")</f>
        <v/>
      </c>
    </row>
    <row r="29" spans="1:27" ht="20" customHeight="1" thickBot="1">
      <c r="A29" s="406" t="s">
        <v>615</v>
      </c>
      <c r="B29" s="380" t="s">
        <v>453</v>
      </c>
      <c r="C29" s="380" t="s">
        <v>471</v>
      </c>
      <c r="D29" s="407" t="str">
        <f t="shared" si="0"/>
        <v>*comgo</v>
      </c>
      <c r="E29" s="408"/>
      <c r="F29" s="406"/>
      <c r="G29" s="407"/>
      <c r="H29" s="380" t="s">
        <v>552</v>
      </c>
      <c r="I29" s="407" t="s">
        <v>356</v>
      </c>
      <c r="J29" s="407" t="s">
        <v>588</v>
      </c>
      <c r="K29" s="408" t="s">
        <v>2511</v>
      </c>
      <c r="L29" s="380" t="str">
        <f>CONCATENATE(H29," by ",I29)</f>
        <v>Compensation of employees paid  by general government sector</v>
      </c>
      <c r="M29" s="648" t="str">
        <f>CONCATENATE(N29,Sectors!$B$8)</f>
        <v>Compensation of employees paid by general government is the total value of income accruing to employees as remuneration for their work paid by general government sector (central government, state government, local government, and social security funds).The government sector - in the national accounts - includes are national, regional local governement, social security administrations, and more generally all entities relying primarily upon public financing (taxes, contributions, and other compulsory payments).</v>
      </c>
      <c r="N29" s="506" t="s">
        <v>1977</v>
      </c>
      <c r="O29" s="506"/>
      <c r="P29" s="409"/>
      <c r="Q29" s="409"/>
      <c r="R29" s="409"/>
      <c r="S29" s="410"/>
      <c r="T29" s="411"/>
      <c r="U29" s="411" t="str">
        <f>D29</f>
        <v>*comgo</v>
      </c>
      <c r="V29" s="411"/>
      <c r="W29" s="411"/>
      <c r="X29" s="548" t="str">
        <f>IF('Income_Macro_Variables (old)'!T29&lt;&gt;"",CONCATENATE('Income_Macro_Variables (old)'!$J29,"[",'Income_Macro_Variables (old)'!T29,"]"),"")</f>
        <v/>
      </c>
      <c r="Y29" s="413" t="str">
        <f>IF('Income_Macro_Variables (old)'!U29&lt;&gt;"",CONCATENATE('Income_Macro_Variables (old)'!$J29,"[",'Income_Macro_Variables (old)'!U29,"]"),"")</f>
        <v>Compensation of employees paid by general government[*comgo]</v>
      </c>
      <c r="Z29" s="413" t="str">
        <f>IF('Income_Macro_Variables (old)'!V29&lt;&gt;"",CONCATENATE('Income_Macro_Variables (old)'!$H29,"[",'Income_Macro_Variables (old)'!V29,"]"),"")</f>
        <v/>
      </c>
      <c r="AA29" s="414" t="str">
        <f>IF('Income_Macro_Variables (old)'!W29&lt;&gt;"",CONCATENATE('Income_Macro_Variables (old)'!$H29,"[",'Income_Macro_Variables (old)'!W29,"]"),"")</f>
        <v/>
      </c>
    </row>
    <row r="30" spans="1:27" ht="20" customHeight="1" thickBot="1">
      <c r="A30" s="406" t="s">
        <v>615</v>
      </c>
      <c r="B30" s="380" t="s">
        <v>430</v>
      </c>
      <c r="C30" s="380" t="s">
        <v>472</v>
      </c>
      <c r="D30" s="407" t="str">
        <f t="shared" si="0"/>
        <v>*taxgo</v>
      </c>
      <c r="E30" s="408"/>
      <c r="F30" s="406"/>
      <c r="G30" s="407"/>
      <c r="H30" s="380" t="s">
        <v>551</v>
      </c>
      <c r="I30" s="407" t="s">
        <v>356</v>
      </c>
      <c r="J30" s="407" t="s">
        <v>587</v>
      </c>
      <c r="K30" s="408" t="s">
        <v>2510</v>
      </c>
      <c r="L30" s="380" t="str">
        <f>CONCATENATE(H30," by ",I30)</f>
        <v>Other taxes of production (net) paid by general government sector</v>
      </c>
      <c r="M30" s="648" t="str">
        <f>CONCATENATE(N30,Sectors!$B$8)</f>
        <v>Other taxes on production (net) paid by general government are the total value of taxes other than those incurred directly as a result of engaging in production (mainly consist of current taxes on the labour or capital employed in the enterprise, such as payroll taxes or current taxes on vehicles or buildings) paid by the general government sector (central government, state government, local government, and social security funds).The government sector - in the national accounts - includes are national, regional local governement, social security administrations, and more generally all entities relying primarily upon public financing (taxes, contributions, and other compulsory payments).</v>
      </c>
      <c r="N30" s="506" t="s">
        <v>1978</v>
      </c>
      <c r="O30" s="506"/>
      <c r="P30" s="409"/>
      <c r="Q30" s="409"/>
      <c r="R30" s="409"/>
      <c r="S30" s="410"/>
      <c r="T30" s="411"/>
      <c r="U30" s="411" t="str">
        <f>D30</f>
        <v>*taxgo</v>
      </c>
      <c r="V30" s="411"/>
      <c r="W30" s="411"/>
      <c r="X30" s="548" t="str">
        <f>IF('Income_Macro_Variables (old)'!T30&lt;&gt;"",CONCATENATE('Income_Macro_Variables (old)'!$J30,"[",'Income_Macro_Variables (old)'!T30,"]"),"")</f>
        <v/>
      </c>
      <c r="Y30" s="413" t="str">
        <f>IF('Income_Macro_Variables (old)'!U30&lt;&gt;"",CONCATENATE('Income_Macro_Variables (old)'!$J30,"[",'Income_Macro_Variables (old)'!U30,"]"),"")</f>
        <v>Other taxes on production (net) paid by general government[*taxgo]</v>
      </c>
      <c r="Z30" s="413" t="str">
        <f>IF('Income_Macro_Variables (old)'!V30&lt;&gt;"",CONCATENATE('Income_Macro_Variables (old)'!$H30,"[",'Income_Macro_Variables (old)'!V30,"]"),"")</f>
        <v/>
      </c>
      <c r="AA30" s="414" t="str">
        <f>IF('Income_Macro_Variables (old)'!W30&lt;&gt;"",CONCATENATE('Income_Macro_Variables (old)'!$H30,"[",'Income_Macro_Variables (old)'!W30,"]"),"")</f>
        <v/>
      </c>
    </row>
    <row r="31" spans="1:27" ht="20" customHeight="1" thickBot="1">
      <c r="A31" s="406" t="s">
        <v>615</v>
      </c>
      <c r="B31" s="380" t="s">
        <v>458</v>
      </c>
      <c r="C31" s="380" t="s">
        <v>461</v>
      </c>
      <c r="D31" s="407" t="str">
        <f t="shared" si="0"/>
        <v>*nvaho</v>
      </c>
      <c r="E31" s="408"/>
      <c r="F31" s="406"/>
      <c r="G31" s="407"/>
      <c r="H31" s="380" t="s">
        <v>547</v>
      </c>
      <c r="I31" s="407" t="s">
        <v>62</v>
      </c>
      <c r="J31" s="407" t="s">
        <v>586</v>
      </c>
      <c r="K31" s="408" t="s">
        <v>2503</v>
      </c>
      <c r="L31" s="380" t="str">
        <f t="shared" si="1"/>
        <v>Net value added of personal sector</v>
      </c>
      <c r="M31" s="648" t="str">
        <f>CONCATENATE(N31,Sectors!$B$5)</f>
        <v>Net value added of personal sector is the total value of output owned by personal sector (households), minus the total value of both intermediate consumption and consumption of fixed capital.The personal or household sector - in the national accounts sense - includes all households and private individuals (including those living in institutions), as well as unincorporated enterprises whose accounts are not separated from those of the households who own them.</v>
      </c>
      <c r="N31" s="506" t="s">
        <v>1969</v>
      </c>
      <c r="O31" s="506"/>
      <c r="P31" s="409"/>
      <c r="Q31" s="409" t="str">
        <f>CONCATENATE("[",J31,"]","=","[",J32,"]","+","[",J33,"]","+","[",J34,"]","+","[",J35,"]",)</f>
        <v>[Net value added of personal sector]=[Compensation of employees paid by personal sector]+[Net operating surplus of personal sector]+[Net mixed income of personal sector]+[Other taxes on production (net) paid by personal sector]</v>
      </c>
      <c r="R31" s="409" t="str">
        <f>CONCATENATE(D31,"=",D32,"+",D33,"+",D34,"+",D35)</f>
        <v>*nvaho=*comho+*nsuho+*nmiho+*taxho</v>
      </c>
      <c r="S31" s="410"/>
      <c r="T31" s="411" t="str">
        <f>D31</f>
        <v>*nvaho</v>
      </c>
      <c r="U31" s="411"/>
      <c r="V31" s="411"/>
      <c r="W31" s="411"/>
      <c r="X31" s="548" t="str">
        <f>IF('Income_Macro_Variables (old)'!T31&lt;&gt;"",CONCATENATE('Income_Macro_Variables (old)'!$J31,"[",'Income_Macro_Variables (old)'!T31,"]"),"")</f>
        <v>Net value added of personal sector[*nvaho]</v>
      </c>
      <c r="Y31" s="413" t="str">
        <f>IF('Income_Macro_Variables (old)'!U31&lt;&gt;"",CONCATENATE('Income_Macro_Variables (old)'!$J31,"[",'Income_Macro_Variables (old)'!U31,"]"),"")</f>
        <v/>
      </c>
      <c r="Z31" s="413" t="str">
        <f>IF('Income_Macro_Variables (old)'!V31&lt;&gt;"",CONCATENATE('Income_Macro_Variables (old)'!$H31,"[",'Income_Macro_Variables (old)'!V31,"]"),"")</f>
        <v/>
      </c>
      <c r="AA31" s="414" t="str">
        <f>IF('Income_Macro_Variables (old)'!W31&lt;&gt;"",CONCATENATE('Income_Macro_Variables (old)'!$H31,"[",'Income_Macro_Variables (old)'!W31,"]"),"")</f>
        <v/>
      </c>
    </row>
    <row r="32" spans="1:27" ht="20" customHeight="1" thickBot="1">
      <c r="A32" s="406" t="s">
        <v>615</v>
      </c>
      <c r="B32" s="380" t="s">
        <v>453</v>
      </c>
      <c r="C32" s="380" t="s">
        <v>473</v>
      </c>
      <c r="D32" s="407" t="str">
        <f t="shared" si="0"/>
        <v>*comho</v>
      </c>
      <c r="E32" s="408"/>
      <c r="F32" s="406"/>
      <c r="G32" s="407"/>
      <c r="H32" s="380" t="s">
        <v>552</v>
      </c>
      <c r="I32" s="407" t="s">
        <v>62</v>
      </c>
      <c r="J32" s="407" t="s">
        <v>585</v>
      </c>
      <c r="K32" s="408" t="s">
        <v>2512</v>
      </c>
      <c r="L32" s="380" t="str">
        <f>CONCATENATE(H32," by ",I32)</f>
        <v>Compensation of employees paid  by personal sector</v>
      </c>
      <c r="M32" s="648" t="str">
        <f>CONCATENATE(N32,Sectors!$B$5)</f>
        <v>Compensation of employees paid by personal sector is the total value of income accruing to employees as remuneration for their work paid by personal sector.The personal or household sector - in the national accounts sense - includes all households and private individuals (including those living in institutions), as well as unincorporated enterprises whose accounts are not separated from those of the households who own them.</v>
      </c>
      <c r="N32" s="506" t="s">
        <v>2359</v>
      </c>
      <c r="O32" s="506"/>
      <c r="P32" s="409"/>
      <c r="Q32" s="409"/>
      <c r="R32" s="409"/>
      <c r="S32" s="410"/>
      <c r="T32" s="411"/>
      <c r="U32" s="411" t="str">
        <f>D32</f>
        <v>*comho</v>
      </c>
      <c r="V32" s="411"/>
      <c r="W32" s="411"/>
      <c r="X32" s="548" t="str">
        <f>IF('Income_Macro_Variables (old)'!T32&lt;&gt;"",CONCATENATE('Income_Macro_Variables (old)'!$J32,"[",'Income_Macro_Variables (old)'!T32,"]"),"")</f>
        <v/>
      </c>
      <c r="Y32" s="413" t="str">
        <f>IF('Income_Macro_Variables (old)'!U32&lt;&gt;"",CONCATENATE('Income_Macro_Variables (old)'!$J32,"[",'Income_Macro_Variables (old)'!U32,"]"),"")</f>
        <v>Compensation of employees paid by personal sector[*comho]</v>
      </c>
      <c r="Z32" s="413" t="str">
        <f>IF('Income_Macro_Variables (old)'!V32&lt;&gt;"",CONCATENATE('Income_Macro_Variables (old)'!$H32,"[",'Income_Macro_Variables (old)'!V32,"]"),"")</f>
        <v/>
      </c>
      <c r="AA32" s="414" t="str">
        <f>IF('Income_Macro_Variables (old)'!W32&lt;&gt;"",CONCATENATE('Income_Macro_Variables (old)'!$H32,"[",'Income_Macro_Variables (old)'!W32,"]"),"")</f>
        <v/>
      </c>
    </row>
    <row r="33" spans="1:27" ht="20" customHeight="1" thickBot="1">
      <c r="A33" s="406" t="s">
        <v>615</v>
      </c>
      <c r="B33" s="380" t="s">
        <v>14</v>
      </c>
      <c r="C33" s="380" t="s">
        <v>474</v>
      </c>
      <c r="D33" s="407" t="str">
        <f t="shared" si="0"/>
        <v>*nsuho</v>
      </c>
      <c r="E33" s="408"/>
      <c r="F33" s="406"/>
      <c r="G33" s="407"/>
      <c r="H33" s="380" t="s">
        <v>337</v>
      </c>
      <c r="I33" s="407" t="s">
        <v>62</v>
      </c>
      <c r="J33" s="407" t="s">
        <v>584</v>
      </c>
      <c r="K33" s="408" t="s">
        <v>2519</v>
      </c>
      <c r="L33" s="380" t="str">
        <f>CONCATENATE(H33," of ",I33)</f>
        <v>Net operating surplus of personal sector</v>
      </c>
      <c r="M33" s="648" t="str">
        <f>CONCATENATE(N33,Sectors!$B$5)</f>
        <v>Net operating surplus of personal sector is the total value of the return to capital, or the effect of time passing on the net present value of the personal sector.The personal or household sector - in the national accounts sense - includes all households and private individuals (including those living in institutions), as well as unincorporated enterprises whose accounts are not separated from those of the households who own them.</v>
      </c>
      <c r="N33" s="506" t="s">
        <v>2360</v>
      </c>
      <c r="O33" s="506"/>
      <c r="P33" s="409"/>
      <c r="Q33" s="409"/>
      <c r="R33" s="409"/>
      <c r="S33" s="410"/>
      <c r="T33" s="411"/>
      <c r="U33" s="411" t="str">
        <f>D33</f>
        <v>*nsuho</v>
      </c>
      <c r="V33" s="411"/>
      <c r="W33" s="411"/>
      <c r="X33" s="548" t="str">
        <f>IF('Income_Macro_Variables (old)'!T33&lt;&gt;"",CONCATENATE('Income_Macro_Variables (old)'!$J33,"[",'Income_Macro_Variables (old)'!T33,"]"),"")</f>
        <v/>
      </c>
      <c r="Y33" s="413" t="str">
        <f>IF('Income_Macro_Variables (old)'!U33&lt;&gt;"",CONCATENATE('Income_Macro_Variables (old)'!$J33,"[",'Income_Macro_Variables (old)'!U33,"]"),"")</f>
        <v>Net operating surplus of personal sector[*nsuho]</v>
      </c>
      <c r="Z33" s="413" t="str">
        <f>IF('Income_Macro_Variables (old)'!V33&lt;&gt;"",CONCATENATE('Income_Macro_Variables (old)'!$H33,"[",'Income_Macro_Variables (old)'!V33,"]"),"")</f>
        <v/>
      </c>
      <c r="AA33" s="414" t="str">
        <f>IF('Income_Macro_Variables (old)'!W33&lt;&gt;"",CONCATENATE('Income_Macro_Variables (old)'!$H33,"[",'Income_Macro_Variables (old)'!W33,"]"),"")</f>
        <v/>
      </c>
    </row>
    <row r="34" spans="1:27" ht="20" customHeight="1" thickBot="1">
      <c r="A34" s="406" t="s">
        <v>615</v>
      </c>
      <c r="B34" s="380" t="s">
        <v>475</v>
      </c>
      <c r="C34" s="380" t="s">
        <v>476</v>
      </c>
      <c r="D34" s="407" t="str">
        <f t="shared" si="0"/>
        <v>*nmiho</v>
      </c>
      <c r="E34" s="408"/>
      <c r="F34" s="406"/>
      <c r="G34" s="407"/>
      <c r="H34" s="380" t="s">
        <v>553</v>
      </c>
      <c r="I34" s="407" t="s">
        <v>62</v>
      </c>
      <c r="J34" s="407" t="s">
        <v>578</v>
      </c>
      <c r="K34" s="408" t="s">
        <v>2516</v>
      </c>
      <c r="L34" s="380" t="str">
        <f t="shared" si="1"/>
        <v>Net mixed income of personal sector</v>
      </c>
      <c r="M34" s="648" t="str">
        <f>CONCATENATE(N34,Sectors!$B$5)</f>
        <v>Net mixed income of personal sector is the total value of the surplus or deficit accruing from production by unincorporated enterprises owned by personal sector.The personal or household sector - in the national accounts sense - includes all households and private individuals (including those living in institutions), as well as unincorporated enterprises whose accounts are not separated from those of the households who own them.</v>
      </c>
      <c r="N34" s="506" t="s">
        <v>2361</v>
      </c>
      <c r="O34" s="506"/>
      <c r="P34" s="409"/>
      <c r="Q34" s="409"/>
      <c r="R34" s="409"/>
      <c r="S34" s="410"/>
      <c r="T34" s="411"/>
      <c r="U34" s="411" t="str">
        <f>D34</f>
        <v>*nmiho</v>
      </c>
      <c r="V34" s="411"/>
      <c r="W34" s="411"/>
      <c r="X34" s="548" t="str">
        <f>IF('Income_Macro_Variables (old)'!T34&lt;&gt;"",CONCATENATE('Income_Macro_Variables (old)'!$J34,"[",'Income_Macro_Variables (old)'!T34,"]"),"")</f>
        <v/>
      </c>
      <c r="Y34" s="413" t="str">
        <f>IF('Income_Macro_Variables (old)'!U34&lt;&gt;"",CONCATENATE('Income_Macro_Variables (old)'!$J34,"[",'Income_Macro_Variables (old)'!U34,"]"),"")</f>
        <v>Net mixed income of personal sector[*nmiho]</v>
      </c>
      <c r="Z34" s="413" t="str">
        <f>IF('Income_Macro_Variables (old)'!V34&lt;&gt;"",CONCATENATE('Income_Macro_Variables (old)'!$H34,"[",'Income_Macro_Variables (old)'!V34,"]"),"")</f>
        <v/>
      </c>
      <c r="AA34" s="414" t="str">
        <f>IF('Income_Macro_Variables (old)'!W34&lt;&gt;"",CONCATENATE('Income_Macro_Variables (old)'!$H34,"[",'Income_Macro_Variables (old)'!W34,"]"),"")</f>
        <v/>
      </c>
    </row>
    <row r="35" spans="1:27" ht="20" customHeight="1" thickBot="1">
      <c r="A35" s="406" t="s">
        <v>615</v>
      </c>
      <c r="B35" s="380" t="s">
        <v>430</v>
      </c>
      <c r="C35" s="380" t="s">
        <v>477</v>
      </c>
      <c r="D35" s="407" t="str">
        <f t="shared" si="0"/>
        <v>*taxho</v>
      </c>
      <c r="E35" s="408"/>
      <c r="F35" s="406"/>
      <c r="G35" s="407"/>
      <c r="H35" s="380" t="s">
        <v>551</v>
      </c>
      <c r="I35" s="407" t="s">
        <v>62</v>
      </c>
      <c r="J35" s="407" t="s">
        <v>583</v>
      </c>
      <c r="K35" s="408" t="s">
        <v>2513</v>
      </c>
      <c r="L35" s="380" t="str">
        <f t="shared" si="1"/>
        <v>Other taxes of production (net) paid of personal sector</v>
      </c>
      <c r="M35" s="648" t="str">
        <f>CONCATENATE(N35,Sectors!$B$5)</f>
        <v>Other taxes on production (net) paid by personal sector are the total value of taxes other than those incurred directly as a result of engaging in production (mainly consist of current taxes on the labour or capital employed in the enterprise, such as payroll taxes or current taxes on vehicles or buildings) paid by the personal sector.The personal or household sector - in the national accounts sense - includes all households and private individuals (including those living in institutions), as well as unincorporated enterprises whose accounts are not separated from those of the households who own them.</v>
      </c>
      <c r="N35" s="506" t="s">
        <v>2362</v>
      </c>
      <c r="O35" s="506"/>
      <c r="P35" s="409"/>
      <c r="Q35" s="409"/>
      <c r="R35" s="409"/>
      <c r="S35" s="410"/>
      <c r="T35" s="411"/>
      <c r="U35" s="411" t="str">
        <f>D35</f>
        <v>*taxho</v>
      </c>
      <c r="V35" s="411"/>
      <c r="W35" s="411"/>
      <c r="X35" s="548" t="str">
        <f>IF('Income_Macro_Variables (old)'!T35&lt;&gt;"",CONCATENATE('Income_Macro_Variables (old)'!$J35,"[",'Income_Macro_Variables (old)'!T35,"]"),"")</f>
        <v/>
      </c>
      <c r="Y35" s="413" t="str">
        <f>IF('Income_Macro_Variables (old)'!U35&lt;&gt;"",CONCATENATE('Income_Macro_Variables (old)'!$J35,"[",'Income_Macro_Variables (old)'!U35,"]"),"")</f>
        <v>Other taxes on production (net) paid by personal sector[*taxho]</v>
      </c>
      <c r="Z35" s="413" t="str">
        <f>IF('Income_Macro_Variables (old)'!V35&lt;&gt;"",CONCATENATE('Income_Macro_Variables (old)'!$H35,"[",'Income_Macro_Variables (old)'!V35,"]"),"")</f>
        <v/>
      </c>
      <c r="AA35" s="414" t="str">
        <f>IF('Income_Macro_Variables (old)'!W35&lt;&gt;"",CONCATENATE('Income_Macro_Variables (old)'!$H35,"[",'Income_Macro_Variables (old)'!W35,"]"),"")</f>
        <v/>
      </c>
    </row>
    <row r="36" spans="1:27" ht="20" customHeight="1" thickBot="1">
      <c r="A36" s="406" t="s">
        <v>615</v>
      </c>
      <c r="B36" s="380" t="s">
        <v>458</v>
      </c>
      <c r="C36" s="380" t="s">
        <v>462</v>
      </c>
      <c r="D36" s="407" t="str">
        <f t="shared" si="0"/>
        <v>*nvanp</v>
      </c>
      <c r="E36" s="408"/>
      <c r="F36" s="406"/>
      <c r="G36" s="407"/>
      <c r="H36" s="380" t="s">
        <v>547</v>
      </c>
      <c r="I36" s="407" t="s">
        <v>555</v>
      </c>
      <c r="J36" s="407" t="s">
        <v>593</v>
      </c>
      <c r="K36" s="408" t="s">
        <v>2504</v>
      </c>
      <c r="L36" s="380" t="str">
        <f t="shared" si="1"/>
        <v>Net value added of NPISH (non-profit) sector</v>
      </c>
      <c r="M36" s="648" t="str">
        <f>CONCATENATE(N36,Sectors!$B$6)</f>
        <v xml:space="preserve">Net value added of non-profit) sector is the total value of output owned by non-profit sector (philanthropy foundations, religious organizations, universities, etc.), minus the total value of both intermediate consumption and consumption of fixed capital.The non-profit sector - in the national accounts sense - includes all non-profit institutions serving households (NPISH), such as foundations, religious organizations, etc. </v>
      </c>
      <c r="N36" s="506" t="s">
        <v>1979</v>
      </c>
      <c r="O36" s="506"/>
      <c r="P36" s="409"/>
      <c r="Q36" s="409" t="str">
        <f>CONCATENATE("[",J36,"]","=","[",J37,"]","+","[",J38,"]",)</f>
        <v>[Net value added of non-profit sector]=[Compensation of employees paid by non-profit sector]+[Other taxes on production (net) paid by non-profit sector]</v>
      </c>
      <c r="R36" s="409" t="str">
        <f>CONCATENATE(D36,"=",D37,"+",D38)</f>
        <v>*nvanp=*comnp+*taxnp</v>
      </c>
      <c r="S36" s="410"/>
      <c r="T36" s="411" t="str">
        <f>D36</f>
        <v>*nvanp</v>
      </c>
      <c r="U36" s="411"/>
      <c r="V36" s="411"/>
      <c r="W36" s="411"/>
      <c r="X36" s="548" t="str">
        <f>IF('Income_Macro_Variables (old)'!T36&lt;&gt;"",CONCATENATE('Income_Macro_Variables (old)'!$J36,"[",'Income_Macro_Variables (old)'!T36,"]"),"")</f>
        <v>Net value added of non-profit sector[*nvanp]</v>
      </c>
      <c r="Y36" s="413" t="str">
        <f>IF('Income_Macro_Variables (old)'!U36&lt;&gt;"",CONCATENATE('Income_Macro_Variables (old)'!$J36,"[",'Income_Macro_Variables (old)'!U36,"]"),"")</f>
        <v/>
      </c>
      <c r="Z36" s="413" t="str">
        <f>IF('Income_Macro_Variables (old)'!V36&lt;&gt;"",CONCATENATE('Income_Macro_Variables (old)'!$H36,"[",'Income_Macro_Variables (old)'!V36,"]"),"")</f>
        <v/>
      </c>
      <c r="AA36" s="414" t="str">
        <f>IF('Income_Macro_Variables (old)'!W36&lt;&gt;"",CONCATENATE('Income_Macro_Variables (old)'!$H36,"[",'Income_Macro_Variables (old)'!W36,"]"),"")</f>
        <v/>
      </c>
    </row>
    <row r="37" spans="1:27" ht="20" customHeight="1" thickBot="1">
      <c r="A37" s="406" t="s">
        <v>615</v>
      </c>
      <c r="B37" s="380" t="s">
        <v>453</v>
      </c>
      <c r="C37" s="380" t="s">
        <v>478</v>
      </c>
      <c r="D37" s="407" t="str">
        <f t="shared" si="0"/>
        <v>*comnp</v>
      </c>
      <c r="E37" s="408"/>
      <c r="F37" s="406"/>
      <c r="G37" s="407"/>
      <c r="H37" s="380" t="s">
        <v>552</v>
      </c>
      <c r="I37" s="407" t="s">
        <v>555</v>
      </c>
      <c r="J37" s="407" t="s">
        <v>582</v>
      </c>
      <c r="K37" s="408" t="s">
        <v>2514</v>
      </c>
      <c r="L37" s="380" t="str">
        <f>CONCATENATE(H37," by ",I37)</f>
        <v>Compensation of employees paid  by NPISH (non-profit) sector</v>
      </c>
      <c r="M37" s="648" t="str">
        <f>CONCATENATE(N37,Sectors!$B$6)</f>
        <v xml:space="preserve">Compensation of employees paid by non-profit sector is the total value of income accruing to employees as remuneration for their work paid by the non-profit sector (philanthropy foundations, religious organizations, universities, etc.).The non-profit sector - in the national accounts sense - includes all non-profit institutions serving households (NPISH), such as foundations, religious organizations, etc. </v>
      </c>
      <c r="N37" s="506" t="s">
        <v>1980</v>
      </c>
      <c r="O37" s="506"/>
      <c r="P37" s="409"/>
      <c r="Q37" s="409"/>
      <c r="R37" s="409"/>
      <c r="S37" s="410"/>
      <c r="T37" s="411"/>
      <c r="U37" s="411" t="str">
        <f>D37</f>
        <v>*comnp</v>
      </c>
      <c r="V37" s="411"/>
      <c r="W37" s="411"/>
      <c r="X37" s="548" t="str">
        <f>IF('Income_Macro_Variables (old)'!T37&lt;&gt;"",CONCATENATE('Income_Macro_Variables (old)'!$J37,"[",'Income_Macro_Variables (old)'!T37,"]"),"")</f>
        <v/>
      </c>
      <c r="Y37" s="413" t="str">
        <f>IF('Income_Macro_Variables (old)'!U37&lt;&gt;"",CONCATENATE('Income_Macro_Variables (old)'!$J37,"[",'Income_Macro_Variables (old)'!U37,"]"),"")</f>
        <v>Compensation of employees paid by non-profit sector[*comnp]</v>
      </c>
      <c r="Z37" s="413" t="str">
        <f>IF('Income_Macro_Variables (old)'!V37&lt;&gt;"",CONCATENATE('Income_Macro_Variables (old)'!$H37,"[",'Income_Macro_Variables (old)'!V37,"]"),"")</f>
        <v/>
      </c>
      <c r="AA37" s="414" t="str">
        <f>IF('Income_Macro_Variables (old)'!W37&lt;&gt;"",CONCATENATE('Income_Macro_Variables (old)'!$H37,"[",'Income_Macro_Variables (old)'!W37,"]"),"")</f>
        <v/>
      </c>
    </row>
    <row r="38" spans="1:27" ht="20" customHeight="1" thickBot="1">
      <c r="A38" s="406" t="s">
        <v>615</v>
      </c>
      <c r="B38" s="380" t="s">
        <v>430</v>
      </c>
      <c r="C38" s="380" t="s">
        <v>479</v>
      </c>
      <c r="D38" s="407" t="str">
        <f t="shared" si="0"/>
        <v>*taxnp</v>
      </c>
      <c r="E38" s="408"/>
      <c r="F38" s="406"/>
      <c r="G38" s="407"/>
      <c r="H38" s="380" t="s">
        <v>551</v>
      </c>
      <c r="I38" s="407" t="s">
        <v>555</v>
      </c>
      <c r="J38" s="407" t="s">
        <v>581</v>
      </c>
      <c r="K38" s="408" t="s">
        <v>2515</v>
      </c>
      <c r="L38" s="380" t="str">
        <f>CONCATENATE(H38," by ",I38)</f>
        <v>Other taxes of production (net) paid by NPISH (non-profit) sector</v>
      </c>
      <c r="M38" s="648" t="str">
        <f>CONCATENATE(N38,Sectors!$B$6)</f>
        <v xml:space="preserve">Other taxes on production (net) paid by non-profit sector are the total value of taxes other than those incurred directly as a result of engaging in production (mainly consist of current taxes on the labour or capital employed in the enterprise, such as payroll taxes or current taxes on vehicles or buildings) paid by the non-profit sector (philanthropy foundations, religious organizations, universities, etc.).The non-profit sector - in the national accounts sense - includes all non-profit institutions serving households (NPISH), such as foundations, religious organizations, etc. </v>
      </c>
      <c r="N38" s="506" t="s">
        <v>1981</v>
      </c>
      <c r="O38" s="506"/>
      <c r="P38" s="409"/>
      <c r="Q38" s="409"/>
      <c r="R38" s="409"/>
      <c r="S38" s="410"/>
      <c r="T38" s="411"/>
      <c r="U38" s="411" t="str">
        <f>D38</f>
        <v>*taxnp</v>
      </c>
      <c r="V38" s="411"/>
      <c r="W38" s="411"/>
      <c r="X38" s="548" t="str">
        <f>IF('Income_Macro_Variables (old)'!T38&lt;&gt;"",CONCATENATE('Income_Macro_Variables (old)'!$J38,"[",'Income_Macro_Variables (old)'!T38,"]"),"")</f>
        <v/>
      </c>
      <c r="Y38" s="413" t="str">
        <f>IF('Income_Macro_Variables (old)'!U38&lt;&gt;"",CONCATENATE('Income_Macro_Variables (old)'!$J38,"[",'Income_Macro_Variables (old)'!U38,"]"),"")</f>
        <v>Other taxes on production (net) paid by non-profit sector[*taxnp]</v>
      </c>
      <c r="Z38" s="413" t="str">
        <f>IF('Income_Macro_Variables (old)'!V38&lt;&gt;"",CONCATENATE('Income_Macro_Variables (old)'!$H38,"[",'Income_Macro_Variables (old)'!V38,"]"),"")</f>
        <v/>
      </c>
      <c r="AA38" s="414" t="str">
        <f>IF('Income_Macro_Variables (old)'!W38&lt;&gt;"",CONCATENATE('Income_Macro_Variables (old)'!$H38,"[",'Income_Macro_Variables (old)'!W38,"]"),"")</f>
        <v/>
      </c>
    </row>
    <row r="39" spans="1:27" ht="20" customHeight="1" thickBot="1">
      <c r="A39" s="406" t="s">
        <v>615</v>
      </c>
      <c r="B39" s="380" t="s">
        <v>413</v>
      </c>
      <c r="C39" s="380" t="s">
        <v>276</v>
      </c>
      <c r="D39" s="407" t="str">
        <f t="shared" si="0"/>
        <v>*nninc</v>
      </c>
      <c r="E39" s="408"/>
      <c r="F39" s="406"/>
      <c r="G39" s="407"/>
      <c r="H39" s="380" t="s">
        <v>414</v>
      </c>
      <c r="I39" s="407" t="s">
        <v>2168</v>
      </c>
      <c r="J39" s="407" t="s">
        <v>415</v>
      </c>
      <c r="K39" s="408" t="s">
        <v>2520</v>
      </c>
      <c r="L39" s="380" t="str">
        <f t="shared" si="1"/>
        <v>Net income of national economy</v>
      </c>
      <c r="M39" s="648" t="str">
        <f>CONCATENATE(N39,Sectors!$B$9)</f>
        <v>Net national income is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correction).The national economy - in the national accounts sense - includes all domestic sectors, i.e. all entities that are resident of a given country (in the sense of their economic activity), whether they belong to the private sector, the corporate sector, the governement sector.</v>
      </c>
      <c r="N39" s="506" t="s">
        <v>2688</v>
      </c>
      <c r="O39" s="506"/>
      <c r="P39" s="409"/>
      <c r="Q39" s="409" t="str">
        <f>CONCATENATE("[",J39,"]","=","[",J40,"]","+","[",J41,"]","+","[",J42,"]","+","[",J43,"]","+","[",J44,"]",)</f>
        <v>[Net national income]=[Primary income of personal sector]+[Primary income of general government]+[Primary income of non-financial corporations sector]+[Primary income of financial corporations sector]+[Primary income of non-profit sector]</v>
      </c>
      <c r="R39" s="409" t="str">
        <f>CONCATENATE(D39,"=",D40,"+",D41,"+",D42,"+",D43,"+",D44)</f>
        <v>*nninc=*priho+*prigo+*prinf+*prifc+*prinp</v>
      </c>
      <c r="S39" s="410"/>
      <c r="T39" s="411" t="str">
        <f>D39</f>
        <v>*nninc</v>
      </c>
      <c r="U39" s="411"/>
      <c r="V39" s="411"/>
      <c r="W39" s="411"/>
      <c r="X39" s="548" t="str">
        <f>IF('Income_Macro_Variables (old)'!T39&lt;&gt;"",CONCATENATE('Income_Macro_Variables (old)'!$J39,"[",'Income_Macro_Variables (old)'!T39,"]"),"")</f>
        <v>Net national income[*nninc]</v>
      </c>
      <c r="Y39" s="413" t="str">
        <f>IF('Income_Macro_Variables (old)'!U39&lt;&gt;"",CONCATENATE('Income_Macro_Variables (old)'!$J39,"[",'Income_Macro_Variables (old)'!U39,"]"),"")</f>
        <v/>
      </c>
      <c r="Z39" s="413" t="str">
        <f>IF('Income_Macro_Variables (old)'!V39&lt;&gt;"",CONCATENATE('Income_Macro_Variables (old)'!$H39,"[",'Income_Macro_Variables (old)'!V39,"]"),"")</f>
        <v/>
      </c>
      <c r="AA39" s="414" t="str">
        <f>IF('Income_Macro_Variables (old)'!W39&lt;&gt;"",CONCATENATE('Income_Macro_Variables (old)'!$H39,"[",'Income_Macro_Variables (old)'!W39,"]"),"")</f>
        <v/>
      </c>
    </row>
    <row r="40" spans="1:27" ht="20" customHeight="1" thickBot="1">
      <c r="A40" s="406" t="s">
        <v>615</v>
      </c>
      <c r="B40" s="380" t="s">
        <v>480</v>
      </c>
      <c r="C40" s="380" t="s">
        <v>476</v>
      </c>
      <c r="D40" s="407" t="str">
        <f t="shared" si="0"/>
        <v>*priho</v>
      </c>
      <c r="E40" s="408"/>
      <c r="F40" s="406"/>
      <c r="G40" s="407"/>
      <c r="H40" s="380" t="s">
        <v>554</v>
      </c>
      <c r="I40" s="407" t="s">
        <v>62</v>
      </c>
      <c r="J40" s="407" t="s">
        <v>562</v>
      </c>
      <c r="K40" s="408" t="s">
        <v>2521</v>
      </c>
      <c r="L40" s="380" t="str">
        <f t="shared" si="1"/>
        <v>Primary income of personal sector</v>
      </c>
      <c r="M40" s="648" t="str">
        <f>CONCATENATE(N40,Sectors!$B$5)</f>
        <v>Primary income of personal sector is the total value of income that the personal sector (households) receives by virtue of participation in the production process, and income accruing to the personal sector in return of provision of financial assets and renting natural resources to other institutional units.The personal or household sector - in the national accounts sense - includes all households and private individuals (including those living in institutions), as well as unincorporated enterprises whose accounts are not separated from those of the households who own them.</v>
      </c>
      <c r="N40" s="506" t="s">
        <v>1983</v>
      </c>
      <c r="O40" s="506"/>
      <c r="P40" s="409"/>
      <c r="Q40" s="409"/>
      <c r="R40" s="409"/>
      <c r="S40" s="410"/>
      <c r="T40" s="411"/>
      <c r="U40" s="411" t="str">
        <f>D40</f>
        <v>*priho</v>
      </c>
      <c r="V40" s="411"/>
      <c r="W40" s="411"/>
      <c r="X40" s="548" t="str">
        <f>IF('Income_Macro_Variables (old)'!T40&lt;&gt;"",CONCATENATE('Income_Macro_Variables (old)'!$J40,"[",'Income_Macro_Variables (old)'!T40,"]"),"")</f>
        <v/>
      </c>
      <c r="Y40" s="413" t="str">
        <f>IF('Income_Macro_Variables (old)'!U40&lt;&gt;"",CONCATENATE('Income_Macro_Variables (old)'!$J40,"[",'Income_Macro_Variables (old)'!U40,"]"),"")</f>
        <v>Primary income of personal sector[*priho]</v>
      </c>
      <c r="Z40" s="413" t="str">
        <f>IF('Income_Macro_Variables (old)'!V40&lt;&gt;"",CONCATENATE('Income_Macro_Variables (old)'!$H40,"[",'Income_Macro_Variables (old)'!V40,"]"),"")</f>
        <v/>
      </c>
      <c r="AA40" s="414" t="str">
        <f>IF('Income_Macro_Variables (old)'!W40&lt;&gt;"",CONCATENATE('Income_Macro_Variables (old)'!$H40,"[",'Income_Macro_Variables (old)'!W40,"]"),"")</f>
        <v/>
      </c>
    </row>
    <row r="41" spans="1:27" ht="20" customHeight="1" thickBot="1">
      <c r="A41" s="406" t="s">
        <v>615</v>
      </c>
      <c r="B41" s="380" t="s">
        <v>480</v>
      </c>
      <c r="C41" s="380" t="s">
        <v>481</v>
      </c>
      <c r="D41" s="407" t="str">
        <f t="shared" si="0"/>
        <v>*prigo</v>
      </c>
      <c r="E41" s="408"/>
      <c r="F41" s="406"/>
      <c r="G41" s="407"/>
      <c r="H41" s="380" t="s">
        <v>554</v>
      </c>
      <c r="I41" s="407" t="s">
        <v>356</v>
      </c>
      <c r="J41" s="407" t="s">
        <v>580</v>
      </c>
      <c r="K41" s="408" t="s">
        <v>2523</v>
      </c>
      <c r="L41" s="380" t="str">
        <f t="shared" si="1"/>
        <v>Primary income of general government sector</v>
      </c>
      <c r="M41" s="648" t="str">
        <f>CONCATENATE(N41,Sectors!$B$8)</f>
        <v>Primary income of general government is the total value of income that the general government sector (central government, state government, local government, and social security funds) receives by virtue of participation in the production process, and income accruing to the general government sector in return of provision of financial assets and natural resources to other institutional units.The government sector - in the national accounts - includes are national, regional local governement, social security administrations, and more generally all entities relying primarily upon public financing (taxes, contributions, and other compulsory payments).</v>
      </c>
      <c r="N41" s="506" t="s">
        <v>1984</v>
      </c>
      <c r="O41" s="506"/>
      <c r="P41" s="409"/>
      <c r="Q41" s="409"/>
      <c r="R41" s="409"/>
      <c r="S41" s="410"/>
      <c r="T41" s="411"/>
      <c r="U41" s="411" t="str">
        <f>D41</f>
        <v>*prigo</v>
      </c>
      <c r="V41" s="411"/>
      <c r="W41" s="411"/>
      <c r="X41" s="548" t="str">
        <f>IF('Income_Macro_Variables (old)'!T41&lt;&gt;"",CONCATENATE('Income_Macro_Variables (old)'!$J41,"[",'Income_Macro_Variables (old)'!T41,"]"),"")</f>
        <v/>
      </c>
      <c r="Y41" s="413" t="str">
        <f>IF('Income_Macro_Variables (old)'!U41&lt;&gt;"",CONCATENATE('Income_Macro_Variables (old)'!$J41,"[",'Income_Macro_Variables (old)'!U41,"]"),"")</f>
        <v>Primary income of general government[*prigo]</v>
      </c>
      <c r="Z41" s="413" t="str">
        <f>IF('Income_Macro_Variables (old)'!V41&lt;&gt;"",CONCATENATE('Income_Macro_Variables (old)'!$H41,"[",'Income_Macro_Variables (old)'!V41,"]"),"")</f>
        <v/>
      </c>
      <c r="AA41" s="414" t="str">
        <f>IF('Income_Macro_Variables (old)'!W41&lt;&gt;"",CONCATENATE('Income_Macro_Variables (old)'!$H41,"[",'Income_Macro_Variables (old)'!W41,"]"),"")</f>
        <v/>
      </c>
    </row>
    <row r="42" spans="1:27" ht="20" customHeight="1" thickBot="1">
      <c r="A42" s="406" t="s">
        <v>615</v>
      </c>
      <c r="B42" s="380" t="s">
        <v>480</v>
      </c>
      <c r="C42" s="380" t="s">
        <v>482</v>
      </c>
      <c r="D42" s="407" t="str">
        <f t="shared" si="0"/>
        <v>*prinf</v>
      </c>
      <c r="E42" s="408"/>
      <c r="F42" s="406"/>
      <c r="G42" s="407"/>
      <c r="H42" s="380" t="s">
        <v>554</v>
      </c>
      <c r="I42" s="407" t="s">
        <v>548</v>
      </c>
      <c r="J42" s="407" t="s">
        <v>514</v>
      </c>
      <c r="K42" s="408" t="s">
        <v>2522</v>
      </c>
      <c r="L42" s="380" t="str">
        <f t="shared" si="1"/>
        <v>Primary income of non-financial corporations sector</v>
      </c>
      <c r="M42" s="648" t="str">
        <f>N42</f>
        <v>Primary income of non-financial corporations sector is the total value of income that the non-financial corporations sector receives by virtue of participation in the production process, and income accruing to the non-financial corporations sector in return of provision of financial assets and renting natural resources to other institutional units. The non-financial corporations sector includes all private and public enterprises that produce goods and/or provide non-financial services to the markets.</v>
      </c>
      <c r="N42" s="506" t="s">
        <v>1985</v>
      </c>
      <c r="O42" s="506"/>
      <c r="P42" s="409"/>
      <c r="Q42" s="409"/>
      <c r="R42" s="409"/>
      <c r="S42" s="410"/>
      <c r="T42" s="411"/>
      <c r="U42" s="411" t="str">
        <f>D42</f>
        <v>*prinf</v>
      </c>
      <c r="V42" s="411"/>
      <c r="W42" s="411"/>
      <c r="X42" s="548" t="str">
        <f>IF('Income_Macro_Variables (old)'!T42&lt;&gt;"",CONCATENATE('Income_Macro_Variables (old)'!$J42,"[",'Income_Macro_Variables (old)'!T42,"]"),"")</f>
        <v/>
      </c>
      <c r="Y42" s="413" t="str">
        <f>IF('Income_Macro_Variables (old)'!U42&lt;&gt;"",CONCATENATE('Income_Macro_Variables (old)'!$J42,"[",'Income_Macro_Variables (old)'!U42,"]"),"")</f>
        <v>Primary income of non-financial corporations sector[*prinf]</v>
      </c>
      <c r="Z42" s="413" t="str">
        <f>IF('Income_Macro_Variables (old)'!V42&lt;&gt;"",CONCATENATE('Income_Macro_Variables (old)'!$H42,"[",'Income_Macro_Variables (old)'!V42,"]"),"")</f>
        <v/>
      </c>
      <c r="AA42" s="414" t="str">
        <f>IF('Income_Macro_Variables (old)'!W42&lt;&gt;"",CONCATENATE('Income_Macro_Variables (old)'!$H42,"[",'Income_Macro_Variables (old)'!W42,"]"),"")</f>
        <v/>
      </c>
    </row>
    <row r="43" spans="1:27" ht="20" customHeight="1" thickBot="1">
      <c r="A43" s="406" t="s">
        <v>615</v>
      </c>
      <c r="B43" s="380" t="s">
        <v>480</v>
      </c>
      <c r="C43" s="380" t="s">
        <v>483</v>
      </c>
      <c r="D43" s="407" t="str">
        <f t="shared" si="0"/>
        <v>*prifc</v>
      </c>
      <c r="E43" s="408"/>
      <c r="F43" s="406"/>
      <c r="G43" s="407"/>
      <c r="H43" s="380" t="s">
        <v>554</v>
      </c>
      <c r="I43" s="407" t="s">
        <v>549</v>
      </c>
      <c r="J43" s="407" t="s">
        <v>570</v>
      </c>
      <c r="K43" s="408" t="s">
        <v>2525</v>
      </c>
      <c r="L43" s="380" t="str">
        <f t="shared" si="1"/>
        <v>Primary income of financial corporations sector</v>
      </c>
      <c r="M43" s="648" t="str">
        <f>N43</f>
        <v>Primary income of financial corporations sector is the total value of income that the financial corporations sector receives by virtue of participation in the production process, and income accruing to the financial corporations sector in return of provision of financial assets and renting natural resources to other institutional units. The financial corporations sector includes all private and public enterprises that provide financial services to the markets.</v>
      </c>
      <c r="N43" s="506" t="s">
        <v>1986</v>
      </c>
      <c r="O43" s="506"/>
      <c r="P43" s="409"/>
      <c r="Q43" s="409"/>
      <c r="R43" s="409"/>
      <c r="S43" s="410"/>
      <c r="T43" s="411"/>
      <c r="U43" s="411" t="str">
        <f>D43</f>
        <v>*prifc</v>
      </c>
      <c r="V43" s="411"/>
      <c r="W43" s="411"/>
      <c r="X43" s="548" t="str">
        <f>IF('Income_Macro_Variables (old)'!T43&lt;&gt;"",CONCATENATE('Income_Macro_Variables (old)'!$J43,"[",'Income_Macro_Variables (old)'!T43,"]"),"")</f>
        <v/>
      </c>
      <c r="Y43" s="413" t="str">
        <f>IF('Income_Macro_Variables (old)'!U43&lt;&gt;"",CONCATENATE('Income_Macro_Variables (old)'!$J43,"[",'Income_Macro_Variables (old)'!U43,"]"),"")</f>
        <v>Primary income of financial corporations sector[*prifc]</v>
      </c>
      <c r="Z43" s="413" t="str">
        <f>IF('Income_Macro_Variables (old)'!V43&lt;&gt;"",CONCATENATE('Income_Macro_Variables (old)'!$H43,"[",'Income_Macro_Variables (old)'!V43,"]"),"")</f>
        <v/>
      </c>
      <c r="AA43" s="414" t="str">
        <f>IF('Income_Macro_Variables (old)'!W43&lt;&gt;"",CONCATENATE('Income_Macro_Variables (old)'!$H43,"[",'Income_Macro_Variables (old)'!W43,"]"),"")</f>
        <v/>
      </c>
    </row>
    <row r="44" spans="1:27" ht="20" customHeight="1" thickBot="1">
      <c r="A44" s="406" t="s">
        <v>615</v>
      </c>
      <c r="B44" s="380" t="s">
        <v>480</v>
      </c>
      <c r="C44" s="380" t="s">
        <v>484</v>
      </c>
      <c r="D44" s="407" t="str">
        <f t="shared" si="0"/>
        <v>*prinp</v>
      </c>
      <c r="E44" s="408"/>
      <c r="F44" s="406"/>
      <c r="G44" s="407"/>
      <c r="H44" s="380" t="s">
        <v>554</v>
      </c>
      <c r="I44" s="407" t="s">
        <v>555</v>
      </c>
      <c r="J44" s="407" t="s">
        <v>566</v>
      </c>
      <c r="K44" s="408" t="s">
        <v>2526</v>
      </c>
      <c r="L44" s="380" t="str">
        <f t="shared" si="1"/>
        <v>Primary income of NPISH (non-profit) sector</v>
      </c>
      <c r="M44" s="648" t="str">
        <f>CONCATENATE(N44,Sectors!$B$6)</f>
        <v xml:space="preserve">Primary income of non-profit sector is the total value of income that the non-profit sector (philanthropy foundations, religious organizations, universities, etc.) receives by virtue of participation in the production process, and income accruing to the non-profit sector in return of provision of financial assets and renting natural resources to other institutional units.The non-profit sector - in the national accounts sense - includes all non-profit institutions serving households (NPISH), such as foundations, religious organizations, etc. </v>
      </c>
      <c r="N44" s="506" t="s">
        <v>1987</v>
      </c>
      <c r="O44" s="506"/>
      <c r="P44" s="409"/>
      <c r="Q44" s="409"/>
      <c r="R44" s="409"/>
      <c r="S44" s="410"/>
      <c r="T44" s="411"/>
      <c r="U44" s="411" t="str">
        <f>D44</f>
        <v>*prinp</v>
      </c>
      <c r="V44" s="411"/>
      <c r="W44" s="411"/>
      <c r="X44" s="548" t="str">
        <f>IF('Income_Macro_Variables (old)'!T44&lt;&gt;"",CONCATENATE('Income_Macro_Variables (old)'!$J44,"[",'Income_Macro_Variables (old)'!T44,"]"),"")</f>
        <v/>
      </c>
      <c r="Y44" s="413" t="str">
        <f>IF('Income_Macro_Variables (old)'!U44&lt;&gt;"",CONCATENATE('Income_Macro_Variables (old)'!$J44,"[",'Income_Macro_Variables (old)'!U44,"]"),"")</f>
        <v>Primary income of non-profit sector[*prinp]</v>
      </c>
      <c r="Z44" s="413" t="str">
        <f>IF('Income_Macro_Variables (old)'!V44&lt;&gt;"",CONCATENATE('Income_Macro_Variables (old)'!$H44,"[",'Income_Macro_Variables (old)'!V44,"]"),"")</f>
        <v/>
      </c>
      <c r="AA44" s="414" t="str">
        <f>IF('Income_Macro_Variables (old)'!W44&lt;&gt;"",CONCATENATE('Income_Macro_Variables (old)'!$H44,"[",'Income_Macro_Variables (old)'!W44,"]"),"")</f>
        <v/>
      </c>
    </row>
    <row r="45" spans="1:27" ht="20" customHeight="1" thickBot="1">
      <c r="A45" s="406" t="s">
        <v>615</v>
      </c>
      <c r="B45" s="380" t="s">
        <v>480</v>
      </c>
      <c r="C45" s="380" t="s">
        <v>476</v>
      </c>
      <c r="D45" s="407" t="str">
        <f t="shared" si="0"/>
        <v>*priho</v>
      </c>
      <c r="E45" s="408"/>
      <c r="F45" s="406"/>
      <c r="G45" s="407"/>
      <c r="H45" s="380" t="s">
        <v>554</v>
      </c>
      <c r="I45" s="407" t="s">
        <v>62</v>
      </c>
      <c r="J45" s="407" t="s">
        <v>562</v>
      </c>
      <c r="K45" s="408" t="s">
        <v>2521</v>
      </c>
      <c r="L45" s="380" t="str">
        <f t="shared" si="1"/>
        <v>Primary income of personal sector</v>
      </c>
      <c r="M45" s="648" t="str">
        <f>CONCATENATE(N45,Sectors!$B$5)</f>
        <v>Primary income of personal sector is the total value of income that the personal sector (households) receives by virtue of participation in the production process, and income accruing to the personal sector in return of provision of financial assets and renting natural resources to other institutional units.The personal or household sector - in the national accounts sense - includes all households and private individuals (including those living in institutions), as well as unincorporated enterprises whose accounts are not separated from those of the households who own them.</v>
      </c>
      <c r="N45" s="506" t="s">
        <v>1983</v>
      </c>
      <c r="O45" s="506"/>
      <c r="P45" s="409"/>
      <c r="Q45" s="409" t="str">
        <f>CONCATENATE("[",J45,"]","=","[",J46,"]","+","[",J47,"]","+","[",J48,"]","+","[",J49,"]","-","[",J50,"]",)</f>
        <v>[Primary income of personal sector]=[Compensation of employees received by personal sector]+[Net mixed income of personal sector]+[Net operating surplus (housing rents) of personal sector]+[Property income received by personal sector]-[Property income paid by personal sector]</v>
      </c>
      <c r="R45" s="409" t="str">
        <f>CONCATENATE(D45,"=",D46,"+",D47,"+",D48,"+",D49,"-",D50)</f>
        <v>*priho=*corho+*nmrho+*nsrho+*prhho-*prdho</v>
      </c>
      <c r="S45" s="410"/>
      <c r="T45" s="411" t="str">
        <f>D45</f>
        <v>*priho</v>
      </c>
      <c r="U45" s="411"/>
      <c r="V45" s="411"/>
      <c r="W45" s="411"/>
      <c r="X45" s="548" t="str">
        <f>IF('Income_Macro_Variables (old)'!T45&lt;&gt;"",CONCATENATE('Income_Macro_Variables (old)'!$J45,"[",'Income_Macro_Variables (old)'!T45,"]"),"")</f>
        <v>Primary income of personal sector[*priho]</v>
      </c>
      <c r="Y45" s="413" t="str">
        <f>IF('Income_Macro_Variables (old)'!U45&lt;&gt;"",CONCATENATE('Income_Macro_Variables (old)'!$J45,"[",'Income_Macro_Variables (old)'!U45,"]"),"")</f>
        <v/>
      </c>
      <c r="Z45" s="413" t="str">
        <f>IF('Income_Macro_Variables (old)'!V45&lt;&gt;"",CONCATENATE('Income_Macro_Variables (old)'!$H45,"[",'Income_Macro_Variables (old)'!V45,"]"),"")</f>
        <v/>
      </c>
      <c r="AA45" s="414" t="str">
        <f>IF('Income_Macro_Variables (old)'!W45&lt;&gt;"",CONCATENATE('Income_Macro_Variables (old)'!$H45,"[",'Income_Macro_Variables (old)'!W45,"]"),"")</f>
        <v/>
      </c>
    </row>
    <row r="46" spans="1:27" ht="20" customHeight="1" thickBot="1">
      <c r="A46" s="406" t="s">
        <v>615</v>
      </c>
      <c r="B46" s="380" t="s">
        <v>453</v>
      </c>
      <c r="C46" s="380" t="s">
        <v>485</v>
      </c>
      <c r="D46" s="407" t="str">
        <f t="shared" si="0"/>
        <v>*corho</v>
      </c>
      <c r="E46" s="408"/>
      <c r="F46" s="406"/>
      <c r="G46" s="407"/>
      <c r="H46" s="380" t="s">
        <v>543</v>
      </c>
      <c r="I46" s="407" t="s">
        <v>62</v>
      </c>
      <c r="J46" s="407" t="s">
        <v>579</v>
      </c>
      <c r="K46" s="408" t="s">
        <v>2527</v>
      </c>
      <c r="L46" s="380" t="str">
        <f>CONCATENATE(H46," by ",I46)</f>
        <v>Compensation of employees received by personal sector</v>
      </c>
      <c r="M46" s="648" t="str">
        <f>CONCATENATE(N46,Sectors!$B$5)</f>
        <v>Compensation of employees received by personal sector is the total value of wage and salary disbursements and supplements to wages and salaries received by the personal sector (households), including wages and salaries received from the rest of the world.The personal or household sector - in the national accounts sense - includes all households and private individuals (including those living in institutions), as well as unincorporated enterprises whose accounts are not separated from those of the households who own them.</v>
      </c>
      <c r="N46" s="506" t="s">
        <v>1988</v>
      </c>
      <c r="O46" s="506"/>
      <c r="P46" s="409"/>
      <c r="Q46" s="409"/>
      <c r="R46" s="409"/>
      <c r="S46" s="410"/>
      <c r="T46" s="411"/>
      <c r="U46" s="411" t="str">
        <f>D46</f>
        <v>*corho</v>
      </c>
      <c r="V46" s="411"/>
      <c r="W46" s="411"/>
      <c r="X46" s="548" t="str">
        <f>IF('Income_Macro_Variables (old)'!T46&lt;&gt;"",CONCATENATE('Income_Macro_Variables (old)'!$J46,"[",'Income_Macro_Variables (old)'!T46,"]"),"")</f>
        <v/>
      </c>
      <c r="Y46" s="413" t="str">
        <f>IF('Income_Macro_Variables (old)'!U46&lt;&gt;"",CONCATENATE('Income_Macro_Variables (old)'!$J46,"[",'Income_Macro_Variables (old)'!U46,"]"),"")</f>
        <v>Compensation of employees received by personal sector[*corho]</v>
      </c>
      <c r="Z46" s="413" t="str">
        <f>IF('Income_Macro_Variables (old)'!V46&lt;&gt;"",CONCATENATE('Income_Macro_Variables (old)'!$H46,"[",'Income_Macro_Variables (old)'!V46,"]"),"")</f>
        <v/>
      </c>
      <c r="AA46" s="414" t="str">
        <f>IF('Income_Macro_Variables (old)'!W46&lt;&gt;"",CONCATENATE('Income_Macro_Variables (old)'!$H46,"[",'Income_Macro_Variables (old)'!W46,"]"),"")</f>
        <v/>
      </c>
    </row>
    <row r="47" spans="1:27" ht="20" customHeight="1" thickBot="1">
      <c r="A47" s="406" t="s">
        <v>615</v>
      </c>
      <c r="B47" s="380" t="s">
        <v>475</v>
      </c>
      <c r="C47" s="380" t="s">
        <v>485</v>
      </c>
      <c r="D47" s="407" t="str">
        <f t="shared" si="0"/>
        <v>*nmrho</v>
      </c>
      <c r="E47" s="408"/>
      <c r="F47" s="406"/>
      <c r="G47" s="407"/>
      <c r="H47" s="380" t="s">
        <v>553</v>
      </c>
      <c r="I47" s="407" t="s">
        <v>62</v>
      </c>
      <c r="J47" s="407" t="s">
        <v>578</v>
      </c>
      <c r="K47" s="408" t="s">
        <v>2516</v>
      </c>
      <c r="L47" s="380" t="str">
        <f t="shared" si="1"/>
        <v>Net mixed income of personal sector</v>
      </c>
      <c r="M47" s="648" t="str">
        <f>CONCATENATE(N47,Sectors!$B$5)</f>
        <v>Net mixed income of personal sector is the total value of the surplus or deficit accruing from production by unincorporated enterprises owned by personal sector.The personal or household sector - in the national accounts sense - includes all households and private individuals (including those living in institutions), as well as unincorporated enterprises whose accounts are not separated from those of the households who own them.</v>
      </c>
      <c r="N47" s="506" t="s">
        <v>2361</v>
      </c>
      <c r="O47" s="506"/>
      <c r="P47" s="409"/>
      <c r="Q47" s="409"/>
      <c r="R47" s="409"/>
      <c r="S47" s="410"/>
      <c r="T47" s="411"/>
      <c r="U47" s="411" t="str">
        <f>D47</f>
        <v>*nmrho</v>
      </c>
      <c r="V47" s="411"/>
      <c r="W47" s="411"/>
      <c r="X47" s="548" t="str">
        <f>IF('Income_Macro_Variables (old)'!T47&lt;&gt;"",CONCATENATE('Income_Macro_Variables (old)'!$J47,"[",'Income_Macro_Variables (old)'!T47,"]"),"")</f>
        <v/>
      </c>
      <c r="Y47" s="413" t="str">
        <f>IF('Income_Macro_Variables (old)'!U47&lt;&gt;"",CONCATENATE('Income_Macro_Variables (old)'!$J47,"[",'Income_Macro_Variables (old)'!U47,"]"),"")</f>
        <v>Net mixed income of personal sector[*nmrho]</v>
      </c>
      <c r="Z47" s="413" t="str">
        <f>IF('Income_Macro_Variables (old)'!V47&lt;&gt;"",CONCATENATE('Income_Macro_Variables (old)'!$H47,"[",'Income_Macro_Variables (old)'!V47,"]"),"")</f>
        <v/>
      </c>
      <c r="AA47" s="414" t="str">
        <f>IF('Income_Macro_Variables (old)'!W47&lt;&gt;"",CONCATENATE('Income_Macro_Variables (old)'!$H47,"[",'Income_Macro_Variables (old)'!W47,"]"),"")</f>
        <v/>
      </c>
    </row>
    <row r="48" spans="1:27" ht="20" customHeight="1" thickBot="1">
      <c r="A48" s="406" t="s">
        <v>615</v>
      </c>
      <c r="B48" s="380" t="s">
        <v>14</v>
      </c>
      <c r="C48" s="380" t="s">
        <v>485</v>
      </c>
      <c r="D48" s="407" t="str">
        <f t="shared" si="0"/>
        <v>*nsrho</v>
      </c>
      <c r="E48" s="408"/>
      <c r="F48" s="406"/>
      <c r="G48" s="407"/>
      <c r="H48" s="380" t="s">
        <v>559</v>
      </c>
      <c r="I48" s="407" t="s">
        <v>62</v>
      </c>
      <c r="J48" s="407" t="s">
        <v>577</v>
      </c>
      <c r="K48" s="408" t="s">
        <v>2530</v>
      </c>
      <c r="L48" s="380" t="str">
        <f t="shared" si="1"/>
        <v>Net operating surplus (housing rents) of personal sector</v>
      </c>
      <c r="M48" s="648" t="str">
        <f>CONCATENATE(N48,Sectors!$B$5)</f>
        <v>Net operating surplus (housing rents) of personal sector is the total value of rental income of the personal sector (households) with capital consumption adjustment.The personal or household sector - in the national accounts sense - includes all households and private individuals (including those living in institutions), as well as unincorporated enterprises whose accounts are not separated from those of the households who own them.</v>
      </c>
      <c r="N48" s="506" t="s">
        <v>1989</v>
      </c>
      <c r="O48" s="506"/>
      <c r="P48" s="409"/>
      <c r="Q48" s="409"/>
      <c r="R48" s="409"/>
      <c r="S48" s="410"/>
      <c r="T48" s="411"/>
      <c r="U48" s="411" t="str">
        <f>D48</f>
        <v>*nsrho</v>
      </c>
      <c r="V48" s="411"/>
      <c r="W48" s="411"/>
      <c r="X48" s="548" t="str">
        <f>IF('Income_Macro_Variables (old)'!T48&lt;&gt;"",CONCATENATE('Income_Macro_Variables (old)'!$J48,"[",'Income_Macro_Variables (old)'!T48,"]"),"")</f>
        <v/>
      </c>
      <c r="Y48" s="413" t="str">
        <f>IF('Income_Macro_Variables (old)'!U48&lt;&gt;"",CONCATENATE('Income_Macro_Variables (old)'!$J48,"[",'Income_Macro_Variables (old)'!U48,"]"),"")</f>
        <v>Net operating surplus (housing rents) of personal sector[*nsrho]</v>
      </c>
      <c r="Z48" s="413" t="str">
        <f>IF('Income_Macro_Variables (old)'!V48&lt;&gt;"",CONCATENATE('Income_Macro_Variables (old)'!$H48,"[",'Income_Macro_Variables (old)'!V48,"]"),"")</f>
        <v/>
      </c>
      <c r="AA48" s="414" t="str">
        <f>IF('Income_Macro_Variables (old)'!W48&lt;&gt;"",CONCATENATE('Income_Macro_Variables (old)'!$H48,"[",'Income_Macro_Variables (old)'!W48,"]"),"")</f>
        <v/>
      </c>
    </row>
    <row r="49" spans="1:27" ht="20" customHeight="1" thickBot="1">
      <c r="A49" s="406" t="s">
        <v>615</v>
      </c>
      <c r="B49" s="380" t="s">
        <v>480</v>
      </c>
      <c r="C49" s="380" t="s">
        <v>486</v>
      </c>
      <c r="D49" s="407" t="str">
        <f t="shared" si="0"/>
        <v>*prhho</v>
      </c>
      <c r="E49" s="408"/>
      <c r="F49" s="406"/>
      <c r="G49" s="407"/>
      <c r="H49" s="380" t="s">
        <v>324</v>
      </c>
      <c r="I49" s="407" t="s">
        <v>62</v>
      </c>
      <c r="J49" s="407" t="s">
        <v>576</v>
      </c>
      <c r="K49" s="408" t="s">
        <v>2528</v>
      </c>
      <c r="L49" s="380" t="str">
        <f t="shared" si="1"/>
        <v>Property income received of personal sector</v>
      </c>
      <c r="M49" s="648" t="str">
        <f>CONCATENATE(N49,Sectors!$B$5)</f>
        <v>Property income received by personal sector is the total value of income that the personal sector (households) receives by virtue of owning property in the country.The personal or household sector - in the national accounts sense - includes all households and private individuals (including those living in institutions), as well as unincorporated enterprises whose accounts are not separated from those of the households who own them.</v>
      </c>
      <c r="N49" s="506" t="s">
        <v>1990</v>
      </c>
      <c r="O49" s="506"/>
      <c r="P49" s="409"/>
      <c r="Q49" s="409"/>
      <c r="R49" s="409"/>
      <c r="S49" s="410"/>
      <c r="T49" s="411"/>
      <c r="U49" s="411" t="str">
        <f>D49</f>
        <v>*prhho</v>
      </c>
      <c r="V49" s="411"/>
      <c r="W49" s="411"/>
      <c r="X49" s="548" t="str">
        <f>IF('Income_Macro_Variables (old)'!T49&lt;&gt;"",CONCATENATE('Income_Macro_Variables (old)'!$J49,"[",'Income_Macro_Variables (old)'!T49,"]"),"")</f>
        <v/>
      </c>
      <c r="Y49" s="413" t="str">
        <f>IF('Income_Macro_Variables (old)'!U49&lt;&gt;"",CONCATENATE('Income_Macro_Variables (old)'!$J49,"[",'Income_Macro_Variables (old)'!U49,"]"),"")</f>
        <v>Property income received by personal sector[*prhho]</v>
      </c>
      <c r="Z49" s="413" t="str">
        <f>IF('Income_Macro_Variables (old)'!V49&lt;&gt;"",CONCATENATE('Income_Macro_Variables (old)'!$H49,"[",'Income_Macro_Variables (old)'!V49,"]"),"")</f>
        <v/>
      </c>
      <c r="AA49" s="414" t="str">
        <f>IF('Income_Macro_Variables (old)'!W49&lt;&gt;"",CONCATENATE('Income_Macro_Variables (old)'!$H49,"[",'Income_Macro_Variables (old)'!W49,"]"),"")</f>
        <v/>
      </c>
    </row>
    <row r="50" spans="1:27" ht="20" customHeight="1" thickBot="1">
      <c r="A50" s="406" t="s">
        <v>615</v>
      </c>
      <c r="B50" s="380" t="s">
        <v>480</v>
      </c>
      <c r="C50" s="380" t="s">
        <v>487</v>
      </c>
      <c r="D50" s="407" t="str">
        <f t="shared" si="0"/>
        <v>*prdho</v>
      </c>
      <c r="E50" s="408"/>
      <c r="F50" s="406"/>
      <c r="G50" s="407"/>
      <c r="H50" s="380" t="s">
        <v>329</v>
      </c>
      <c r="I50" s="407" t="s">
        <v>62</v>
      </c>
      <c r="J50" s="407" t="s">
        <v>575</v>
      </c>
      <c r="K50" s="408" t="s">
        <v>2529</v>
      </c>
      <c r="L50" s="380" t="str">
        <f t="shared" si="1"/>
        <v>Property income paid of personal sector</v>
      </c>
      <c r="M50" s="648" t="str">
        <f>CONCATENATE(N50,Sectors!$B$5)</f>
        <v>Property income paid by personal sector is the total value of income paid by the personal sector (households) accruing to property owners as remuneration for using their property.The personal or household sector - in the national accounts sense - includes all households and private individuals (including those living in institutions), as well as unincorporated enterprises whose accounts are not separated from those of the households who own them.</v>
      </c>
      <c r="N50" s="506" t="s">
        <v>1991</v>
      </c>
      <c r="O50" s="506"/>
      <c r="P50" s="409"/>
      <c r="Q50" s="409"/>
      <c r="R50" s="409"/>
      <c r="S50" s="410"/>
      <c r="T50" s="411"/>
      <c r="U50" s="411" t="str">
        <f>D50</f>
        <v>*prdho</v>
      </c>
      <c r="V50" s="411"/>
      <c r="W50" s="411"/>
      <c r="X50" s="548" t="str">
        <f>IF('Income_Macro_Variables (old)'!T50&lt;&gt;"",CONCATENATE('Income_Macro_Variables (old)'!$J50,"[",'Income_Macro_Variables (old)'!T50,"]"),"")</f>
        <v/>
      </c>
      <c r="Y50" s="413" t="str">
        <f>IF('Income_Macro_Variables (old)'!U50&lt;&gt;"",CONCATENATE('Income_Macro_Variables (old)'!$J50,"[",'Income_Macro_Variables (old)'!U50,"]"),"")</f>
        <v>Property income paid by personal sector[*prdho]</v>
      </c>
      <c r="Z50" s="413" t="str">
        <f>IF('Income_Macro_Variables (old)'!V50&lt;&gt;"",CONCATENATE('Income_Macro_Variables (old)'!$H50,"[",'Income_Macro_Variables (old)'!V50,"]"),"")</f>
        <v/>
      </c>
      <c r="AA50" s="414" t="str">
        <f>IF('Income_Macro_Variables (old)'!W50&lt;&gt;"",CONCATENATE('Income_Macro_Variables (old)'!$H50,"[",'Income_Macro_Variables (old)'!W50,"]"),"")</f>
        <v/>
      </c>
    </row>
    <row r="51" spans="1:27" ht="20" customHeight="1" thickBot="1">
      <c r="A51" s="406" t="s">
        <v>615</v>
      </c>
      <c r="B51" s="380" t="s">
        <v>480</v>
      </c>
      <c r="C51" s="380" t="s">
        <v>488</v>
      </c>
      <c r="D51" s="407" t="str">
        <f>CONCATENATE(A51,B51,C51)</f>
        <v>*prngo</v>
      </c>
      <c r="E51" s="408"/>
      <c r="F51" s="406"/>
      <c r="G51" s="407"/>
      <c r="H51" s="380" t="s">
        <v>554</v>
      </c>
      <c r="I51" s="407" t="s">
        <v>356</v>
      </c>
      <c r="J51" s="407" t="s">
        <v>574</v>
      </c>
      <c r="K51" s="408" t="s">
        <v>2523</v>
      </c>
      <c r="L51" s="380" t="str">
        <f>CONCATENATE(H51," of ",I51)</f>
        <v>Primary income of general government sector</v>
      </c>
      <c r="M51" s="648" t="str">
        <f>CONCATENATE(N51,Sectors!$B$8)</f>
        <v>Primary income of general government  is the total value of income that the general government sector (central government, state government, local government, and social security funds) receives by virtue of participation in the production process, and income accruing to the general government sector in return of provision of financial assets and natural resources to other institutional units.The government sector - in the national accounts - includes are national, regional local governement, social security administrations, and more generally all entities relying primarily upon public financing (taxes, contributions, and other compulsory payments).</v>
      </c>
      <c r="N51" s="506" t="s">
        <v>1992</v>
      </c>
      <c r="O51" s="506"/>
      <c r="P51" s="409"/>
      <c r="Q51" s="409" t="str">
        <f>CONCATENATE("[",J51,"]","=","[",J52,"]","+","[",J53,"]","-","[",J54,"]",)</f>
        <v>[Primary income of general government ]=[Taxes on production (net) received by general government]+[Property income received by general government]-[Property income paid by general government]</v>
      </c>
      <c r="R51" s="409" t="str">
        <f>CONCATENATE(D51,"=",D52,"+",D53,"-",D54)</f>
        <v>*prngo=*targo+*phigo-*phdgo</v>
      </c>
      <c r="S51" s="410"/>
      <c r="T51" s="411" t="str">
        <f>D51</f>
        <v>*prngo</v>
      </c>
      <c r="U51" s="411"/>
      <c r="V51" s="411"/>
      <c r="W51" s="411"/>
      <c r="X51" s="548" t="str">
        <f>IF('Income_Macro_Variables (old)'!T51&lt;&gt;"",CONCATENATE('Income_Macro_Variables (old)'!$J51,"[",'Income_Macro_Variables (old)'!T51,"]"),"")</f>
        <v>Primary income of general government [*prngo]</v>
      </c>
      <c r="Y51" s="413" t="str">
        <f>IF('Income_Macro_Variables (old)'!U51&lt;&gt;"",CONCATENATE('Income_Macro_Variables (old)'!$J51,"[",'Income_Macro_Variables (old)'!U51,"]"),"")</f>
        <v/>
      </c>
      <c r="Z51" s="413" t="str">
        <f>IF('Income_Macro_Variables (old)'!V51&lt;&gt;"",CONCATENATE('Income_Macro_Variables (old)'!$H51,"[",'Income_Macro_Variables (old)'!V51,"]"),"")</f>
        <v/>
      </c>
      <c r="AA51" s="414" t="str">
        <f>IF('Income_Macro_Variables (old)'!W51&lt;&gt;"",CONCATENATE('Income_Macro_Variables (old)'!$H51,"[",'Income_Macro_Variables (old)'!W51,"]"),"")</f>
        <v/>
      </c>
    </row>
    <row r="52" spans="1:27" ht="20" customHeight="1" thickBot="1">
      <c r="A52" s="406" t="s">
        <v>615</v>
      </c>
      <c r="B52" s="380" t="s">
        <v>430</v>
      </c>
      <c r="C52" s="380" t="s">
        <v>489</v>
      </c>
      <c r="D52" s="407" t="str">
        <f t="shared" si="0"/>
        <v>*targo</v>
      </c>
      <c r="E52" s="408"/>
      <c r="F52" s="406"/>
      <c r="G52" s="407"/>
      <c r="H52" s="380" t="s">
        <v>560</v>
      </c>
      <c r="I52" s="407" t="s">
        <v>356</v>
      </c>
      <c r="J52" s="407" t="s">
        <v>573</v>
      </c>
      <c r="K52" s="408" t="s">
        <v>2531</v>
      </c>
      <c r="L52" s="380" t="str">
        <f t="shared" si="1"/>
        <v>Taxes on production (net) of general government sector</v>
      </c>
      <c r="M52" s="648" t="str">
        <f>CONCATENATE(N52,Sectors!$B$8)</f>
        <v>Taxes on production (net) received by general government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subsidiesThe government sector - in the national accounts - includes are national, regional local governement, social security administrations, and more generally all entities relying primarily upon public financing (taxes, contributions, and other compulsory payments).</v>
      </c>
      <c r="N52" s="506" t="s">
        <v>1993</v>
      </c>
      <c r="O52" s="506"/>
      <c r="P52" s="409"/>
      <c r="Q52" s="409"/>
      <c r="R52" s="409"/>
      <c r="S52" s="410"/>
      <c r="T52" s="411"/>
      <c r="U52" s="411" t="str">
        <f>D52</f>
        <v>*targo</v>
      </c>
      <c r="V52" s="411"/>
      <c r="W52" s="411"/>
      <c r="X52" s="548" t="str">
        <f>IF('Income_Macro_Variables (old)'!T52&lt;&gt;"",CONCATENATE('Income_Macro_Variables (old)'!$J52,"[",'Income_Macro_Variables (old)'!T52,"]"),"")</f>
        <v/>
      </c>
      <c r="Y52" s="413" t="str">
        <f>IF('Income_Macro_Variables (old)'!U52&lt;&gt;"",CONCATENATE('Income_Macro_Variables (old)'!$J52,"[",'Income_Macro_Variables (old)'!U52,"]"),"")</f>
        <v>Taxes on production (net) received by general government[*targo]</v>
      </c>
      <c r="Z52" s="413" t="str">
        <f>IF('Income_Macro_Variables (old)'!V52&lt;&gt;"",CONCATENATE('Income_Macro_Variables (old)'!$H52,"[",'Income_Macro_Variables (old)'!V52,"]"),"")</f>
        <v/>
      </c>
      <c r="AA52" s="414" t="str">
        <f>IF('Income_Macro_Variables (old)'!W52&lt;&gt;"",CONCATENATE('Income_Macro_Variables (old)'!$H52,"[",'Income_Macro_Variables (old)'!W52,"]"),"")</f>
        <v/>
      </c>
    </row>
    <row r="53" spans="1:27" ht="20" customHeight="1" thickBot="1">
      <c r="A53" s="406" t="s">
        <v>615</v>
      </c>
      <c r="B53" s="380" t="s">
        <v>490</v>
      </c>
      <c r="C53" s="380" t="s">
        <v>481</v>
      </c>
      <c r="D53" s="407" t="str">
        <f t="shared" si="0"/>
        <v>*phigo</v>
      </c>
      <c r="E53" s="408"/>
      <c r="F53" s="406"/>
      <c r="G53" s="407"/>
      <c r="H53" s="380" t="s">
        <v>324</v>
      </c>
      <c r="I53" s="407" t="s">
        <v>356</v>
      </c>
      <c r="J53" s="407" t="s">
        <v>515</v>
      </c>
      <c r="K53" s="408" t="s">
        <v>2532</v>
      </c>
      <c r="L53" s="380" t="str">
        <f>CONCATENATE(H53," by ",I53)</f>
        <v>Property income received by general government sector</v>
      </c>
      <c r="M53" s="648" t="str">
        <f>CONCATENATE(N53,Sectors!$B$8)</f>
        <v>Property income received by general government is the total value of income that the general government sector (central government, state government, local government, and social security funds.) receives by virtue of owning property in the country.The government sector - in the national accounts - includes are national, regional local governement, social security administrations, and more generally all entities relying primarily upon public financing (taxes, contributions, and other compulsory payments).</v>
      </c>
      <c r="N53" s="506" t="s">
        <v>1994</v>
      </c>
      <c r="O53" s="506"/>
      <c r="P53" s="409"/>
      <c r="Q53" s="409"/>
      <c r="R53" s="409"/>
      <c r="S53" s="410"/>
      <c r="T53" s="411"/>
      <c r="U53" s="411" t="str">
        <f>D53</f>
        <v>*phigo</v>
      </c>
      <c r="V53" s="411"/>
      <c r="W53" s="411"/>
      <c r="X53" s="548" t="str">
        <f>IF('Income_Macro_Variables (old)'!T53&lt;&gt;"",CONCATENATE('Income_Macro_Variables (old)'!$J53,"[",'Income_Macro_Variables (old)'!T53,"]"),"")</f>
        <v/>
      </c>
      <c r="Y53" s="413" t="str">
        <f>IF('Income_Macro_Variables (old)'!U53&lt;&gt;"",CONCATENATE('Income_Macro_Variables (old)'!$J53,"[",'Income_Macro_Variables (old)'!U53,"]"),"")</f>
        <v>Property income received by general government[*phigo]</v>
      </c>
      <c r="Z53" s="413" t="str">
        <f>IF('Income_Macro_Variables (old)'!V53&lt;&gt;"",CONCATENATE('Income_Macro_Variables (old)'!$H53,"[",'Income_Macro_Variables (old)'!V53,"]"),"")</f>
        <v/>
      </c>
      <c r="AA53" s="414" t="str">
        <f>IF('Income_Macro_Variables (old)'!W53&lt;&gt;"",CONCATENATE('Income_Macro_Variables (old)'!$H53,"[",'Income_Macro_Variables (old)'!W53,"]"),"")</f>
        <v/>
      </c>
    </row>
    <row r="54" spans="1:27" ht="20" customHeight="1" thickBot="1">
      <c r="A54" s="406" t="s">
        <v>615</v>
      </c>
      <c r="B54" s="380" t="s">
        <v>490</v>
      </c>
      <c r="C54" s="380" t="s">
        <v>491</v>
      </c>
      <c r="D54" s="407" t="str">
        <f t="shared" si="0"/>
        <v>*phdgo</v>
      </c>
      <c r="E54" s="408"/>
      <c r="F54" s="406"/>
      <c r="G54" s="407"/>
      <c r="H54" s="380" t="s">
        <v>329</v>
      </c>
      <c r="I54" s="407" t="s">
        <v>356</v>
      </c>
      <c r="J54" s="407" t="s">
        <v>516</v>
      </c>
      <c r="K54" s="408" t="s">
        <v>2533</v>
      </c>
      <c r="L54" s="380" t="str">
        <f>CONCATENATE(H54," by ",I54)</f>
        <v>Property income paid by general government sector</v>
      </c>
      <c r="M54" s="648" t="str">
        <f>CONCATENATE(N54,Sectors!$B$8)</f>
        <v>Property income paid by general government is the total value of income paid by the general government sector (central government, state government, local government, and social security funds.) accruing to property owners as remuneration for using their property.The government sector - in the national accounts - includes are national, regional local governement, social security administrations, and more generally all entities relying primarily upon public financing (taxes, contributions, and other compulsory payments).</v>
      </c>
      <c r="N54" s="506" t="s">
        <v>1995</v>
      </c>
      <c r="O54" s="506"/>
      <c r="P54" s="409"/>
      <c r="Q54" s="409"/>
      <c r="R54" s="409"/>
      <c r="S54" s="410"/>
      <c r="T54" s="411"/>
      <c r="U54" s="411" t="str">
        <f>D54</f>
        <v>*phdgo</v>
      </c>
      <c r="V54" s="411"/>
      <c r="W54" s="411"/>
      <c r="X54" s="548" t="str">
        <f>IF('Income_Macro_Variables (old)'!T54&lt;&gt;"",CONCATENATE('Income_Macro_Variables (old)'!$J54,"[",'Income_Macro_Variables (old)'!T54,"]"),"")</f>
        <v/>
      </c>
      <c r="Y54" s="413" t="str">
        <f>IF('Income_Macro_Variables (old)'!U54&lt;&gt;"",CONCATENATE('Income_Macro_Variables (old)'!$J54,"[",'Income_Macro_Variables (old)'!U54,"]"),"")</f>
        <v>Property income paid by general government[*phdgo]</v>
      </c>
      <c r="Z54" s="413" t="str">
        <f>IF('Income_Macro_Variables (old)'!V54&lt;&gt;"",CONCATENATE('Income_Macro_Variables (old)'!$H54,"[",'Income_Macro_Variables (old)'!V54,"]"),"")</f>
        <v/>
      </c>
      <c r="AA54" s="414" t="str">
        <f>IF('Income_Macro_Variables (old)'!W54&lt;&gt;"",CONCATENATE('Income_Macro_Variables (old)'!$H54,"[",'Income_Macro_Variables (old)'!W54,"]"),"")</f>
        <v/>
      </c>
    </row>
    <row r="55" spans="1:27" ht="20" customHeight="1" thickBot="1">
      <c r="A55" s="406" t="s">
        <v>615</v>
      </c>
      <c r="B55" s="380" t="s">
        <v>480</v>
      </c>
      <c r="C55" s="380" t="s">
        <v>482</v>
      </c>
      <c r="D55" s="407" t="str">
        <f t="shared" si="0"/>
        <v>*prinf</v>
      </c>
      <c r="E55" s="408"/>
      <c r="F55" s="406"/>
      <c r="G55" s="407"/>
      <c r="H55" s="380" t="s">
        <v>554</v>
      </c>
      <c r="I55" s="407" t="s">
        <v>548</v>
      </c>
      <c r="J55" s="407" t="s">
        <v>571</v>
      </c>
      <c r="K55" s="408" t="s">
        <v>2522</v>
      </c>
      <c r="L55" s="380" t="str">
        <f t="shared" si="1"/>
        <v>Primary income of non-financial corporations sector</v>
      </c>
      <c r="M55" s="648" t="str">
        <f t="shared" ref="M55:M62" si="4">N55</f>
        <v>Primary income of non-financial corporations  is the total value of income that the non-financial corporations sector receives by virtue of participation in the production process, and income accruing to the non-financial corporations sector in return of provision of financial assets and renting natural resources to other institutional units. The non-financial corporations sector includes all private and public enterprises that produce goods and/or provide non-financial services to the markets.</v>
      </c>
      <c r="N55" s="506" t="s">
        <v>1996</v>
      </c>
      <c r="O55" s="506"/>
      <c r="P55" s="409"/>
      <c r="Q55" s="409" t="str">
        <f>CONCATENATE("[",J55,"]","=","[",J56,"]","+","[",J57,"]","-","[",J58,"]",)</f>
        <v>[Primary income of non-financial corporations ]=[Net operating surplus of non-financial corporations]+[Property income received by non-financial corporations]-[Property income paid by non-financial corporations]</v>
      </c>
      <c r="R55" s="409" t="str">
        <f>CONCATENATE(D55,"=",D56,"+",D57,"-",D58)</f>
        <v>*prinf=*nsunf+*phinf-*phdnf</v>
      </c>
      <c r="S55" s="410"/>
      <c r="T55" s="411" t="str">
        <f>D55</f>
        <v>*prinf</v>
      </c>
      <c r="U55" s="411"/>
      <c r="V55" s="411"/>
      <c r="W55" s="411"/>
      <c r="X55" s="548" t="str">
        <f>IF('Income_Macro_Variables (old)'!T55&lt;&gt;"",CONCATENATE('Income_Macro_Variables (old)'!$J55,"[",'Income_Macro_Variables (old)'!T55,"]"),"")</f>
        <v>Primary income of non-financial corporations [*prinf]</v>
      </c>
      <c r="Y55" s="413" t="str">
        <f>IF('Income_Macro_Variables (old)'!U55&lt;&gt;"",CONCATENATE('Income_Macro_Variables (old)'!$J55,"[",'Income_Macro_Variables (old)'!U55,"]"),"")</f>
        <v/>
      </c>
      <c r="Z55" s="413" t="str">
        <f>IF('Income_Macro_Variables (old)'!V55&lt;&gt;"",CONCATENATE('Income_Macro_Variables (old)'!$H55,"[",'Income_Macro_Variables (old)'!V55,"]"),"")</f>
        <v/>
      </c>
      <c r="AA55" s="414" t="str">
        <f>IF('Income_Macro_Variables (old)'!W55&lt;&gt;"",CONCATENATE('Income_Macro_Variables (old)'!$H55,"[",'Income_Macro_Variables (old)'!W55,"]"),"")</f>
        <v/>
      </c>
    </row>
    <row r="56" spans="1:27" ht="20" customHeight="1" thickBot="1">
      <c r="A56" s="406" t="s">
        <v>615</v>
      </c>
      <c r="B56" s="380" t="s">
        <v>14</v>
      </c>
      <c r="C56" s="380" t="s">
        <v>465</v>
      </c>
      <c r="D56" s="407" t="str">
        <f t="shared" si="0"/>
        <v>*nsunf</v>
      </c>
      <c r="E56" s="408"/>
      <c r="F56" s="406"/>
      <c r="G56" s="407"/>
      <c r="H56" s="380" t="s">
        <v>337</v>
      </c>
      <c r="I56" s="407" t="s">
        <v>548</v>
      </c>
      <c r="J56" s="407" t="s">
        <v>517</v>
      </c>
      <c r="K56" s="408" t="s">
        <v>2517</v>
      </c>
      <c r="L56" s="380" t="str">
        <f t="shared" si="1"/>
        <v>Net operating surplus of non-financial corporations sector</v>
      </c>
      <c r="M56" s="648" t="str">
        <f t="shared" si="4"/>
        <v>Net operating surplus of non-financial corporations is the total value of the return to capital, or the effect of time passing on the net present value of the non-financial corporations sector. The non-financial corporations sector includes all private and public enterprises that produce goods and/or provide non-financial services to the markets.</v>
      </c>
      <c r="N56" s="506" t="s">
        <v>1997</v>
      </c>
      <c r="O56" s="506"/>
      <c r="P56" s="409"/>
      <c r="Q56" s="409"/>
      <c r="R56" s="409"/>
      <c r="S56" s="410"/>
      <c r="T56" s="411"/>
      <c r="U56" s="411" t="str">
        <f>D56</f>
        <v>*nsunf</v>
      </c>
      <c r="V56" s="411"/>
      <c r="W56" s="411"/>
      <c r="X56" s="548" t="str">
        <f>IF('Income_Macro_Variables (old)'!T56&lt;&gt;"",CONCATENATE('Income_Macro_Variables (old)'!$J56,"[",'Income_Macro_Variables (old)'!T56,"]"),"")</f>
        <v/>
      </c>
      <c r="Y56" s="413" t="str">
        <f>IF('Income_Macro_Variables (old)'!U56&lt;&gt;"",CONCATENATE('Income_Macro_Variables (old)'!$J56,"[",'Income_Macro_Variables (old)'!U56,"]"),"")</f>
        <v>Net operating surplus of non-financial corporations[*nsunf]</v>
      </c>
      <c r="Z56" s="413" t="str">
        <f>IF('Income_Macro_Variables (old)'!V56&lt;&gt;"",CONCATENATE('Income_Macro_Variables (old)'!$H56,"[",'Income_Macro_Variables (old)'!V56,"]"),"")</f>
        <v/>
      </c>
      <c r="AA56" s="414" t="str">
        <f>IF('Income_Macro_Variables (old)'!W56&lt;&gt;"",CONCATENATE('Income_Macro_Variables (old)'!$H56,"[",'Income_Macro_Variables (old)'!W56,"]"),"")</f>
        <v/>
      </c>
    </row>
    <row r="57" spans="1:27" ht="20" customHeight="1" thickBot="1">
      <c r="A57" s="406" t="s">
        <v>615</v>
      </c>
      <c r="B57" s="380" t="s">
        <v>490</v>
      </c>
      <c r="C57" s="380" t="s">
        <v>482</v>
      </c>
      <c r="D57" s="407" t="str">
        <f t="shared" si="0"/>
        <v>*phinf</v>
      </c>
      <c r="E57" s="408"/>
      <c r="F57" s="406"/>
      <c r="G57" s="407"/>
      <c r="H57" s="380" t="s">
        <v>324</v>
      </c>
      <c r="I57" s="407" t="s">
        <v>548</v>
      </c>
      <c r="J57" s="407" t="s">
        <v>518</v>
      </c>
      <c r="K57" s="408" t="s">
        <v>2534</v>
      </c>
      <c r="L57" s="380" t="str">
        <f>CONCATENATE(H57," by ",I57)</f>
        <v>Property income received by non-financial corporations sector</v>
      </c>
      <c r="M57" s="648" t="str">
        <f t="shared" si="4"/>
        <v>Property income received by non-financial corporations is the total value of income that the non-financial corporations sector receives by virtue of owning property in the country. The non-financial corporations sector includes all private and public enterprises that produce goods and/or provide non-financial services to the markets.</v>
      </c>
      <c r="N57" s="506" t="s">
        <v>1998</v>
      </c>
      <c r="O57" s="506"/>
      <c r="P57" s="409"/>
      <c r="Q57" s="409"/>
      <c r="R57" s="409"/>
      <c r="S57" s="410"/>
      <c r="T57" s="411"/>
      <c r="U57" s="411" t="str">
        <f>D57</f>
        <v>*phinf</v>
      </c>
      <c r="V57" s="411"/>
      <c r="W57" s="411"/>
      <c r="X57" s="548" t="str">
        <f>IF('Income_Macro_Variables (old)'!T57&lt;&gt;"",CONCATENATE('Income_Macro_Variables (old)'!$J57,"[",'Income_Macro_Variables (old)'!T57,"]"),"")</f>
        <v/>
      </c>
      <c r="Y57" s="413" t="str">
        <f>IF('Income_Macro_Variables (old)'!U57&lt;&gt;"",CONCATENATE('Income_Macro_Variables (old)'!$J57,"[",'Income_Macro_Variables (old)'!U57,"]"),"")</f>
        <v>Property income received by non-financial corporations[*phinf]</v>
      </c>
      <c r="Z57" s="413" t="str">
        <f>IF('Income_Macro_Variables (old)'!V57&lt;&gt;"",CONCATENATE('Income_Macro_Variables (old)'!$H57,"[",'Income_Macro_Variables (old)'!V57,"]"),"")</f>
        <v/>
      </c>
      <c r="AA57" s="414" t="str">
        <f>IF('Income_Macro_Variables (old)'!W57&lt;&gt;"",CONCATENATE('Income_Macro_Variables (old)'!$H57,"[",'Income_Macro_Variables (old)'!W57,"]"),"")</f>
        <v/>
      </c>
    </row>
    <row r="58" spans="1:27" ht="20" customHeight="1" thickBot="1">
      <c r="A58" s="406" t="s">
        <v>615</v>
      </c>
      <c r="B58" s="380" t="s">
        <v>490</v>
      </c>
      <c r="C58" s="380" t="s">
        <v>492</v>
      </c>
      <c r="D58" s="407" t="str">
        <f t="shared" si="0"/>
        <v>*phdnf</v>
      </c>
      <c r="E58" s="408"/>
      <c r="F58" s="406"/>
      <c r="G58" s="407"/>
      <c r="H58" s="380" t="s">
        <v>329</v>
      </c>
      <c r="I58" s="407" t="s">
        <v>548</v>
      </c>
      <c r="J58" s="407" t="s">
        <v>519</v>
      </c>
      <c r="K58" s="408" t="s">
        <v>2535</v>
      </c>
      <c r="L58" s="380" t="str">
        <f>CONCATENATE(H58," by ",I58)</f>
        <v>Property income paid by non-financial corporations sector</v>
      </c>
      <c r="M58" s="648" t="str">
        <f t="shared" si="4"/>
        <v>Property income paid by non-financial corporations is the total value of income paid by the non-financial corporations sector accruing to property owners as remuneration for using their property. The non-financial corporations sector includes all private and public enterprises that produce goods and/or provide non-financial services to the markets.</v>
      </c>
      <c r="N58" s="506" t="s">
        <v>1999</v>
      </c>
      <c r="O58" s="506"/>
      <c r="P58" s="409"/>
      <c r="Q58" s="409"/>
      <c r="R58" s="409"/>
      <c r="S58" s="410"/>
      <c r="T58" s="411"/>
      <c r="U58" s="411" t="str">
        <f>D58</f>
        <v>*phdnf</v>
      </c>
      <c r="V58" s="411"/>
      <c r="W58" s="411"/>
      <c r="X58" s="548" t="str">
        <f>IF('Income_Macro_Variables (old)'!T58&lt;&gt;"",CONCATENATE('Income_Macro_Variables (old)'!$J58,"[",'Income_Macro_Variables (old)'!T58,"]"),"")</f>
        <v/>
      </c>
      <c r="Y58" s="413" t="str">
        <f>IF('Income_Macro_Variables (old)'!U58&lt;&gt;"",CONCATENATE('Income_Macro_Variables (old)'!$J58,"[",'Income_Macro_Variables (old)'!U58,"]"),"")</f>
        <v>Property income paid by non-financial corporations[*phdnf]</v>
      </c>
      <c r="Z58" s="413" t="str">
        <f>IF('Income_Macro_Variables (old)'!V58&lt;&gt;"",CONCATENATE('Income_Macro_Variables (old)'!$H58,"[",'Income_Macro_Variables (old)'!V58,"]"),"")</f>
        <v/>
      </c>
      <c r="AA58" s="414" t="str">
        <f>IF('Income_Macro_Variables (old)'!W58&lt;&gt;"",CONCATENATE('Income_Macro_Variables (old)'!$H58,"[",'Income_Macro_Variables (old)'!W58,"]"),"")</f>
        <v/>
      </c>
    </row>
    <row r="59" spans="1:27" ht="20" customHeight="1" thickBot="1">
      <c r="A59" s="406" t="s">
        <v>615</v>
      </c>
      <c r="B59" s="380" t="s">
        <v>480</v>
      </c>
      <c r="C59" s="380" t="s">
        <v>483</v>
      </c>
      <c r="D59" s="407" t="str">
        <f t="shared" si="0"/>
        <v>*prifc</v>
      </c>
      <c r="E59" s="408"/>
      <c r="F59" s="406"/>
      <c r="G59" s="407"/>
      <c r="H59" s="380" t="s">
        <v>554</v>
      </c>
      <c r="I59" s="407" t="s">
        <v>549</v>
      </c>
      <c r="J59" s="407" t="s">
        <v>570</v>
      </c>
      <c r="K59" s="408" t="s">
        <v>2525</v>
      </c>
      <c r="L59" s="380" t="str">
        <f t="shared" si="1"/>
        <v>Primary income of financial corporations sector</v>
      </c>
      <c r="M59" s="648" t="str">
        <f t="shared" si="4"/>
        <v>Primary income of financial corporations sector is the total value of income that the financial corporations sector receives by virtue of participation in the production process, and income accruing to the financial corporations sector in return of provision of financial assets and renting natural resources to other institutional units. The financial corporations sector includes all private and public enterprises that provide financial services to the markets.</v>
      </c>
      <c r="N59" s="506" t="s">
        <v>1986</v>
      </c>
      <c r="O59" s="506"/>
      <c r="P59" s="409"/>
      <c r="Q59" s="409" t="str">
        <f>CONCATENATE("[",J59,"]","=","[",J60,"]","+","[",J61,"]","-","[",J62,"]",)</f>
        <v>[Primary income of financial corporations sector]=[Net operating surplus of financial corporations ]+[Property income received by financial corporations]-[Property income paid by financial corporations]</v>
      </c>
      <c r="R59" s="409" t="str">
        <f>CONCATENATE(D59,"=",D60,"+",D61,"-",D62)</f>
        <v>*prifc=*nsufc+*phifc-*phdfc</v>
      </c>
      <c r="S59" s="410"/>
      <c r="T59" s="411" t="str">
        <f>D59</f>
        <v>*prifc</v>
      </c>
      <c r="U59" s="411"/>
      <c r="V59" s="411"/>
      <c r="W59" s="411"/>
      <c r="X59" s="548" t="str">
        <f>IF('Income_Macro_Variables (old)'!T59&lt;&gt;"",CONCATENATE('Income_Macro_Variables (old)'!$J59,"[",'Income_Macro_Variables (old)'!T59,"]"),"")</f>
        <v>Primary income of financial corporations sector[*prifc]</v>
      </c>
      <c r="Y59" s="413" t="str">
        <f>IF('Income_Macro_Variables (old)'!U59&lt;&gt;"",CONCATENATE('Income_Macro_Variables (old)'!$J59,"[",'Income_Macro_Variables (old)'!U59,"]"),"")</f>
        <v/>
      </c>
      <c r="Z59" s="413" t="str">
        <f>IF('Income_Macro_Variables (old)'!V59&lt;&gt;"",CONCATENATE('Income_Macro_Variables (old)'!$H59,"[",'Income_Macro_Variables (old)'!V59,"]"),"")</f>
        <v/>
      </c>
      <c r="AA59" s="414" t="str">
        <f>IF('Income_Macro_Variables (old)'!W59&lt;&gt;"",CONCATENATE('Income_Macro_Variables (old)'!$H59,"[",'Income_Macro_Variables (old)'!W59,"]"),"")</f>
        <v/>
      </c>
    </row>
    <row r="60" spans="1:27" ht="20" customHeight="1" thickBot="1">
      <c r="A60" s="406" t="s">
        <v>615</v>
      </c>
      <c r="B60" s="380" t="s">
        <v>14</v>
      </c>
      <c r="C60" s="380" t="s">
        <v>469</v>
      </c>
      <c r="D60" s="407" t="str">
        <f t="shared" si="0"/>
        <v>*nsufc</v>
      </c>
      <c r="E60" s="408"/>
      <c r="F60" s="406"/>
      <c r="G60" s="407"/>
      <c r="H60" s="380" t="s">
        <v>337</v>
      </c>
      <c r="I60" s="407" t="s">
        <v>549</v>
      </c>
      <c r="J60" s="407" t="s">
        <v>572</v>
      </c>
      <c r="K60" s="408" t="s">
        <v>2537</v>
      </c>
      <c r="L60" s="380" t="str">
        <f t="shared" si="1"/>
        <v>Net operating surplus of financial corporations sector</v>
      </c>
      <c r="M60" s="648" t="str">
        <f t="shared" si="4"/>
        <v>Net operating surplus of financial corporations  is the total value of the return to capital, or the effect of time passing on the net present value of the financial corporations sector. The financial corporations sector includes all private and public enterprises that provide financial services to the markets.</v>
      </c>
      <c r="N60" s="506" t="s">
        <v>2000</v>
      </c>
      <c r="O60" s="506"/>
      <c r="P60" s="409"/>
      <c r="Q60" s="409"/>
      <c r="R60" s="409"/>
      <c r="S60" s="410"/>
      <c r="T60" s="411"/>
      <c r="U60" s="411" t="str">
        <f>D60</f>
        <v>*nsufc</v>
      </c>
      <c r="V60" s="411"/>
      <c r="W60" s="411"/>
      <c r="X60" s="548" t="str">
        <f>IF('Income_Macro_Variables (old)'!T60&lt;&gt;"",CONCATENATE('Income_Macro_Variables (old)'!$J60,"[",'Income_Macro_Variables (old)'!T60,"]"),"")</f>
        <v/>
      </c>
      <c r="Y60" s="413" t="str">
        <f>IF('Income_Macro_Variables (old)'!U60&lt;&gt;"",CONCATENATE('Income_Macro_Variables (old)'!$J60,"[",'Income_Macro_Variables (old)'!U60,"]"),"")</f>
        <v>Net operating surplus of financial corporations [*nsufc]</v>
      </c>
      <c r="Z60" s="413" t="str">
        <f>IF('Income_Macro_Variables (old)'!V60&lt;&gt;"",CONCATENATE('Income_Macro_Variables (old)'!$H60,"[",'Income_Macro_Variables (old)'!V60,"]"),"")</f>
        <v/>
      </c>
      <c r="AA60" s="414" t="str">
        <f>IF('Income_Macro_Variables (old)'!W60&lt;&gt;"",CONCATENATE('Income_Macro_Variables (old)'!$H60,"[",'Income_Macro_Variables (old)'!W60,"]"),"")</f>
        <v/>
      </c>
    </row>
    <row r="61" spans="1:27" ht="20" customHeight="1" thickBot="1">
      <c r="A61" s="406" t="s">
        <v>615</v>
      </c>
      <c r="B61" s="380" t="s">
        <v>490</v>
      </c>
      <c r="C61" s="380" t="s">
        <v>483</v>
      </c>
      <c r="D61" s="407" t="str">
        <f t="shared" si="0"/>
        <v>*phifc</v>
      </c>
      <c r="E61" s="408"/>
      <c r="F61" s="406"/>
      <c r="G61" s="407"/>
      <c r="H61" s="380" t="s">
        <v>324</v>
      </c>
      <c r="I61" s="407" t="s">
        <v>549</v>
      </c>
      <c r="J61" s="407" t="s">
        <v>520</v>
      </c>
      <c r="K61" s="408" t="s">
        <v>2538</v>
      </c>
      <c r="L61" s="380" t="str">
        <f t="array" ref="L61">CONCATENATE(H61," by ",I61)</f>
        <v>Property income received by financial corporations sector</v>
      </c>
      <c r="M61" s="648" t="str">
        <f t="shared" si="4"/>
        <v>Property income received by financial corporations is the total value of income that the financial corporations sector receives by virtue of owning property in the country. The financial corporations sector includes all private and public enterprises that provide financial services to the markets.</v>
      </c>
      <c r="N61" s="506" t="s">
        <v>2001</v>
      </c>
      <c r="O61" s="506"/>
      <c r="P61" s="409"/>
      <c r="Q61" s="409"/>
      <c r="R61" s="409"/>
      <c r="S61" s="410"/>
      <c r="T61" s="411"/>
      <c r="U61" s="411" t="str">
        <f>D61</f>
        <v>*phifc</v>
      </c>
      <c r="V61" s="411"/>
      <c r="W61" s="411"/>
      <c r="X61" s="548" t="str">
        <f>IF('Income_Macro_Variables (old)'!T61&lt;&gt;"",CONCATENATE('Income_Macro_Variables (old)'!$J61,"[",'Income_Macro_Variables (old)'!T61,"]"),"")</f>
        <v/>
      </c>
      <c r="Y61" s="413" t="str">
        <f>IF('Income_Macro_Variables (old)'!U61&lt;&gt;"",CONCATENATE('Income_Macro_Variables (old)'!$J61,"[",'Income_Macro_Variables (old)'!U61,"]"),"")</f>
        <v>Property income received by financial corporations[*phifc]</v>
      </c>
      <c r="Z61" s="413" t="str">
        <f>IF('Income_Macro_Variables (old)'!V61&lt;&gt;"",CONCATENATE('Income_Macro_Variables (old)'!$H61,"[",'Income_Macro_Variables (old)'!V61,"]"),"")</f>
        <v/>
      </c>
      <c r="AA61" s="414" t="str">
        <f>IF('Income_Macro_Variables (old)'!W61&lt;&gt;"",CONCATENATE('Income_Macro_Variables (old)'!$H61,"[",'Income_Macro_Variables (old)'!W61,"]"),"")</f>
        <v/>
      </c>
    </row>
    <row r="62" spans="1:27" s="362" customFormat="1" ht="20" customHeight="1" thickBot="1">
      <c r="A62" s="415" t="s">
        <v>615</v>
      </c>
      <c r="B62" s="381" t="s">
        <v>490</v>
      </c>
      <c r="C62" s="381" t="s">
        <v>493</v>
      </c>
      <c r="D62" s="416" t="str">
        <f t="shared" si="0"/>
        <v>*phdfc</v>
      </c>
      <c r="E62" s="381"/>
      <c r="F62" s="381"/>
      <c r="G62" s="416"/>
      <c r="H62" s="381" t="s">
        <v>329</v>
      </c>
      <c r="I62" s="381" t="s">
        <v>549</v>
      </c>
      <c r="J62" s="381" t="s">
        <v>521</v>
      </c>
      <c r="K62" s="408" t="s">
        <v>2539</v>
      </c>
      <c r="L62" s="381" t="str">
        <f t="array" ref="L62">CONCATENATE(H62," by ",I62)</f>
        <v>Property income paid by financial corporations sector</v>
      </c>
      <c r="M62" s="648" t="str">
        <f t="shared" si="4"/>
        <v>Property income paid by financial corporations is the total value of income paid by the financial corporations sector accruing to property owners as remuneration for using their property. The financial corporations sector includes all private and public enterprises that provide financial services to the markets.</v>
      </c>
      <c r="N62" s="565" t="s">
        <v>2002</v>
      </c>
      <c r="O62" s="565"/>
      <c r="P62" s="417"/>
      <c r="Q62" s="417"/>
      <c r="R62" s="417"/>
      <c r="S62" s="418"/>
      <c r="T62" s="418"/>
      <c r="U62" s="418" t="str">
        <f>D62</f>
        <v>*phdfc</v>
      </c>
      <c r="V62" s="418"/>
      <c r="W62" s="418"/>
      <c r="X62" s="549" t="str">
        <f>IF('Income_Macro_Variables (old)'!T62&lt;&gt;"",CONCATENATE('Income_Macro_Variables (old)'!$J62,"[",'Income_Macro_Variables (old)'!T62,"]"),"")</f>
        <v/>
      </c>
      <c r="Y62" s="419" t="str">
        <f>IF('Income_Macro_Variables (old)'!U62&lt;&gt;"",CONCATENATE('Income_Macro_Variables (old)'!$J62,"[",'Income_Macro_Variables (old)'!U62,"]"),"")</f>
        <v>Property income paid by financial corporations[*phdfc]</v>
      </c>
      <c r="Z62" s="419" t="str">
        <f>IF('Income_Macro_Variables (old)'!V62&lt;&gt;"",CONCATENATE('Income_Macro_Variables (old)'!$H62,"[",'Income_Macro_Variables (old)'!V62,"]"),"")</f>
        <v/>
      </c>
      <c r="AA62" s="420" t="str">
        <f>IF('Income_Macro_Variables (old)'!W62&lt;&gt;"",CONCATENATE('Income_Macro_Variables (old)'!$H62,"[",'Income_Macro_Variables (old)'!W62,"]"),"")</f>
        <v/>
      </c>
    </row>
    <row r="63" spans="1:27" s="362" customFormat="1" ht="20" customHeight="1" thickBot="1">
      <c r="A63" s="406" t="s">
        <v>615</v>
      </c>
      <c r="B63" s="380" t="s">
        <v>480</v>
      </c>
      <c r="C63" s="380" t="s">
        <v>494</v>
      </c>
      <c r="D63" s="407" t="str">
        <f t="shared" si="0"/>
        <v>*prico</v>
      </c>
      <c r="E63" s="408"/>
      <c r="F63" s="406"/>
      <c r="G63" s="407"/>
      <c r="H63" s="380" t="s">
        <v>554</v>
      </c>
      <c r="I63" s="407" t="s">
        <v>53</v>
      </c>
      <c r="J63" s="407" t="s">
        <v>561</v>
      </c>
      <c r="K63" s="408" t="s">
        <v>2524</v>
      </c>
      <c r="L63" s="380" t="str">
        <f t="shared" si="1"/>
        <v>Primary income of corporate sector</v>
      </c>
      <c r="M63" s="648" t="str">
        <f>CONCATENATE(N63,Sectors!$B$7)</f>
        <v>Primary income of corporate sector is the total value of income that the corporate sector (companies) receives by virtue of participation in the production process, and income accruing to the personal sector in return of provision of financial assets and renting natural resources to other institutional units.The corporate sector - in the national accounts sense - includes all financial and non-financial corporations with an economic activity in a given country, whatever their legal status (with the exceptions of unincorporated enterprises included in the personal sector).</v>
      </c>
      <c r="N63" s="506" t="s">
        <v>2003</v>
      </c>
      <c r="O63" s="506"/>
      <c r="P63" s="409"/>
      <c r="Q63" s="409" t="str">
        <f>CONCATENATE("[",J63,"]","=","[",J64,"]","+","[",J65,"]","-","[",J66,"]",)</f>
        <v>[Primary income of corporate sector]=[Net operating surplus of corporate sector]+[Property income received by corporate sector]-[Property income paid by corporate sector]</v>
      </c>
      <c r="R63" s="409" t="str">
        <f>CONCATENATE(D63,"=",D64,"+",D65,"-",D66)</f>
        <v>*prico=*nsuco+*phico-*phdco</v>
      </c>
      <c r="S63" s="410"/>
      <c r="T63" s="411" t="str">
        <f>D63</f>
        <v>*prico</v>
      </c>
      <c r="U63" s="411"/>
      <c r="V63" s="411"/>
      <c r="W63" s="411"/>
      <c r="X63" s="548" t="str">
        <f>IF('Income_Macro_Variables (old)'!T63&lt;&gt;"",CONCATENATE('Income_Macro_Variables (old)'!$J63,"[",'Income_Macro_Variables (old)'!T63,"]"),"")</f>
        <v>Primary income of corporate sector[*prico]</v>
      </c>
      <c r="Y63" s="413" t="str">
        <f>IF('Income_Macro_Variables (old)'!U63&lt;&gt;"",CONCATENATE('Income_Macro_Variables (old)'!$J63,"[",'Income_Macro_Variables (old)'!U63,"]"),"")</f>
        <v/>
      </c>
      <c r="Z63" s="413" t="str">
        <f>IF('Income_Macro_Variables (old)'!V63&lt;&gt;"",CONCATENATE('Income_Macro_Variables (old)'!$H63,"[",'Income_Macro_Variables (old)'!V63,"]"),"")</f>
        <v/>
      </c>
      <c r="AA63" s="414" t="str">
        <f>IF('Income_Macro_Variables (old)'!W63&lt;&gt;"",CONCATENATE('Income_Macro_Variables (old)'!$H63,"[",'Income_Macro_Variables (old)'!W63,"]"),"")</f>
        <v/>
      </c>
    </row>
    <row r="64" spans="1:27" s="362" customFormat="1" ht="20" customHeight="1" thickBot="1">
      <c r="A64" s="406" t="s">
        <v>615</v>
      </c>
      <c r="B64" s="380" t="s">
        <v>14</v>
      </c>
      <c r="C64" s="380" t="s">
        <v>495</v>
      </c>
      <c r="D64" s="407" t="str">
        <f t="shared" si="0"/>
        <v>*nsuco</v>
      </c>
      <c r="E64" s="408"/>
      <c r="F64" s="406"/>
      <c r="G64" s="407"/>
      <c r="H64" s="380" t="s">
        <v>337</v>
      </c>
      <c r="I64" s="407" t="s">
        <v>53</v>
      </c>
      <c r="J64" s="407" t="s">
        <v>567</v>
      </c>
      <c r="K64" s="408" t="s">
        <v>2541</v>
      </c>
      <c r="L64" s="380" t="str">
        <f t="shared" si="1"/>
        <v>Net operating surplus of corporate sector</v>
      </c>
      <c r="M64" s="648" t="str">
        <f>CONCATENATE(N64,Sectors!$B$7)</f>
        <v>Net operating surplus of corporate sector is the total value of the return to capital, or the effect of time passing on the net present value of the corporate sector (companies).The corporate sector - in the national accounts sense - includes all financial and non-financial corporations with an economic activity in a given country, whatever their legal status (with the exceptions of unincorporated enterprises included in the personal sector).</v>
      </c>
      <c r="N64" s="506" t="s">
        <v>2004</v>
      </c>
      <c r="O64" s="508"/>
      <c r="P64" s="409"/>
      <c r="Q64" s="409"/>
      <c r="R64" s="409"/>
      <c r="S64" s="410"/>
      <c r="T64" s="411"/>
      <c r="U64" s="411" t="str">
        <f>D64</f>
        <v>*nsuco</v>
      </c>
      <c r="V64" s="411"/>
      <c r="W64" s="411"/>
      <c r="X64" s="548" t="str">
        <f>IF('Income_Macro_Variables (old)'!T64&lt;&gt;"",CONCATENATE('Income_Macro_Variables (old)'!$J64,"[",'Income_Macro_Variables (old)'!T64,"]"),"")</f>
        <v/>
      </c>
      <c r="Y64" s="413" t="str">
        <f>IF('Income_Macro_Variables (old)'!U64&lt;&gt;"",CONCATENATE('Income_Macro_Variables (old)'!$J64,"[",'Income_Macro_Variables (old)'!U64,"]"),"")</f>
        <v>Net operating surplus of corporate sector[*nsuco]</v>
      </c>
      <c r="Z64" s="413" t="str">
        <f>IF('Income_Macro_Variables (old)'!V64&lt;&gt;"",CONCATENATE('Income_Macro_Variables (old)'!$H64,"[",'Income_Macro_Variables (old)'!V64,"]"),"")</f>
        <v/>
      </c>
      <c r="AA64" s="414" t="str">
        <f>IF('Income_Macro_Variables (old)'!W64&lt;&gt;"",CONCATENATE('Income_Macro_Variables (old)'!$H64,"[",'Income_Macro_Variables (old)'!W64,"]"),"")</f>
        <v/>
      </c>
    </row>
    <row r="65" spans="1:27" s="362" customFormat="1" ht="20" customHeight="1" thickBot="1">
      <c r="A65" s="406" t="s">
        <v>615</v>
      </c>
      <c r="B65" s="380" t="s">
        <v>490</v>
      </c>
      <c r="C65" s="380" t="s">
        <v>494</v>
      </c>
      <c r="D65" s="407" t="str">
        <f t="shared" si="0"/>
        <v>*phico</v>
      </c>
      <c r="E65" s="408"/>
      <c r="F65" s="406"/>
      <c r="G65" s="407"/>
      <c r="H65" s="380" t="s">
        <v>324</v>
      </c>
      <c r="I65" s="407" t="s">
        <v>53</v>
      </c>
      <c r="J65" s="407" t="s">
        <v>568</v>
      </c>
      <c r="K65" s="408" t="s">
        <v>2536</v>
      </c>
      <c r="L65" s="380" t="str">
        <f>CONCATENATE(H65," by ",I65)</f>
        <v>Property income received by corporate sector</v>
      </c>
      <c r="M65" s="648" t="str">
        <f>CONCATENATE(N65,Sectors!$B$7)</f>
        <v>Property income received by corporate sector is the total value of income that the corporate sector (companies) receives by virtue of owning property in the country.The corporate sector - in the national accounts sense - includes all financial and non-financial corporations with an economic activity in a given country, whatever their legal status (with the exceptions of unincorporated enterprises included in the personal sector).</v>
      </c>
      <c r="N65" s="506" t="s">
        <v>2005</v>
      </c>
      <c r="O65" s="506"/>
      <c r="P65" s="409"/>
      <c r="Q65" s="409"/>
      <c r="R65" s="409"/>
      <c r="S65" s="410"/>
      <c r="T65" s="411"/>
      <c r="U65" s="411" t="str">
        <f>D65</f>
        <v>*phico</v>
      </c>
      <c r="V65" s="411"/>
      <c r="W65" s="411"/>
      <c r="X65" s="548" t="str">
        <f>IF('Income_Macro_Variables (old)'!T65&lt;&gt;"",CONCATENATE('Income_Macro_Variables (old)'!$J65,"[",'Income_Macro_Variables (old)'!T65,"]"),"")</f>
        <v/>
      </c>
      <c r="Y65" s="413" t="str">
        <f>IF('Income_Macro_Variables (old)'!U65&lt;&gt;"",CONCATENATE('Income_Macro_Variables (old)'!$J65,"[",'Income_Macro_Variables (old)'!U65,"]"),"")</f>
        <v>Property income received by corporate sector[*phico]</v>
      </c>
      <c r="Z65" s="413" t="str">
        <f>IF('Income_Macro_Variables (old)'!V65&lt;&gt;"",CONCATENATE('Income_Macro_Variables (old)'!$H65,"[",'Income_Macro_Variables (old)'!V65,"]"),"")</f>
        <v/>
      </c>
      <c r="AA65" s="414" t="str">
        <f>IF('Income_Macro_Variables (old)'!W65&lt;&gt;"",CONCATENATE('Income_Macro_Variables (old)'!$H65,"[",'Income_Macro_Variables (old)'!W65,"]"),"")</f>
        <v/>
      </c>
    </row>
    <row r="66" spans="1:27" s="362" customFormat="1" ht="20" customHeight="1" thickBot="1">
      <c r="A66" s="406" t="s">
        <v>615</v>
      </c>
      <c r="B66" s="380" t="s">
        <v>490</v>
      </c>
      <c r="C66" s="380" t="s">
        <v>496</v>
      </c>
      <c r="D66" s="407" t="str">
        <f t="shared" si="0"/>
        <v>*phdco</v>
      </c>
      <c r="E66" s="408"/>
      <c r="F66" s="406"/>
      <c r="G66" s="407"/>
      <c r="H66" s="380" t="s">
        <v>329</v>
      </c>
      <c r="I66" s="407" t="s">
        <v>53</v>
      </c>
      <c r="J66" s="407" t="s">
        <v>569</v>
      </c>
      <c r="K66" s="408" t="s">
        <v>2540</v>
      </c>
      <c r="L66" s="380" t="str">
        <f>CONCATENATE(H66," by ",I66)</f>
        <v>Property income paid by corporate sector</v>
      </c>
      <c r="M66" s="648" t="str">
        <f>CONCATENATE(N66,Sectors!$B$7)</f>
        <v>Property income paid by corporate sector is the total value of income paid by the corporate sector (companies) accruing to property owners as remuneration for using their property.The corporate sector - in the national accounts sense - includes all financial and non-financial corporations with an economic activity in a given country, whatever their legal status (with the exceptions of unincorporated enterprises included in the personal sector).</v>
      </c>
      <c r="N66" s="506" t="s">
        <v>2006</v>
      </c>
      <c r="O66" s="506"/>
      <c r="P66" s="409"/>
      <c r="Q66" s="409"/>
      <c r="R66" s="409"/>
      <c r="S66" s="410"/>
      <c r="T66" s="411"/>
      <c r="U66" s="411" t="str">
        <f>D66</f>
        <v>*phdco</v>
      </c>
      <c r="V66" s="411"/>
      <c r="W66" s="411"/>
      <c r="X66" s="548" t="str">
        <f>IF('Income_Macro_Variables (old)'!T66&lt;&gt;"",CONCATENATE('Income_Macro_Variables (old)'!$J66,"[",'Income_Macro_Variables (old)'!T66,"]"),"")</f>
        <v/>
      </c>
      <c r="Y66" s="413" t="str">
        <f>IF('Income_Macro_Variables (old)'!U66&lt;&gt;"",CONCATENATE('Income_Macro_Variables (old)'!$J66,"[",'Income_Macro_Variables (old)'!U66,"]"),"")</f>
        <v>Property income paid by corporate sector[*phdco]</v>
      </c>
      <c r="Z66" s="413" t="str">
        <f>IF('Income_Macro_Variables (old)'!V66&lt;&gt;"",CONCATENATE('Income_Macro_Variables (old)'!$H66,"[",'Income_Macro_Variables (old)'!V66,"]"),"")</f>
        <v/>
      </c>
      <c r="AA66" s="414" t="str">
        <f>IF('Income_Macro_Variables (old)'!W66&lt;&gt;"",CONCATENATE('Income_Macro_Variables (old)'!$H66,"[",'Income_Macro_Variables (old)'!W66,"]"),"")</f>
        <v/>
      </c>
    </row>
    <row r="67" spans="1:27" s="362" customFormat="1" ht="20" customHeight="1" thickBot="1">
      <c r="A67" s="406" t="s">
        <v>615</v>
      </c>
      <c r="B67" s="380" t="s">
        <v>480</v>
      </c>
      <c r="C67" s="380" t="s">
        <v>484</v>
      </c>
      <c r="D67" s="407" t="str">
        <f t="shared" si="0"/>
        <v>*prinp</v>
      </c>
      <c r="E67" s="408"/>
      <c r="F67" s="406"/>
      <c r="G67" s="407"/>
      <c r="H67" s="380" t="s">
        <v>554</v>
      </c>
      <c r="I67" s="407" t="s">
        <v>555</v>
      </c>
      <c r="J67" s="407" t="s">
        <v>566</v>
      </c>
      <c r="K67" s="408" t="s">
        <v>2526</v>
      </c>
      <c r="L67" s="380" t="str">
        <f>CONCATENATE(H67," of ",I67)</f>
        <v>Primary income of NPISH (non-profit) sector</v>
      </c>
      <c r="M67" s="648" t="str">
        <f>CONCATENATE(N67,Sectors!$B$6)</f>
        <v xml:space="preserve">Primary income of non-profit sector is the total value of income that the non-profit sector (philanthropy foundations, religious organizations, universities, etc.) receives by virtue of participation in the production process, and income accruing to the non-profit sector in return of provision of financial assets and renting natural resources to other institutional units.The non-profit sector - in the national accounts sense - includes all non-profit institutions serving households (NPISH), such as foundations, religious organizations, etc. </v>
      </c>
      <c r="N67" s="506" t="s">
        <v>1987</v>
      </c>
      <c r="O67" s="508"/>
      <c r="P67" s="409"/>
      <c r="Q67" s="409" t="str">
        <f>CONCATENATE("[",J67,"]","=","[",J68,"]","+","[",J69,"]","-","[",J70,"]",)</f>
        <v>[Primary income of non-profit sector]=[Net operating surplus of non-profit sector]+[Property income received by non-profit sector]-[Property income paid by non-profit sector]</v>
      </c>
      <c r="R67" s="409" t="str">
        <f>CONCATENATE(D67,"=",D68,"+",D69,"-",D70)</f>
        <v>*prinp=*nsunp+*phinp-*phdnp</v>
      </c>
      <c r="S67" s="410"/>
      <c r="T67" s="411" t="str">
        <f>D67</f>
        <v>*prinp</v>
      </c>
      <c r="U67" s="411"/>
      <c r="V67" s="411"/>
      <c r="W67" s="411"/>
      <c r="X67" s="548" t="str">
        <f>IF('Income_Macro_Variables (old)'!T67&lt;&gt;"",CONCATENATE('Income_Macro_Variables (old)'!$J67,"[",'Income_Macro_Variables (old)'!T67,"]"),"")</f>
        <v>Primary income of non-profit sector[*prinp]</v>
      </c>
      <c r="Y67" s="413" t="str">
        <f>IF('Income_Macro_Variables (old)'!U67&lt;&gt;"",CONCATENATE('Income_Macro_Variables (old)'!$J67,"[",'Income_Macro_Variables (old)'!U67,"]"),"")</f>
        <v/>
      </c>
      <c r="Z67" s="413" t="str">
        <f>IF('Income_Macro_Variables (old)'!V67&lt;&gt;"",CONCATENATE('Income_Macro_Variables (old)'!$H67,"[",'Income_Macro_Variables (old)'!V67,"]"),"")</f>
        <v/>
      </c>
      <c r="AA67" s="414" t="str">
        <f>IF('Income_Macro_Variables (old)'!W67&lt;&gt;"",CONCATENATE('Income_Macro_Variables (old)'!$H67,"[",'Income_Macro_Variables (old)'!W67,"]"),"")</f>
        <v/>
      </c>
    </row>
    <row r="68" spans="1:27" s="362" customFormat="1" ht="20" customHeight="1" thickBot="1">
      <c r="A68" s="406" t="s">
        <v>615</v>
      </c>
      <c r="B68" s="380" t="s">
        <v>14</v>
      </c>
      <c r="C68" s="380" t="s">
        <v>497</v>
      </c>
      <c r="D68" s="407" t="str">
        <f t="shared" si="0"/>
        <v>*nsunp</v>
      </c>
      <c r="E68" s="408"/>
      <c r="F68" s="406"/>
      <c r="G68" s="407"/>
      <c r="H68" s="380" t="s">
        <v>337</v>
      </c>
      <c r="I68" s="407" t="s">
        <v>555</v>
      </c>
      <c r="J68" s="407" t="s">
        <v>565</v>
      </c>
      <c r="K68" s="408" t="s">
        <v>2542</v>
      </c>
      <c r="L68" s="380" t="str">
        <f t="shared" si="1"/>
        <v>Net operating surplus of NPISH (non-profit) sector</v>
      </c>
      <c r="M68" s="648" t="str">
        <f>CONCATENATE(N68,Sectors!$B$6)</f>
        <v xml:space="preserve">Net operating surplus of non-profit sector is the total value of the return to capital, or the effect of time passing on the net present value of the non-profit sector (philanthropy foundations, religious organizations, universities, etc.).The non-profit sector - in the national accounts sense - includes all non-profit institutions serving households (NPISH), such as foundations, religious organizations, etc. </v>
      </c>
      <c r="N68" s="506" t="s">
        <v>2007</v>
      </c>
      <c r="O68" s="508"/>
      <c r="P68" s="409"/>
      <c r="Q68" s="409"/>
      <c r="R68" s="409"/>
      <c r="S68" s="410"/>
      <c r="T68" s="411"/>
      <c r="U68" s="411" t="str">
        <f>D68</f>
        <v>*nsunp</v>
      </c>
      <c r="V68" s="411"/>
      <c r="W68" s="411"/>
      <c r="X68" s="548" t="str">
        <f>IF('Income_Macro_Variables (old)'!T68&lt;&gt;"",CONCATENATE('Income_Macro_Variables (old)'!$J68,"[",'Income_Macro_Variables (old)'!T68,"]"),"")</f>
        <v/>
      </c>
      <c r="Y68" s="413" t="str">
        <f>IF('Income_Macro_Variables (old)'!U68&lt;&gt;"",CONCATENATE('Income_Macro_Variables (old)'!$J68,"[",'Income_Macro_Variables (old)'!U68,"]"),"")</f>
        <v>Net operating surplus of non-profit sector[*nsunp]</v>
      </c>
      <c r="Z68" s="413" t="str">
        <f>IF('Income_Macro_Variables (old)'!V68&lt;&gt;"",CONCATENATE('Income_Macro_Variables (old)'!$H68,"[",'Income_Macro_Variables (old)'!V68,"]"),"")</f>
        <v/>
      </c>
      <c r="AA68" s="414" t="str">
        <f>IF('Income_Macro_Variables (old)'!W68&lt;&gt;"",CONCATENATE('Income_Macro_Variables (old)'!$H68,"[",'Income_Macro_Variables (old)'!W68,"]"),"")</f>
        <v/>
      </c>
    </row>
    <row r="69" spans="1:27" s="362" customFormat="1" ht="20" customHeight="1" thickBot="1">
      <c r="A69" s="406" t="s">
        <v>615</v>
      </c>
      <c r="B69" s="380" t="s">
        <v>490</v>
      </c>
      <c r="C69" s="380" t="s">
        <v>484</v>
      </c>
      <c r="D69" s="407" t="str">
        <f t="shared" si="0"/>
        <v>*phinp</v>
      </c>
      <c r="E69" s="408"/>
      <c r="F69" s="406"/>
      <c r="G69" s="407"/>
      <c r="H69" s="380" t="s">
        <v>324</v>
      </c>
      <c r="I69" s="407" t="s">
        <v>555</v>
      </c>
      <c r="J69" s="407" t="s">
        <v>564</v>
      </c>
      <c r="K69" s="408" t="s">
        <v>2543</v>
      </c>
      <c r="L69" s="380" t="str">
        <f>CONCATENATE(H69," by ",I69)</f>
        <v>Property income received by NPISH (non-profit) sector</v>
      </c>
      <c r="M69" s="648" t="str">
        <f>CONCATENATE(N69,Sectors!$B$6)</f>
        <v xml:space="preserve">Property income received by non-profit sector is the total value of income that the non-profit sector (philanthropy foundations, religious organizations, universities, etc.) receives by virtue of owning property in the country.The non-profit sector - in the national accounts sense - includes all non-profit institutions serving households (NPISH), such as foundations, religious organizations, etc. </v>
      </c>
      <c r="N69" s="506" t="s">
        <v>2008</v>
      </c>
      <c r="O69" s="506"/>
      <c r="P69" s="409"/>
      <c r="Q69" s="409"/>
      <c r="R69" s="409"/>
      <c r="S69" s="410"/>
      <c r="T69" s="411"/>
      <c r="U69" s="411" t="str">
        <f>D69</f>
        <v>*phinp</v>
      </c>
      <c r="V69" s="411"/>
      <c r="W69" s="411"/>
      <c r="X69" s="548" t="str">
        <f>IF('Income_Macro_Variables (old)'!T69&lt;&gt;"",CONCATENATE('Income_Macro_Variables (old)'!$J69,"[",'Income_Macro_Variables (old)'!T69,"]"),"")</f>
        <v/>
      </c>
      <c r="Y69" s="413" t="str">
        <f>IF('Income_Macro_Variables (old)'!U69&lt;&gt;"",CONCATENATE('Income_Macro_Variables (old)'!$J69,"[",'Income_Macro_Variables (old)'!U69,"]"),"")</f>
        <v>Property income received by non-profit sector[*phinp]</v>
      </c>
      <c r="Z69" s="413" t="str">
        <f>IF('Income_Macro_Variables (old)'!V69&lt;&gt;"",CONCATENATE('Income_Macro_Variables (old)'!$H69,"[",'Income_Macro_Variables (old)'!V69,"]"),"")</f>
        <v/>
      </c>
      <c r="AA69" s="414" t="str">
        <f>IF('Income_Macro_Variables (old)'!W69&lt;&gt;"",CONCATENATE('Income_Macro_Variables (old)'!$H69,"[",'Income_Macro_Variables (old)'!W69,"]"),"")</f>
        <v/>
      </c>
    </row>
    <row r="70" spans="1:27" s="370" customFormat="1" ht="20" customHeight="1" thickBot="1">
      <c r="A70" s="415" t="s">
        <v>615</v>
      </c>
      <c r="B70" s="381" t="s">
        <v>490</v>
      </c>
      <c r="C70" s="381" t="s">
        <v>498</v>
      </c>
      <c r="D70" s="416" t="str">
        <f t="shared" ref="D70:D75" si="5">CONCATENATE(A70,B70,C70)</f>
        <v>*phdnp</v>
      </c>
      <c r="E70" s="421"/>
      <c r="F70" s="415"/>
      <c r="G70" s="416"/>
      <c r="H70" s="381" t="s">
        <v>329</v>
      </c>
      <c r="I70" s="416" t="s">
        <v>555</v>
      </c>
      <c r="J70" s="416" t="s">
        <v>563</v>
      </c>
      <c r="K70" s="408" t="s">
        <v>2544</v>
      </c>
      <c r="L70" s="381" t="str">
        <f>CONCATENATE(H70," by ",I70)</f>
        <v>Property income paid by NPISH (non-profit) sector</v>
      </c>
      <c r="M70" s="648" t="str">
        <f>CONCATENATE(N70,Sectors!$B$6)</f>
        <v xml:space="preserve">Property income paid by non-profit sector is the total value of income paid by the non-profit sector (philanthropy foundations, religious organizations, universities, etc.) accruing to property owners as remuneration for using their property.The non-profit sector - in the national accounts sense - includes all non-profit institutions serving households (NPISH), such as foundations, religious organizations, etc. </v>
      </c>
      <c r="N70" s="565" t="s">
        <v>2009</v>
      </c>
      <c r="O70" s="507"/>
      <c r="P70" s="422"/>
      <c r="Q70" s="422"/>
      <c r="R70" s="422"/>
      <c r="S70" s="423"/>
      <c r="T70" s="418"/>
      <c r="U70" s="418" t="str">
        <f>D70</f>
        <v>*phdnp</v>
      </c>
      <c r="V70" s="418"/>
      <c r="W70" s="418"/>
      <c r="X70" s="550" t="str">
        <f>IF('Income_Macro_Variables (old)'!T70&lt;&gt;"",CONCATENATE('Income_Macro_Variables (old)'!$J70,"[",'Income_Macro_Variables (old)'!T70,"]"),"")</f>
        <v/>
      </c>
      <c r="Y70" s="419" t="str">
        <f>IF('Income_Macro_Variables (old)'!U70&lt;&gt;"",CONCATENATE('Income_Macro_Variables (old)'!$J70,"[",'Income_Macro_Variables (old)'!U70,"]"),"")</f>
        <v>Property income paid by non-profit sector[*phdnp]</v>
      </c>
      <c r="Z70" s="419" t="str">
        <f>IF('Income_Macro_Variables (old)'!V70&lt;&gt;"",CONCATENATE('Income_Macro_Variables (old)'!$H70,"[",'Income_Macro_Variables (old)'!V70,"]"),"")</f>
        <v/>
      </c>
      <c r="AA70" s="420" t="str">
        <f>IF('Income_Macro_Variables (old)'!W70&lt;&gt;"",CONCATENATE('Income_Macro_Variables (old)'!$H70,"[",'Income_Macro_Variables (old)'!W70,"]"),"")</f>
        <v/>
      </c>
    </row>
    <row r="71" spans="1:27" ht="20" customHeight="1" thickBot="1">
      <c r="A71" s="406" t="s">
        <v>615</v>
      </c>
      <c r="B71" s="380" t="s">
        <v>286</v>
      </c>
      <c r="C71" s="380" t="s">
        <v>276</v>
      </c>
      <c r="D71" s="407" t="str">
        <f t="shared" si="5"/>
        <v>*fainc</v>
      </c>
      <c r="E71" s="408"/>
      <c r="F71" s="406"/>
      <c r="G71" s="406"/>
      <c r="H71" s="397" t="s">
        <v>352</v>
      </c>
      <c r="I71" s="408" t="s">
        <v>62</v>
      </c>
      <c r="J71" s="407" t="s">
        <v>522</v>
      </c>
      <c r="K71" s="408" t="s">
        <v>2545</v>
      </c>
      <c r="L71" s="380" t="str">
        <f>CONCATENATE(H71," of ",I71)</f>
        <v>Factor income of personal sector</v>
      </c>
      <c r="M71" s="648" t="str">
        <f>CONCATENATE(N71,Sectors!$B$5)</f>
        <v>Personal factor income is 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71" s="506" t="s">
        <v>2010</v>
      </c>
      <c r="O71" s="508"/>
      <c r="P71" s="409"/>
      <c r="Q71" s="409" t="str">
        <f>CONCATENATE("[",J71,"]","=","[",J72,"]","-","[",J73,"]","+","[",J74,"]","-","[",J75,"]","-","[",J76,"]","+","[",J77,"]",)</f>
        <v>[Personal factor income]=[Net national income]-[Property income received by general government sector]+[Property income paid by general government sector]-[Net operating surplus of NPISH sector]-[Property income received by NPISH sector]+[Property income paid by NPISH sector]</v>
      </c>
      <c r="R71" s="409" t="str">
        <f>CONCATENATE(D71,"=",D72,"-",D73,"+",D74,"-",D75,"-",D76,"+",D77)</f>
        <v>*fainc=*nninc-*fkigo+*fkdgo-*nopnp-*fkinp+*fkdnp</v>
      </c>
      <c r="S71" s="410"/>
      <c r="T71" s="411" t="str">
        <f>D71</f>
        <v>*fainc</v>
      </c>
      <c r="U71" s="411"/>
      <c r="V71" s="411"/>
      <c r="W71" s="411"/>
      <c r="X71" s="548" t="str">
        <f>IF('Income_Macro_Variables (old)'!T71&lt;&gt;"",CONCATENATE('Income_Macro_Variables (old)'!$J71,"[",'Income_Macro_Variables (old)'!T71,"]"),"")</f>
        <v>Personal factor income[*fainc]</v>
      </c>
      <c r="Y71" s="413" t="str">
        <f>IF('Income_Macro_Variables (old)'!U71&lt;&gt;"",CONCATENATE('Income_Macro_Variables (old)'!$J71,"[",'Income_Macro_Variables (old)'!U71,"]"),"")</f>
        <v/>
      </c>
      <c r="Z71" s="413" t="str">
        <f>IF('Income_Macro_Variables (old)'!V71&lt;&gt;"",CONCATENATE('Income_Macro_Variables (old)'!$H71,"[",'Income_Macro_Variables (old)'!V71,"]"),"")</f>
        <v/>
      </c>
      <c r="AA71" s="414" t="str">
        <f>IF('Income_Macro_Variables (old)'!W71&lt;&gt;"",CONCATENATE('Income_Macro_Variables (old)'!$H71,"[",'Income_Macro_Variables (old)'!W71,"]"),"")</f>
        <v/>
      </c>
    </row>
    <row r="72" spans="1:27" ht="20" customHeight="1" thickBot="1">
      <c r="A72" s="406" t="s">
        <v>615</v>
      </c>
      <c r="B72" s="380" t="s">
        <v>413</v>
      </c>
      <c r="C72" s="380" t="s">
        <v>276</v>
      </c>
      <c r="D72" s="407" t="str">
        <f t="shared" si="5"/>
        <v>*nninc</v>
      </c>
      <c r="E72" s="408">
        <v>1</v>
      </c>
      <c r="F72" s="406"/>
      <c r="G72" s="406"/>
      <c r="H72" s="407" t="s">
        <v>414</v>
      </c>
      <c r="I72" s="408" t="s">
        <v>2168</v>
      </c>
      <c r="J72" s="407" t="s">
        <v>415</v>
      </c>
      <c r="K72" s="408" t="s">
        <v>2520</v>
      </c>
      <c r="L72" s="380" t="str">
        <f>CONCATENATE(H72," of ",I72)</f>
        <v>Net income of national economy</v>
      </c>
      <c r="M72" s="648" t="str">
        <f>CONCATENATE(N72,Sectors!$B$9)</f>
        <v>Net national income is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v>
      </c>
      <c r="N72" s="506" t="s">
        <v>1982</v>
      </c>
      <c r="O72" s="508"/>
      <c r="P72" s="409"/>
      <c r="Q72" s="409"/>
      <c r="R72" s="409"/>
      <c r="S72" s="410"/>
      <c r="T72" s="411"/>
      <c r="U72" s="411" t="str">
        <f t="shared" ref="U72:U77" si="6">D72</f>
        <v>*nninc</v>
      </c>
      <c r="V72" s="411"/>
      <c r="W72" s="411"/>
      <c r="X72" s="548" t="str">
        <f>IF('Income_Macro_Variables (old)'!T72&lt;&gt;"",CONCATENATE('Income_Macro_Variables (old)'!$J72,"[",'Income_Macro_Variables (old)'!T72,"]"),"")</f>
        <v/>
      </c>
      <c r="Y72" s="413" t="str">
        <f>IF('Income_Macro_Variables (old)'!U72&lt;&gt;"",CONCATENATE('Income_Macro_Variables (old)'!$J72,"[",'Income_Macro_Variables (old)'!U72,"]"),"")</f>
        <v>Net national income[*nninc]</v>
      </c>
      <c r="Z72" s="413" t="str">
        <f>IF('Income_Macro_Variables (old)'!V72&lt;&gt;"",CONCATENATE('Income_Macro_Variables (old)'!$H72,"[",'Income_Macro_Variables (old)'!V72,"]"),"")</f>
        <v/>
      </c>
      <c r="AA72" s="414" t="str">
        <f>IF('Income_Macro_Variables (old)'!W72&lt;&gt;"",CONCATENATE('Income_Macro_Variables (old)'!$H72,"[",'Income_Macro_Variables (old)'!W72,"]"),"")</f>
        <v/>
      </c>
    </row>
    <row r="73" spans="1:27" ht="20" customHeight="1" thickBot="1">
      <c r="A73" s="406" t="s">
        <v>615</v>
      </c>
      <c r="B73" s="380" t="s">
        <v>292</v>
      </c>
      <c r="C73" s="380" t="s">
        <v>481</v>
      </c>
      <c r="D73" s="407" t="str">
        <f t="shared" si="5"/>
        <v>*fkigo</v>
      </c>
      <c r="E73" s="408"/>
      <c r="F73" s="406"/>
      <c r="G73" s="406"/>
      <c r="H73" s="657" t="s">
        <v>324</v>
      </c>
      <c r="I73" s="408" t="s">
        <v>356</v>
      </c>
      <c r="J73" s="407" t="s">
        <v>523</v>
      </c>
      <c r="K73" s="408" t="s">
        <v>2532</v>
      </c>
      <c r="L73" s="380" t="str">
        <f>CONCATENATE(H73," by ",I73)</f>
        <v>Property income received by general government sector</v>
      </c>
      <c r="M73" s="648" t="str">
        <f>CONCATENATE(N73,Sectors!$B$8)</f>
        <v>Property income received by general government sector is the total value of income that the general government sector (central government, state government, local government, and social security funds.) receives by virtue of owning property in the country.The government sector - in the national accounts - includes are national, regional local governement, social security administrations, and more generally all entities relying primarily upon public financing (taxes, contributions, and other compulsory payments).</v>
      </c>
      <c r="N73" s="506" t="s">
        <v>2011</v>
      </c>
      <c r="O73" s="508"/>
      <c r="P73" s="409"/>
      <c r="Q73" s="409"/>
      <c r="R73" s="409"/>
      <c r="S73" s="410"/>
      <c r="T73" s="411"/>
      <c r="U73" s="411" t="str">
        <f t="shared" si="6"/>
        <v>*fkigo</v>
      </c>
      <c r="V73" s="411"/>
      <c r="W73" s="411"/>
      <c r="X73" s="548" t="str">
        <f>IF('Income_Macro_Variables (old)'!T73&lt;&gt;"",CONCATENATE('Income_Macro_Variables (old)'!$J73,"[",'Income_Macro_Variables (old)'!T73,"]"),"")</f>
        <v/>
      </c>
      <c r="Y73" s="413" t="str">
        <f>IF('Income_Macro_Variables (old)'!U73&lt;&gt;"",CONCATENATE('Income_Macro_Variables (old)'!$J73,"[",'Income_Macro_Variables (old)'!U73,"]"),"")</f>
        <v>Property income received by general government sector[*fkigo]</v>
      </c>
      <c r="Z73" s="413" t="str">
        <f>IF('Income_Macro_Variables (old)'!V73&lt;&gt;"",CONCATENATE('Income_Macro_Variables (old)'!$H73,"[",'Income_Macro_Variables (old)'!V73,"]"),"")</f>
        <v/>
      </c>
      <c r="AA73" s="414" t="str">
        <f>IF('Income_Macro_Variables (old)'!W73&lt;&gt;"",CONCATENATE('Income_Macro_Variables (old)'!$H73,"[",'Income_Macro_Variables (old)'!W73,"]"),"")</f>
        <v/>
      </c>
    </row>
    <row r="74" spans="1:27" ht="20" customHeight="1" thickBot="1">
      <c r="A74" s="406" t="s">
        <v>615</v>
      </c>
      <c r="B74" s="380" t="s">
        <v>292</v>
      </c>
      <c r="C74" s="380" t="s">
        <v>491</v>
      </c>
      <c r="D74" s="407" t="str">
        <f>CONCATENATE(A74,B74,C74)</f>
        <v>*fkdgo</v>
      </c>
      <c r="E74" s="408"/>
      <c r="F74" s="406"/>
      <c r="G74" s="406"/>
      <c r="H74" s="657" t="s">
        <v>329</v>
      </c>
      <c r="I74" s="408" t="s">
        <v>356</v>
      </c>
      <c r="J74" s="407" t="s">
        <v>524</v>
      </c>
      <c r="K74" s="408" t="s">
        <v>2533</v>
      </c>
      <c r="L74" s="380" t="str">
        <f>CONCATENATE(H74," by ",I74)</f>
        <v>Property income paid by general government sector</v>
      </c>
      <c r="M74" s="648" t="str">
        <f>CONCATENATE(N74,Sectors!$B$8)</f>
        <v>Property income paid by general government sector is the total value of income paid by the general government sector (central government, state government, local government, and social security funds.) accruing to property owners as remuneration for using their property.The government sector - in the national accounts - includes are national, regional local governement, social security administrations, and more generally all entities relying primarily upon public financing (taxes, contributions, and other compulsory payments).</v>
      </c>
      <c r="N74" s="506" t="s">
        <v>2012</v>
      </c>
      <c r="O74" s="506"/>
      <c r="P74" s="409"/>
      <c r="Q74" s="409"/>
      <c r="R74" s="409"/>
      <c r="S74" s="410"/>
      <c r="T74" s="411"/>
      <c r="U74" s="411" t="str">
        <f t="shared" si="6"/>
        <v>*fkdgo</v>
      </c>
      <c r="V74" s="411"/>
      <c r="W74" s="411"/>
      <c r="X74" s="548" t="str">
        <f>IF('Income_Macro_Variables (old)'!T74&lt;&gt;"",CONCATENATE('Income_Macro_Variables (old)'!$J74,"[",'Income_Macro_Variables (old)'!T74,"]"),"")</f>
        <v/>
      </c>
      <c r="Y74" s="413" t="str">
        <f>IF('Income_Macro_Variables (old)'!U74&lt;&gt;"",CONCATENATE('Income_Macro_Variables (old)'!$J74,"[",'Income_Macro_Variables (old)'!U74,"]"),"")</f>
        <v>Property income paid by general government sector[*fkdgo]</v>
      </c>
      <c r="Z74" s="413" t="str">
        <f>IF('Income_Macro_Variables (old)'!V74&lt;&gt;"",CONCATENATE('Income_Macro_Variables (old)'!$H74,"[",'Income_Macro_Variables (old)'!V74,"]"),"")</f>
        <v/>
      </c>
      <c r="AA74" s="414" t="str">
        <f>IF('Income_Macro_Variables (old)'!W74&lt;&gt;"",CONCATENATE('Income_Macro_Variables (old)'!$H74,"[",'Income_Macro_Variables (old)'!W74,"]"),"")</f>
        <v/>
      </c>
    </row>
    <row r="75" spans="1:27" ht="20" customHeight="1" thickBot="1">
      <c r="A75" s="406" t="s">
        <v>615</v>
      </c>
      <c r="B75" s="380" t="s">
        <v>499</v>
      </c>
      <c r="C75" s="380" t="s">
        <v>500</v>
      </c>
      <c r="D75" s="407" t="str">
        <f t="shared" si="5"/>
        <v>*nopnp</v>
      </c>
      <c r="E75" s="408"/>
      <c r="F75" s="406"/>
      <c r="G75" s="406"/>
      <c r="H75" s="657" t="s">
        <v>337</v>
      </c>
      <c r="I75" s="408" t="s">
        <v>555</v>
      </c>
      <c r="J75" s="407" t="s">
        <v>556</v>
      </c>
      <c r="K75" s="408" t="s">
        <v>2542</v>
      </c>
      <c r="L75" s="380" t="str">
        <f>CONCATENATE(H75," of ",I75)</f>
        <v>Net operating surplus of NPISH (non-profit) sector</v>
      </c>
      <c r="M75" s="648" t="str">
        <f>CONCATENATE(N75,Sectors!$B$6)</f>
        <v xml:space="preserve">Net operating surplus of NPISH sector is the total value of the return to capital, or the effect of time passing on the net present value of the non-profit sector (philanthropy foundations, religious organizations, universities, etc.).The non-profit sector - in the national accounts sense - includes all non-profit institutions serving households (NPISH), such as foundations, religious organizations, etc. </v>
      </c>
      <c r="N75" s="506" t="s">
        <v>2013</v>
      </c>
      <c r="O75" s="506"/>
      <c r="P75" s="409"/>
      <c r="Q75" s="409"/>
      <c r="R75" s="409"/>
      <c r="S75" s="410"/>
      <c r="T75" s="411"/>
      <c r="U75" s="411" t="str">
        <f t="shared" si="6"/>
        <v>*nopnp</v>
      </c>
      <c r="V75" s="411"/>
      <c r="W75" s="411"/>
      <c r="X75" s="548" t="str">
        <f>IF('Income_Macro_Variables (old)'!T75&lt;&gt;"",CONCATENATE('Income_Macro_Variables (old)'!$J75,"[",'Income_Macro_Variables (old)'!T75,"]"),"")</f>
        <v/>
      </c>
      <c r="Y75" s="413" t="str">
        <f>IF('Income_Macro_Variables (old)'!U75&lt;&gt;"",CONCATENATE('Income_Macro_Variables (old)'!$J75,"[",'Income_Macro_Variables (old)'!U75,"]"),"")</f>
        <v>Net operating surplus of NPISH sector[*nopnp]</v>
      </c>
      <c r="Z75" s="413" t="str">
        <f>IF('Income_Macro_Variables (old)'!V75&lt;&gt;"",CONCATENATE('Income_Macro_Variables (old)'!$H75,"[",'Income_Macro_Variables (old)'!V75,"]"),"")</f>
        <v/>
      </c>
      <c r="AA75" s="414" t="str">
        <f>IF('Income_Macro_Variables (old)'!W75&lt;&gt;"",CONCATENATE('Income_Macro_Variables (old)'!$H75,"[",'Income_Macro_Variables (old)'!W75,"]"),"")</f>
        <v/>
      </c>
    </row>
    <row r="76" spans="1:27" ht="20" customHeight="1" thickBot="1">
      <c r="A76" s="406" t="s">
        <v>615</v>
      </c>
      <c r="B76" s="380" t="s">
        <v>292</v>
      </c>
      <c r="C76" s="380" t="s">
        <v>484</v>
      </c>
      <c r="D76" s="407" t="str">
        <f>CONCATENATE(A76,B76,C76)</f>
        <v>*fkinp</v>
      </c>
      <c r="E76" s="408"/>
      <c r="F76" s="406"/>
      <c r="G76" s="406"/>
      <c r="H76" s="657" t="s">
        <v>324</v>
      </c>
      <c r="I76" s="408" t="s">
        <v>555</v>
      </c>
      <c r="J76" s="407" t="s">
        <v>557</v>
      </c>
      <c r="K76" s="408" t="s">
        <v>2543</v>
      </c>
      <c r="L76" s="380" t="str">
        <f>CONCATENATE(H76," by ",I76)</f>
        <v>Property income received by NPISH (non-profit) sector</v>
      </c>
      <c r="M76" s="648" t="str">
        <f>CONCATENATE(N76,Sectors!$B$6)</f>
        <v xml:space="preserve">Property income received by NPISH sector is the total value of income that the non-profit sector (philanthropy foundations, religious organizations, universities, etc.) receives by virtue of owning property in the country.The non-profit sector - in the national accounts sense - includes all non-profit institutions serving households (NPISH), such as foundations, religious organizations, etc. </v>
      </c>
      <c r="N76" s="506" t="s">
        <v>2014</v>
      </c>
      <c r="O76" s="508"/>
      <c r="P76" s="409"/>
      <c r="Q76" s="409"/>
      <c r="R76" s="409"/>
      <c r="S76" s="410"/>
      <c r="T76" s="411"/>
      <c r="U76" s="411" t="str">
        <f t="shared" si="6"/>
        <v>*fkinp</v>
      </c>
      <c r="V76" s="411"/>
      <c r="W76" s="411"/>
      <c r="X76" s="548" t="str">
        <f>IF('Income_Macro_Variables (old)'!T76&lt;&gt;"",CONCATENATE('Income_Macro_Variables (old)'!$J76,"[",'Income_Macro_Variables (old)'!T76,"]"),"")</f>
        <v/>
      </c>
      <c r="Y76" s="413" t="str">
        <f>IF('Income_Macro_Variables (old)'!U76&lt;&gt;"",CONCATENATE('Income_Macro_Variables (old)'!$J76,"[",'Income_Macro_Variables (old)'!U76,"]"),"")</f>
        <v>Property income received by NPISH sector[*fkinp]</v>
      </c>
      <c r="Z76" s="413" t="str">
        <f>IF('Income_Macro_Variables (old)'!V76&lt;&gt;"",CONCATENATE('Income_Macro_Variables (old)'!$H76,"[",'Income_Macro_Variables (old)'!V76,"]"),"")</f>
        <v/>
      </c>
      <c r="AA76" s="414" t="str">
        <f>IF('Income_Macro_Variables (old)'!W76&lt;&gt;"",CONCATENATE('Income_Macro_Variables (old)'!$H76,"[",'Income_Macro_Variables (old)'!W76,"]"),"")</f>
        <v/>
      </c>
    </row>
    <row r="77" spans="1:27" ht="20" customHeight="1" thickBot="1">
      <c r="A77" s="406" t="s">
        <v>615</v>
      </c>
      <c r="B77" s="380" t="s">
        <v>292</v>
      </c>
      <c r="C77" s="380" t="s">
        <v>498</v>
      </c>
      <c r="D77" s="407" t="str">
        <f t="shared" ref="D77:D98" si="7">CONCATENATE(A77,B77,C77)</f>
        <v>*fkdnp</v>
      </c>
      <c r="E77" s="408"/>
      <c r="F77" s="406"/>
      <c r="G77" s="406"/>
      <c r="H77" s="657" t="s">
        <v>329</v>
      </c>
      <c r="I77" s="408" t="s">
        <v>555</v>
      </c>
      <c r="J77" s="407" t="s">
        <v>558</v>
      </c>
      <c r="K77" s="408" t="s">
        <v>2544</v>
      </c>
      <c r="L77" s="380" t="str">
        <f>CONCATENATE(H77," by ",I77)</f>
        <v>Property income paid by NPISH (non-profit) sector</v>
      </c>
      <c r="M77" s="648" t="str">
        <f>CONCATENATE(N77,Sectors!$B$6)</f>
        <v xml:space="preserve">Property income paid by NPISH sector is the total value of income paid by the non-profit sector (philanthropy foundations, religious organizations, universities, etc.) accruing to property owners as remuneration for using their property.The non-profit sector - in the national accounts sense - includes all non-profit institutions serving households (NPISH), such as foundations, religious organizations, etc. </v>
      </c>
      <c r="N77" s="506" t="s">
        <v>2015</v>
      </c>
      <c r="O77" s="508"/>
      <c r="P77" s="409"/>
      <c r="Q77" s="409"/>
      <c r="R77" s="409"/>
      <c r="S77" s="410"/>
      <c r="T77" s="411"/>
      <c r="U77" s="411" t="str">
        <f t="shared" si="6"/>
        <v>*fkdnp</v>
      </c>
      <c r="V77" s="411"/>
      <c r="W77" s="411"/>
      <c r="X77" s="548" t="str">
        <f>IF('Income_Macro_Variables (old)'!T77&lt;&gt;"",CONCATENATE('Income_Macro_Variables (old)'!$J77,"[",'Income_Macro_Variables (old)'!T77,"]"),"")</f>
        <v/>
      </c>
      <c r="Y77" s="413" t="str">
        <f>IF('Income_Macro_Variables (old)'!U77&lt;&gt;"",CONCATENATE('Income_Macro_Variables (old)'!$J77,"[",'Income_Macro_Variables (old)'!U77,"]"),"")</f>
        <v>Property income paid by NPISH sector[*fkdnp]</v>
      </c>
      <c r="Z77" s="413" t="str">
        <f>IF('Income_Macro_Variables (old)'!V77&lt;&gt;"",CONCATENATE('Income_Macro_Variables (old)'!$H77,"[",'Income_Macro_Variables (old)'!V77,"]"),"")</f>
        <v/>
      </c>
      <c r="AA77" s="414" t="str">
        <f>IF('Income_Macro_Variables (old)'!W77&lt;&gt;"",CONCATENATE('Income_Macro_Variables (old)'!$H77,"[",'Income_Macro_Variables (old)'!W77,"]"),"")</f>
        <v/>
      </c>
    </row>
    <row r="78" spans="1:27" ht="20" customHeight="1" thickBot="1">
      <c r="A78" s="406" t="s">
        <v>615</v>
      </c>
      <c r="B78" s="380" t="s">
        <v>286</v>
      </c>
      <c r="C78" s="380" t="s">
        <v>276</v>
      </c>
      <c r="D78" s="407" t="str">
        <f t="shared" si="7"/>
        <v>*fainc</v>
      </c>
      <c r="E78" s="408"/>
      <c r="F78" s="406"/>
      <c r="G78" s="406"/>
      <c r="H78" s="657" t="s">
        <v>352</v>
      </c>
      <c r="I78" s="408" t="s">
        <v>62</v>
      </c>
      <c r="J78" s="407" t="s">
        <v>352</v>
      </c>
      <c r="K78" s="408" t="s">
        <v>2545</v>
      </c>
      <c r="L78" s="380" t="str">
        <f>CONCATENATE(H78," of ",I78)</f>
        <v>Factor income of personal sector</v>
      </c>
      <c r="M78" s="648" t="str">
        <f>CONCATENATE(N78,Sectors!$B$5)</f>
        <v>Factor income is 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78" s="506" t="s">
        <v>2016</v>
      </c>
      <c r="O78" s="508"/>
      <c r="P78" s="409"/>
      <c r="Q78" s="409" t="str">
        <f>CONCATENATE("[",J78,"]","=","[",J79,"]","+","[",J80,"]","+","[",J81,"]",)</f>
        <v>[Factor income]=[Primary income of personal sector]+[Primary income of corporate sector]+[Taxes on production]</v>
      </c>
      <c r="R78" s="409" t="str">
        <f>CONCATENATE(D78,"=",D79,"+",D80,"+",D81)</f>
        <v>*fainc=*priho+*fkcor+*fkprg</v>
      </c>
      <c r="S78" s="410"/>
      <c r="T78" s="411" t="str">
        <f>D78</f>
        <v>*fainc</v>
      </c>
      <c r="U78" s="411"/>
      <c r="V78" s="411"/>
      <c r="W78" s="411"/>
      <c r="X78" s="548" t="str">
        <f>IF('Income_Macro_Variables (old)'!T78&lt;&gt;"",CONCATENATE('Income_Macro_Variables (old)'!$J78,"[",'Income_Macro_Variables (old)'!T78,"]"),"")</f>
        <v>Factor income[*fainc]</v>
      </c>
      <c r="Y78" s="413" t="str">
        <f>IF('Income_Macro_Variables (old)'!U78&lt;&gt;"",CONCATENATE('Income_Macro_Variables (old)'!$J78,"[",'Income_Macro_Variables (old)'!U78,"]"),"")</f>
        <v/>
      </c>
      <c r="Z78" s="413" t="str">
        <f>IF('Income_Macro_Variables (old)'!V78&lt;&gt;"",CONCATENATE('Income_Macro_Variables (old)'!$H78,"[",'Income_Macro_Variables (old)'!V78,"]"),"")</f>
        <v/>
      </c>
      <c r="AA78" s="414" t="str">
        <f>IF('Income_Macro_Variables (old)'!W78&lt;&gt;"",CONCATENATE('Income_Macro_Variables (old)'!$H78,"[",'Income_Macro_Variables (old)'!W78,"]"),"")</f>
        <v/>
      </c>
    </row>
    <row r="79" spans="1:27" ht="20" customHeight="1" thickBot="1">
      <c r="A79" s="406" t="s">
        <v>615</v>
      </c>
      <c r="B79" s="380" t="s">
        <v>480</v>
      </c>
      <c r="C79" s="380" t="s">
        <v>476</v>
      </c>
      <c r="D79" s="407" t="str">
        <f t="shared" si="7"/>
        <v>*priho</v>
      </c>
      <c r="E79" s="408"/>
      <c r="F79" s="406"/>
      <c r="G79" s="406"/>
      <c r="H79" s="657" t="s">
        <v>554</v>
      </c>
      <c r="I79" s="408" t="s">
        <v>62</v>
      </c>
      <c r="J79" s="407" t="s">
        <v>562</v>
      </c>
      <c r="K79" s="408" t="s">
        <v>2521</v>
      </c>
      <c r="L79" s="380" t="str">
        <f t="shared" ref="L79:L95" si="8">CONCATENATE(H79," of ",I79)</f>
        <v>Primary income of personal sector</v>
      </c>
      <c r="M79" s="648" t="str">
        <f>CONCATENATE(N79,Sectors!$B$5)</f>
        <v>Primary income of personal sector is the total value of income that the personal sector (households) receives by virtue of participation in the production process, and income accruing to the personal sector in return of provision of financial assets and renting natural resources to other institutional units.The personal or household sector - in the national accounts sense - includes all households and private individuals (including those living in institutions), as well as unincorporated enterprises whose accounts are not separated from those of the households who own them.</v>
      </c>
      <c r="N79" s="506" t="s">
        <v>1983</v>
      </c>
      <c r="O79" s="508"/>
      <c r="P79" s="409"/>
      <c r="Q79" s="409"/>
      <c r="R79" s="409"/>
      <c r="S79" s="410"/>
      <c r="T79" s="411"/>
      <c r="U79" s="411" t="str">
        <f>D79</f>
        <v>*priho</v>
      </c>
      <c r="V79" s="411"/>
      <c r="W79" s="411"/>
      <c r="X79" s="548" t="str">
        <f>IF('Income_Macro_Variables (old)'!T79&lt;&gt;"",CONCATENATE('Income_Macro_Variables (old)'!$J79,"[",'Income_Macro_Variables (old)'!T79,"]"),"")</f>
        <v/>
      </c>
      <c r="Y79" s="413" t="str">
        <f>IF('Income_Macro_Variables (old)'!U79&lt;&gt;"",CONCATENATE('Income_Macro_Variables (old)'!$J79,"[",'Income_Macro_Variables (old)'!U79,"]"),"")</f>
        <v>Primary income of personal sector[*priho]</v>
      </c>
      <c r="Z79" s="413" t="str">
        <f>IF('Income_Macro_Variables (old)'!V79&lt;&gt;"",CONCATENATE('Income_Macro_Variables (old)'!$H79,"[",'Income_Macro_Variables (old)'!V79,"]"),"")</f>
        <v/>
      </c>
      <c r="AA79" s="414" t="str">
        <f>IF('Income_Macro_Variables (old)'!W79&lt;&gt;"",CONCATENATE('Income_Macro_Variables (old)'!$H79,"[",'Income_Macro_Variables (old)'!W79,"]"),"")</f>
        <v/>
      </c>
    </row>
    <row r="80" spans="1:27" ht="20" customHeight="1" thickBot="1">
      <c r="A80" s="406" t="s">
        <v>615</v>
      </c>
      <c r="B80" s="380" t="s">
        <v>292</v>
      </c>
      <c r="C80" s="380" t="s">
        <v>293</v>
      </c>
      <c r="D80" s="407" t="str">
        <f t="shared" si="7"/>
        <v>*fkcor</v>
      </c>
      <c r="E80" s="408"/>
      <c r="F80" s="406"/>
      <c r="G80" s="406"/>
      <c r="H80" s="657" t="s">
        <v>554</v>
      </c>
      <c r="I80" s="408" t="s">
        <v>53</v>
      </c>
      <c r="J80" s="407" t="s">
        <v>561</v>
      </c>
      <c r="K80" s="408" t="s">
        <v>2524</v>
      </c>
      <c r="L80" s="380" t="str">
        <f t="shared" si="8"/>
        <v>Primary income of corporate sector</v>
      </c>
      <c r="M80" s="648" t="str">
        <f>CONCATENATE(N80,Sectors!$B$7)</f>
        <v>Primary income of corporate sector is the total value of income that the corporate sector (companies) receives by virtue of participation in the production process, and income accruing to the personal sector in return of provision of financial assets and renting natural resources to other institutional units.The corporate sector - in the national accounts sense - includes all financial and non-financial corporations with an economic activity in a given country, whatever their legal status (with the exceptions of unincorporated enterprises included in the personal sector).</v>
      </c>
      <c r="N80" s="506" t="s">
        <v>2003</v>
      </c>
      <c r="O80" s="508"/>
      <c r="P80" s="409"/>
      <c r="Q80" s="409"/>
      <c r="R80" s="409"/>
      <c r="S80" s="410"/>
      <c r="T80" s="411"/>
      <c r="U80" s="411" t="str">
        <f>D80</f>
        <v>*fkcor</v>
      </c>
      <c r="V80" s="411"/>
      <c r="W80" s="411"/>
      <c r="X80" s="548" t="str">
        <f>IF('Income_Macro_Variables (old)'!T80&lt;&gt;"",CONCATENATE('Income_Macro_Variables (old)'!$J80,"[",'Income_Macro_Variables (old)'!T80,"]"),"")</f>
        <v/>
      </c>
      <c r="Y80" s="413" t="str">
        <f>IF('Income_Macro_Variables (old)'!U80&lt;&gt;"",CONCATENATE('Income_Macro_Variables (old)'!$J80,"[",'Income_Macro_Variables (old)'!U80,"]"),"")</f>
        <v>Primary income of corporate sector[*fkcor]</v>
      </c>
      <c r="Z80" s="413" t="str">
        <f>IF('Income_Macro_Variables (old)'!V80&lt;&gt;"",CONCATENATE('Income_Macro_Variables (old)'!$H80,"[",'Income_Macro_Variables (old)'!V80,"]"),"")</f>
        <v/>
      </c>
      <c r="AA80" s="414" t="str">
        <f>IF('Income_Macro_Variables (old)'!W80&lt;&gt;"",CONCATENATE('Income_Macro_Variables (old)'!$H80,"[",'Income_Macro_Variables (old)'!W80,"]"),"")</f>
        <v/>
      </c>
    </row>
    <row r="81" spans="1:27" ht="20" customHeight="1" thickBot="1">
      <c r="A81" s="406" t="s">
        <v>615</v>
      </c>
      <c r="B81" s="380" t="s">
        <v>292</v>
      </c>
      <c r="C81" s="380" t="s">
        <v>501</v>
      </c>
      <c r="D81" s="407" t="str">
        <f t="shared" si="7"/>
        <v>*fkprg</v>
      </c>
      <c r="E81" s="408"/>
      <c r="F81" s="406"/>
      <c r="G81" s="406"/>
      <c r="H81" s="657" t="s">
        <v>596</v>
      </c>
      <c r="I81" s="408" t="s">
        <v>356</v>
      </c>
      <c r="J81" s="407" t="s">
        <v>331</v>
      </c>
      <c r="K81" s="408" t="s">
        <v>2507</v>
      </c>
      <c r="L81" s="380" t="str">
        <f>CONCATENATE(H81," by ",I81)</f>
        <v>Taxes on production (net) received by general government sector</v>
      </c>
      <c r="M81" s="648" t="str">
        <f>CONCATENATE(N81,Sectors!$B$8)</f>
        <v>Taxes on production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subsidiesThe government sector - in the national accounts - includes are national, regional local governement, social security administrations, and more generally all entities relying primarily upon public financing (taxes, contributions, and other compulsory payments).</v>
      </c>
      <c r="N81" s="506" t="s">
        <v>2017</v>
      </c>
      <c r="O81" s="508"/>
      <c r="P81" s="409"/>
      <c r="Q81" s="409"/>
      <c r="R81" s="409"/>
      <c r="S81" s="410"/>
      <c r="T81" s="411"/>
      <c r="U81" s="411" t="str">
        <f>D81</f>
        <v>*fkprg</v>
      </c>
      <c r="V81" s="411"/>
      <c r="W81" s="411"/>
      <c r="X81" s="548" t="str">
        <f>IF('Income_Macro_Variables (old)'!T81&lt;&gt;"",CONCATENATE('Income_Macro_Variables (old)'!$J81,"[",'Income_Macro_Variables (old)'!T81,"]"),"")</f>
        <v/>
      </c>
      <c r="Y81" s="413" t="str">
        <f>IF('Income_Macro_Variables (old)'!U81&lt;&gt;"",CONCATENATE('Income_Macro_Variables (old)'!$J81,"[",'Income_Macro_Variables (old)'!U81,"]"),"")</f>
        <v>Taxes on production[*fkprg]</v>
      </c>
      <c r="Z81" s="413" t="str">
        <f>IF('Income_Macro_Variables (old)'!V81&lt;&gt;"",CONCATENATE('Income_Macro_Variables (old)'!$H81,"[",'Income_Macro_Variables (old)'!V81,"]"),"")</f>
        <v/>
      </c>
      <c r="AA81" s="414" t="str">
        <f>IF('Income_Macro_Variables (old)'!W81&lt;&gt;"",CONCATENATE('Income_Macro_Variables (old)'!$H81,"[",'Income_Macro_Variables (old)'!W81,"]"),"")</f>
        <v/>
      </c>
    </row>
    <row r="82" spans="1:27" ht="20" customHeight="1" thickBot="1">
      <c r="A82" s="406" t="s">
        <v>615</v>
      </c>
      <c r="B82" s="380" t="s">
        <v>286</v>
      </c>
      <c r="C82" s="380" t="s">
        <v>276</v>
      </c>
      <c r="D82" s="407" t="str">
        <f t="shared" si="7"/>
        <v>*fainc</v>
      </c>
      <c r="E82" s="408"/>
      <c r="F82" s="406"/>
      <c r="G82" s="406"/>
      <c r="H82" s="407" t="s">
        <v>352</v>
      </c>
      <c r="I82" s="408" t="s">
        <v>62</v>
      </c>
      <c r="J82" s="407" t="s">
        <v>352</v>
      </c>
      <c r="K82" s="408" t="s">
        <v>2545</v>
      </c>
      <c r="L82" s="380" t="str">
        <f t="shared" si="8"/>
        <v>Factor income of personal sector</v>
      </c>
      <c r="M82" s="648" t="str">
        <f>CONCATENATE(N82,Sectors!$B$5)</f>
        <v>Factor income is 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82" s="506" t="s">
        <v>2016</v>
      </c>
      <c r="O82" s="508"/>
      <c r="P82" s="409"/>
      <c r="Q82" s="409" t="str">
        <f>CONCATENATE("[",J82,"]","=","[",J83,"]","+","[",J84,"]",)</f>
        <v>[Factor income]=[Factor labor income]+[Factor capital income]</v>
      </c>
      <c r="R82" s="409" t="str">
        <f>CONCATENATE(D82,"=",D83,"+",D84)</f>
        <v>*fainc=*flinc+*fkinc</v>
      </c>
      <c r="S82" s="410"/>
      <c r="T82" s="411" t="str">
        <f>D82</f>
        <v>*fainc</v>
      </c>
      <c r="U82" s="411"/>
      <c r="V82" s="411"/>
      <c r="W82" s="411"/>
      <c r="X82" s="548" t="str">
        <f>IF('Income_Macro_Variables (old)'!T82&lt;&gt;"",CONCATENATE('Income_Macro_Variables (old)'!$J82,"[",'Income_Macro_Variables (old)'!T82,"]"),"")</f>
        <v>Factor income[*fainc]</v>
      </c>
      <c r="Y82" s="413" t="str">
        <f>IF('Income_Macro_Variables (old)'!U82&lt;&gt;"",CONCATENATE('Income_Macro_Variables (old)'!$J82,"[",'Income_Macro_Variables (old)'!U82,"]"),"")</f>
        <v/>
      </c>
      <c r="Z82" s="413" t="str">
        <f>IF('Income_Macro_Variables (old)'!V82&lt;&gt;"",CONCATENATE('Income_Macro_Variables (old)'!$H82,"[",'Income_Macro_Variables (old)'!V82,"]"),"")</f>
        <v/>
      </c>
      <c r="AA82" s="414" t="str">
        <f>IF('Income_Macro_Variables (old)'!W82&lt;&gt;"",CONCATENATE('Income_Macro_Variables (old)'!$H82,"[",'Income_Macro_Variables (old)'!W82,"]"),"")</f>
        <v/>
      </c>
    </row>
    <row r="83" spans="1:27" ht="20" customHeight="1" thickBot="1">
      <c r="A83" s="406" t="s">
        <v>615</v>
      </c>
      <c r="B83" s="380" t="s">
        <v>287</v>
      </c>
      <c r="C83" s="380" t="s">
        <v>276</v>
      </c>
      <c r="D83" s="407" t="str">
        <f t="shared" si="7"/>
        <v>*flinc</v>
      </c>
      <c r="E83" s="408"/>
      <c r="F83" s="406"/>
      <c r="G83" s="406"/>
      <c r="H83" s="657" t="s">
        <v>349</v>
      </c>
      <c r="I83" s="408" t="s">
        <v>62</v>
      </c>
      <c r="J83" s="407" t="s">
        <v>349</v>
      </c>
      <c r="K83" s="408" t="s">
        <v>2546</v>
      </c>
      <c r="L83" s="380" t="str">
        <f t="shared" si="8"/>
        <v>Factor labor income of personal sector</v>
      </c>
      <c r="M83" s="648" t="str">
        <f>CONCATENATE(N83,Sectors!$B$5)</f>
        <v>Factor labor income is the sum of all pre-tax income in the personal sector flows accruing directly or indirectly to the individual owners labour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83" s="506" t="s">
        <v>2018</v>
      </c>
      <c r="O83" s="508"/>
      <c r="P83" s="409"/>
      <c r="Q83" s="409"/>
      <c r="R83" s="409"/>
      <c r="S83" s="410"/>
      <c r="T83" s="411"/>
      <c r="U83" s="411" t="str">
        <f>D83</f>
        <v>*flinc</v>
      </c>
      <c r="V83" s="411"/>
      <c r="W83" s="411"/>
      <c r="X83" s="548" t="str">
        <f>IF('Income_Macro_Variables (old)'!T83&lt;&gt;"",CONCATENATE('Income_Macro_Variables (old)'!$J83,"[",'Income_Macro_Variables (old)'!T83,"]"),"")</f>
        <v/>
      </c>
      <c r="Y83" s="413" t="str">
        <f>IF('Income_Macro_Variables (old)'!U83&lt;&gt;"",CONCATENATE('Income_Macro_Variables (old)'!$J83,"[",'Income_Macro_Variables (old)'!U83,"]"),"")</f>
        <v>Factor labor income[*flinc]</v>
      </c>
      <c r="Z83" s="413" t="str">
        <f>IF('Income_Macro_Variables (old)'!V83&lt;&gt;"",CONCATENATE('Income_Macro_Variables (old)'!$H83,"[",'Income_Macro_Variables (old)'!V83,"]"),"")</f>
        <v/>
      </c>
      <c r="AA83" s="414" t="str">
        <f>IF('Income_Macro_Variables (old)'!W83&lt;&gt;"",CONCATENATE('Income_Macro_Variables (old)'!$H83,"[",'Income_Macro_Variables (old)'!W83,"]"),"")</f>
        <v/>
      </c>
    </row>
    <row r="84" spans="1:27" ht="20" customHeight="1" thickBot="1">
      <c r="A84" s="406" t="s">
        <v>615</v>
      </c>
      <c r="B84" s="380" t="s">
        <v>292</v>
      </c>
      <c r="C84" s="380" t="s">
        <v>276</v>
      </c>
      <c r="D84" s="407" t="str">
        <f t="shared" si="7"/>
        <v>*fkinc</v>
      </c>
      <c r="E84" s="408"/>
      <c r="F84" s="406"/>
      <c r="G84" s="406"/>
      <c r="H84" s="657" t="s">
        <v>422</v>
      </c>
      <c r="I84" s="408" t="s">
        <v>62</v>
      </c>
      <c r="J84" s="407" t="s">
        <v>422</v>
      </c>
      <c r="K84" s="408" t="s">
        <v>2547</v>
      </c>
      <c r="L84" s="380" t="str">
        <f t="shared" si="8"/>
        <v>Factor capital income of personal sector</v>
      </c>
      <c r="M84" s="648" t="str">
        <f>CONCATENATE(N84,Sectors!$B$5)</f>
        <v>Factor capital income is the sum of all pre-tax personal income flows accruing directly or indirectly to the individual owners of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84" s="506" t="s">
        <v>2019</v>
      </c>
      <c r="O84" s="508"/>
      <c r="P84" s="409"/>
      <c r="Q84" s="409"/>
      <c r="R84" s="409"/>
      <c r="S84" s="410"/>
      <c r="T84" s="411"/>
      <c r="U84" s="411" t="str">
        <f>D84</f>
        <v>*fkinc</v>
      </c>
      <c r="V84" s="411"/>
      <c r="W84" s="411"/>
      <c r="X84" s="548" t="str">
        <f>IF('Income_Macro_Variables (old)'!T84&lt;&gt;"",CONCATENATE('Income_Macro_Variables (old)'!$J84,"[",'Income_Macro_Variables (old)'!T84,"]"),"")</f>
        <v/>
      </c>
      <c r="Y84" s="413" t="str">
        <f>IF('Income_Macro_Variables (old)'!U84&lt;&gt;"",CONCATENATE('Income_Macro_Variables (old)'!$J84,"[",'Income_Macro_Variables (old)'!U84,"]"),"")</f>
        <v>Factor capital income[*fkinc]</v>
      </c>
      <c r="Z84" s="413" t="str">
        <f>IF('Income_Macro_Variables (old)'!V84&lt;&gt;"",CONCATENATE('Income_Macro_Variables (old)'!$H84,"[",'Income_Macro_Variables (old)'!V84,"]"),"")</f>
        <v/>
      </c>
      <c r="AA84" s="414" t="str">
        <f>IF('Income_Macro_Variables (old)'!W84&lt;&gt;"",CONCATENATE('Income_Macro_Variables (old)'!$H84,"[",'Income_Macro_Variables (old)'!W84,"]"),"")</f>
        <v/>
      </c>
    </row>
    <row r="85" spans="1:27" ht="20" customHeight="1" thickBot="1">
      <c r="A85" s="406" t="s">
        <v>615</v>
      </c>
      <c r="B85" s="380" t="s">
        <v>287</v>
      </c>
      <c r="C85" s="380" t="s">
        <v>276</v>
      </c>
      <c r="D85" s="407" t="str">
        <f t="shared" si="7"/>
        <v>*flinc</v>
      </c>
      <c r="E85" s="408">
        <v>1</v>
      </c>
      <c r="F85" s="406"/>
      <c r="G85" s="406"/>
      <c r="H85" s="407" t="s">
        <v>349</v>
      </c>
      <c r="I85" s="408" t="s">
        <v>62</v>
      </c>
      <c r="J85" s="407" t="s">
        <v>349</v>
      </c>
      <c r="K85" s="408" t="s">
        <v>2546</v>
      </c>
      <c r="L85" s="380" t="str">
        <f t="shared" si="8"/>
        <v>Factor labor income of personal sector</v>
      </c>
      <c r="M85" s="648" t="str">
        <f>CONCATENATE(N85,Sectors!$B$5)</f>
        <v>Factor labor income is the sum of all pre-tax income in the personal sector flows accruing directly or indirectly to the individual owners labour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85" s="506" t="s">
        <v>2018</v>
      </c>
      <c r="O85" s="508"/>
      <c r="P85" s="409"/>
      <c r="Q85" s="409" t="str">
        <f>CONCATENATE("[",J85,"]","=","[",J86,"]","+","[",J87,"]","+","[",J88,"]",)</f>
        <v>[Factor labor income]=[Compensation of employees]+[Labor component of net mixed income]+[Imputed taxes on production]</v>
      </c>
      <c r="R85" s="409" t="str">
        <f>CONCATENATE(D85,"=",D86,"+",D87,"+",D88)</f>
        <v>*flinc=*flemp+*fllbu+*flprl</v>
      </c>
      <c r="S85" s="410"/>
      <c r="T85" s="411" t="str">
        <f>D85</f>
        <v>*flinc</v>
      </c>
      <c r="U85" s="411"/>
      <c r="V85" s="411"/>
      <c r="W85" s="411"/>
      <c r="X85" s="548" t="str">
        <f>IF('Income_Macro_Variables (old)'!T85&lt;&gt;"",CONCATENATE('Income_Macro_Variables (old)'!$J85,"[",'Income_Macro_Variables (old)'!T85,"]"),"")</f>
        <v>Factor labor income[*flinc]</v>
      </c>
      <c r="Y85" s="413" t="str">
        <f>IF('Income_Macro_Variables (old)'!U85&lt;&gt;"",CONCATENATE('Income_Macro_Variables (old)'!$J85,"[",'Income_Macro_Variables (old)'!U85,"]"),"")</f>
        <v/>
      </c>
      <c r="Z85" s="413" t="str">
        <f>IF('Income_Macro_Variables (old)'!V85&lt;&gt;"",CONCATENATE('Income_Macro_Variables (old)'!$H85,"[",'Income_Macro_Variables (old)'!V85,"]"),"")</f>
        <v/>
      </c>
      <c r="AA85" s="414" t="str">
        <f>IF('Income_Macro_Variables (old)'!W85&lt;&gt;"",CONCATENATE('Income_Macro_Variables (old)'!$H85,"[",'Income_Macro_Variables (old)'!W85,"]"),"")</f>
        <v/>
      </c>
    </row>
    <row r="86" spans="1:27" ht="20" customHeight="1" thickBot="1">
      <c r="A86" s="406" t="s">
        <v>615</v>
      </c>
      <c r="B86" s="380" t="s">
        <v>287</v>
      </c>
      <c r="C86" s="380" t="s">
        <v>288</v>
      </c>
      <c r="D86" s="407" t="str">
        <f t="shared" si="7"/>
        <v>*flemp</v>
      </c>
      <c r="E86" s="408"/>
      <c r="F86" s="406"/>
      <c r="G86" s="406"/>
      <c r="H86" s="657" t="s">
        <v>350</v>
      </c>
      <c r="I86" s="408" t="s">
        <v>62</v>
      </c>
      <c r="J86" s="407" t="s">
        <v>350</v>
      </c>
      <c r="K86" s="408" t="s">
        <v>2548</v>
      </c>
      <c r="L86" s="380" t="str">
        <f t="shared" si="8"/>
        <v>Compensation of employees of personal sector</v>
      </c>
      <c r="M86" s="648" t="str">
        <f>CONCATENATE(N86,Sectors!$B$5)</f>
        <v>Compensation of employees is the total value of wage and salary disbursements, and supplements to wages and salaries received by the personal sector (households), including wages and salaries received from the rest of the world.The personal or household sector - in the national accounts sense - includes all households and private individuals (including those living in institutions), as well as unincorporated enterprises whose accounts are not separated from those of the households who own them.</v>
      </c>
      <c r="N86" s="506" t="s">
        <v>2020</v>
      </c>
      <c r="O86" s="506"/>
      <c r="P86" s="409"/>
      <c r="Q86" s="409"/>
      <c r="R86" s="409"/>
      <c r="S86" s="410"/>
      <c r="T86" s="411"/>
      <c r="U86" s="411" t="str">
        <f>D86</f>
        <v>*flemp</v>
      </c>
      <c r="V86" s="411"/>
      <c r="W86" s="411"/>
      <c r="X86" s="548" t="str">
        <f>IF('Income_Macro_Variables (old)'!T86&lt;&gt;"",CONCATENATE('Income_Macro_Variables (old)'!$J86,"[",'Income_Macro_Variables (old)'!T86,"]"),"")</f>
        <v/>
      </c>
      <c r="Y86" s="413" t="str">
        <f>IF('Income_Macro_Variables (old)'!U86&lt;&gt;"",CONCATENATE('Income_Macro_Variables (old)'!$J86,"[",'Income_Macro_Variables (old)'!U86,"]"),"")</f>
        <v>Compensation of employees[*flemp]</v>
      </c>
      <c r="Z86" s="413" t="str">
        <f>IF('Income_Macro_Variables (old)'!V86&lt;&gt;"",CONCATENATE('Income_Macro_Variables (old)'!$H86,"[",'Income_Macro_Variables (old)'!V86,"]"),"")</f>
        <v/>
      </c>
      <c r="AA86" s="414" t="str">
        <f>IF('Income_Macro_Variables (old)'!W86&lt;&gt;"",CONCATENATE('Income_Macro_Variables (old)'!$H86,"[",'Income_Macro_Variables (old)'!W86,"]"),"")</f>
        <v/>
      </c>
    </row>
    <row r="87" spans="1:27" ht="20" customHeight="1" thickBot="1">
      <c r="A87" s="406" t="s">
        <v>615</v>
      </c>
      <c r="B87" s="380" t="s">
        <v>287</v>
      </c>
      <c r="C87" s="380" t="s">
        <v>299</v>
      </c>
      <c r="D87" s="407" t="str">
        <f t="shared" si="7"/>
        <v>*fllbu</v>
      </c>
      <c r="E87" s="408"/>
      <c r="F87" s="406"/>
      <c r="G87" s="406"/>
      <c r="H87" s="657" t="s">
        <v>335</v>
      </c>
      <c r="I87" s="408" t="s">
        <v>62</v>
      </c>
      <c r="J87" s="407" t="s">
        <v>335</v>
      </c>
      <c r="K87" s="408" t="s">
        <v>2549</v>
      </c>
      <c r="L87" s="380" t="str">
        <f t="shared" si="8"/>
        <v>Labor component of net mixed income of personal sector</v>
      </c>
      <c r="M87" s="648" t="str">
        <f>CONCATENATE(N87,Sectors!$B$5)</f>
        <v>Labor component of net mixed income is the total value of net mixed income that the personal sector (households) receives by providing labour as a factor of production. Net mixed income is define as the surplus or deficit accruing from production by unincorporated enterprises owned by households.The personal or household sector - in the national accounts sense - includes all households and private individuals (including those living in institutions), as well as unincorporated enterprises whose accounts are not separated from those of the households who own them.</v>
      </c>
      <c r="N87" s="506" t="s">
        <v>2021</v>
      </c>
      <c r="O87" s="508"/>
      <c r="P87" s="409"/>
      <c r="Q87" s="409"/>
      <c r="R87" s="409"/>
      <c r="S87" s="410"/>
      <c r="T87" s="411"/>
      <c r="U87" s="411" t="str">
        <f>D87</f>
        <v>*fllbu</v>
      </c>
      <c r="V87" s="411"/>
      <c r="W87" s="411"/>
      <c r="X87" s="548" t="str">
        <f>IF('Income_Macro_Variables (old)'!T87&lt;&gt;"",CONCATENATE('Income_Macro_Variables (old)'!$J87,"[",'Income_Macro_Variables (old)'!T87,"]"),"")</f>
        <v/>
      </c>
      <c r="Y87" s="413" t="str">
        <f>IF('Income_Macro_Variables (old)'!U87&lt;&gt;"",CONCATENATE('Income_Macro_Variables (old)'!$J87,"[",'Income_Macro_Variables (old)'!U87,"]"),"")</f>
        <v>Labor component of net mixed income[*fllbu]</v>
      </c>
      <c r="Z87" s="413" t="str">
        <f>IF('Income_Macro_Variables (old)'!V87&lt;&gt;"",CONCATENATE('Income_Macro_Variables (old)'!$H87,"[",'Income_Macro_Variables (old)'!V87,"]"),"")</f>
        <v/>
      </c>
      <c r="AA87" s="414" t="str">
        <f>IF('Income_Macro_Variables (old)'!W87&lt;&gt;"",CONCATENATE('Income_Macro_Variables (old)'!$H87,"[",'Income_Macro_Variables (old)'!W87,"]"),"")</f>
        <v/>
      </c>
    </row>
    <row r="88" spans="1:27" ht="20" customHeight="1" thickBot="1">
      <c r="A88" s="406" t="s">
        <v>615</v>
      </c>
      <c r="B88" s="380" t="s">
        <v>287</v>
      </c>
      <c r="C88" s="380" t="s">
        <v>291</v>
      </c>
      <c r="D88" s="407" t="str">
        <f t="shared" si="7"/>
        <v>*flprl</v>
      </c>
      <c r="E88" s="408"/>
      <c r="F88" s="406"/>
      <c r="G88" s="406"/>
      <c r="H88" s="658" t="s">
        <v>336</v>
      </c>
      <c r="I88" s="408" t="s">
        <v>62</v>
      </c>
      <c r="J88" s="407" t="s">
        <v>336</v>
      </c>
      <c r="K88" s="408" t="s">
        <v>2550</v>
      </c>
      <c r="L88" s="380" t="str">
        <f t="shared" si="8"/>
        <v>Imputed taxes on production of personal sector</v>
      </c>
      <c r="M88" s="648" t="str">
        <f>CONCATENATE(N88,Sectors!$B$5)</f>
        <v>Imputed taxes on production are the total value of product taxes to which the personal sector (households) is imputed. The taxes on production are defined as taxes incurred directly as a result of engaging in production (mainly consist of current taxes on the labour or capital employed in the enterprise, such as payroll taxes or current taxes on vehicles or buildings)The personal or household sector - in the national accounts sense - includes all households and private individuals (including those living in institutions), as well as unincorporated enterprises whose accounts are not separated from those of the households who own them.</v>
      </c>
      <c r="N88" s="506" t="s">
        <v>2022</v>
      </c>
      <c r="O88" s="508"/>
      <c r="P88" s="409"/>
      <c r="Q88" s="409"/>
      <c r="R88" s="409"/>
      <c r="S88" s="410"/>
      <c r="T88" s="411"/>
      <c r="U88" s="411" t="str">
        <f>D88</f>
        <v>*flprl</v>
      </c>
      <c r="V88" s="411"/>
      <c r="W88" s="411"/>
      <c r="X88" s="548" t="str">
        <f>IF('Income_Macro_Variables (old)'!T88&lt;&gt;"",CONCATENATE('Income_Macro_Variables (old)'!$J88,"[",'Income_Macro_Variables (old)'!T88,"]"),"")</f>
        <v/>
      </c>
      <c r="Y88" s="413" t="str">
        <f>IF('Income_Macro_Variables (old)'!U88&lt;&gt;"",CONCATENATE('Income_Macro_Variables (old)'!$J88,"[",'Income_Macro_Variables (old)'!U88,"]"),"")</f>
        <v>Imputed taxes on production[*flprl]</v>
      </c>
      <c r="Z88" s="413" t="str">
        <f>IF('Income_Macro_Variables (old)'!V88&lt;&gt;"",CONCATENATE('Income_Macro_Variables (old)'!$H88,"[",'Income_Macro_Variables (old)'!V88,"]"),"")</f>
        <v/>
      </c>
      <c r="AA88" s="414" t="str">
        <f>IF('Income_Macro_Variables (old)'!W88&lt;&gt;"",CONCATENATE('Income_Macro_Variables (old)'!$H88,"[",'Income_Macro_Variables (old)'!W88,"]"),"")</f>
        <v/>
      </c>
    </row>
    <row r="89" spans="1:27" ht="20" customHeight="1" thickBot="1">
      <c r="A89" s="406" t="s">
        <v>615</v>
      </c>
      <c r="B89" s="380" t="s">
        <v>292</v>
      </c>
      <c r="C89" s="380" t="s">
        <v>276</v>
      </c>
      <c r="D89" s="407" t="str">
        <f t="shared" si="7"/>
        <v>*fkinc</v>
      </c>
      <c r="E89" s="408"/>
      <c r="F89" s="406"/>
      <c r="G89" s="406"/>
      <c r="H89" s="407" t="s">
        <v>422</v>
      </c>
      <c r="I89" s="408" t="s">
        <v>62</v>
      </c>
      <c r="J89" s="407" t="s">
        <v>422</v>
      </c>
      <c r="K89" s="408" t="s">
        <v>2547</v>
      </c>
      <c r="L89" s="380" t="str">
        <f t="shared" si="8"/>
        <v>Factor capital income of personal sector</v>
      </c>
      <c r="M89" s="648" t="str">
        <f>CONCATENATE(N89,Sectors!$B$5)</f>
        <v>Factor capital income is the sum of all pre-tax personal income flows accruing directly or indirectly to the individual owners of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89" s="506" t="s">
        <v>2019</v>
      </c>
      <c r="O89" s="508"/>
      <c r="P89" s="409"/>
      <c r="Q89" s="409" t="str">
        <f>CONCATENATE("[",J89,"]","=","[",J95,"]","+","[",J91,"]","+","[",J92,"]","-","[",J93,"]","+","[",J94,"]","+","[",J96,"]",)</f>
        <v>[Factor capital income]=[Capital component of net mixed income ]+[Housing asset income ]+[Property income received ]-[Property income paid ]+[Undistributed corporate profits]+[Imputed taxed on production]</v>
      </c>
      <c r="R89" s="409" t="str">
        <f>CONCATENATE(D89,"=",D95,"+",D91,"+",D92,"-",D93,"+",D94,"+",D96)</f>
        <v>*fkinc=*fkkbu+*fkhou+*fkfin-*fkdeb+*fkret+*fkprk</v>
      </c>
      <c r="S89" s="410"/>
      <c r="T89" s="411" t="str">
        <f>D89</f>
        <v>*fkinc</v>
      </c>
      <c r="U89" s="411"/>
      <c r="V89" s="411"/>
      <c r="W89" s="411"/>
      <c r="X89" s="548" t="str">
        <f>IF('Income_Macro_Variables (old)'!T89&lt;&gt;"",CONCATENATE('Income_Macro_Variables (old)'!$J89,"[",'Income_Macro_Variables (old)'!T89,"]"),"")</f>
        <v>Factor capital income[*fkinc]</v>
      </c>
      <c r="Y89" s="413" t="str">
        <f>IF('Income_Macro_Variables (old)'!U89&lt;&gt;"",CONCATENATE('Income_Macro_Variables (old)'!$J89,"[",'Income_Macro_Variables (old)'!U89,"]"),"")</f>
        <v/>
      </c>
      <c r="Z89" s="413" t="str">
        <f>IF('Income_Macro_Variables (old)'!V89&lt;&gt;"",CONCATENATE('Income_Macro_Variables (old)'!$H89,"[",'Income_Macro_Variables (old)'!V89,"]"),"")</f>
        <v/>
      </c>
      <c r="AA89" s="414" t="str">
        <f>IF('Income_Macro_Variables (old)'!W89&lt;&gt;"",CONCATENATE('Income_Macro_Variables (old)'!$H89,"[",'Income_Macro_Variables (old)'!W89,"]"),"")</f>
        <v/>
      </c>
    </row>
    <row r="90" spans="1:27" ht="20" customHeight="1" thickBot="1">
      <c r="A90" s="406" t="s">
        <v>615</v>
      </c>
      <c r="B90" s="380" t="s">
        <v>292</v>
      </c>
      <c r="C90" s="380" t="s">
        <v>2697</v>
      </c>
      <c r="D90" s="407" t="str">
        <f t="shared" si="7"/>
        <v>*fkpin</v>
      </c>
      <c r="E90" s="408"/>
      <c r="F90" s="406"/>
      <c r="G90" s="406"/>
      <c r="H90" s="657" t="s">
        <v>2696</v>
      </c>
      <c r="I90" s="408" t="s">
        <v>62</v>
      </c>
      <c r="J90" s="407" t="s">
        <v>2696</v>
      </c>
      <c r="K90" s="408" t="s">
        <v>2694</v>
      </c>
      <c r="L90" s="380" t="str">
        <f t="shared" si="8"/>
        <v>Pure capital income  of personal sector</v>
      </c>
      <c r="M90" s="648" t="str">
        <f>CONCATENATE(N90,Sectors!$B$5)</f>
        <v>Pure capital income is the total capital income directly received by the personal sector. It is the sum of housing asset income of the personal sector, plus property income received by the personal sector, minus property income paid by the personal sector, plus the undistributed profits of the corporate sectorThe personal or household sector - in the national accounts sense - includes all households and private individuals (including those living in institutions), as well as unincorporated enterprises whose accounts are not separated from those of the households who own them.</v>
      </c>
      <c r="N90" s="506" t="s">
        <v>2695</v>
      </c>
      <c r="O90" s="508"/>
      <c r="P90" s="409"/>
      <c r="Q90" s="409"/>
      <c r="R90" s="409"/>
      <c r="S90" s="410"/>
      <c r="T90" s="411"/>
      <c r="U90" s="411" t="str">
        <f>D90</f>
        <v>*fkpin</v>
      </c>
      <c r="V90" s="411"/>
      <c r="W90" s="411"/>
      <c r="X90" s="548"/>
      <c r="Y90" s="413" t="str">
        <f>IF('Income_Macro_Variables (old)'!U90&lt;&gt;"",CONCATENATE('Income_Macro_Variables (old)'!$J90,"[",'Income_Macro_Variables (old)'!U90,"]"),"")</f>
        <v>Pure capital income [*fkpin]</v>
      </c>
      <c r="Z90" s="413"/>
      <c r="AA90" s="414"/>
    </row>
    <row r="91" spans="1:27" ht="20" customHeight="1" thickBot="1">
      <c r="A91" s="406" t="s">
        <v>615</v>
      </c>
      <c r="B91" s="380" t="s">
        <v>292</v>
      </c>
      <c r="C91" s="380" t="s">
        <v>19</v>
      </c>
      <c r="D91" s="407" t="str">
        <f>CONCATENATE(A91,B91,C91)</f>
        <v>*fkhou</v>
      </c>
      <c r="E91" s="408"/>
      <c r="F91" s="406"/>
      <c r="G91" s="406"/>
      <c r="H91" s="219" t="s">
        <v>326</v>
      </c>
      <c r="I91" s="408" t="s">
        <v>62</v>
      </c>
      <c r="J91" s="407" t="s">
        <v>326</v>
      </c>
      <c r="K91" s="408" t="s">
        <v>2552</v>
      </c>
      <c r="L91" s="380" t="str">
        <f>CONCATENATE(H91," of ",I91)</f>
        <v>Housing asset income  of personal sector</v>
      </c>
      <c r="M91" s="648" t="str">
        <f>CONCATENATE(N91,Sectors!$B$5)</f>
        <v>Housing asset income  is the total value of income that the personal sector (households) receives by virtue of owning housing assets.The personal or household sector - in the national accounts sense - includes all households and private individuals (including those living in institutions), as well as unincorporated enterprises whose accounts are not separated from those of the households who own them.</v>
      </c>
      <c r="N91" s="506" t="s">
        <v>2024</v>
      </c>
      <c r="O91" s="508"/>
      <c r="P91" s="409"/>
      <c r="Q91" s="409"/>
      <c r="R91" s="409"/>
      <c r="S91" s="410"/>
      <c r="T91" s="411"/>
      <c r="U91" s="411"/>
      <c r="V91" s="411" t="str">
        <f>D91</f>
        <v>*fkhou</v>
      </c>
      <c r="W91" s="411"/>
      <c r="X91" s="548" t="str">
        <f>IF('Income_Macro_Variables (old)'!T91&lt;&gt;"",CONCATENATE('Income_Macro_Variables (old)'!$J91,"[",'Income_Macro_Variables (old)'!T91,"]"),"")</f>
        <v/>
      </c>
      <c r="Y91" s="413" t="str">
        <f>IF('Income_Macro_Variables (old)'!U91&lt;&gt;"",CONCATENATE('Income_Macro_Variables (old)'!$J91,"[",'Income_Macro_Variables (old)'!U91,"]"),"")</f>
        <v/>
      </c>
      <c r="Z91" s="413" t="str">
        <f>IF('Income_Macro_Variables (old)'!V91&lt;&gt;"",CONCATENATE('Income_Macro_Variables (old)'!$H91,"[",'Income_Macro_Variables (old)'!V91,"]"),"")</f>
        <v>Housing asset income [*fkhou]</v>
      </c>
      <c r="AA91" s="414" t="str">
        <f>IF('Income_Macro_Variables (old)'!W91&lt;&gt;"",CONCATENATE('Income_Macro_Variables (old)'!$H91,"[",'Income_Macro_Variables (old)'!W91,"]"),"")</f>
        <v/>
      </c>
    </row>
    <row r="92" spans="1:27" ht="20" customHeight="1" thickBot="1">
      <c r="A92" s="406" t="s">
        <v>615</v>
      </c>
      <c r="B92" s="380" t="s">
        <v>292</v>
      </c>
      <c r="C92" s="380" t="s">
        <v>21</v>
      </c>
      <c r="D92" s="407" t="str">
        <f>CONCATENATE(A92,B92,C92)</f>
        <v>*fkfin</v>
      </c>
      <c r="E92" s="408"/>
      <c r="F92" s="406"/>
      <c r="G92" s="406"/>
      <c r="H92" s="219" t="s">
        <v>322</v>
      </c>
      <c r="I92" s="408" t="s">
        <v>62</v>
      </c>
      <c r="J92" s="407" t="s">
        <v>322</v>
      </c>
      <c r="K92" s="408" t="s">
        <v>2528</v>
      </c>
      <c r="L92" s="380" t="str">
        <f>CONCATENATE(H92," by ",I92)</f>
        <v>Property income received  by personal sector</v>
      </c>
      <c r="M92" s="648" t="str">
        <f>CONCATENATE(N92,Sectors!$B$5)</f>
        <v>Property income received  is the total value of income that the personal sector (households) receives by virtue of owning property in the country.The personal or household sector - in the national accounts sense - includes all households and private individuals (including those living in institutions), as well as unincorporated enterprises whose accounts are not separated from those of the households who own them.</v>
      </c>
      <c r="N92" s="506" t="s">
        <v>2025</v>
      </c>
      <c r="O92" s="508"/>
      <c r="P92" s="409"/>
      <c r="Q92" s="409"/>
      <c r="R92" s="409"/>
      <c r="S92" s="410"/>
      <c r="T92" s="411"/>
      <c r="U92" s="411"/>
      <c r="V92" s="411" t="str">
        <f>D92</f>
        <v>*fkfin</v>
      </c>
      <c r="W92" s="411"/>
      <c r="X92" s="548" t="str">
        <f>IF('Income_Macro_Variables (old)'!T92&lt;&gt;"",CONCATENATE('Income_Macro_Variables (old)'!$J92,"[",'Income_Macro_Variables (old)'!T92,"]"),"")</f>
        <v/>
      </c>
      <c r="Y92" s="413" t="str">
        <f>IF('Income_Macro_Variables (old)'!U92&lt;&gt;"",CONCATENATE('Income_Macro_Variables (old)'!$J92,"[",'Income_Macro_Variables (old)'!U92,"]"),"")</f>
        <v/>
      </c>
      <c r="Z92" s="413" t="str">
        <f>IF('Income_Macro_Variables (old)'!V92&lt;&gt;"",CONCATENATE('Income_Macro_Variables (old)'!$H92,"[",'Income_Macro_Variables (old)'!V92,"]"),"")</f>
        <v>Property income received [*fkfin]</v>
      </c>
      <c r="AA92" s="414" t="str">
        <f>IF('Income_Macro_Variables (old)'!W92&lt;&gt;"",CONCATENATE('Income_Macro_Variables (old)'!$H92,"[",'Income_Macro_Variables (old)'!W92,"]"),"")</f>
        <v/>
      </c>
    </row>
    <row r="93" spans="1:27" ht="20" customHeight="1" thickBot="1">
      <c r="A93" s="406" t="s">
        <v>615</v>
      </c>
      <c r="B93" s="380" t="s">
        <v>292</v>
      </c>
      <c r="C93" s="380" t="s">
        <v>25</v>
      </c>
      <c r="D93" s="407" t="str">
        <f>CONCATENATE(A93,B93,C93)</f>
        <v>*fkdeb</v>
      </c>
      <c r="E93" s="408"/>
      <c r="F93" s="406"/>
      <c r="G93" s="406"/>
      <c r="H93" s="219" t="s">
        <v>323</v>
      </c>
      <c r="I93" s="408" t="s">
        <v>62</v>
      </c>
      <c r="J93" s="407" t="s">
        <v>323</v>
      </c>
      <c r="K93" s="408" t="s">
        <v>2529</v>
      </c>
      <c r="L93" s="380" t="str">
        <f>CONCATENATE(H93," by ",I93)</f>
        <v>Property income paid  by personal sector</v>
      </c>
      <c r="M93" s="648" t="str">
        <f>CONCATENATE(N93,Sectors!$B$5)</f>
        <v>Property income paid  is the total value of income paid by the personal sector (households) accruing to property owners as remuneration for using their property.The personal or household sector - in the national accounts sense - includes all households and private individuals (including those living in institutions), as well as unincorporated enterprises whose accounts are not separated from those of the households who own them.</v>
      </c>
      <c r="N93" s="506" t="s">
        <v>2026</v>
      </c>
      <c r="O93" s="508"/>
      <c r="P93" s="409"/>
      <c r="Q93" s="409"/>
      <c r="R93" s="409"/>
      <c r="S93" s="410"/>
      <c r="T93" s="411"/>
      <c r="U93" s="411"/>
      <c r="V93" s="411" t="str">
        <f>D93</f>
        <v>*fkdeb</v>
      </c>
      <c r="W93" s="411"/>
      <c r="X93" s="548" t="str">
        <f>IF('Income_Macro_Variables (old)'!T93&lt;&gt;"",CONCATENATE('Income_Macro_Variables (old)'!$J93,"[",'Income_Macro_Variables (old)'!T93,"]"),"")</f>
        <v/>
      </c>
      <c r="Y93" s="413" t="str">
        <f>IF('Income_Macro_Variables (old)'!U93&lt;&gt;"",CONCATENATE('Income_Macro_Variables (old)'!$J93,"[",'Income_Macro_Variables (old)'!U93,"]"),"")</f>
        <v/>
      </c>
      <c r="Z93" s="413" t="str">
        <f>IF('Income_Macro_Variables (old)'!V93&lt;&gt;"",CONCATENATE('Income_Macro_Variables (old)'!$H93,"[",'Income_Macro_Variables (old)'!V93,"]"),"")</f>
        <v>Property income paid [*fkdeb]</v>
      </c>
      <c r="AA93" s="414" t="str">
        <f>IF('Income_Macro_Variables (old)'!W93&lt;&gt;"",CONCATENATE('Income_Macro_Variables (old)'!$H93,"[",'Income_Macro_Variables (old)'!W93,"]"),"")</f>
        <v/>
      </c>
    </row>
    <row r="94" spans="1:27" ht="20" customHeight="1" thickBot="1">
      <c r="A94" s="406" t="s">
        <v>615</v>
      </c>
      <c r="B94" s="380" t="s">
        <v>292</v>
      </c>
      <c r="C94" s="380" t="s">
        <v>304</v>
      </c>
      <c r="D94" s="407" t="str">
        <f>CONCATENATE(A94,B94,C94)</f>
        <v>*fkret</v>
      </c>
      <c r="E94" s="408"/>
      <c r="F94" s="406"/>
      <c r="G94" s="406"/>
      <c r="H94" s="219" t="s">
        <v>327</v>
      </c>
      <c r="I94" s="408" t="s">
        <v>53</v>
      </c>
      <c r="J94" s="407" t="s">
        <v>327</v>
      </c>
      <c r="K94" s="408" t="s">
        <v>2553</v>
      </c>
      <c r="L94" s="380" t="str">
        <f>CONCATENATE(H94," of ",I94)</f>
        <v>Undistributed corporate profits of corporate sector</v>
      </c>
      <c r="M94" s="648" t="str">
        <f>CONCATENATE(N94,Sectors!$B$7)</f>
        <v>Undistributed corporate profits is the total value of corporate profits that are neither paid as corporate profits taxes nor paid to shareholders as dividends. The corporate sector - in the national accounts sense - includes all financial and non-financial corporations with an economic activity in a given country, whatever their legal status (with the exceptions of unincorporated enterprises included in the personal sector).</v>
      </c>
      <c r="N94" s="506" t="s">
        <v>2027</v>
      </c>
      <c r="O94" s="508"/>
      <c r="P94" s="409"/>
      <c r="Q94" s="409"/>
      <c r="R94" s="409"/>
      <c r="S94" s="410"/>
      <c r="T94" s="411"/>
      <c r="U94" s="411"/>
      <c r="V94" s="411" t="str">
        <f>D94</f>
        <v>*fkret</v>
      </c>
      <c r="W94" s="411"/>
      <c r="X94" s="548" t="str">
        <f>IF('Income_Macro_Variables (old)'!T94&lt;&gt;"",CONCATENATE('Income_Macro_Variables (old)'!$J94,"[",'Income_Macro_Variables (old)'!T94,"]"),"")</f>
        <v/>
      </c>
      <c r="Y94" s="413" t="str">
        <f>IF('Income_Macro_Variables (old)'!U94&lt;&gt;"",CONCATENATE('Income_Macro_Variables (old)'!$J94,"[",'Income_Macro_Variables (old)'!U94,"]"),"")</f>
        <v/>
      </c>
      <c r="Z94" s="413" t="str">
        <f>IF('Income_Macro_Variables (old)'!V94&lt;&gt;"",CONCATENATE('Income_Macro_Variables (old)'!$H94,"[",'Income_Macro_Variables (old)'!V94,"]"),"")</f>
        <v>Undistributed corporate profits[*fkret]</v>
      </c>
      <c r="AA94" s="414" t="str">
        <f>IF('Income_Macro_Variables (old)'!W94&lt;&gt;"",CONCATENATE('Income_Macro_Variables (old)'!$H94,"[",'Income_Macro_Variables (old)'!W94,"]"),"")</f>
        <v/>
      </c>
    </row>
    <row r="95" spans="1:27" ht="20" customHeight="1" thickBot="1">
      <c r="A95" s="406" t="s">
        <v>615</v>
      </c>
      <c r="B95" s="380" t="s">
        <v>292</v>
      </c>
      <c r="C95" s="380" t="s">
        <v>305</v>
      </c>
      <c r="D95" s="407" t="str">
        <f t="shared" si="7"/>
        <v>*fkkbu</v>
      </c>
      <c r="E95" s="408"/>
      <c r="F95" s="406"/>
      <c r="G95" s="406"/>
      <c r="H95" s="657" t="s">
        <v>525</v>
      </c>
      <c r="I95" s="408" t="s">
        <v>62</v>
      </c>
      <c r="J95" s="407" t="s">
        <v>525</v>
      </c>
      <c r="K95" s="408" t="s">
        <v>2551</v>
      </c>
      <c r="L95" s="380" t="str">
        <f t="shared" si="8"/>
        <v>Capital component of net mixed income  of personal sector</v>
      </c>
      <c r="M95" s="648" t="str">
        <f>CONCATENATE(N95,Sectors!$B$5)</f>
        <v>Capital component of net mixed income  is the total value of net mixed income that the personal sector (households) receives by providing capital as a factor of production. Net mixed income is define as the surplus or deficit accruing from production by unincorporated enterprises owned by households.The personal or household sector - in the national accounts sense - includes all households and private individuals (including those living in institutions), as well as unincorporated enterprises whose accounts are not separated from those of the households who own them.</v>
      </c>
      <c r="N95" s="506" t="s">
        <v>2023</v>
      </c>
      <c r="O95" s="508"/>
      <c r="P95" s="409"/>
      <c r="Q95" s="409"/>
      <c r="R95" s="409"/>
      <c r="S95" s="410"/>
      <c r="T95" s="411"/>
      <c r="U95" s="411" t="str">
        <f>D95</f>
        <v>*fkkbu</v>
      </c>
      <c r="V95" s="411"/>
      <c r="W95" s="411"/>
      <c r="X95" s="548" t="str">
        <f>IF('Income_Macro_Variables (old)'!T95&lt;&gt;"",CONCATENATE('Income_Macro_Variables (old)'!$J95,"[",'Income_Macro_Variables (old)'!T95,"]"),"")</f>
        <v/>
      </c>
      <c r="Y95" s="413" t="str">
        <f>IF('Income_Macro_Variables (old)'!U95&lt;&gt;"",CONCATENATE('Income_Macro_Variables (old)'!$J95,"[",'Income_Macro_Variables (old)'!U95,"]"),"")</f>
        <v>Capital component of net mixed income [*fkkbu]</v>
      </c>
      <c r="Z95" s="413" t="str">
        <f>IF('Income_Macro_Variables (old)'!V95&lt;&gt;"",CONCATENATE('Income_Macro_Variables (old)'!$H95,"[",'Income_Macro_Variables (old)'!V95,"]"),"")</f>
        <v/>
      </c>
      <c r="AA95" s="414" t="str">
        <f>IF('Income_Macro_Variables (old)'!W95&lt;&gt;"",CONCATENATE('Income_Macro_Variables (old)'!$H95,"[",'Income_Macro_Variables (old)'!W95,"]"),"")</f>
        <v/>
      </c>
    </row>
    <row r="96" spans="1:27" ht="20" customHeight="1" thickBot="1">
      <c r="A96" s="415" t="s">
        <v>615</v>
      </c>
      <c r="B96" s="381" t="s">
        <v>292</v>
      </c>
      <c r="C96" s="381" t="s">
        <v>294</v>
      </c>
      <c r="D96" s="416" t="str">
        <f>CONCATENATE(A96,B96,C96)</f>
        <v>*fkprk</v>
      </c>
      <c r="E96" s="421"/>
      <c r="F96" s="406"/>
      <c r="G96" s="406"/>
      <c r="H96" s="659" t="s">
        <v>1877</v>
      </c>
      <c r="I96" s="408" t="s">
        <v>53</v>
      </c>
      <c r="J96" s="407" t="s">
        <v>325</v>
      </c>
      <c r="K96" s="380" t="s">
        <v>2554</v>
      </c>
      <c r="L96" s="503" t="str">
        <f>CONCATENATE(H96," of ",I96)</f>
        <v>Imputed taxes on production of corporate sector</v>
      </c>
      <c r="M96" s="648" t="str">
        <f>CONCATENATE(N96,Sectors!$B$7)</f>
        <v>Imputed taxed on production is the total value of imputed taxes on production of the corporate sector (companies). The tax on production is defined as taxes incurred directly as a result of engaging in production (mainly consist of current taxes on the labour or capital employed in the enterprise, such as payroll taxes or current taxes on vehicles or buildings).The corporate sector - in the national accounts sense - includes all financial and non-financial corporations with an economic activity in a given country, whatever their legal status (with the exceptions of unincorporated enterprises included in the personal sector).</v>
      </c>
      <c r="N96" s="565" t="s">
        <v>2028</v>
      </c>
      <c r="O96" s="507"/>
      <c r="P96" s="422"/>
      <c r="Q96" s="422"/>
      <c r="R96" s="422"/>
      <c r="S96" s="410"/>
      <c r="T96" s="411"/>
      <c r="U96" s="411" t="str">
        <f>D96</f>
        <v>*fkprk</v>
      </c>
      <c r="V96" s="411"/>
      <c r="W96" s="411"/>
      <c r="X96" s="548" t="str">
        <f>IF('Income_Macro_Variables (old)'!T96&lt;&gt;"",CONCATENATE('Income_Macro_Variables (old)'!$J96,"[",'Income_Macro_Variables (old)'!T96,"]"),"")</f>
        <v/>
      </c>
      <c r="Y96" s="413" t="str">
        <f>IF('Income_Macro_Variables (old)'!U96&lt;&gt;"",CONCATENATE('Income_Macro_Variables (old)'!$J96,"[",'Income_Macro_Variables (old)'!U96,"]"),"")</f>
        <v>Imputed taxed on production[*fkprk]</v>
      </c>
      <c r="Z96" s="413" t="str">
        <f>IF('Income_Macro_Variables (old)'!V96&lt;&gt;"",CONCATENATE('Income_Macro_Variables (old)'!$H96,"[",'Income_Macro_Variables (old)'!V96,"]"),"")</f>
        <v/>
      </c>
      <c r="AA96" s="414" t="str">
        <f>IF('Income_Macro_Variables (old)'!W96&lt;&gt;"",CONCATENATE('Income_Macro_Variables (old)'!$H96,"[",'Income_Macro_Variables (old)'!W96,"]"),"")</f>
        <v/>
      </c>
    </row>
    <row r="97" spans="1:27" ht="20" customHeight="1" thickBot="1">
      <c r="A97" s="406" t="s">
        <v>615</v>
      </c>
      <c r="B97" s="380" t="s">
        <v>502</v>
      </c>
      <c r="C97" s="380" t="s">
        <v>276</v>
      </c>
      <c r="D97" s="407" t="str">
        <f t="shared" si="7"/>
        <v>*ppinc</v>
      </c>
      <c r="E97" s="408"/>
      <c r="F97" s="396"/>
      <c r="G97" s="397"/>
      <c r="H97" s="398" t="s">
        <v>597</v>
      </c>
      <c r="I97" s="397" t="s">
        <v>62</v>
      </c>
      <c r="J97" s="397" t="s">
        <v>598</v>
      </c>
      <c r="K97" s="398" t="s">
        <v>2563</v>
      </c>
      <c r="L97" s="396" t="str">
        <f t="shared" ref="L97:L120" si="9">CONCATENATE(H97," of ",I97)</f>
        <v>Pre-tax income (pension-based definition) of personal sector</v>
      </c>
      <c r="M97" s="648" t="str">
        <f>CONCATENATE(N97,Sectors!$B$5)</f>
        <v>Pre-tax income (pension definition)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97" s="649" t="s">
        <v>2029</v>
      </c>
      <c r="O97" s="506"/>
      <c r="P97" s="409"/>
      <c r="Q97" s="409" t="str">
        <f>CONCATENATE("[",J97,"]","=","[",J98,"]","-","[",J99,"]","-","[",J100,"]","+","[",J101,"]",)</f>
        <v>[Pre-tax income (pension definition)]=[Factor income]-[Pension contributions]-[Investment income payable to pension entitlements (pension definition)]+[Pension benefits (pension definition)]</v>
      </c>
      <c r="R97" s="409" t="str">
        <f>CONCATENATE(D97,"=",D98,"-",D99,"-",D100,"+",D101)</f>
        <v>*ppinc=*fainc-*pnpco-*pmpen+*ptpen</v>
      </c>
      <c r="S97" s="402"/>
      <c r="T97" s="403" t="str">
        <f>D97</f>
        <v>*ppinc</v>
      </c>
      <c r="U97" s="403"/>
      <c r="V97" s="403"/>
      <c r="W97" s="403"/>
      <c r="X97" s="547" t="str">
        <f>IF('Income_Macro_Variables (old)'!T97&lt;&gt;"",CONCATENATE('Income_Macro_Variables (old)'!$J97,"[",'Income_Macro_Variables (old)'!T97,"]"),"")</f>
        <v>Pre-tax income (pension definition)[*ppinc]</v>
      </c>
      <c r="Y97" s="404" t="str">
        <f>IF('Income_Macro_Variables (old)'!U97&lt;&gt;"",CONCATENATE('Income_Macro_Variables (old)'!$J97,"[",'Income_Macro_Variables (old)'!U97,"]"),"")</f>
        <v/>
      </c>
      <c r="Z97" s="404" t="str">
        <f>IF('Income_Macro_Variables (old)'!V97&lt;&gt;"",CONCATENATE('Income_Macro_Variables (old)'!$H97,"[",'Income_Macro_Variables (old)'!V97,"]"),"")</f>
        <v/>
      </c>
      <c r="AA97" s="405" t="str">
        <f>IF('Income_Macro_Variables (old)'!W97&lt;&gt;"",CONCATENATE('Income_Macro_Variables (old)'!$H97,"[",'Income_Macro_Variables (old)'!W97,"]"),"")</f>
        <v/>
      </c>
    </row>
    <row r="98" spans="1:27" ht="20" customHeight="1" thickBot="1">
      <c r="A98" s="406" t="s">
        <v>615</v>
      </c>
      <c r="B98" s="380" t="s">
        <v>286</v>
      </c>
      <c r="C98" s="380" t="s">
        <v>276</v>
      </c>
      <c r="D98" s="407" t="str">
        <f t="shared" si="7"/>
        <v>*fainc</v>
      </c>
      <c r="E98" s="408">
        <v>1</v>
      </c>
      <c r="F98" s="406"/>
      <c r="G98" s="407"/>
      <c r="H98" s="408" t="s">
        <v>352</v>
      </c>
      <c r="I98" s="407" t="s">
        <v>62</v>
      </c>
      <c r="J98" s="407" t="s">
        <v>352</v>
      </c>
      <c r="K98" s="408" t="s">
        <v>2545</v>
      </c>
      <c r="L98" s="406" t="str">
        <f t="shared" si="9"/>
        <v>Factor income of personal sector</v>
      </c>
      <c r="M98" s="648" t="str">
        <f>CONCATENATE(N98,Sectors!$B$5)</f>
        <v>Factor income is 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98" s="650" t="s">
        <v>2016</v>
      </c>
      <c r="O98" s="506"/>
      <c r="P98" s="409"/>
      <c r="Q98" s="409"/>
      <c r="R98" s="409"/>
      <c r="S98" s="410"/>
      <c r="T98" s="411"/>
      <c r="U98" s="411" t="str">
        <f>D98</f>
        <v>*fainc</v>
      </c>
      <c r="V98" s="411"/>
      <c r="W98" s="411"/>
      <c r="X98" s="548" t="str">
        <f>IF('Income_Macro_Variables (old)'!T98&lt;&gt;"",CONCATENATE('Income_Macro_Variables (old)'!$J98,"[",'Income_Macro_Variables (old)'!T98,"]"),"")</f>
        <v/>
      </c>
      <c r="Y98" s="413" t="str">
        <f>IF('Income_Macro_Variables (old)'!U98&lt;&gt;"",CONCATENATE('Income_Macro_Variables (old)'!$J98,"[",'Income_Macro_Variables (old)'!U98,"]"),"")</f>
        <v>Factor income[*fainc]</v>
      </c>
      <c r="Z98" s="413" t="str">
        <f>IF('Income_Macro_Variables (old)'!V98&lt;&gt;"",CONCATENATE('Income_Macro_Variables (old)'!$H98,"[",'Income_Macro_Variables (old)'!V98,"]"),"")</f>
        <v/>
      </c>
      <c r="AA98" s="414" t="str">
        <f>IF('Income_Macro_Variables (old)'!W98&lt;&gt;"",CONCATENATE('Income_Macro_Variables (old)'!$H98,"[",'Income_Macro_Variables (old)'!W98,"]"),"")</f>
        <v/>
      </c>
    </row>
    <row r="99" spans="1:27" ht="20" customHeight="1" thickBot="1">
      <c r="A99" s="406" t="s">
        <v>615</v>
      </c>
      <c r="B99" s="380" t="s">
        <v>301</v>
      </c>
      <c r="C99" s="380" t="s">
        <v>302</v>
      </c>
      <c r="D99" s="407" t="str">
        <f>CONCATENATE(A99,B99,C99)</f>
        <v>*pnpco</v>
      </c>
      <c r="E99" s="408"/>
      <c r="F99" s="406"/>
      <c r="G99" s="407"/>
      <c r="H99" s="408" t="s">
        <v>526</v>
      </c>
      <c r="I99" s="407" t="s">
        <v>62</v>
      </c>
      <c r="J99" s="407" t="s">
        <v>526</v>
      </c>
      <c r="K99" s="408" t="s">
        <v>2557</v>
      </c>
      <c r="L99" s="406" t="str">
        <f t="shared" si="9"/>
        <v>Pension contributions of personal sector</v>
      </c>
      <c r="M99" s="648" t="str">
        <f>CONCATENATE(N99,Sectors!$B$5)</f>
        <v>Pension contributions is the total value of the pension contributions invested by the personal sectors.The personal or household sector - in the national accounts sense - includes all households and private individuals (including those living in institutions), as well as unincorporated enterprises whose accounts are not separated from those of the households who own them.</v>
      </c>
      <c r="N99" s="650" t="s">
        <v>2030</v>
      </c>
      <c r="O99" s="506"/>
      <c r="P99" s="409"/>
      <c r="Q99" s="409"/>
      <c r="R99" s="409"/>
      <c r="S99" s="410"/>
      <c r="T99" s="411"/>
      <c r="U99" s="411" t="str">
        <f>D99</f>
        <v>*pnpco</v>
      </c>
      <c r="V99" s="411"/>
      <c r="W99" s="411"/>
      <c r="X99" s="548" t="str">
        <f>IF('Income_Macro_Variables (old)'!T99&lt;&gt;"",CONCATENATE('Income_Macro_Variables (old)'!$J99,"[",'Income_Macro_Variables (old)'!T99,"]"),"")</f>
        <v/>
      </c>
      <c r="Y99" s="413" t="str">
        <f>IF('Income_Macro_Variables (old)'!U99&lt;&gt;"",CONCATENATE('Income_Macro_Variables (old)'!$J99,"[",'Income_Macro_Variables (old)'!U99,"]"),"")</f>
        <v>Pension contributions[*pnpco]</v>
      </c>
      <c r="Z99" s="413" t="str">
        <f>IF('Income_Macro_Variables (old)'!V99&lt;&gt;"",CONCATENATE('Income_Macro_Variables (old)'!$H99,"[",'Income_Macro_Variables (old)'!V99,"]"),"")</f>
        <v/>
      </c>
      <c r="AA99" s="414" t="str">
        <f>IF('Income_Macro_Variables (old)'!W99&lt;&gt;"",CONCATENATE('Income_Macro_Variables (old)'!$H99,"[",'Income_Macro_Variables (old)'!W99,"]"),"")</f>
        <v/>
      </c>
    </row>
    <row r="100" spans="1:27" ht="20" customHeight="1" thickBot="1">
      <c r="A100" s="406" t="s">
        <v>615</v>
      </c>
      <c r="B100" s="380" t="s">
        <v>307</v>
      </c>
      <c r="C100" s="380" t="s">
        <v>24</v>
      </c>
      <c r="D100" s="407" t="str">
        <f>CONCATENATE(A100,B100,C100)</f>
        <v>*pmpen</v>
      </c>
      <c r="E100" s="408"/>
      <c r="F100" s="406"/>
      <c r="G100" s="407"/>
      <c r="H100" s="408" t="s">
        <v>527</v>
      </c>
      <c r="I100" s="407" t="s">
        <v>62</v>
      </c>
      <c r="J100" s="407" t="s">
        <v>602</v>
      </c>
      <c r="K100" s="408" t="s">
        <v>2560</v>
      </c>
      <c r="L100" s="406" t="str">
        <f t="shared" si="9"/>
        <v>Investment income payable to pension entitlements (pension-based definition) of personal sector</v>
      </c>
      <c r="M100" s="648" t="str">
        <f>CONCATENATE(N100,Sectors!$B$5)</f>
        <v>Investment income payable to pension entitlements (pension definition) is the total value of the personal sector's investment income that is required to be paid as pension entitlements in employment-based pension system.The personal or household sector - in the national accounts sense - includes all households and private individuals (including those living in institutions), as well as unincorporated enterprises whose accounts are not separated from those of the households who own them.</v>
      </c>
      <c r="N100" s="650" t="s">
        <v>2031</v>
      </c>
      <c r="O100" s="506"/>
      <c r="P100" s="409"/>
      <c r="Q100" s="409"/>
      <c r="R100" s="409"/>
      <c r="S100" s="410"/>
      <c r="T100" s="411"/>
      <c r="U100" s="411" t="str">
        <f>D100</f>
        <v>*pmpen</v>
      </c>
      <c r="V100" s="411"/>
      <c r="W100" s="411"/>
      <c r="X100" s="548" t="str">
        <f>IF('Income_Macro_Variables (old)'!T100&lt;&gt;"",CONCATENATE('Income_Macro_Variables (old)'!$J100,"[",'Income_Macro_Variables (old)'!T100,"]"),"")</f>
        <v/>
      </c>
      <c r="Y100" s="413" t="str">
        <f>IF('Income_Macro_Variables (old)'!U100&lt;&gt;"",CONCATENATE('Income_Macro_Variables (old)'!$J100,"[",'Income_Macro_Variables (old)'!U100,"]"),"")</f>
        <v>Investment income payable to pension entitlements (pension definition)[*pmpen]</v>
      </c>
      <c r="Z100" s="413" t="str">
        <f>IF('Income_Macro_Variables (old)'!V100&lt;&gt;"",CONCATENATE('Income_Macro_Variables (old)'!$H100,"[",'Income_Macro_Variables (old)'!V100,"]"),"")</f>
        <v/>
      </c>
      <c r="AA100" s="414" t="str">
        <f>IF('Income_Macro_Variables (old)'!W100&lt;&gt;"",CONCATENATE('Income_Macro_Variables (old)'!$H100,"[",'Income_Macro_Variables (old)'!W100,"]"),"")</f>
        <v/>
      </c>
    </row>
    <row r="101" spans="1:27" ht="20" customHeight="1" thickBot="1">
      <c r="A101" s="406" t="s">
        <v>615</v>
      </c>
      <c r="B101" s="380" t="s">
        <v>297</v>
      </c>
      <c r="C101" s="380" t="s">
        <v>24</v>
      </c>
      <c r="D101" s="407" t="str">
        <f t="shared" ref="D101:D119" si="10">CONCATENATE(A101,B101,C101)</f>
        <v>*ptpen</v>
      </c>
      <c r="E101" s="408"/>
      <c r="F101" s="406"/>
      <c r="G101" s="407"/>
      <c r="H101" s="408" t="s">
        <v>528</v>
      </c>
      <c r="I101" s="407" t="s">
        <v>62</v>
      </c>
      <c r="J101" s="407" t="s">
        <v>603</v>
      </c>
      <c r="K101" s="408" t="s">
        <v>2555</v>
      </c>
      <c r="L101" s="406" t="str">
        <f t="shared" si="9"/>
        <v>Pension benefits (pension-based definition) of personal sector</v>
      </c>
      <c r="M101" s="648" t="str">
        <f>CONCATENATE(N101,Sectors!$B$5)</f>
        <v>Pension benefits (pension definition) are the total value of the payments that the personal sector (households) receives from the pension funds in an employment-based pension system.The personal or household sector - in the national accounts sense - includes all households and private individuals (including those living in institutions), as well as unincorporated enterprises whose accounts are not separated from those of the households who own them.</v>
      </c>
      <c r="N101" s="650" t="s">
        <v>2032</v>
      </c>
      <c r="O101" s="506"/>
      <c r="P101" s="409"/>
      <c r="Q101" s="409"/>
      <c r="R101" s="409"/>
      <c r="S101" s="410"/>
      <c r="T101" s="411"/>
      <c r="U101" s="411" t="str">
        <f>D101</f>
        <v>*ptpen</v>
      </c>
      <c r="V101" s="411"/>
      <c r="W101" s="411"/>
      <c r="X101" s="548" t="str">
        <f>IF('Income_Macro_Variables (old)'!T101&lt;&gt;"",CONCATENATE('Income_Macro_Variables (old)'!$J101,"[",'Income_Macro_Variables (old)'!T101,"]"),"")</f>
        <v/>
      </c>
      <c r="Y101" s="413" t="str">
        <f>IF('Income_Macro_Variables (old)'!U101&lt;&gt;"",CONCATENATE('Income_Macro_Variables (old)'!$J101,"[",'Income_Macro_Variables (old)'!U101,"]"),"")</f>
        <v>Pension benefits (pension definition)[*ptpen]</v>
      </c>
      <c r="Z101" s="413" t="str">
        <f>IF('Income_Macro_Variables (old)'!V101&lt;&gt;"",CONCATENATE('Income_Macro_Variables (old)'!$H101,"[",'Income_Macro_Variables (old)'!V101,"]"),"")</f>
        <v/>
      </c>
      <c r="AA101" s="414" t="str">
        <f>IF('Income_Macro_Variables (old)'!W101&lt;&gt;"",CONCATENATE('Income_Macro_Variables (old)'!$H101,"[",'Income_Macro_Variables (old)'!W101,"]"),"")</f>
        <v/>
      </c>
    </row>
    <row r="102" spans="1:27" ht="20" customHeight="1" thickBot="1">
      <c r="A102" s="406" t="s">
        <v>615</v>
      </c>
      <c r="B102" s="380" t="s">
        <v>297</v>
      </c>
      <c r="C102" s="380" t="s">
        <v>276</v>
      </c>
      <c r="D102" s="407" t="str">
        <f t="shared" si="10"/>
        <v>*ptinc</v>
      </c>
      <c r="E102" s="408"/>
      <c r="F102" s="406"/>
      <c r="G102" s="407"/>
      <c r="H102" s="408" t="s">
        <v>2407</v>
      </c>
      <c r="I102" s="407" t="s">
        <v>62</v>
      </c>
      <c r="J102" s="407" t="s">
        <v>2408</v>
      </c>
      <c r="K102" s="408" t="s">
        <v>2562</v>
      </c>
      <c r="L102" s="406" t="str">
        <f t="shared" si="9"/>
        <v>pre-tax income (social insurance-based definition) of personal sector</v>
      </c>
      <c r="M102" s="648" t="str">
        <f>CONCATENATE(N102,Sectors!$B$5)</f>
        <v>pre-tax income (social insurance definition)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02" s="650" t="s">
        <v>2409</v>
      </c>
      <c r="O102" s="506"/>
      <c r="P102" s="409"/>
      <c r="Q102" s="409" t="str">
        <f>CONCATENATE("[",J102,"]","=","[",J103,"]","-","[",J104,"]","-","[",J105,"]","+","[",J106,"]",)</f>
        <v>[pre-tax income (social insurance definition)]=[Factor income]-[Net social contributions (employers and households)]-[Investment income payable to pension entitlements (broad definition)]+[Pension benefits (social insurance-based definition)]</v>
      </c>
      <c r="R102" s="409" t="str">
        <f>CONCATENATE(D102,"=",D103,"-",D104,"-",D105,"+",D106)</f>
        <v>*ptinc=*fainc-*plcon-*pkpen+*ptben</v>
      </c>
      <c r="S102" s="410"/>
      <c r="T102" s="411" t="str">
        <f>D102</f>
        <v>*ptinc</v>
      </c>
      <c r="U102" s="411"/>
      <c r="V102" s="411"/>
      <c r="W102" s="411"/>
      <c r="X102" s="548" t="str">
        <f>IF('Income_Macro_Variables (old)'!T102&lt;&gt;"",CONCATENATE('Income_Macro_Variables (old)'!$J102,"[",'Income_Macro_Variables (old)'!T102,"]"),"")</f>
        <v>pre-tax income (social insurance definition)[*ptinc]</v>
      </c>
      <c r="Y102" s="413" t="str">
        <f>IF('Income_Macro_Variables (old)'!U102&lt;&gt;"",CONCATENATE('Income_Macro_Variables (old)'!$J102,"[",'Income_Macro_Variables (old)'!U102,"]"),"")</f>
        <v/>
      </c>
      <c r="Z102" s="413" t="str">
        <f>IF('Income_Macro_Variables (old)'!V102&lt;&gt;"",CONCATENATE('Income_Macro_Variables (old)'!$H102,"[",'Income_Macro_Variables (old)'!V102,"]"),"")</f>
        <v/>
      </c>
      <c r="AA102" s="414" t="str">
        <f>IF('Income_Macro_Variables (old)'!W102&lt;&gt;"",CONCATENATE('Income_Macro_Variables (old)'!$H102,"[",'Income_Macro_Variables (old)'!W102,"]"),"")</f>
        <v/>
      </c>
    </row>
    <row r="103" spans="1:27" ht="20" customHeight="1" thickBot="1">
      <c r="A103" s="406" t="s">
        <v>615</v>
      </c>
      <c r="B103" s="380" t="s">
        <v>286</v>
      </c>
      <c r="C103" s="380" t="s">
        <v>276</v>
      </c>
      <c r="D103" s="407" t="str">
        <f t="shared" si="10"/>
        <v>*fainc</v>
      </c>
      <c r="E103" s="408">
        <v>1</v>
      </c>
      <c r="F103" s="406"/>
      <c r="G103" s="407"/>
      <c r="H103" s="408" t="s">
        <v>352</v>
      </c>
      <c r="I103" s="407" t="s">
        <v>62</v>
      </c>
      <c r="J103" s="407" t="s">
        <v>352</v>
      </c>
      <c r="K103" s="408" t="s">
        <v>2545</v>
      </c>
      <c r="L103" s="406" t="str">
        <f t="shared" si="9"/>
        <v>Factor income of personal sector</v>
      </c>
      <c r="M103" s="648" t="str">
        <f>CONCATENATE(N103,Sectors!$B$5)</f>
        <v>Factor income is the sum of all pre-tax personal income flows of personal sector accruing directly or indirectly to the individual owners of the production factors, labour and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103" s="650" t="s">
        <v>2016</v>
      </c>
      <c r="O103" s="506"/>
      <c r="P103" s="409"/>
      <c r="Q103" s="409"/>
      <c r="R103" s="409"/>
      <c r="S103" s="410"/>
      <c r="T103" s="411"/>
      <c r="U103" s="411" t="str">
        <f>D103</f>
        <v>*fainc</v>
      </c>
      <c r="V103" s="411"/>
      <c r="W103" s="411"/>
      <c r="X103" s="548" t="str">
        <f>IF('Income_Macro_Variables (old)'!T103&lt;&gt;"",CONCATENATE('Income_Macro_Variables (old)'!$J103,"[",'Income_Macro_Variables (old)'!T103,"]"),"")</f>
        <v/>
      </c>
      <c r="Y103" s="413" t="str">
        <f>IF('Income_Macro_Variables (old)'!U103&lt;&gt;"",CONCATENATE('Income_Macro_Variables (old)'!$J103,"[",'Income_Macro_Variables (old)'!U103,"]"),"")</f>
        <v>Factor income[*fainc]</v>
      </c>
      <c r="Z103" s="413" t="str">
        <f>IF('Income_Macro_Variables (old)'!V103&lt;&gt;"",CONCATENATE('Income_Macro_Variables (old)'!$H103,"[",'Income_Macro_Variables (old)'!V103,"]"),"")</f>
        <v/>
      </c>
      <c r="AA103" s="414" t="str">
        <f>IF('Income_Macro_Variables (old)'!W103&lt;&gt;"",CONCATENATE('Income_Macro_Variables (old)'!$H103,"[",'Income_Macro_Variables (old)'!W103,"]"),"")</f>
        <v/>
      </c>
    </row>
    <row r="104" spans="1:27" ht="20" customHeight="1" thickBot="1">
      <c r="A104" s="406" t="s">
        <v>615</v>
      </c>
      <c r="B104" s="380" t="s">
        <v>298</v>
      </c>
      <c r="C104" s="380" t="s">
        <v>290</v>
      </c>
      <c r="D104" s="407" t="str">
        <f t="shared" si="10"/>
        <v>*plcon</v>
      </c>
      <c r="E104" s="408"/>
      <c r="F104" s="406"/>
      <c r="G104" s="407"/>
      <c r="H104" s="408" t="s">
        <v>529</v>
      </c>
      <c r="I104" s="407" t="s">
        <v>62</v>
      </c>
      <c r="J104" s="407" t="s">
        <v>529</v>
      </c>
      <c r="K104" s="408" t="s">
        <v>2558</v>
      </c>
      <c r="L104" s="406" t="str">
        <f t="shared" si="9"/>
        <v>Net social contributions (employers and households) of personal sector</v>
      </c>
      <c r="M104" s="648" t="str">
        <f>CONCATENATE(N104,Sectors!$B$5)</f>
        <v>Net social contributions (employers and households) are the total value of contributions made by personal sector to social security schemes or other employment-related social insurance schemes to secure social benefits for their employees.The personal or household sector - in the national accounts sense - includes all households and private individuals (including those living in institutions), as well as unincorporated enterprises whose accounts are not separated from those of the households who own them.</v>
      </c>
      <c r="N104" s="650" t="s">
        <v>2033</v>
      </c>
      <c r="O104" s="506"/>
      <c r="P104" s="409"/>
      <c r="Q104" s="409"/>
      <c r="R104" s="409"/>
      <c r="S104" s="410"/>
      <c r="T104" s="411"/>
      <c r="U104" s="411" t="str">
        <f>D104</f>
        <v>*plcon</v>
      </c>
      <c r="V104" s="411"/>
      <c r="W104" s="411"/>
      <c r="X104" s="548" t="str">
        <f>IF('Income_Macro_Variables (old)'!T104&lt;&gt;"",CONCATENATE('Income_Macro_Variables (old)'!$J104,"[",'Income_Macro_Variables (old)'!T104,"]"),"")</f>
        <v/>
      </c>
      <c r="Y104" s="413" t="str">
        <f>IF('Income_Macro_Variables (old)'!U104&lt;&gt;"",CONCATENATE('Income_Macro_Variables (old)'!$J104,"[",'Income_Macro_Variables (old)'!U104,"]"),"")</f>
        <v>Net social contributions (employers and households)[*plcon]</v>
      </c>
      <c r="Z104" s="413" t="str">
        <f>IF('Income_Macro_Variables (old)'!V104&lt;&gt;"",CONCATENATE('Income_Macro_Variables (old)'!$H104,"[",'Income_Macro_Variables (old)'!V104,"]"),"")</f>
        <v/>
      </c>
      <c r="AA104" s="414" t="str">
        <f>IF('Income_Macro_Variables (old)'!W104&lt;&gt;"",CONCATENATE('Income_Macro_Variables (old)'!$H104,"[",'Income_Macro_Variables (old)'!W104,"]"),"")</f>
        <v/>
      </c>
    </row>
    <row r="105" spans="1:27" ht="20" customHeight="1" thickBot="1">
      <c r="A105" s="406" t="s">
        <v>615</v>
      </c>
      <c r="B105" s="380" t="s">
        <v>303</v>
      </c>
      <c r="C105" s="380" t="s">
        <v>24</v>
      </c>
      <c r="D105" s="407" t="str">
        <f t="shared" si="10"/>
        <v>*pkpen</v>
      </c>
      <c r="E105" s="408"/>
      <c r="F105" s="406"/>
      <c r="G105" s="407"/>
      <c r="H105" s="408" t="s">
        <v>610</v>
      </c>
      <c r="I105" s="407" t="s">
        <v>62</v>
      </c>
      <c r="J105" s="407" t="s">
        <v>530</v>
      </c>
      <c r="K105" s="408" t="s">
        <v>2559</v>
      </c>
      <c r="L105" s="406" t="str">
        <f t="shared" si="9"/>
        <v>Investment income payable to pension entitlements (social insurance-based definition) of personal sector</v>
      </c>
      <c r="M105" s="648" t="str">
        <f>CONCATENATE(N105,Sectors!$B$5)</f>
        <v>Investment income payable to pension entitlements (broad definition) is the total value of the personal sector's investment income that is required to be paid as pension entitlements in social insurance-based system.The personal or household sector - in the national accounts sense - includes all households and private individuals (including those living in institutions), as well as unincorporated enterprises whose accounts are not separated from those of the households who own them.</v>
      </c>
      <c r="N105" s="650" t="s">
        <v>2034</v>
      </c>
      <c r="O105" s="506"/>
      <c r="P105" s="409"/>
      <c r="Q105" s="409"/>
      <c r="R105" s="409"/>
      <c r="S105" s="410"/>
      <c r="T105" s="411"/>
      <c r="U105" s="411" t="str">
        <f>D105</f>
        <v>*pkpen</v>
      </c>
      <c r="V105" s="411"/>
      <c r="W105" s="411"/>
      <c r="X105" s="548" t="str">
        <f>IF('Income_Macro_Variables (old)'!T105&lt;&gt;"",CONCATENATE('Income_Macro_Variables (old)'!$J105,"[",'Income_Macro_Variables (old)'!T105,"]"),"")</f>
        <v/>
      </c>
      <c r="Y105" s="413" t="str">
        <f>IF('Income_Macro_Variables (old)'!U105&lt;&gt;"",CONCATENATE('Income_Macro_Variables (old)'!$J105,"[",'Income_Macro_Variables (old)'!U105,"]"),"")</f>
        <v>Investment income payable to pension entitlements (broad definition)[*pkpen]</v>
      </c>
      <c r="Z105" s="413" t="str">
        <f>IF('Income_Macro_Variables (old)'!V105&lt;&gt;"",CONCATENATE('Income_Macro_Variables (old)'!$H105,"[",'Income_Macro_Variables (old)'!V105,"]"),"")</f>
        <v/>
      </c>
      <c r="AA105" s="414" t="str">
        <f>IF('Income_Macro_Variables (old)'!W105&lt;&gt;"",CONCATENATE('Income_Macro_Variables (old)'!$H105,"[",'Income_Macro_Variables (old)'!W105,"]"),"")</f>
        <v/>
      </c>
    </row>
    <row r="106" spans="1:27" ht="20" customHeight="1" thickBot="1">
      <c r="A106" s="406" t="s">
        <v>615</v>
      </c>
      <c r="B106" s="380" t="s">
        <v>297</v>
      </c>
      <c r="C106" s="380" t="s">
        <v>503</v>
      </c>
      <c r="D106" s="407" t="str">
        <f t="shared" si="10"/>
        <v>*ptben</v>
      </c>
      <c r="E106" s="408"/>
      <c r="F106" s="406"/>
      <c r="G106" s="407"/>
      <c r="H106" s="408" t="s">
        <v>531</v>
      </c>
      <c r="I106" s="407" t="s">
        <v>62</v>
      </c>
      <c r="J106" s="407" t="s">
        <v>531</v>
      </c>
      <c r="K106" s="408" t="s">
        <v>2561</v>
      </c>
      <c r="L106" s="406" t="str">
        <f t="shared" si="9"/>
        <v>Pension benefits (social insurance-based definition) of personal sector</v>
      </c>
      <c r="M106" s="648" t="str">
        <f>CONCATENATE(N106,Sectors!$B$5)</f>
        <v>Pension benefits (social insurance-based definition) are the total value of the payments that the personal sector (households) receives from pension funds in a social insurance-based system.The personal or household sector - in the national accounts sense - includes all households and private individuals (including those living in institutions), as well as unincorporated enterprises whose accounts are not separated from those of the households who own them.</v>
      </c>
      <c r="N106" s="650" t="s">
        <v>2035</v>
      </c>
      <c r="O106" s="506"/>
      <c r="P106" s="409"/>
      <c r="Q106" s="409"/>
      <c r="R106" s="409"/>
      <c r="S106" s="410"/>
      <c r="T106" s="411"/>
      <c r="U106" s="411" t="str">
        <f>D106</f>
        <v>*ptben</v>
      </c>
      <c r="V106" s="411"/>
      <c r="W106" s="411"/>
      <c r="X106" s="548" t="str">
        <f>IF('Income_Macro_Variables (old)'!T106&lt;&gt;"",CONCATENATE('Income_Macro_Variables (old)'!$J106,"[",'Income_Macro_Variables (old)'!T106,"]"),"")</f>
        <v/>
      </c>
      <c r="Y106" s="413" t="str">
        <f>IF('Income_Macro_Variables (old)'!U106&lt;&gt;"",CONCATENATE('Income_Macro_Variables (old)'!$J106,"[",'Income_Macro_Variables (old)'!U106,"]"),"")</f>
        <v>Pension benefits (social insurance-based definition)[*ptben]</v>
      </c>
      <c r="Z106" s="413" t="str">
        <f>IF('Income_Macro_Variables (old)'!V106&lt;&gt;"",CONCATENATE('Income_Macro_Variables (old)'!$H106,"[",'Income_Macro_Variables (old)'!V106,"]"),"")</f>
        <v/>
      </c>
      <c r="AA106" s="414" t="str">
        <f>IF('Income_Macro_Variables (old)'!W106&lt;&gt;"",CONCATENATE('Income_Macro_Variables (old)'!$H106,"[",'Income_Macro_Variables (old)'!W106,"]"),"")</f>
        <v/>
      </c>
    </row>
    <row r="107" spans="1:27" ht="20" customHeight="1" thickBot="1">
      <c r="A107" s="406" t="s">
        <v>615</v>
      </c>
      <c r="B107" s="380" t="s">
        <v>297</v>
      </c>
      <c r="C107" s="380" t="s">
        <v>276</v>
      </c>
      <c r="D107" s="407" t="str">
        <f t="shared" si="10"/>
        <v>*ptinc</v>
      </c>
      <c r="E107" s="408"/>
      <c r="F107" s="406"/>
      <c r="G107" s="407"/>
      <c r="H107" s="408" t="s">
        <v>2407</v>
      </c>
      <c r="I107" s="407" t="s">
        <v>62</v>
      </c>
      <c r="J107" s="407" t="s">
        <v>2407</v>
      </c>
      <c r="K107" s="408" t="s">
        <v>2566</v>
      </c>
      <c r="L107" s="406" t="str">
        <f t="shared" si="9"/>
        <v>pre-tax income (social insurance-based definition) of personal sector</v>
      </c>
      <c r="M107" s="648" t="str">
        <f>CONCATENATE(N107,Sectors!$B$5)</f>
        <v>pre-tax income (social insurance-based definition)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07" s="650" t="s">
        <v>2410</v>
      </c>
      <c r="O107" s="506"/>
      <c r="P107" s="409"/>
      <c r="Q107" s="409" t="str">
        <f>CONCATENATE("[",J107,"]","=","[",J108,"]","+","[",J109,"]",)</f>
        <v>[pre-tax income (social insurance-based definition)]=[pre-tax labor income]+[pre-tax capital income]</v>
      </c>
      <c r="R107" s="409" t="str">
        <f>CONCATENATE(D107,"=",D108,"+",D109)</f>
        <v>*ptinc=*plinc+*pkinc</v>
      </c>
      <c r="S107" s="410"/>
      <c r="T107" s="411" t="str">
        <f>D107</f>
        <v>*ptinc</v>
      </c>
      <c r="U107" s="411"/>
      <c r="V107" s="411"/>
      <c r="W107" s="411"/>
      <c r="X107" s="548" t="str">
        <f>IF('Income_Macro_Variables (old)'!T107&lt;&gt;"",CONCATENATE('Income_Macro_Variables (old)'!$J107,"[",'Income_Macro_Variables (old)'!T107,"]"),"")</f>
        <v>pre-tax income (social insurance-based definition)[*ptinc]</v>
      </c>
      <c r="Y107" s="413" t="str">
        <f>IF('Income_Macro_Variables (old)'!U107&lt;&gt;"",CONCATENATE('Income_Macro_Variables (old)'!$J107,"[",'Income_Macro_Variables (old)'!U107,"]"),"")</f>
        <v/>
      </c>
      <c r="Z107" s="413" t="str">
        <f>IF('Income_Macro_Variables (old)'!V107&lt;&gt;"",CONCATENATE('Income_Macro_Variables (old)'!$H107,"[",'Income_Macro_Variables (old)'!V107,"]"),"")</f>
        <v/>
      </c>
      <c r="AA107" s="414" t="str">
        <f>IF('Income_Macro_Variables (old)'!W107&lt;&gt;"",CONCATENATE('Income_Macro_Variables (old)'!$H107,"[",'Income_Macro_Variables (old)'!W107,"]"),"")</f>
        <v/>
      </c>
    </row>
    <row r="108" spans="1:27" ht="20" customHeight="1" thickBot="1">
      <c r="A108" s="406" t="s">
        <v>615</v>
      </c>
      <c r="B108" s="380" t="s">
        <v>298</v>
      </c>
      <c r="C108" s="380" t="s">
        <v>276</v>
      </c>
      <c r="D108" s="407" t="str">
        <f t="shared" si="10"/>
        <v>*plinc</v>
      </c>
      <c r="E108" s="408"/>
      <c r="F108" s="406"/>
      <c r="G108" s="407"/>
      <c r="H108" s="408" t="s">
        <v>2411</v>
      </c>
      <c r="I108" s="407" t="s">
        <v>62</v>
      </c>
      <c r="J108" s="407" t="s">
        <v>2411</v>
      </c>
      <c r="K108" s="408" t="s">
        <v>2564</v>
      </c>
      <c r="L108" s="406" t="str">
        <f t="shared" si="9"/>
        <v>pre-tax labor income of personal sector</v>
      </c>
      <c r="M108" s="648" t="str">
        <f>CONCATENATE(N108,Sectors!$B$5)</f>
        <v>pre-tax labor income is the sum of all pre-tax personal income flows accruing to the individual owners of labour as a production factor, before taking into account the operation of the tax/transfer system, but after taking into account the operation of the pension system. Labour income is derived from providing labour as a factor of production.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08" s="650" t="s">
        <v>2412</v>
      </c>
      <c r="O108" s="506"/>
      <c r="P108" s="409"/>
      <c r="Q108" s="409"/>
      <c r="R108" s="409"/>
      <c r="S108" s="410"/>
      <c r="T108" s="411"/>
      <c r="U108" s="411" t="str">
        <f>D108</f>
        <v>*plinc</v>
      </c>
      <c r="V108" s="411"/>
      <c r="W108" s="411"/>
      <c r="X108" s="548" t="str">
        <f>IF('Income_Macro_Variables (old)'!T108&lt;&gt;"",CONCATENATE('Income_Macro_Variables (old)'!$J108,"[",'Income_Macro_Variables (old)'!T108,"]"),"")</f>
        <v/>
      </c>
      <c r="Y108" s="413" t="str">
        <f>IF('Income_Macro_Variables (old)'!U108&lt;&gt;"",CONCATENATE('Income_Macro_Variables (old)'!$J108,"[",'Income_Macro_Variables (old)'!U108,"]"),"")</f>
        <v>pre-tax labor income[*plinc]</v>
      </c>
      <c r="Z108" s="413" t="str">
        <f>IF('Income_Macro_Variables (old)'!V108&lt;&gt;"",CONCATENATE('Income_Macro_Variables (old)'!$H108,"[",'Income_Macro_Variables (old)'!V108,"]"),"")</f>
        <v/>
      </c>
      <c r="AA108" s="414" t="str">
        <f>IF('Income_Macro_Variables (old)'!W108&lt;&gt;"",CONCATENATE('Income_Macro_Variables (old)'!$H108,"[",'Income_Macro_Variables (old)'!W108,"]"),"")</f>
        <v/>
      </c>
    </row>
    <row r="109" spans="1:27" ht="20" customHeight="1" thickBot="1">
      <c r="A109" s="406" t="s">
        <v>615</v>
      </c>
      <c r="B109" s="380" t="s">
        <v>303</v>
      </c>
      <c r="C109" s="380" t="s">
        <v>276</v>
      </c>
      <c r="D109" s="407" t="str">
        <f t="shared" si="10"/>
        <v>*pkinc</v>
      </c>
      <c r="E109" s="408"/>
      <c r="F109" s="406"/>
      <c r="G109" s="407"/>
      <c r="H109" s="408" t="s">
        <v>2413</v>
      </c>
      <c r="I109" s="407" t="s">
        <v>62</v>
      </c>
      <c r="J109" s="407" t="s">
        <v>2413</v>
      </c>
      <c r="K109" s="408" t="s">
        <v>2565</v>
      </c>
      <c r="L109" s="406" t="str">
        <f t="shared" si="9"/>
        <v>pre-tax capital income of personal sector</v>
      </c>
      <c r="M109" s="648" t="str">
        <f>CONCATENATE(N109,Sectors!$B$5)</f>
        <v>pre-tax capital income is the sum of all pre-tax personal income flows accruing to the individual owners of capital as a production factor, before taking into account the operation of the tax/transfer system, but after taking into account the operation of the pension system. Capital income is derived from providing capital as a factor of production.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09" s="650" t="s">
        <v>2414</v>
      </c>
      <c r="O109" s="506"/>
      <c r="P109" s="409"/>
      <c r="Q109" s="409"/>
      <c r="R109" s="409"/>
      <c r="S109" s="410"/>
      <c r="T109" s="411"/>
      <c r="U109" s="411" t="str">
        <f>D109</f>
        <v>*pkinc</v>
      </c>
      <c r="V109" s="411"/>
      <c r="W109" s="411"/>
      <c r="X109" s="548" t="str">
        <f>IF('Income_Macro_Variables (old)'!T109&lt;&gt;"",CONCATENATE('Income_Macro_Variables (old)'!$J109,"[",'Income_Macro_Variables (old)'!T109,"]"),"")</f>
        <v/>
      </c>
      <c r="Y109" s="413" t="str">
        <f>IF('Income_Macro_Variables (old)'!U109&lt;&gt;"",CONCATENATE('Income_Macro_Variables (old)'!$J109,"[",'Income_Macro_Variables (old)'!U109,"]"),"")</f>
        <v>pre-tax capital income[*pkinc]</v>
      </c>
      <c r="Z109" s="413" t="str">
        <f>IF('Income_Macro_Variables (old)'!V109&lt;&gt;"",CONCATENATE('Income_Macro_Variables (old)'!$H109,"[",'Income_Macro_Variables (old)'!V109,"]"),"")</f>
        <v/>
      </c>
      <c r="AA109" s="414" t="str">
        <f>IF('Income_Macro_Variables (old)'!W109&lt;&gt;"",CONCATENATE('Income_Macro_Variables (old)'!$H109,"[",'Income_Macro_Variables (old)'!W109,"]"),"")</f>
        <v/>
      </c>
    </row>
    <row r="110" spans="1:27" ht="20" customHeight="1" thickBot="1">
      <c r="A110" s="406" t="s">
        <v>615</v>
      </c>
      <c r="B110" s="380" t="s">
        <v>298</v>
      </c>
      <c r="C110" s="380" t="s">
        <v>276</v>
      </c>
      <c r="D110" s="407" t="str">
        <f t="shared" si="10"/>
        <v>*plinc</v>
      </c>
      <c r="E110" s="408">
        <v>1</v>
      </c>
      <c r="F110" s="406"/>
      <c r="G110" s="407"/>
      <c r="H110" s="408" t="s">
        <v>2411</v>
      </c>
      <c r="I110" s="407" t="s">
        <v>62</v>
      </c>
      <c r="J110" s="407" t="s">
        <v>2411</v>
      </c>
      <c r="K110" s="408" t="s">
        <v>2564</v>
      </c>
      <c r="L110" s="406" t="str">
        <f t="shared" si="9"/>
        <v>pre-tax labor income of personal sector</v>
      </c>
      <c r="M110" s="648" t="str">
        <f>CONCATENATE(N110,Sectors!$B$5)</f>
        <v>pre-tax labor income is the sum of all pre-tax personal income flows accruing to the individual owners of labour as a production factor, before taking into account the operation of the tax/transfer system, but after taking into account the operation of the pension system. Labour income is derived from providing labour as a factor of production.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10" s="650" t="s">
        <v>2412</v>
      </c>
      <c r="O110" s="506"/>
      <c r="P110" s="409"/>
      <c r="Q110" s="409" t="str">
        <f>CONCATENATE("[",J110,"]","=","[",J111,"]","-","[",J112,"]","+","[",J113,"]",)</f>
        <v>[pre-tax labor income]=[Factor labor income]-[Net social contributions (employer and households)]+[Labor share of social insurance income]</v>
      </c>
      <c r="R110" s="409" t="str">
        <f>CONCATENATE(D110,"=",D111,"-",D112,"+",D113)</f>
        <v>*plinc=*flinc-*plcon+*plbel</v>
      </c>
      <c r="S110" s="410"/>
      <c r="T110" s="411" t="str">
        <f>D110</f>
        <v>*plinc</v>
      </c>
      <c r="U110" s="411"/>
      <c r="V110" s="411"/>
      <c r="W110" s="411"/>
      <c r="X110" s="548" t="str">
        <f>IF('Income_Macro_Variables (old)'!T110&lt;&gt;"",CONCATENATE('Income_Macro_Variables (old)'!$J110,"[",'Income_Macro_Variables (old)'!T110,"]"),"")</f>
        <v>pre-tax labor income[*plinc]</v>
      </c>
      <c r="Y110" s="413" t="str">
        <f>IF('Income_Macro_Variables (old)'!U110&lt;&gt;"",CONCATENATE('Income_Macro_Variables (old)'!$J110,"[",'Income_Macro_Variables (old)'!U110,"]"),"")</f>
        <v/>
      </c>
      <c r="Z110" s="413" t="str">
        <f>IF('Income_Macro_Variables (old)'!V110&lt;&gt;"",CONCATENATE('Income_Macro_Variables (old)'!$H110,"[",'Income_Macro_Variables (old)'!V110,"]"),"")</f>
        <v/>
      </c>
      <c r="AA110" s="414" t="str">
        <f>IF('Income_Macro_Variables (old)'!W110&lt;&gt;"",CONCATENATE('Income_Macro_Variables (old)'!$H110,"[",'Income_Macro_Variables (old)'!W110,"]"),"")</f>
        <v/>
      </c>
    </row>
    <row r="111" spans="1:27" ht="20" customHeight="1" thickBot="1">
      <c r="A111" s="406" t="s">
        <v>615</v>
      </c>
      <c r="B111" s="380" t="s">
        <v>287</v>
      </c>
      <c r="C111" s="380" t="s">
        <v>276</v>
      </c>
      <c r="D111" s="407" t="str">
        <f t="shared" si="10"/>
        <v>*flinc</v>
      </c>
      <c r="E111" s="408"/>
      <c r="F111" s="406"/>
      <c r="G111" s="407"/>
      <c r="H111" s="408" t="s">
        <v>349</v>
      </c>
      <c r="I111" s="407" t="s">
        <v>62</v>
      </c>
      <c r="J111" s="407" t="s">
        <v>349</v>
      </c>
      <c r="K111" s="408" t="s">
        <v>2546</v>
      </c>
      <c r="L111" s="406" t="str">
        <f t="shared" si="9"/>
        <v>Factor labor income of personal sector</v>
      </c>
      <c r="M111" s="648" t="str">
        <f>CONCATENATE(N111,Sectors!$B$5)</f>
        <v>Factor labor income is the sum of all pre-tax personal income flows accruing directly or indirectly to the individual owners of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111" s="650" t="s">
        <v>2036</v>
      </c>
      <c r="O111" s="506"/>
      <c r="P111" s="409"/>
      <c r="Q111" s="409"/>
      <c r="R111" s="409"/>
      <c r="S111" s="410"/>
      <c r="T111" s="411"/>
      <c r="U111" s="411" t="str">
        <f>D111</f>
        <v>*flinc</v>
      </c>
      <c r="V111" s="411"/>
      <c r="W111" s="411"/>
      <c r="X111" s="548" t="str">
        <f>IF('Income_Macro_Variables (old)'!T111&lt;&gt;"",CONCATENATE('Income_Macro_Variables (old)'!$J111,"[",'Income_Macro_Variables (old)'!T111,"]"),"")</f>
        <v/>
      </c>
      <c r="Y111" s="413" t="str">
        <f>IF('Income_Macro_Variables (old)'!U111&lt;&gt;"",CONCATENATE('Income_Macro_Variables (old)'!$J111,"[",'Income_Macro_Variables (old)'!U111,"]"),"")</f>
        <v>Factor labor income[*flinc]</v>
      </c>
      <c r="Z111" s="413" t="str">
        <f>IF('Income_Macro_Variables (old)'!V111&lt;&gt;"",CONCATENATE('Income_Macro_Variables (old)'!$H111,"[",'Income_Macro_Variables (old)'!V111,"]"),"")</f>
        <v/>
      </c>
      <c r="AA111" s="414" t="str">
        <f>IF('Income_Macro_Variables (old)'!W111&lt;&gt;"",CONCATENATE('Income_Macro_Variables (old)'!$H111,"[",'Income_Macro_Variables (old)'!W111,"]"),"")</f>
        <v/>
      </c>
    </row>
    <row r="112" spans="1:27" ht="20" customHeight="1" thickBot="1">
      <c r="A112" s="406" t="s">
        <v>615</v>
      </c>
      <c r="B112" s="380" t="s">
        <v>298</v>
      </c>
      <c r="C112" s="380" t="s">
        <v>290</v>
      </c>
      <c r="D112" s="407" t="str">
        <f t="shared" si="10"/>
        <v>*plcon</v>
      </c>
      <c r="E112" s="408"/>
      <c r="F112" s="406"/>
      <c r="G112" s="407"/>
      <c r="H112" s="408" t="s">
        <v>532</v>
      </c>
      <c r="I112" s="407" t="s">
        <v>62</v>
      </c>
      <c r="J112" s="407" t="s">
        <v>532</v>
      </c>
      <c r="K112" s="408" t="s">
        <v>2558</v>
      </c>
      <c r="L112" s="406" t="str">
        <f t="shared" si="9"/>
        <v>Net social contributions (employer and households) of personal sector</v>
      </c>
      <c r="M112" s="648" t="str">
        <f>CONCATENATE(N112,Sectors!$B$5)</f>
        <v>Net social contributions (employer and households) are the total value of contributions made by personal sector to social security schemes or other employment-related social insurance schemes to secure social benefits for their employees.The personal or household sector - in the national accounts sense - includes all households and private individuals (including those living in institutions), as well as unincorporated enterprises whose accounts are not separated from those of the households who own them.</v>
      </c>
      <c r="N112" s="650" t="s">
        <v>2037</v>
      </c>
      <c r="O112" s="506"/>
      <c r="P112" s="409"/>
      <c r="Q112" s="409"/>
      <c r="R112" s="409"/>
      <c r="S112" s="410"/>
      <c r="T112" s="411"/>
      <c r="U112" s="411" t="str">
        <f>D112</f>
        <v>*plcon</v>
      </c>
      <c r="V112" s="411"/>
      <c r="W112" s="411"/>
      <c r="X112" s="548" t="str">
        <f>IF('Income_Macro_Variables (old)'!T112&lt;&gt;"",CONCATENATE('Income_Macro_Variables (old)'!$J112,"[",'Income_Macro_Variables (old)'!T112,"]"),"")</f>
        <v/>
      </c>
      <c r="Y112" s="413" t="str">
        <f>IF('Income_Macro_Variables (old)'!U112&lt;&gt;"",CONCATENATE('Income_Macro_Variables (old)'!$J112,"[",'Income_Macro_Variables (old)'!U112,"]"),"")</f>
        <v>Net social contributions (employer and households)[*plcon]</v>
      </c>
      <c r="Z112" s="413" t="str">
        <f>IF('Income_Macro_Variables (old)'!V112&lt;&gt;"",CONCATENATE('Income_Macro_Variables (old)'!$H112,"[",'Income_Macro_Variables (old)'!V112,"]"),"")</f>
        <v/>
      </c>
      <c r="AA112" s="414" t="str">
        <f>IF('Income_Macro_Variables (old)'!W112&lt;&gt;"",CONCATENATE('Income_Macro_Variables (old)'!$H112,"[",'Income_Macro_Variables (old)'!W112,"]"),"")</f>
        <v/>
      </c>
    </row>
    <row r="113" spans="1:27" ht="20" customHeight="1" thickBot="1">
      <c r="A113" s="406" t="s">
        <v>615</v>
      </c>
      <c r="B113" s="380" t="s">
        <v>298</v>
      </c>
      <c r="C113" s="380" t="s">
        <v>300</v>
      </c>
      <c r="D113" s="407" t="str">
        <f t="shared" si="10"/>
        <v>*plbel</v>
      </c>
      <c r="E113" s="408"/>
      <c r="F113" s="406"/>
      <c r="G113" s="407"/>
      <c r="H113" s="408" t="s">
        <v>533</v>
      </c>
      <c r="I113" s="407" t="s">
        <v>62</v>
      </c>
      <c r="J113" s="407" t="s">
        <v>533</v>
      </c>
      <c r="K113" s="408" t="s">
        <v>2567</v>
      </c>
      <c r="L113" s="406" t="str">
        <f t="shared" si="9"/>
        <v>Labor share of social insurance income of personal sector</v>
      </c>
      <c r="M113" s="648" t="str">
        <f>CONCATENATE(N113,Sectors!$B$5)</f>
        <v>Labor share of social insurance income is the labour share of payments made by social insurance to the personal sector (households). The labour share of payments is the share of payments received by providing labour.The personal or household sector - in the national accounts sense - includes all households and private individuals (including those living in institutions), as well as unincorporated enterprises whose accounts are not separated from those of the households who own them.</v>
      </c>
      <c r="N113" s="650" t="s">
        <v>2038</v>
      </c>
      <c r="O113" s="506"/>
      <c r="P113" s="409"/>
      <c r="Q113" s="409"/>
      <c r="R113" s="409"/>
      <c r="S113" s="410"/>
      <c r="T113" s="411"/>
      <c r="U113" s="411" t="str">
        <f>D113</f>
        <v>*plbel</v>
      </c>
      <c r="V113" s="411"/>
      <c r="W113" s="411"/>
      <c r="X113" s="548" t="str">
        <f>IF('Income_Macro_Variables (old)'!T113&lt;&gt;"",CONCATENATE('Income_Macro_Variables (old)'!$J113,"[",'Income_Macro_Variables (old)'!T113,"]"),"")</f>
        <v/>
      </c>
      <c r="Y113" s="413" t="str">
        <f>IF('Income_Macro_Variables (old)'!U113&lt;&gt;"",CONCATENATE('Income_Macro_Variables (old)'!$J113,"[",'Income_Macro_Variables (old)'!U113,"]"),"")</f>
        <v>Labor share of social insurance income[*plbel]</v>
      </c>
      <c r="Z113" s="413" t="str">
        <f>IF('Income_Macro_Variables (old)'!V113&lt;&gt;"",CONCATENATE('Income_Macro_Variables (old)'!$H113,"[",'Income_Macro_Variables (old)'!V113,"]"),"")</f>
        <v/>
      </c>
      <c r="AA113" s="414" t="str">
        <f>IF('Income_Macro_Variables (old)'!W113&lt;&gt;"",CONCATENATE('Income_Macro_Variables (old)'!$H113,"[",'Income_Macro_Variables (old)'!W113,"]"),"")</f>
        <v/>
      </c>
    </row>
    <row r="114" spans="1:27" ht="20" customHeight="1" thickBot="1">
      <c r="A114" s="406" t="s">
        <v>615</v>
      </c>
      <c r="B114" s="380" t="s">
        <v>504</v>
      </c>
      <c r="C114" s="380" t="s">
        <v>276</v>
      </c>
      <c r="D114" s="407" t="str">
        <f t="shared" si="10"/>
        <v>*kminc</v>
      </c>
      <c r="E114" s="408"/>
      <c r="F114" s="406"/>
      <c r="G114" s="407"/>
      <c r="H114" s="408" t="s">
        <v>2415</v>
      </c>
      <c r="I114" s="407" t="s">
        <v>62</v>
      </c>
      <c r="J114" s="407" t="s">
        <v>2415</v>
      </c>
      <c r="K114" s="408" t="s">
        <v>2565</v>
      </c>
      <c r="L114" s="406" t="str">
        <f t="shared" si="9"/>
        <v>pre-tax capital income  of personal sector</v>
      </c>
      <c r="M114" s="648" t="str">
        <f>CONCATENATE(N114,Sectors!$B$5)</f>
        <v>pre-tax capital income  is the sum of all pre-tax personal income flows accruing to the individual owners of capital as a production factor, before taking into account the operation of the tax/transfer system, but after taking into account the operation of the pension system. Capital income is derived from providing capital as a factor of production.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14" s="650" t="s">
        <v>2416</v>
      </c>
      <c r="O114" s="506"/>
      <c r="P114" s="409"/>
      <c r="Q114" s="409" t="str">
        <f>CONCATENATE("[",J114,"]","=","[",J115,"]","-","[",J116,"]","+","[",J117,"]",)</f>
        <v>[pre-tax capital income ]=[Factor capital income]-[Investment income payable to pension entitlements ]+[Capital share of social insurance income ]</v>
      </c>
      <c r="R114" s="409" t="str">
        <f>CONCATENATE(D114,"=",D115,"-",D116,"+",D117)</f>
        <v>*kminc=*fkinc-*pkpen+*pkbek</v>
      </c>
      <c r="S114" s="410"/>
      <c r="T114" s="411" t="str">
        <f>D114</f>
        <v>*kminc</v>
      </c>
      <c r="U114" s="411"/>
      <c r="V114" s="411"/>
      <c r="W114" s="411"/>
      <c r="X114" s="548" t="str">
        <f>IF('Income_Macro_Variables (old)'!T114&lt;&gt;"",CONCATENATE('Income_Macro_Variables (old)'!$J114,"[",'Income_Macro_Variables (old)'!T114,"]"),"")</f>
        <v>pre-tax capital income [*kminc]</v>
      </c>
      <c r="Y114" s="413" t="str">
        <f>IF('Income_Macro_Variables (old)'!U114&lt;&gt;"",CONCATENATE('Income_Macro_Variables (old)'!$J114,"[",'Income_Macro_Variables (old)'!U114,"]"),"")</f>
        <v/>
      </c>
      <c r="Z114" s="413" t="str">
        <f>IF('Income_Macro_Variables (old)'!V114&lt;&gt;"",CONCATENATE('Income_Macro_Variables (old)'!$H114,"[",'Income_Macro_Variables (old)'!V114,"]"),"")</f>
        <v/>
      </c>
      <c r="AA114" s="414" t="str">
        <f>IF('Income_Macro_Variables (old)'!W114&lt;&gt;"",CONCATENATE('Income_Macro_Variables (old)'!$H114,"[",'Income_Macro_Variables (old)'!W114,"]"),"")</f>
        <v/>
      </c>
    </row>
    <row r="115" spans="1:27" ht="20" customHeight="1" thickBot="1">
      <c r="A115" s="406" t="s">
        <v>615</v>
      </c>
      <c r="B115" s="380" t="s">
        <v>292</v>
      </c>
      <c r="C115" s="380" t="s">
        <v>276</v>
      </c>
      <c r="D115" s="407" t="str">
        <f t="shared" si="10"/>
        <v>*fkinc</v>
      </c>
      <c r="E115" s="408">
        <v>1</v>
      </c>
      <c r="F115" s="406"/>
      <c r="G115" s="407"/>
      <c r="H115" s="408" t="s">
        <v>422</v>
      </c>
      <c r="I115" s="407" t="s">
        <v>62</v>
      </c>
      <c r="J115" s="407" t="s">
        <v>422</v>
      </c>
      <c r="K115" s="408" t="s">
        <v>2547</v>
      </c>
      <c r="L115" s="406" t="str">
        <f t="shared" si="9"/>
        <v>Factor capital income of personal sector</v>
      </c>
      <c r="M115" s="648" t="str">
        <f>CONCATENATE(N115,Sectors!$B$5)</f>
        <v>Factor capital income is the sum of all pre-tax personal income flows accruing directly or indirectly to the individual owners of capital before taking into account the operation of the tax/transfer system, and before taking into account the operation of the pension system. The personal or household sector - in the national accounts sense - includes all households and private individuals (including those living in institutions), as well as unincorporated enterprises whose accounts are not separated from those of the households who own them.</v>
      </c>
      <c r="N115" s="650" t="s">
        <v>2019</v>
      </c>
      <c r="O115" s="506"/>
      <c r="P115" s="409"/>
      <c r="Q115" s="409"/>
      <c r="R115" s="409"/>
      <c r="S115" s="410"/>
      <c r="T115" s="411"/>
      <c r="U115" s="411" t="str">
        <f>D115</f>
        <v>*fkinc</v>
      </c>
      <c r="V115" s="411"/>
      <c r="W115" s="411"/>
      <c r="X115" s="548" t="str">
        <f>IF('Income_Macro_Variables (old)'!T115&lt;&gt;"",CONCATENATE('Income_Macro_Variables (old)'!$J115,"[",'Income_Macro_Variables (old)'!T115,"]"),"")</f>
        <v/>
      </c>
      <c r="Y115" s="413" t="str">
        <f>IF('Income_Macro_Variables (old)'!U115&lt;&gt;"",CONCATENATE('Income_Macro_Variables (old)'!$J115,"[",'Income_Macro_Variables (old)'!U115,"]"),"")</f>
        <v>Factor capital income[*fkinc]</v>
      </c>
      <c r="Z115" s="413" t="str">
        <f>IF('Income_Macro_Variables (old)'!V115&lt;&gt;"",CONCATENATE('Income_Macro_Variables (old)'!$H115,"[",'Income_Macro_Variables (old)'!V115,"]"),"")</f>
        <v/>
      </c>
      <c r="AA115" s="414" t="str">
        <f>IF('Income_Macro_Variables (old)'!W115&lt;&gt;"",CONCATENATE('Income_Macro_Variables (old)'!$H115,"[",'Income_Macro_Variables (old)'!W115,"]"),"")</f>
        <v/>
      </c>
    </row>
    <row r="116" spans="1:27" ht="20" customHeight="1" thickBot="1">
      <c r="A116" s="406" t="s">
        <v>615</v>
      </c>
      <c r="B116" s="380" t="s">
        <v>303</v>
      </c>
      <c r="C116" s="380" t="s">
        <v>24</v>
      </c>
      <c r="D116" s="407" t="str">
        <f t="shared" si="10"/>
        <v>*pkpen</v>
      </c>
      <c r="E116" s="408"/>
      <c r="F116" s="406"/>
      <c r="G116" s="407"/>
      <c r="H116" s="408" t="s">
        <v>534</v>
      </c>
      <c r="I116" s="407" t="s">
        <v>62</v>
      </c>
      <c r="J116" s="407" t="s">
        <v>534</v>
      </c>
      <c r="K116" s="408" t="s">
        <v>2568</v>
      </c>
      <c r="L116" s="406" t="str">
        <f t="shared" si="9"/>
        <v>Investment income payable to pension entitlements  of personal sector</v>
      </c>
      <c r="M116" s="648" t="str">
        <f>CONCATENATE(N116,Sectors!$B$5)</f>
        <v>Investment income payable to pension entitlements  is the total value of the personal sector's investment income that is required to be paid as pension entitlements.The personal or household sector - in the national accounts sense - includes all households and private individuals (including those living in institutions), as well as unincorporated enterprises whose accounts are not separated from those of the households who own them.</v>
      </c>
      <c r="N116" s="650" t="s">
        <v>2039</v>
      </c>
      <c r="O116" s="506"/>
      <c r="P116" s="409"/>
      <c r="Q116" s="409"/>
      <c r="R116" s="409"/>
      <c r="S116" s="410"/>
      <c r="T116" s="411"/>
      <c r="U116" s="411" t="str">
        <f>D116</f>
        <v>*pkpen</v>
      </c>
      <c r="V116" s="411"/>
      <c r="W116" s="411"/>
      <c r="X116" s="548" t="str">
        <f>IF('Income_Macro_Variables (old)'!T116&lt;&gt;"",CONCATENATE('Income_Macro_Variables (old)'!$J116,"[",'Income_Macro_Variables (old)'!T116,"]"),"")</f>
        <v/>
      </c>
      <c r="Y116" s="413" t="str">
        <f>IF('Income_Macro_Variables (old)'!U116&lt;&gt;"",CONCATENATE('Income_Macro_Variables (old)'!$J116,"[",'Income_Macro_Variables (old)'!U116,"]"),"")</f>
        <v>Investment income payable to pension entitlements [*pkpen]</v>
      </c>
      <c r="Z116" s="413" t="str">
        <f>IF('Income_Macro_Variables (old)'!V116&lt;&gt;"",CONCATENATE('Income_Macro_Variables (old)'!$H116,"[",'Income_Macro_Variables (old)'!V116,"]"),"")</f>
        <v/>
      </c>
      <c r="AA116" s="414" t="str">
        <f>IF('Income_Macro_Variables (old)'!W116&lt;&gt;"",CONCATENATE('Income_Macro_Variables (old)'!$H116,"[",'Income_Macro_Variables (old)'!W116,"]"),"")</f>
        <v/>
      </c>
    </row>
    <row r="117" spans="1:27" ht="20" customHeight="1" thickBot="1">
      <c r="A117" s="406" t="s">
        <v>615</v>
      </c>
      <c r="B117" s="380" t="s">
        <v>303</v>
      </c>
      <c r="C117" s="380" t="s">
        <v>306</v>
      </c>
      <c r="D117" s="407" t="str">
        <f t="shared" si="10"/>
        <v>*pkbek</v>
      </c>
      <c r="E117" s="408"/>
      <c r="F117" s="406"/>
      <c r="G117" s="407"/>
      <c r="H117" s="408" t="s">
        <v>328</v>
      </c>
      <c r="I117" s="407" t="s">
        <v>62</v>
      </c>
      <c r="J117" s="407" t="s">
        <v>535</v>
      </c>
      <c r="K117" s="408" t="s">
        <v>2569</v>
      </c>
      <c r="L117" s="406" t="str">
        <f t="shared" si="9"/>
        <v>Capital share of social insurance income of personal sector</v>
      </c>
      <c r="M117" s="648" t="str">
        <f>CONCATENATE(N117,Sectors!$B$5)</f>
        <v>Capital share of social insurance income  is the capital share of payments made by social insurance to the personal sector (households). The capital share of payments is the share of payments received by providing capital.The personal or household sector - in the national accounts sense - includes all households and private individuals (including those living in institutions), as well as unincorporated enterprises whose accounts are not separated from those of the households who own them.</v>
      </c>
      <c r="N117" s="650" t="s">
        <v>2040</v>
      </c>
      <c r="O117" s="506"/>
      <c r="P117" s="409"/>
      <c r="Q117" s="409"/>
      <c r="R117" s="409"/>
      <c r="S117" s="410"/>
      <c r="T117" s="411"/>
      <c r="U117" s="411" t="str">
        <f>D117</f>
        <v>*pkbek</v>
      </c>
      <c r="V117" s="411"/>
      <c r="W117" s="411"/>
      <c r="X117" s="548" t="str">
        <f>IF('Income_Macro_Variables (old)'!T117&lt;&gt;"",CONCATENATE('Income_Macro_Variables (old)'!$J117,"[",'Income_Macro_Variables (old)'!T117,"]"),"")</f>
        <v/>
      </c>
      <c r="Y117" s="413" t="str">
        <f>IF('Income_Macro_Variables (old)'!U117&lt;&gt;"",CONCATENATE('Income_Macro_Variables (old)'!$J117,"[",'Income_Macro_Variables (old)'!U117,"]"),"")</f>
        <v>Capital share of social insurance income [*pkbek]</v>
      </c>
      <c r="Z117" s="413" t="str">
        <f>IF('Income_Macro_Variables (old)'!V117&lt;&gt;"",CONCATENATE('Income_Macro_Variables (old)'!$H117,"[",'Income_Macro_Variables (old)'!V117,"]"),"")</f>
        <v/>
      </c>
      <c r="AA117" s="414" t="str">
        <f>IF('Income_Macro_Variables (old)'!W117&lt;&gt;"",CONCATENATE('Income_Macro_Variables (old)'!$H117,"[",'Income_Macro_Variables (old)'!W117,"]"),"")</f>
        <v/>
      </c>
    </row>
    <row r="118" spans="1:27" ht="20" customHeight="1" thickBot="1">
      <c r="A118" s="406" t="s">
        <v>615</v>
      </c>
      <c r="B118" s="380" t="s">
        <v>505</v>
      </c>
      <c r="C118" s="380" t="s">
        <v>503</v>
      </c>
      <c r="D118" s="407" t="str">
        <f t="shared" si="10"/>
        <v>*soben</v>
      </c>
      <c r="E118" s="408"/>
      <c r="F118" s="406"/>
      <c r="G118" s="407"/>
      <c r="H118" s="408" t="s">
        <v>536</v>
      </c>
      <c r="I118" s="407" t="s">
        <v>62</v>
      </c>
      <c r="J118" s="407" t="s">
        <v>536</v>
      </c>
      <c r="K118" s="408" t="s">
        <v>2570</v>
      </c>
      <c r="L118" s="406" t="str">
        <f t="shared" si="9"/>
        <v>Social insurance benefits of personal sector</v>
      </c>
      <c r="M118" s="648" t="str">
        <f>CONCATENATE(N118,Sectors!$B$5)</f>
        <v>Social insurance benefits are the total value of the payments that the personal sector (households) receives from the social insurance schemes.The personal or household sector - in the national accounts sense - includes all households and private individuals (including those living in institutions), as well as unincorporated enterprises whose accounts are not separated from those of the households who own them.</v>
      </c>
      <c r="N118" s="650" t="s">
        <v>2041</v>
      </c>
      <c r="O118" s="506"/>
      <c r="P118" s="409"/>
      <c r="Q118" s="409" t="str">
        <f>CONCATENATE("[",J118,"]","=","[",J119,"]","+","[",J120,"]",)</f>
        <v>[Social insurance benefits]=[Social insurance benefits in cash]+[Other social insurance benefits ]</v>
      </c>
      <c r="R118" s="409" t="str">
        <f>CONCATENATE(D118,"=",D119,"+",D120)</f>
        <v>*soben=*sobec+*sobeo</v>
      </c>
      <c r="S118" s="410"/>
      <c r="T118" s="411" t="str">
        <f>D118</f>
        <v>*soben</v>
      </c>
      <c r="U118" s="411"/>
      <c r="V118" s="411"/>
      <c r="W118" s="411"/>
      <c r="X118" s="548" t="str">
        <f>IF('Income_Macro_Variables (old)'!T118&lt;&gt;"",CONCATENATE('Income_Macro_Variables (old)'!$J118,"[",'Income_Macro_Variables (old)'!T118,"]"),"")</f>
        <v>Social insurance benefits[*soben]</v>
      </c>
      <c r="Y118" s="413" t="str">
        <f>IF('Income_Macro_Variables (old)'!U118&lt;&gt;"",CONCATENATE('Income_Macro_Variables (old)'!$J118,"[",'Income_Macro_Variables (old)'!U118,"]"),"")</f>
        <v/>
      </c>
      <c r="Z118" s="413" t="str">
        <f>IF('Income_Macro_Variables (old)'!V118&lt;&gt;"",CONCATENATE('Income_Macro_Variables (old)'!$H118,"[",'Income_Macro_Variables (old)'!V118,"]"),"")</f>
        <v/>
      </c>
      <c r="AA118" s="414" t="str">
        <f>IF('Income_Macro_Variables (old)'!W118&lt;&gt;"",CONCATENATE('Income_Macro_Variables (old)'!$H118,"[",'Income_Macro_Variables (old)'!W118,"]"),"")</f>
        <v/>
      </c>
    </row>
    <row r="119" spans="1:27" ht="20" customHeight="1" thickBot="1">
      <c r="A119" s="406" t="s">
        <v>615</v>
      </c>
      <c r="B119" s="380" t="s">
        <v>505</v>
      </c>
      <c r="C119" s="380" t="s">
        <v>506</v>
      </c>
      <c r="D119" s="407" t="str">
        <f t="shared" si="10"/>
        <v>*sobec</v>
      </c>
      <c r="E119" s="408"/>
      <c r="F119" s="406"/>
      <c r="G119" s="407"/>
      <c r="H119" s="408" t="s">
        <v>537</v>
      </c>
      <c r="I119" s="407" t="s">
        <v>62</v>
      </c>
      <c r="J119" s="407" t="s">
        <v>537</v>
      </c>
      <c r="K119" s="408" t="s">
        <v>2571</v>
      </c>
      <c r="L119" s="406" t="str">
        <f t="shared" si="9"/>
        <v>Social insurance benefits in cash of personal sector</v>
      </c>
      <c r="M119" s="648" t="str">
        <f>CONCATENATE(N119,Sectors!$B$5)</f>
        <v>Social insurance benefits in cash are the total value of the cash transfers that the personal sector (households) receives from the social insurance schemes.The personal or household sector - in the national accounts sense - includes all households and private individuals (including those living in institutions), as well as unincorporated enterprises whose accounts are not separated from those of the households who own them.</v>
      </c>
      <c r="N119" s="650" t="s">
        <v>2042</v>
      </c>
      <c r="O119" s="506"/>
      <c r="P119" s="409"/>
      <c r="Q119" s="409"/>
      <c r="R119" s="409"/>
      <c r="S119" s="410"/>
      <c r="T119" s="411"/>
      <c r="U119" s="411" t="str">
        <f>D119</f>
        <v>*sobec</v>
      </c>
      <c r="V119" s="411"/>
      <c r="W119" s="411"/>
      <c r="X119" s="548" t="str">
        <f>IF('Income_Macro_Variables (old)'!T119&lt;&gt;"",CONCATENATE('Income_Macro_Variables (old)'!$J119,"[",'Income_Macro_Variables (old)'!T119,"]"),"")</f>
        <v/>
      </c>
      <c r="Y119" s="413" t="str">
        <f>IF('Income_Macro_Variables (old)'!U119&lt;&gt;"",CONCATENATE('Income_Macro_Variables (old)'!$J119,"[",'Income_Macro_Variables (old)'!U119,"]"),"")</f>
        <v>Social insurance benefits in cash[*sobec]</v>
      </c>
      <c r="Z119" s="413" t="str">
        <f>IF('Income_Macro_Variables (old)'!V119&lt;&gt;"",CONCATENATE('Income_Macro_Variables (old)'!$H119,"[",'Income_Macro_Variables (old)'!V119,"]"),"")</f>
        <v/>
      </c>
      <c r="AA119" s="414" t="str">
        <f>IF('Income_Macro_Variables (old)'!W119&lt;&gt;"",CONCATENATE('Income_Macro_Variables (old)'!$H119,"[",'Income_Macro_Variables (old)'!W119,"]"),"")</f>
        <v/>
      </c>
    </row>
    <row r="120" spans="1:27" ht="20" customHeight="1" thickBot="1">
      <c r="A120" s="415" t="s">
        <v>615</v>
      </c>
      <c r="B120" s="381" t="s">
        <v>505</v>
      </c>
      <c r="C120" s="381" t="s">
        <v>507</v>
      </c>
      <c r="D120" s="416" t="str">
        <f>CONCATENATE(A120,B120,C120)</f>
        <v>*sobeo</v>
      </c>
      <c r="E120" s="421"/>
      <c r="F120" s="415"/>
      <c r="G120" s="416"/>
      <c r="H120" s="421" t="s">
        <v>604</v>
      </c>
      <c r="I120" s="416" t="s">
        <v>62</v>
      </c>
      <c r="J120" s="416" t="s">
        <v>538</v>
      </c>
      <c r="K120" s="421" t="s">
        <v>2572</v>
      </c>
      <c r="L120" s="415" t="str">
        <f t="shared" si="9"/>
        <v>Other social insurance benefits of personal sector</v>
      </c>
      <c r="M120" s="648" t="str">
        <f>CONCATENATE(N120,Sectors!$B$5)</f>
        <v>Other social insurance benefits  are the total value of the non-cash transfer that the personal sector (households) receives from the social insurance schemes.The personal or household sector - in the national accounts sense - includes all households and private individuals (including those living in institutions), as well as unincorporated enterprises whose accounts are not separated from those of the households who own them.</v>
      </c>
      <c r="N120" s="479" t="s">
        <v>2043</v>
      </c>
      <c r="O120" s="565"/>
      <c r="P120" s="422"/>
      <c r="Q120" s="422"/>
      <c r="R120" s="422"/>
      <c r="S120" s="423"/>
      <c r="T120" s="418"/>
      <c r="U120" s="418" t="str">
        <f>D120</f>
        <v>*sobeo</v>
      </c>
      <c r="V120" s="418"/>
      <c r="W120" s="418"/>
      <c r="X120" s="550" t="str">
        <f>IF('Income_Macro_Variables (old)'!T120&lt;&gt;"",CONCATENATE('Income_Macro_Variables (old)'!$J120,"[",'Income_Macro_Variables (old)'!T120,"]"),"")</f>
        <v/>
      </c>
      <c r="Y120" s="419" t="str">
        <f>IF('Income_Macro_Variables (old)'!U120&lt;&gt;"",CONCATENATE('Income_Macro_Variables (old)'!$J120,"[",'Income_Macro_Variables (old)'!U120,"]"),"")</f>
        <v>Other social insurance benefits [*sobeo]</v>
      </c>
      <c r="Z120" s="419" t="str">
        <f>IF('Income_Macro_Variables (old)'!V120&lt;&gt;"",CONCATENATE('Income_Macro_Variables (old)'!$H120,"[",'Income_Macro_Variables (old)'!V120,"]"),"")</f>
        <v/>
      </c>
      <c r="AA120" s="420" t="str">
        <f>IF('Income_Macro_Variables (old)'!W120&lt;&gt;"",CONCATENATE('Income_Macro_Variables (old)'!$H120,"[",'Income_Macro_Variables (old)'!W120,"]"),"")</f>
        <v/>
      </c>
    </row>
    <row r="121" spans="1:27" ht="20" customHeight="1" thickBot="1">
      <c r="A121" s="406" t="s">
        <v>615</v>
      </c>
      <c r="B121" s="380" t="s">
        <v>308</v>
      </c>
      <c r="C121" s="380" t="s">
        <v>508</v>
      </c>
      <c r="D121" s="407" t="str">
        <f t="shared" ref="D121:D138" si="11">CONCATENATE(A121,B121,C121)</f>
        <v>*dincc</v>
      </c>
      <c r="E121" s="408"/>
      <c r="F121" s="406"/>
      <c r="G121" s="407"/>
      <c r="H121" s="408" t="s">
        <v>539</v>
      </c>
      <c r="I121" s="407" t="s">
        <v>62</v>
      </c>
      <c r="J121" s="407" t="s">
        <v>606</v>
      </c>
      <c r="K121" s="407" t="s">
        <v>2573</v>
      </c>
      <c r="L121" s="406" t="str">
        <f t="shared" ref="L121:L133" si="12">CONCATENATE(H121," of ",I121)</f>
        <v>Disposable income (cash transfers only) of personal sector</v>
      </c>
      <c r="M121" s="648" t="str">
        <f>CONCATENATE(N121,Sectors!$B$5)</f>
        <v>Disposable income (narrow definition) is the total value of income in cash that the personal sector receives after taxes are withheld.The personal or household sector - in the national accounts sense - includes all households and private individuals (including those living in institutions), as well as unincorporated enterprises whose accounts are not separated from those of the households who own them.</v>
      </c>
      <c r="N121" s="506" t="s">
        <v>2044</v>
      </c>
      <c r="O121" s="508"/>
      <c r="P121" s="409"/>
      <c r="Q121" s="409" t="str">
        <f>CONCATENATE("[",J121,"]","=","[",J122,"]","-","[",J123,"]","-","[",J124,"]","+","[",J125,"]",)</f>
        <v>[Disposable income (narrow definition)]=[Pre-tax national income]-[Taxes on production]-[Taxes on income and wealth]+[Social assistance benefits]</v>
      </c>
      <c r="R121" s="409" t="str">
        <f>CONCATENATE(D121,"=",D122,"-",D123,"-",D124,"+",D125)</f>
        <v>*dincc=*ptinc-*fprod-*dicot+*dicab</v>
      </c>
      <c r="S121" s="410"/>
      <c r="T121" s="411" t="str">
        <f>D121</f>
        <v>*dincc</v>
      </c>
      <c r="U121" s="411"/>
      <c r="V121" s="411"/>
      <c r="W121" s="411"/>
      <c r="X121" s="548" t="str">
        <f>IF('Income_Macro_Variables (old)'!T121&lt;&gt;"",CONCATENATE('Income_Macro_Variables (old)'!$J121,"[",'Income_Macro_Variables (old)'!T121,"]"),"")</f>
        <v>Disposable income (narrow definition)[*dincc]</v>
      </c>
      <c r="Y121" s="413" t="str">
        <f>IF('Income_Macro_Variables (old)'!U121&lt;&gt;"",CONCATENATE('Income_Macro_Variables (old)'!$J121,"[",'Income_Macro_Variables (old)'!U121,"]"),"")</f>
        <v/>
      </c>
      <c r="Z121" s="413" t="str">
        <f>IF('Income_Macro_Variables (old)'!V121&lt;&gt;"",CONCATENATE('Income_Macro_Variables (old)'!$H121,"[",'Income_Macro_Variables (old)'!V121,"]"),"")</f>
        <v/>
      </c>
      <c r="AA121" s="414" t="str">
        <f>IF('Income_Macro_Variables (old)'!W121&lt;&gt;"",CONCATENATE('Income_Macro_Variables (old)'!$H121,"[",'Income_Macro_Variables (old)'!W121,"]"),"")</f>
        <v/>
      </c>
    </row>
    <row r="122" spans="1:27" ht="20" customHeight="1" thickBot="1">
      <c r="A122" s="406" t="s">
        <v>615</v>
      </c>
      <c r="B122" s="380" t="s">
        <v>297</v>
      </c>
      <c r="C122" s="380" t="s">
        <v>276</v>
      </c>
      <c r="D122" s="407" t="str">
        <f t="shared" si="11"/>
        <v>*ptinc</v>
      </c>
      <c r="E122" s="408">
        <v>1</v>
      </c>
      <c r="F122" s="406"/>
      <c r="G122" s="407"/>
      <c r="H122" s="408" t="s">
        <v>2391</v>
      </c>
      <c r="I122" s="407" t="s">
        <v>62</v>
      </c>
      <c r="J122" s="407" t="s">
        <v>2391</v>
      </c>
      <c r="K122" s="407" t="s">
        <v>2574</v>
      </c>
      <c r="L122" s="406" t="str">
        <f t="shared" si="12"/>
        <v>Pre-tax national income of personal sector</v>
      </c>
      <c r="M122" s="648" t="str">
        <f>CONCATENATE(N122,Sectors!$B$5)</f>
        <v>Pre-tax national income income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22" s="506" t="s">
        <v>2392</v>
      </c>
      <c r="O122" s="508"/>
      <c r="P122" s="409"/>
      <c r="Q122" s="409"/>
      <c r="R122" s="409"/>
      <c r="S122" s="410"/>
      <c r="T122" s="411"/>
      <c r="U122" s="411" t="str">
        <f>D122</f>
        <v>*ptinc</v>
      </c>
      <c r="V122" s="411"/>
      <c r="W122" s="411"/>
      <c r="X122" s="548" t="str">
        <f>IF('Income_Macro_Variables (old)'!T122&lt;&gt;"",CONCATENATE('Income_Macro_Variables (old)'!$J122,"[",'Income_Macro_Variables (old)'!T122,"]"),"")</f>
        <v/>
      </c>
      <c r="Y122" s="413" t="str">
        <f>IF('Income_Macro_Variables (old)'!U122&lt;&gt;"",CONCATENATE('Income_Macro_Variables (old)'!$J122,"[",'Income_Macro_Variables (old)'!U122,"]"),"")</f>
        <v>Pre-tax national income[*ptinc]</v>
      </c>
      <c r="Z122" s="413" t="str">
        <f>IF('Income_Macro_Variables (old)'!V122&lt;&gt;"",CONCATENATE('Income_Macro_Variables (old)'!$H122,"[",'Income_Macro_Variables (old)'!V122,"]"),"")</f>
        <v/>
      </c>
      <c r="AA122" s="414" t="str">
        <f>IF('Income_Macro_Variables (old)'!W122&lt;&gt;"",CONCATENATE('Income_Macro_Variables (old)'!$H122,"[",'Income_Macro_Variables (old)'!W122,"]"),"")</f>
        <v/>
      </c>
    </row>
    <row r="123" spans="1:27" ht="20" customHeight="1" thickBot="1">
      <c r="A123" s="406" t="s">
        <v>615</v>
      </c>
      <c r="B123" s="380" t="s">
        <v>317</v>
      </c>
      <c r="C123" s="380" t="s">
        <v>318</v>
      </c>
      <c r="D123" s="407" t="str">
        <f t="shared" si="11"/>
        <v>*fprod</v>
      </c>
      <c r="E123" s="408"/>
      <c r="F123" s="406"/>
      <c r="G123" s="407"/>
      <c r="H123" s="408" t="s">
        <v>596</v>
      </c>
      <c r="I123" s="407" t="s">
        <v>356</v>
      </c>
      <c r="J123" s="407" t="s">
        <v>331</v>
      </c>
      <c r="K123" s="407" t="s">
        <v>2507</v>
      </c>
      <c r="L123" s="406" t="str">
        <f>CONCATENATE(H123," by ",I123)</f>
        <v>Taxes on production (net) received by general government sector</v>
      </c>
      <c r="M123" s="648" t="str">
        <f>CONCATENATE(N123,Sectors!$B$8)</f>
        <v>Taxes on production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subsidiesThe government sector - in the national accounts - includes are national, regional local governement, social security administrations, and more generally all entities relying primarily upon public financing (taxes, contributions, and other compulsory payments).</v>
      </c>
      <c r="N123" s="506" t="s">
        <v>2017</v>
      </c>
      <c r="O123" s="508"/>
      <c r="P123" s="409"/>
      <c r="Q123" s="409"/>
      <c r="R123" s="409"/>
      <c r="S123" s="410"/>
      <c r="T123" s="411"/>
      <c r="U123" s="411" t="str">
        <f>D123</f>
        <v>*fprod</v>
      </c>
      <c r="V123" s="411"/>
      <c r="W123" s="411"/>
      <c r="X123" s="548" t="str">
        <f>IF('Income_Macro_Variables (old)'!T123&lt;&gt;"",CONCATENATE('Income_Macro_Variables (old)'!$J123,"[",'Income_Macro_Variables (old)'!T123,"]"),"")</f>
        <v/>
      </c>
      <c r="Y123" s="413" t="str">
        <f>IF('Income_Macro_Variables (old)'!U123&lt;&gt;"",CONCATENATE('Income_Macro_Variables (old)'!$J123,"[",'Income_Macro_Variables (old)'!U123,"]"),"")</f>
        <v>Taxes on production[*fprod]</v>
      </c>
      <c r="Z123" s="413" t="str">
        <f>IF('Income_Macro_Variables (old)'!V123&lt;&gt;"",CONCATENATE('Income_Macro_Variables (old)'!$H123,"[",'Income_Macro_Variables (old)'!V123,"]"),"")</f>
        <v/>
      </c>
      <c r="AA123" s="414" t="str">
        <f>IF('Income_Macro_Variables (old)'!W123&lt;&gt;"",CONCATENATE('Income_Macro_Variables (old)'!$H123,"[",'Income_Macro_Variables (old)'!W123,"]"),"")</f>
        <v/>
      </c>
    </row>
    <row r="124" spans="1:27" ht="20" customHeight="1" thickBot="1">
      <c r="A124" s="406" t="s">
        <v>615</v>
      </c>
      <c r="B124" s="380" t="s">
        <v>308</v>
      </c>
      <c r="C124" s="380" t="s">
        <v>309</v>
      </c>
      <c r="D124" s="407" t="str">
        <f t="shared" si="11"/>
        <v>*dicot</v>
      </c>
      <c r="E124" s="408"/>
      <c r="F124" s="406"/>
      <c r="G124" s="407"/>
      <c r="H124" s="408" t="s">
        <v>613</v>
      </c>
      <c r="I124" s="407" t="s">
        <v>356</v>
      </c>
      <c r="J124" s="407" t="s">
        <v>611</v>
      </c>
      <c r="K124" s="407" t="s">
        <v>2575</v>
      </c>
      <c r="L124" s="406" t="str">
        <f>CONCATENATE(H124," by ",I124)</f>
        <v>Taxes on income and wealth received by general government sector</v>
      </c>
      <c r="M124" s="648" t="str">
        <f>CONCATENATE(N124,Sectors!$B$8)</f>
        <v>Taxes on income and wealth is the total value of income and wealth taxes received by the general government sector (central government, state government, local government, and social security funds.), minus subsidies.The government sector - in the national accounts - includes are national, regional local governement, social security administrations, and more generally all entities relying primarily upon public financing (taxes, contributions, and other compulsory payments).</v>
      </c>
      <c r="N124" s="506" t="s">
        <v>2045</v>
      </c>
      <c r="O124" s="506"/>
      <c r="P124" s="409"/>
      <c r="Q124" s="409"/>
      <c r="R124" s="409"/>
      <c r="S124" s="410"/>
      <c r="T124" s="411"/>
      <c r="U124" s="411" t="str">
        <f>D124</f>
        <v>*dicot</v>
      </c>
      <c r="V124" s="411"/>
      <c r="W124" s="411"/>
      <c r="X124" s="548" t="str">
        <f>IF('Income_Macro_Variables (old)'!T124&lt;&gt;"",CONCATENATE('Income_Macro_Variables (old)'!$J124,"[",'Income_Macro_Variables (old)'!T124,"]"),"")</f>
        <v/>
      </c>
      <c r="Y124" s="413" t="str">
        <f>IF('Income_Macro_Variables (old)'!U124&lt;&gt;"",CONCATENATE('Income_Macro_Variables (old)'!$J124,"[",'Income_Macro_Variables (old)'!U124,"]"),"")</f>
        <v>Taxes on income and wealth[*dicot]</v>
      </c>
      <c r="Z124" s="413" t="str">
        <f>IF('Income_Macro_Variables (old)'!V124&lt;&gt;"",CONCATENATE('Income_Macro_Variables (old)'!$H124,"[",'Income_Macro_Variables (old)'!V124,"]"),"")</f>
        <v/>
      </c>
      <c r="AA124" s="414" t="str">
        <f>IF('Income_Macro_Variables (old)'!W124&lt;&gt;"",CONCATENATE('Income_Macro_Variables (old)'!$H124,"[",'Income_Macro_Variables (old)'!W124,"]"),"")</f>
        <v/>
      </c>
    </row>
    <row r="125" spans="1:27" ht="20" customHeight="1" thickBot="1">
      <c r="A125" s="406" t="s">
        <v>615</v>
      </c>
      <c r="B125" s="380" t="s">
        <v>308</v>
      </c>
      <c r="C125" s="380" t="s">
        <v>312</v>
      </c>
      <c r="D125" s="407" t="str">
        <f t="shared" si="11"/>
        <v>*dicab</v>
      </c>
      <c r="E125" s="408"/>
      <c r="F125" s="406"/>
      <c r="G125" s="407"/>
      <c r="H125" s="408" t="s">
        <v>332</v>
      </c>
      <c r="I125" s="407" t="s">
        <v>62</v>
      </c>
      <c r="J125" s="407" t="s">
        <v>609</v>
      </c>
      <c r="K125" s="407" t="s">
        <v>2570</v>
      </c>
      <c r="L125" s="406" t="str">
        <f t="shared" si="12"/>
        <v>Social assistance benefits in cash of personal sector</v>
      </c>
      <c r="M125" s="648" t="str">
        <f>CONCATENATE(N125,Sectors!$B$5)</f>
        <v>Social assistance benefits are the total value of transfers to personal sector (households) intended to meet the same kinds of needs as social insurance benefits but are provided outside of an organized social insurance schemes and are not conditional on previous payments of contributions. The transfers are usually made by the general government sector (central government, state government, local government, and social security funds) and non-profit sector (philanthropy foundations, religious organizations, universities, etc.).The personal or household sector - in the national accounts sense - includes all households and private individuals (including those living in institutions), as well as unincorporated enterprises whose accounts are not separated from those of the households who own them.</v>
      </c>
      <c r="N125" s="506" t="s">
        <v>2046</v>
      </c>
      <c r="O125" s="508"/>
      <c r="P125" s="409"/>
      <c r="Q125" s="409"/>
      <c r="R125" s="409"/>
      <c r="S125" s="410"/>
      <c r="T125" s="411"/>
      <c r="U125" s="411" t="str">
        <f>D125</f>
        <v>*dicab</v>
      </c>
      <c r="V125" s="411"/>
      <c r="W125" s="411"/>
      <c r="X125" s="548" t="str">
        <f>IF('Income_Macro_Variables (old)'!T125&lt;&gt;"",CONCATENATE('Income_Macro_Variables (old)'!$J125,"[",'Income_Macro_Variables (old)'!T125,"]"),"")</f>
        <v/>
      </c>
      <c r="Y125" s="413" t="str">
        <f>IF('Income_Macro_Variables (old)'!U125&lt;&gt;"",CONCATENATE('Income_Macro_Variables (old)'!$J125,"[",'Income_Macro_Variables (old)'!U125,"]"),"")</f>
        <v>Social assistance benefits[*dicab]</v>
      </c>
      <c r="Z125" s="413" t="str">
        <f>IF('Income_Macro_Variables (old)'!V125&lt;&gt;"",CONCATENATE('Income_Macro_Variables (old)'!$H125,"[",'Income_Macro_Variables (old)'!V125,"]"),"")</f>
        <v/>
      </c>
      <c r="AA125" s="414" t="str">
        <f>IF('Income_Macro_Variables (old)'!W125&lt;&gt;"",CONCATENATE('Income_Macro_Variables (old)'!$H125,"[",'Income_Macro_Variables (old)'!W125,"]"),"")</f>
        <v/>
      </c>
    </row>
    <row r="126" spans="1:27" ht="20" customHeight="1" thickBot="1">
      <c r="A126" s="406" t="s">
        <v>615</v>
      </c>
      <c r="B126" s="380" t="s">
        <v>308</v>
      </c>
      <c r="C126" s="380" t="s">
        <v>312</v>
      </c>
      <c r="D126" s="407" t="str">
        <f t="shared" si="11"/>
        <v>*dicab</v>
      </c>
      <c r="E126" s="408"/>
      <c r="F126" s="406"/>
      <c r="G126" s="407"/>
      <c r="H126" s="408" t="s">
        <v>540</v>
      </c>
      <c r="I126" s="407" t="s">
        <v>62</v>
      </c>
      <c r="J126" s="407" t="s">
        <v>607</v>
      </c>
      <c r="K126" s="407" t="s">
        <v>2576</v>
      </c>
      <c r="L126" s="406" t="str">
        <f t="shared" si="12"/>
        <v>Disposable income (cash + in-kind transfers) of personal sector</v>
      </c>
      <c r="M126" s="648" t="str">
        <f>CONCATENATE(N126,Sectors!$B$5)</f>
        <v>Disposable income (interm. definition) is the total value of income that the personal sector receives after taxes are withheld, plus cash and in-kind social transfers.The personal or household sector - in the national accounts sense - includes all households and private individuals (including those living in institutions), as well as unincorporated enterprises whose accounts are not separated from those of the households who own them.</v>
      </c>
      <c r="N126" s="506" t="s">
        <v>2047</v>
      </c>
      <c r="O126" s="508"/>
      <c r="P126" s="409"/>
      <c r="Q126" s="409" t="str">
        <f>CONCATENATE("[",J126,"]","=","[",J127,"]","-","[",J128,"]","-","[",J129,"]","+","[",J130,"]","+","[",J131,"]",)</f>
        <v>[Disposable income (interm. definition)]=[Pre-tax national income]-[Taxes on production]-[Taxes on income and wealth]+[Social assistance benefits]+[Social transfers in kind]</v>
      </c>
      <c r="R126" s="409" t="str">
        <f>CONCATENATE(D126,"=",D127,"-",D128,"-",D129,"+",D130,"+",D131)</f>
        <v>*dicab=*ptinc-*fprod-*dicot+*dicab+*dikin</v>
      </c>
      <c r="S126" s="410"/>
      <c r="T126" s="411" t="str">
        <f>D126</f>
        <v>*dicab</v>
      </c>
      <c r="U126" s="411"/>
      <c r="V126" s="411"/>
      <c r="W126" s="411"/>
      <c r="X126" s="548" t="str">
        <f>IF('Income_Macro_Variables (old)'!T126&lt;&gt;"",CONCATENATE('Income_Macro_Variables (old)'!$J126,"[",'Income_Macro_Variables (old)'!T126,"]"),"")</f>
        <v>Disposable income (interm. definition)[*dicab]</v>
      </c>
      <c r="Y126" s="413" t="str">
        <f>IF('Income_Macro_Variables (old)'!U126&lt;&gt;"",CONCATENATE('Income_Macro_Variables (old)'!$J126,"[",'Income_Macro_Variables (old)'!U126,"]"),"")</f>
        <v/>
      </c>
      <c r="Z126" s="413" t="str">
        <f>IF('Income_Macro_Variables (old)'!V126&lt;&gt;"",CONCATENATE('Income_Macro_Variables (old)'!$H126,"[",'Income_Macro_Variables (old)'!V126,"]"),"")</f>
        <v/>
      </c>
      <c r="AA126" s="414" t="str">
        <f>IF('Income_Macro_Variables (old)'!W126&lt;&gt;"",CONCATENATE('Income_Macro_Variables (old)'!$H126,"[",'Income_Macro_Variables (old)'!W126,"]"),"")</f>
        <v/>
      </c>
    </row>
    <row r="127" spans="1:27" ht="20" customHeight="1" thickBot="1">
      <c r="A127" s="406" t="s">
        <v>615</v>
      </c>
      <c r="B127" s="380" t="s">
        <v>297</v>
      </c>
      <c r="C127" s="380" t="s">
        <v>276</v>
      </c>
      <c r="D127" s="407" t="str">
        <f t="shared" si="11"/>
        <v>*ptinc</v>
      </c>
      <c r="E127" s="408"/>
      <c r="F127" s="406"/>
      <c r="G127" s="407"/>
      <c r="H127" s="408" t="s">
        <v>2391</v>
      </c>
      <c r="I127" s="407" t="s">
        <v>62</v>
      </c>
      <c r="J127" s="407" t="s">
        <v>2391</v>
      </c>
      <c r="K127" s="407" t="s">
        <v>2574</v>
      </c>
      <c r="L127" s="406" t="str">
        <f t="shared" si="12"/>
        <v>Pre-tax national income of personal sector</v>
      </c>
      <c r="M127" s="648" t="str">
        <f>CONCATENATE(N127,Sectors!$B$5)</f>
        <v>Pre-tax national income income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27" s="506" t="s">
        <v>2392</v>
      </c>
      <c r="O127" s="508"/>
      <c r="P127" s="409"/>
      <c r="Q127" s="409"/>
      <c r="R127" s="409"/>
      <c r="S127" s="410"/>
      <c r="T127" s="411"/>
      <c r="U127" s="411" t="str">
        <f>D127</f>
        <v>*ptinc</v>
      </c>
      <c r="V127" s="411"/>
      <c r="W127" s="411"/>
      <c r="X127" s="548" t="str">
        <f>IF('Income_Macro_Variables (old)'!T127&lt;&gt;"",CONCATENATE('Income_Macro_Variables (old)'!$J127,"[",'Income_Macro_Variables (old)'!T127,"]"),"")</f>
        <v/>
      </c>
      <c r="Y127" s="413" t="str">
        <f>IF('Income_Macro_Variables (old)'!U127&lt;&gt;"",CONCATENATE('Income_Macro_Variables (old)'!$J127,"[",'Income_Macro_Variables (old)'!U127,"]"),"")</f>
        <v>Pre-tax national income[*ptinc]</v>
      </c>
      <c r="Z127" s="413" t="str">
        <f>IF('Income_Macro_Variables (old)'!V127&lt;&gt;"",CONCATENATE('Income_Macro_Variables (old)'!$H127,"[",'Income_Macro_Variables (old)'!V127,"]"),"")</f>
        <v/>
      </c>
      <c r="AA127" s="414" t="str">
        <f>IF('Income_Macro_Variables (old)'!W127&lt;&gt;"",CONCATENATE('Income_Macro_Variables (old)'!$H127,"[",'Income_Macro_Variables (old)'!W127,"]"),"")</f>
        <v/>
      </c>
    </row>
    <row r="128" spans="1:27" ht="20" customHeight="1" thickBot="1">
      <c r="A128" s="406" t="s">
        <v>615</v>
      </c>
      <c r="B128" s="380" t="s">
        <v>317</v>
      </c>
      <c r="C128" s="380" t="s">
        <v>318</v>
      </c>
      <c r="D128" s="407" t="str">
        <f t="shared" si="11"/>
        <v>*fprod</v>
      </c>
      <c r="E128" s="408">
        <v>1</v>
      </c>
      <c r="F128" s="406"/>
      <c r="G128" s="407"/>
      <c r="H128" s="408" t="s">
        <v>596</v>
      </c>
      <c r="I128" s="407" t="s">
        <v>356</v>
      </c>
      <c r="J128" s="407" t="s">
        <v>331</v>
      </c>
      <c r="K128" s="407" t="s">
        <v>2507</v>
      </c>
      <c r="L128" s="406" t="str">
        <f>CONCATENATE(H128," by ",I128)</f>
        <v>Taxes on production (net) received by general government sector</v>
      </c>
      <c r="M128" s="648" t="str">
        <f>CONCATENATE(N128,Sectors!$B$8)</f>
        <v>Taxes on production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subsidiesThe government sector - in the national accounts - includes are national, regional local governement, social security administrations, and more generally all entities relying primarily upon public financing (taxes, contributions, and other compulsory payments).</v>
      </c>
      <c r="N128" s="506" t="s">
        <v>2017</v>
      </c>
      <c r="O128" s="508"/>
      <c r="P128" s="409"/>
      <c r="Q128" s="409"/>
      <c r="R128" s="409"/>
      <c r="S128" s="410"/>
      <c r="T128" s="411"/>
      <c r="U128" s="411" t="str">
        <f>D128</f>
        <v>*fprod</v>
      </c>
      <c r="V128" s="411"/>
      <c r="W128" s="411"/>
      <c r="X128" s="548" t="str">
        <f>IF('Income_Macro_Variables (old)'!T128&lt;&gt;"",CONCATENATE('Income_Macro_Variables (old)'!$J128,"[",'Income_Macro_Variables (old)'!T128,"]"),"")</f>
        <v/>
      </c>
      <c r="Y128" s="413" t="str">
        <f>IF('Income_Macro_Variables (old)'!U128&lt;&gt;"",CONCATENATE('Income_Macro_Variables (old)'!$J128,"[",'Income_Macro_Variables (old)'!U128,"]"),"")</f>
        <v>Taxes on production[*fprod]</v>
      </c>
      <c r="Z128" s="413" t="str">
        <f>IF('Income_Macro_Variables (old)'!V128&lt;&gt;"",CONCATENATE('Income_Macro_Variables (old)'!$H128,"[",'Income_Macro_Variables (old)'!V128,"]"),"")</f>
        <v/>
      </c>
      <c r="AA128" s="414" t="str">
        <f>IF('Income_Macro_Variables (old)'!W128&lt;&gt;"",CONCATENATE('Income_Macro_Variables (old)'!$H128,"[",'Income_Macro_Variables (old)'!W128,"]"),"")</f>
        <v/>
      </c>
    </row>
    <row r="129" spans="1:27" ht="20" customHeight="1" thickBot="1">
      <c r="A129" s="406" t="s">
        <v>615</v>
      </c>
      <c r="B129" s="380" t="s">
        <v>308</v>
      </c>
      <c r="C129" s="380" t="s">
        <v>309</v>
      </c>
      <c r="D129" s="407" t="str">
        <f t="shared" si="11"/>
        <v>*dicot</v>
      </c>
      <c r="E129" s="408">
        <v>1</v>
      </c>
      <c r="F129" s="406"/>
      <c r="G129" s="407"/>
      <c r="H129" s="408" t="s">
        <v>613</v>
      </c>
      <c r="I129" s="407" t="s">
        <v>356</v>
      </c>
      <c r="J129" s="407" t="s">
        <v>611</v>
      </c>
      <c r="K129" s="407" t="s">
        <v>2575</v>
      </c>
      <c r="L129" s="406" t="str">
        <f>CONCATENATE(H129," by ",I129)</f>
        <v>Taxes on income and wealth received by general government sector</v>
      </c>
      <c r="M129" s="648" t="str">
        <f>CONCATENATE(N129,Sectors!$B$8)</f>
        <v>Taxes on income and wealth is the total value of income and wealth taxes received by the general government sector (central government, state government, local government, and social security funds.), minus subsidies.The government sector - in the national accounts - includes are national, regional local governement, social security administrations, and more generally all entities relying primarily upon public financing (taxes, contributions, and other compulsory payments).</v>
      </c>
      <c r="N129" s="506" t="s">
        <v>2045</v>
      </c>
      <c r="O129" s="508"/>
      <c r="P129" s="409"/>
      <c r="Q129" s="409"/>
      <c r="R129" s="409"/>
      <c r="S129" s="410"/>
      <c r="T129" s="411"/>
      <c r="U129" s="411" t="str">
        <f>D129</f>
        <v>*dicot</v>
      </c>
      <c r="V129" s="411"/>
      <c r="W129" s="411"/>
      <c r="X129" s="548" t="str">
        <f>IF('Income_Macro_Variables (old)'!T129&lt;&gt;"",CONCATENATE('Income_Macro_Variables (old)'!$J129,"[",'Income_Macro_Variables (old)'!T129,"]"),"")</f>
        <v/>
      </c>
      <c r="Y129" s="413" t="str">
        <f>IF('Income_Macro_Variables (old)'!U129&lt;&gt;"",CONCATENATE('Income_Macro_Variables (old)'!$J129,"[",'Income_Macro_Variables (old)'!U129,"]"),"")</f>
        <v>Taxes on income and wealth[*dicot]</v>
      </c>
      <c r="Z129" s="413" t="str">
        <f>IF('Income_Macro_Variables (old)'!V129&lt;&gt;"",CONCATENATE('Income_Macro_Variables (old)'!$H129,"[",'Income_Macro_Variables (old)'!V129,"]"),"")</f>
        <v/>
      </c>
      <c r="AA129" s="414" t="str">
        <f>IF('Income_Macro_Variables (old)'!W129&lt;&gt;"",CONCATENATE('Income_Macro_Variables (old)'!$H129,"[",'Income_Macro_Variables (old)'!W129,"]"),"")</f>
        <v/>
      </c>
    </row>
    <row r="130" spans="1:27" ht="20" customHeight="1" thickBot="1">
      <c r="A130" s="406" t="s">
        <v>615</v>
      </c>
      <c r="B130" s="380" t="s">
        <v>308</v>
      </c>
      <c r="C130" s="380" t="s">
        <v>312</v>
      </c>
      <c r="D130" s="407" t="str">
        <f t="shared" si="11"/>
        <v>*dicab</v>
      </c>
      <c r="E130" s="408">
        <v>1</v>
      </c>
      <c r="F130" s="406"/>
      <c r="G130" s="407"/>
      <c r="H130" s="408" t="s">
        <v>332</v>
      </c>
      <c r="I130" s="407" t="s">
        <v>62</v>
      </c>
      <c r="J130" s="407" t="s">
        <v>609</v>
      </c>
      <c r="K130" s="407" t="s">
        <v>2570</v>
      </c>
      <c r="L130" s="406" t="str">
        <f t="shared" si="12"/>
        <v>Social assistance benefits in cash of personal sector</v>
      </c>
      <c r="M130" s="648" t="str">
        <f>CONCATENATE(N130,Sectors!$B$5)</f>
        <v>Social assistance benefits are the total value of transfers to personal sector (households) intended to meet the same kinds of needs as social insurance benefits but are provided outside of an organized social insurance schemes and are not conditional on previous payments of contributions. The transfers are usually made by the general government sector (central government, state government, local government, and social security funds) and non-profit sector (philanthropy foundations, religious organizations, universities, etc.).The personal or household sector - in the national accounts sense - includes all households and private individuals (including those living in institutions), as well as unincorporated enterprises whose accounts are not separated from those of the households who own them.</v>
      </c>
      <c r="N130" s="506" t="s">
        <v>2046</v>
      </c>
      <c r="O130" s="508"/>
      <c r="P130" s="409"/>
      <c r="Q130" s="409"/>
      <c r="R130" s="409"/>
      <c r="S130" s="410"/>
      <c r="T130" s="411"/>
      <c r="U130" s="411" t="str">
        <f>D130</f>
        <v>*dicab</v>
      </c>
      <c r="V130" s="411"/>
      <c r="W130" s="411"/>
      <c r="X130" s="548" t="str">
        <f>IF('Income_Macro_Variables (old)'!T130&lt;&gt;"",CONCATENATE('Income_Macro_Variables (old)'!$J130,"[",'Income_Macro_Variables (old)'!T130,"]"),"")</f>
        <v/>
      </c>
      <c r="Y130" s="413" t="str">
        <f>IF('Income_Macro_Variables (old)'!U130&lt;&gt;"",CONCATENATE('Income_Macro_Variables (old)'!$J130,"[",'Income_Macro_Variables (old)'!U130,"]"),"")</f>
        <v>Social assistance benefits[*dicab]</v>
      </c>
      <c r="Z130" s="413" t="str">
        <f>IF('Income_Macro_Variables (old)'!V130&lt;&gt;"",CONCATENATE('Income_Macro_Variables (old)'!$H130,"[",'Income_Macro_Variables (old)'!V130,"]"),"")</f>
        <v/>
      </c>
      <c r="AA130" s="414" t="str">
        <f>IF('Income_Macro_Variables (old)'!W130&lt;&gt;"",CONCATENATE('Income_Macro_Variables (old)'!$H130,"[",'Income_Macro_Variables (old)'!W130,"]"),"")</f>
        <v/>
      </c>
    </row>
    <row r="131" spans="1:27" ht="20" customHeight="1" thickBot="1">
      <c r="A131" s="406" t="s">
        <v>615</v>
      </c>
      <c r="B131" s="380" t="s">
        <v>308</v>
      </c>
      <c r="C131" s="380" t="s">
        <v>313</v>
      </c>
      <c r="D131" s="407" t="str">
        <f t="shared" si="11"/>
        <v>*dikin</v>
      </c>
      <c r="E131" s="408"/>
      <c r="F131" s="406"/>
      <c r="G131" s="407"/>
      <c r="H131" s="408" t="s">
        <v>333</v>
      </c>
      <c r="I131" s="407" t="s">
        <v>62</v>
      </c>
      <c r="J131" s="407" t="s">
        <v>333</v>
      </c>
      <c r="K131" s="407" t="s">
        <v>2577</v>
      </c>
      <c r="L131" s="406" t="str">
        <f t="shared" si="12"/>
        <v>Social transfers in kind of personal sector</v>
      </c>
      <c r="M131" s="648" t="str">
        <f>CONCATENATE(N131,Sectors!$B$5)</f>
        <v>Social transfers in kind are the total value of goods and services (in-kind transfers) provided by the government sector and the non-profit sector to individual households.The personal or household sector - in the national accounts sense - includes all households and private individuals (including those living in institutions), as well as unincorporated enterprises whose accounts are not separated from those of the households who own them.</v>
      </c>
      <c r="N131" s="506" t="s">
        <v>2048</v>
      </c>
      <c r="O131" s="508"/>
      <c r="P131" s="409"/>
      <c r="Q131" s="409"/>
      <c r="R131" s="409"/>
      <c r="S131" s="410"/>
      <c r="T131" s="411"/>
      <c r="U131" s="411" t="str">
        <f>D131</f>
        <v>*dikin</v>
      </c>
      <c r="V131" s="411"/>
      <c r="W131" s="411"/>
      <c r="X131" s="548" t="str">
        <f>IF('Income_Macro_Variables (old)'!T131&lt;&gt;"",CONCATENATE('Income_Macro_Variables (old)'!$J131,"[",'Income_Macro_Variables (old)'!T131,"]"),"")</f>
        <v/>
      </c>
      <c r="Y131" s="413" t="str">
        <f>IF('Income_Macro_Variables (old)'!U131&lt;&gt;"",CONCATENATE('Income_Macro_Variables (old)'!$J131,"[",'Income_Macro_Variables (old)'!U131,"]"),"")</f>
        <v>Social transfers in kind[*dikin]</v>
      </c>
      <c r="Z131" s="413" t="str">
        <f>IF('Income_Macro_Variables (old)'!V131&lt;&gt;"",CONCATENATE('Income_Macro_Variables (old)'!$H131,"[",'Income_Macro_Variables (old)'!V131,"]"),"")</f>
        <v/>
      </c>
      <c r="AA131" s="414" t="str">
        <f>IF('Income_Macro_Variables (old)'!W131&lt;&gt;"",CONCATENATE('Income_Macro_Variables (old)'!$H131,"[",'Income_Macro_Variables (old)'!W131,"]"),"")</f>
        <v/>
      </c>
    </row>
    <row r="132" spans="1:27" ht="20" customHeight="1" thickBot="1">
      <c r="A132" s="406" t="s">
        <v>615</v>
      </c>
      <c r="B132" s="380" t="s">
        <v>308</v>
      </c>
      <c r="C132" s="380" t="s">
        <v>276</v>
      </c>
      <c r="D132" s="407" t="str">
        <f t="shared" si="11"/>
        <v>*diinc</v>
      </c>
      <c r="E132" s="408"/>
      <c r="F132" s="406"/>
      <c r="G132" s="407"/>
      <c r="H132" s="408" t="s">
        <v>541</v>
      </c>
      <c r="I132" s="407" t="s">
        <v>62</v>
      </c>
      <c r="J132" s="407" t="s">
        <v>608</v>
      </c>
      <c r="K132" s="407" t="s">
        <v>2578</v>
      </c>
      <c r="L132" s="406" t="str">
        <f t="shared" si="12"/>
        <v>Disposable income (cash income + in-kind transfers + collective expenditure) of personal sector</v>
      </c>
      <c r="M132" s="648" t="str">
        <f>CONCATENATE(N132,Sectors!$B$5)</f>
        <v>Disposable income (broad definition) is the total value of income that the personal sector receives after taxes are withheld, plus the cash and in-kind social transfers and collective consumption expenditure.The personal or household sector - in the national accounts sense - includes all households and private individuals (including those living in institutions), as well as unincorporated enterprises whose accounts are not separated from those of the households who own them.</v>
      </c>
      <c r="N132" s="506" t="s">
        <v>2049</v>
      </c>
      <c r="O132" s="508"/>
      <c r="P132" s="409"/>
      <c r="Q132" s="409" t="str">
        <f>CONCATENATE("[",J132,"]","=","[",J133,"]","-","[",J134,"]","-","[",J135,"]","+","[",J136,"]","+","[",J137,"]","+","[",J138,"]",)</f>
        <v>[Disposable income (broad definition)]=[Pre-tax income]-[Taxes on production]-[Taxes on income and wealth]+[Social assistance benefits]+[Social transfers in kind]+[Collective consumption expenditure]</v>
      </c>
      <c r="R132" s="409" t="str">
        <f>CONCATENATE(D132,"=",D133,"-",D134,"-",D135,"+",D136,"+",D137,"+",D138)</f>
        <v>*diinc=*ptinc-*fprod-*dicot+*dicab+*dikin+*dicol</v>
      </c>
      <c r="S132" s="410"/>
      <c r="T132" s="411" t="str">
        <f>D132</f>
        <v>*diinc</v>
      </c>
      <c r="U132" s="411"/>
      <c r="V132" s="411"/>
      <c r="W132" s="411"/>
      <c r="X132" s="548" t="str">
        <f>IF('Income_Macro_Variables (old)'!T132&lt;&gt;"",CONCATENATE('Income_Macro_Variables (old)'!$J132,"[",'Income_Macro_Variables (old)'!T132,"]"),"")</f>
        <v>Disposable income (broad definition)[*diinc]</v>
      </c>
      <c r="Y132" s="413" t="str">
        <f>IF('Income_Macro_Variables (old)'!U132&lt;&gt;"",CONCATENATE('Income_Macro_Variables (old)'!$J132,"[",'Income_Macro_Variables (old)'!U132,"]"),"")</f>
        <v/>
      </c>
      <c r="Z132" s="413" t="str">
        <f>IF('Income_Macro_Variables (old)'!V132&lt;&gt;"",CONCATENATE('Income_Macro_Variables (old)'!$H132,"[",'Income_Macro_Variables (old)'!V132,"]"),"")</f>
        <v/>
      </c>
      <c r="AA132" s="414" t="str">
        <f>IF('Income_Macro_Variables (old)'!W132&lt;&gt;"",CONCATENATE('Income_Macro_Variables (old)'!$H132,"[",'Income_Macro_Variables (old)'!W132,"]"),"")</f>
        <v/>
      </c>
    </row>
    <row r="133" spans="1:27" ht="20" customHeight="1" thickBot="1">
      <c r="A133" s="406" t="s">
        <v>615</v>
      </c>
      <c r="B133" s="380" t="s">
        <v>297</v>
      </c>
      <c r="C133" s="380" t="s">
        <v>276</v>
      </c>
      <c r="D133" s="407" t="str">
        <f t="shared" si="11"/>
        <v>*ptinc</v>
      </c>
      <c r="E133" s="408"/>
      <c r="F133" s="406"/>
      <c r="G133" s="407"/>
      <c r="H133" s="408" t="s">
        <v>2417</v>
      </c>
      <c r="I133" s="407" t="s">
        <v>62</v>
      </c>
      <c r="J133" s="407" t="s">
        <v>330</v>
      </c>
      <c r="K133" s="407" t="s">
        <v>2579</v>
      </c>
      <c r="L133" s="406" t="str">
        <f t="shared" si="12"/>
        <v>pre-tax income of personal sector</v>
      </c>
      <c r="M133" s="648" t="str">
        <f>CONCATENATE(N133,Sectors!$B$5)</f>
        <v>Pre-tax income is the sum of all pre-tax personal income flows accruing to the individual owners of the production factors, labour and capital, before taking into account the operation of the tax/transfer system, but after taking into account the operation of the pension system. The central difference between personal factor income and pre-tax income is the treatment of pensions, which are counted on a contribution basis by factor income and on a distribution basis by pre-tax income.The personal or household sector - in the national accounts sense - includes all households and private individuals (including those living in institutions), as well as unincorporated enterprises whose accounts are not separated from those of the households who own them.</v>
      </c>
      <c r="N133" s="506" t="s">
        <v>2050</v>
      </c>
      <c r="O133" s="508"/>
      <c r="P133" s="409"/>
      <c r="Q133" s="409"/>
      <c r="R133" s="409"/>
      <c r="S133" s="410"/>
      <c r="T133" s="411"/>
      <c r="U133" s="411" t="str">
        <f t="shared" ref="U133:U138" si="13">D133</f>
        <v>*ptinc</v>
      </c>
      <c r="V133" s="411"/>
      <c r="W133" s="411"/>
      <c r="X133" s="548" t="str">
        <f>IF('Income_Macro_Variables (old)'!T133&lt;&gt;"",CONCATENATE('Income_Macro_Variables (old)'!$J133,"[",'Income_Macro_Variables (old)'!T133,"]"),"")</f>
        <v/>
      </c>
      <c r="Y133" s="413" t="str">
        <f>IF('Income_Macro_Variables (old)'!U133&lt;&gt;"",CONCATENATE('Income_Macro_Variables (old)'!$J133,"[",'Income_Macro_Variables (old)'!U133,"]"),"")</f>
        <v>Pre-tax income[*ptinc]</v>
      </c>
      <c r="Z133" s="413" t="str">
        <f>IF('Income_Macro_Variables (old)'!V133&lt;&gt;"",CONCATENATE('Income_Macro_Variables (old)'!$H133,"[",'Income_Macro_Variables (old)'!V133,"]"),"")</f>
        <v/>
      </c>
      <c r="AA133" s="414" t="str">
        <f>IF('Income_Macro_Variables (old)'!W133&lt;&gt;"",CONCATENATE('Income_Macro_Variables (old)'!$H133,"[",'Income_Macro_Variables (old)'!W133,"]"),"")</f>
        <v/>
      </c>
    </row>
    <row r="134" spans="1:27" ht="20" customHeight="1" thickBot="1">
      <c r="A134" s="406" t="s">
        <v>615</v>
      </c>
      <c r="B134" s="380" t="s">
        <v>317</v>
      </c>
      <c r="C134" s="380" t="s">
        <v>318</v>
      </c>
      <c r="D134" s="407" t="str">
        <f t="shared" si="11"/>
        <v>*fprod</v>
      </c>
      <c r="E134" s="408">
        <v>1</v>
      </c>
      <c r="F134" s="406"/>
      <c r="G134" s="407"/>
      <c r="H134" s="408" t="s">
        <v>605</v>
      </c>
      <c r="I134" s="407" t="s">
        <v>356</v>
      </c>
      <c r="J134" s="407" t="s">
        <v>331</v>
      </c>
      <c r="K134" s="407" t="s">
        <v>2507</v>
      </c>
      <c r="L134" s="406" t="str">
        <f>CONCATENATE(H134," by ",I134)</f>
        <v>Taxes on production (net) received  by general government sector</v>
      </c>
      <c r="M134" s="648" t="str">
        <f>CONCATENATE(N134,Sectors!$B$8)</f>
        <v>Taxes on production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subsidiesThe government sector - in the national accounts - includes are national, regional local governement, social security administrations, and more generally all entities relying primarily upon public financing (taxes, contributions, and other compulsory payments).</v>
      </c>
      <c r="N134" s="506" t="s">
        <v>2017</v>
      </c>
      <c r="O134" s="508"/>
      <c r="P134" s="409"/>
      <c r="Q134" s="409"/>
      <c r="R134" s="409"/>
      <c r="S134" s="410"/>
      <c r="T134" s="411"/>
      <c r="U134" s="411" t="str">
        <f t="shared" si="13"/>
        <v>*fprod</v>
      </c>
      <c r="V134" s="411"/>
      <c r="W134" s="411"/>
      <c r="X134" s="548" t="str">
        <f>IF('Income_Macro_Variables (old)'!T134&lt;&gt;"",CONCATENATE('Income_Macro_Variables (old)'!$J134,"[",'Income_Macro_Variables (old)'!T134,"]"),"")</f>
        <v/>
      </c>
      <c r="Y134" s="413" t="str">
        <f>IF('Income_Macro_Variables (old)'!U134&lt;&gt;"",CONCATENATE('Income_Macro_Variables (old)'!$J134,"[",'Income_Macro_Variables (old)'!U134,"]"),"")</f>
        <v>Taxes on production[*fprod]</v>
      </c>
      <c r="Z134" s="413" t="str">
        <f>IF('Income_Macro_Variables (old)'!V134&lt;&gt;"",CONCATENATE('Income_Macro_Variables (old)'!$H134,"[",'Income_Macro_Variables (old)'!V134,"]"),"")</f>
        <v/>
      </c>
      <c r="AA134" s="414" t="str">
        <f>IF('Income_Macro_Variables (old)'!W134&lt;&gt;"",CONCATENATE('Income_Macro_Variables (old)'!$H134,"[",'Income_Macro_Variables (old)'!W134,"]"),"")</f>
        <v/>
      </c>
    </row>
    <row r="135" spans="1:27" ht="20" customHeight="1" thickBot="1">
      <c r="A135" s="406" t="s">
        <v>615</v>
      </c>
      <c r="B135" s="380" t="s">
        <v>308</v>
      </c>
      <c r="C135" s="380" t="s">
        <v>309</v>
      </c>
      <c r="D135" s="407" t="str">
        <f t="shared" si="11"/>
        <v>*dicot</v>
      </c>
      <c r="E135" s="408">
        <v>1</v>
      </c>
      <c r="F135" s="406"/>
      <c r="G135" s="407"/>
      <c r="H135" s="408" t="s">
        <v>612</v>
      </c>
      <c r="I135" s="407" t="s">
        <v>356</v>
      </c>
      <c r="J135" s="407" t="s">
        <v>611</v>
      </c>
      <c r="K135" s="407" t="s">
        <v>2575</v>
      </c>
      <c r="L135" s="406" t="str">
        <f>CONCATENATE(H135," by ",I135)</f>
        <v>Taxes on income and wealth received  by general government sector</v>
      </c>
      <c r="M135" s="648" t="str">
        <f>CONCATENATE(N135,Sectors!$B$8)</f>
        <v>Taxes on income and wealth is the total value of taxes incurred directly as a result of engaging in production (mainly consist of current taxes on the labour or capital employed in the enterprise, such as payroll taxes or current taxes on vehicles or buildings) received by the general government sector (central government, state government, local government, and social security funds.), minus subsidiesThe government sector - in the national accounts - includes are national, regional local governement, social security administrations, and more generally all entities relying primarily upon public financing (taxes, contributions, and other compulsory payments).</v>
      </c>
      <c r="N135" s="506" t="s">
        <v>2051</v>
      </c>
      <c r="O135" s="508"/>
      <c r="P135" s="409"/>
      <c r="Q135" s="409"/>
      <c r="R135" s="409"/>
      <c r="S135" s="410"/>
      <c r="T135" s="411"/>
      <c r="U135" s="411" t="str">
        <f t="shared" si="13"/>
        <v>*dicot</v>
      </c>
      <c r="V135" s="411"/>
      <c r="W135" s="411"/>
      <c r="X135" s="548" t="str">
        <f>IF('Income_Macro_Variables (old)'!T135&lt;&gt;"",CONCATENATE('Income_Macro_Variables (old)'!$J135,"[",'Income_Macro_Variables (old)'!T135,"]"),"")</f>
        <v/>
      </c>
      <c r="Y135" s="413" t="str">
        <f>IF('Income_Macro_Variables (old)'!U135&lt;&gt;"",CONCATENATE('Income_Macro_Variables (old)'!$J135,"[",'Income_Macro_Variables (old)'!U135,"]"),"")</f>
        <v>Taxes on income and wealth[*dicot]</v>
      </c>
      <c r="Z135" s="413" t="str">
        <f>IF('Income_Macro_Variables (old)'!V135&lt;&gt;"",CONCATENATE('Income_Macro_Variables (old)'!$H135,"[",'Income_Macro_Variables (old)'!V135,"]"),"")</f>
        <v/>
      </c>
      <c r="AA135" s="414" t="str">
        <f>IF('Income_Macro_Variables (old)'!W135&lt;&gt;"",CONCATENATE('Income_Macro_Variables (old)'!$H135,"[",'Income_Macro_Variables (old)'!W135,"]"),"")</f>
        <v/>
      </c>
    </row>
    <row r="136" spans="1:27" ht="20" customHeight="1" thickBot="1">
      <c r="A136" s="406" t="s">
        <v>615</v>
      </c>
      <c r="B136" s="380" t="s">
        <v>308</v>
      </c>
      <c r="C136" s="380" t="s">
        <v>312</v>
      </c>
      <c r="D136" s="407" t="str">
        <f t="shared" si="11"/>
        <v>*dicab</v>
      </c>
      <c r="E136" s="408">
        <v>1</v>
      </c>
      <c r="F136" s="406"/>
      <c r="G136" s="407"/>
      <c r="H136" s="408" t="s">
        <v>332</v>
      </c>
      <c r="I136" s="407" t="s">
        <v>62</v>
      </c>
      <c r="J136" s="407" t="s">
        <v>609</v>
      </c>
      <c r="K136" s="407" t="s">
        <v>2570</v>
      </c>
      <c r="L136" s="406" t="str">
        <f>CONCATENATE(H136," by ",I136)</f>
        <v>Social assistance benefits in cash by personal sector</v>
      </c>
      <c r="M136" s="648" t="str">
        <f>CONCATENATE(N136,Sectors!$B$5)</f>
        <v>Social assistance benefits are the total value of transfers to personal sector (households) intended to meet the same kinds of needs as social insurance benefits but are provided outside of an organized social insurance schemes and are not conditional on previous payments of contributions. The transfers are usually made by the general government sector (central government, state government, local government, and social security funds) and non-profit sector (philanthropy foundations, religious organizations, universities, etc.).The personal or household sector - in the national accounts sense - includes all households and private individuals (including those living in institutions), as well as unincorporated enterprises whose accounts are not separated from those of the households who own them.</v>
      </c>
      <c r="N136" s="506" t="s">
        <v>2046</v>
      </c>
      <c r="O136" s="508"/>
      <c r="P136" s="409"/>
      <c r="Q136" s="409"/>
      <c r="R136" s="409"/>
      <c r="S136" s="410"/>
      <c r="T136" s="411"/>
      <c r="U136" s="411" t="str">
        <f t="shared" si="13"/>
        <v>*dicab</v>
      </c>
      <c r="V136" s="411"/>
      <c r="W136" s="411"/>
      <c r="X136" s="548" t="str">
        <f>IF('Income_Macro_Variables (old)'!T136&lt;&gt;"",CONCATENATE('Income_Macro_Variables (old)'!$J136,"[",'Income_Macro_Variables (old)'!T136,"]"),"")</f>
        <v/>
      </c>
      <c r="Y136" s="413" t="str">
        <f>IF('Income_Macro_Variables (old)'!U136&lt;&gt;"",CONCATENATE('Income_Macro_Variables (old)'!$J136,"[",'Income_Macro_Variables (old)'!U136,"]"),"")</f>
        <v>Social assistance benefits[*dicab]</v>
      </c>
      <c r="Z136" s="413" t="str">
        <f>IF('Income_Macro_Variables (old)'!V136&lt;&gt;"",CONCATENATE('Income_Macro_Variables (old)'!$H136,"[",'Income_Macro_Variables (old)'!V136,"]"),"")</f>
        <v/>
      </c>
      <c r="AA136" s="414" t="str">
        <f>IF('Income_Macro_Variables (old)'!W136&lt;&gt;"",CONCATENATE('Income_Macro_Variables (old)'!$H136,"[",'Income_Macro_Variables (old)'!W136,"]"),"")</f>
        <v/>
      </c>
    </row>
    <row r="137" spans="1:27" ht="20" customHeight="1" thickBot="1">
      <c r="A137" s="406" t="s">
        <v>615</v>
      </c>
      <c r="B137" s="380" t="s">
        <v>308</v>
      </c>
      <c r="C137" s="380" t="s">
        <v>313</v>
      </c>
      <c r="D137" s="407" t="str">
        <f t="shared" si="11"/>
        <v>*dikin</v>
      </c>
      <c r="E137" s="408">
        <v>1</v>
      </c>
      <c r="F137" s="406"/>
      <c r="G137" s="407"/>
      <c r="H137" s="408" t="s">
        <v>333</v>
      </c>
      <c r="I137" s="407" t="s">
        <v>62</v>
      </c>
      <c r="J137" s="407" t="s">
        <v>333</v>
      </c>
      <c r="K137" s="407" t="s">
        <v>2577</v>
      </c>
      <c r="L137" s="406" t="str">
        <f>CONCATENATE(H137," by ",I137)</f>
        <v>Social transfers in kind by personal sector</v>
      </c>
      <c r="M137" s="648" t="str">
        <f>CONCATENATE(N137,Sectors!$B$5)</f>
        <v>Social transfers in kind is the total value of goods and services (in-kind transfers) provided by the government sector and the non-profit sector to individual households.The personal or household sector - in the national accounts sense - includes all households and private individuals (including those living in institutions), as well as unincorporated enterprises whose accounts are not separated from those of the households who own them.</v>
      </c>
      <c r="N137" s="506" t="s">
        <v>2052</v>
      </c>
      <c r="O137" s="508"/>
      <c r="P137" s="409"/>
      <c r="Q137" s="409"/>
      <c r="R137" s="409"/>
      <c r="S137" s="410"/>
      <c r="T137" s="411"/>
      <c r="U137" s="411" t="str">
        <f t="shared" si="13"/>
        <v>*dikin</v>
      </c>
      <c r="V137" s="411"/>
      <c r="W137" s="411"/>
      <c r="X137" s="548" t="str">
        <f>IF('Income_Macro_Variables (old)'!T137&lt;&gt;"",CONCATENATE('Income_Macro_Variables (old)'!$J137,"[",'Income_Macro_Variables (old)'!T137,"]"),"")</f>
        <v/>
      </c>
      <c r="Y137" s="413" t="str">
        <f>IF('Income_Macro_Variables (old)'!U137&lt;&gt;"",CONCATENATE('Income_Macro_Variables (old)'!$J137,"[",'Income_Macro_Variables (old)'!U137,"]"),"")</f>
        <v>Social transfers in kind[*dikin]</v>
      </c>
      <c r="Z137" s="413" t="str">
        <f>IF('Income_Macro_Variables (old)'!V137&lt;&gt;"",CONCATENATE('Income_Macro_Variables (old)'!$H137,"[",'Income_Macro_Variables (old)'!V137,"]"),"")</f>
        <v/>
      </c>
      <c r="AA137" s="414" t="str">
        <f>IF('Income_Macro_Variables (old)'!W137&lt;&gt;"",CONCATENATE('Income_Macro_Variables (old)'!$H137,"[",'Income_Macro_Variables (old)'!W137,"]"),"")</f>
        <v/>
      </c>
    </row>
    <row r="138" spans="1:27" ht="20" customHeight="1" thickBot="1">
      <c r="A138" s="415" t="s">
        <v>615</v>
      </c>
      <c r="B138" s="381" t="s">
        <v>308</v>
      </c>
      <c r="C138" s="381" t="s">
        <v>314</v>
      </c>
      <c r="D138" s="416" t="str">
        <f t="shared" si="11"/>
        <v>*dicol</v>
      </c>
      <c r="E138" s="421"/>
      <c r="F138" s="415"/>
      <c r="G138" s="416"/>
      <c r="H138" s="421" t="s">
        <v>334</v>
      </c>
      <c r="I138" s="416" t="s">
        <v>2168</v>
      </c>
      <c r="J138" s="416" t="s">
        <v>334</v>
      </c>
      <c r="K138" s="416" t="s">
        <v>2580</v>
      </c>
      <c r="L138" s="415" t="str">
        <f>CONCATENATE(H138," by ",I138)</f>
        <v>Collective consumption expenditure by national economy</v>
      </c>
      <c r="M138" s="648" t="str">
        <f>CONCATENATE(N138,Sectors!$B$9)</f>
        <v>Collective consumption expenditure is the total value of expenditure on goods and services that are used for the direct satisfaction of collective needs of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v>
      </c>
      <c r="N138" s="565" t="s">
        <v>2179</v>
      </c>
      <c r="O138" s="507"/>
      <c r="P138" s="422"/>
      <c r="Q138" s="422"/>
      <c r="R138" s="422"/>
      <c r="S138" s="423"/>
      <c r="T138" s="418"/>
      <c r="U138" s="418" t="str">
        <f t="shared" si="13"/>
        <v>*dicol</v>
      </c>
      <c r="V138" s="418"/>
      <c r="W138" s="418"/>
      <c r="X138" s="550" t="str">
        <f>IF('Income_Macro_Variables (old)'!T138&lt;&gt;"",CONCATENATE('Income_Macro_Variables (old)'!$J138,"[",'Income_Macro_Variables (old)'!T138,"]"),"")</f>
        <v/>
      </c>
      <c r="Y138" s="419" t="str">
        <f>IF('Income_Macro_Variables (old)'!U138&lt;&gt;"",CONCATENATE('Income_Macro_Variables (old)'!$J138,"[",'Income_Macro_Variables (old)'!U138,"]"),"")</f>
        <v>Collective consumption expenditure[*dicol]</v>
      </c>
      <c r="Z138" s="419" t="str">
        <f>IF('Income_Macro_Variables (old)'!V138&lt;&gt;"",CONCATENATE('Income_Macro_Variables (old)'!$H138,"[",'Income_Macro_Variables (old)'!V138,"]"),"")</f>
        <v/>
      </c>
      <c r="AA138" s="420" t="str">
        <f>IF('Income_Macro_Variables (old)'!W138&lt;&gt;"",CONCATENATE('Income_Macro_Variables (old)'!$H138,"[",'Income_Macro_Variables (old)'!W138,"]"),"")</f>
        <v/>
      </c>
    </row>
    <row r="139" spans="1:27">
      <c r="A139" s="376"/>
      <c r="B139" s="376"/>
      <c r="C139" s="376"/>
      <c r="D139" s="376"/>
      <c r="E139" s="376"/>
      <c r="F139" s="376"/>
      <c r="G139" s="376"/>
      <c r="H139" s="377"/>
      <c r="I139" s="376"/>
      <c r="J139" s="376"/>
      <c r="K139" s="376"/>
      <c r="L139" s="376"/>
      <c r="M139" s="583"/>
      <c r="N139" s="504"/>
      <c r="O139" s="504"/>
      <c r="P139" s="376"/>
      <c r="Q139" s="376"/>
      <c r="R139" s="376"/>
      <c r="S139" s="376"/>
      <c r="T139" s="376"/>
      <c r="U139" s="376"/>
      <c r="V139" s="376"/>
      <c r="W139" s="376"/>
      <c r="X139" s="551" t="str">
        <f>IF('Income_Macro_Variables (old)'!T139&lt;&gt;"",CONCATENATE('Income_Macro_Variables (old)'!$H139,"[",'Income_Macro_Variables (old)'!T139,"]"),"")</f>
        <v/>
      </c>
      <c r="Y139" s="379" t="str">
        <f>IF('Income_Macro_Variables (old)'!U139&lt;&gt;"",CONCATENATE('Income_Macro_Variables (old)'!$H139,"[",'Income_Macro_Variables (old)'!U139,"]"),"")</f>
        <v/>
      </c>
      <c r="Z139" s="379" t="str">
        <f>IF('Income_Macro_Variables (old)'!V139&lt;&gt;"",CONCATENATE('Income_Macro_Variables (old)'!$H139,"[",'Income_Macro_Variables (old)'!V139,"]"),"")</f>
        <v/>
      </c>
      <c r="AA139" s="379" t="str">
        <f>IF('Income_Macro_Variables (old)'!W139&lt;&gt;"",CONCATENATE('Income_Macro_Variables (old)'!$H139,"[",'Income_Macro_Variables (old)'!W139,"]"),"")</f>
        <v/>
      </c>
    </row>
    <row r="140" spans="1:27">
      <c r="A140" s="379" t="s">
        <v>1611</v>
      </c>
    </row>
    <row r="141" spans="1:27">
      <c r="A141" s="379" t="s">
        <v>1612</v>
      </c>
    </row>
  </sheetData>
  <mergeCells count="10">
    <mergeCell ref="X2:AA2"/>
    <mergeCell ref="A2:D2"/>
    <mergeCell ref="H2:H3"/>
    <mergeCell ref="I2:I3"/>
    <mergeCell ref="J2:L2"/>
    <mergeCell ref="S2:W2"/>
    <mergeCell ref="N2:R2"/>
    <mergeCell ref="F2:F3"/>
    <mergeCell ref="E2:E3"/>
    <mergeCell ref="G2:G3"/>
  </mergeCells>
  <phoneticPr fontId="41"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5CF60-2119-494B-B094-2E5DC0B548F8}">
  <dimension ref="A1:AE262"/>
  <sheetViews>
    <sheetView zoomScale="90" zoomScaleNormal="90" zoomScalePageLayoutView="86" workbookViewId="0">
      <selection activeCell="H8" sqref="H8"/>
    </sheetView>
  </sheetViews>
  <sheetFormatPr baseColWidth="10" defaultColWidth="10.83203125" defaultRowHeight="16"/>
  <cols>
    <col min="1" max="3" width="10.83203125" style="342"/>
    <col min="4" max="4" width="8" style="342" customWidth="1"/>
    <col min="5" max="5" width="4" style="342" customWidth="1"/>
    <col min="6" max="6" width="9.6640625" style="342" customWidth="1"/>
    <col min="7" max="7" width="8.1640625" style="342" customWidth="1"/>
    <col min="8" max="8" width="101.33203125" style="382" customWidth="1"/>
    <col min="9" max="9" width="6.83203125" style="342" hidden="1" customWidth="1"/>
    <col min="10" max="10" width="60.83203125" style="586" customWidth="1"/>
    <col min="11" max="11" width="60.83203125" style="342" hidden="1" customWidth="1"/>
    <col min="12" max="12" width="60.6640625" style="342" hidden="1" customWidth="1"/>
    <col min="13" max="13" width="60.6640625" style="586" hidden="1" customWidth="1"/>
    <col min="14" max="15" width="91.1640625" style="509" hidden="1" customWidth="1"/>
    <col min="16" max="16" width="0.33203125" style="342" customWidth="1"/>
    <col min="17" max="17" width="180.5" style="342" hidden="1" customWidth="1"/>
    <col min="18" max="18" width="52.1640625" style="342" customWidth="1"/>
    <col min="19" max="25" width="10.83203125" style="342"/>
    <col min="26" max="26" width="50.6640625" style="552" hidden="1" customWidth="1"/>
    <col min="27" max="27" width="79.83203125" style="342" hidden="1" customWidth="1"/>
    <col min="28" max="30" width="51.6640625" style="342" hidden="1" customWidth="1"/>
    <col min="31" max="31" width="0" style="342" hidden="1" customWidth="1"/>
    <col min="32" max="16384" width="10.83203125" style="342"/>
  </cols>
  <sheetData>
    <row r="1" spans="1:31" ht="17" thickBot="1">
      <c r="A1" s="273" t="s">
        <v>1614</v>
      </c>
      <c r="B1" s="376"/>
      <c r="C1" s="376"/>
      <c r="D1" s="376"/>
      <c r="E1" s="376"/>
      <c r="F1" s="376"/>
      <c r="G1" s="376"/>
      <c r="H1" s="377"/>
      <c r="I1" s="376"/>
      <c r="J1" s="583"/>
      <c r="K1" s="376"/>
      <c r="L1" s="376"/>
      <c r="M1" s="583"/>
      <c r="N1" s="504"/>
      <c r="O1" s="504"/>
      <c r="P1" s="376"/>
      <c r="Q1" s="376"/>
      <c r="R1" s="376"/>
      <c r="S1" s="376"/>
      <c r="T1" s="376"/>
      <c r="U1" s="376"/>
      <c r="V1" s="376"/>
      <c r="W1" s="376"/>
      <c r="X1" s="376"/>
      <c r="Y1" s="376"/>
      <c r="Z1" s="545"/>
      <c r="AA1" s="376"/>
      <c r="AB1" s="376"/>
      <c r="AC1" s="376"/>
      <c r="AD1" s="376"/>
      <c r="AE1" s="376"/>
    </row>
    <row r="2" spans="1:31" ht="17" thickBot="1">
      <c r="A2" s="815" t="s">
        <v>269</v>
      </c>
      <c r="B2" s="816"/>
      <c r="C2" s="816"/>
      <c r="D2" s="817"/>
      <c r="E2" s="824" t="s">
        <v>361</v>
      </c>
      <c r="F2" s="822" t="s">
        <v>426</v>
      </c>
      <c r="G2" s="826" t="s">
        <v>2114</v>
      </c>
      <c r="H2" s="818" t="s">
        <v>60</v>
      </c>
      <c r="I2" s="820" t="s">
        <v>51</v>
      </c>
      <c r="J2" s="813" t="s">
        <v>270</v>
      </c>
      <c r="K2" s="813"/>
      <c r="L2" s="814"/>
      <c r="M2" s="584"/>
      <c r="N2" s="812" t="s">
        <v>416</v>
      </c>
      <c r="O2" s="813"/>
      <c r="P2" s="813"/>
      <c r="Q2" s="813"/>
      <c r="R2" s="814"/>
      <c r="S2" s="815" t="s">
        <v>421</v>
      </c>
      <c r="T2" s="816"/>
      <c r="U2" s="816"/>
      <c r="V2" s="816"/>
      <c r="W2" s="816"/>
      <c r="X2" s="816"/>
      <c r="Y2" s="817"/>
      <c r="Z2" s="812" t="s">
        <v>417</v>
      </c>
      <c r="AA2" s="813"/>
      <c r="AB2" s="813"/>
      <c r="AC2" s="813"/>
      <c r="AD2" s="813"/>
      <c r="AE2" s="814"/>
    </row>
    <row r="3" spans="1:31" ht="18" thickBot="1">
      <c r="A3" s="383" t="s">
        <v>9</v>
      </c>
      <c r="B3" s="384" t="s">
        <v>8</v>
      </c>
      <c r="C3" s="384" t="s">
        <v>7</v>
      </c>
      <c r="D3" s="385" t="s">
        <v>38</v>
      </c>
      <c r="E3" s="825"/>
      <c r="F3" s="823"/>
      <c r="G3" s="827"/>
      <c r="H3" s="819"/>
      <c r="I3" s="821"/>
      <c r="J3" s="671" t="s">
        <v>63</v>
      </c>
      <c r="K3" s="660" t="s">
        <v>2229</v>
      </c>
      <c r="L3" s="387" t="s">
        <v>91</v>
      </c>
      <c r="M3" s="585" t="s">
        <v>2188</v>
      </c>
      <c r="N3" s="505" t="s">
        <v>1880</v>
      </c>
      <c r="O3" s="505" t="s">
        <v>2190</v>
      </c>
      <c r="P3" s="388" t="s">
        <v>1879</v>
      </c>
      <c r="Q3" s="389" t="s">
        <v>420</v>
      </c>
      <c r="R3" s="390" t="s">
        <v>419</v>
      </c>
      <c r="S3" s="391" t="s">
        <v>59</v>
      </c>
      <c r="T3" s="392" t="s">
        <v>4</v>
      </c>
      <c r="U3" s="392" t="s">
        <v>5</v>
      </c>
      <c r="V3" s="392" t="s">
        <v>58</v>
      </c>
      <c r="W3" s="392" t="s">
        <v>57</v>
      </c>
      <c r="X3" s="392" t="s">
        <v>2892</v>
      </c>
      <c r="Y3" s="393" t="s">
        <v>2893</v>
      </c>
      <c r="Z3" s="546" t="s">
        <v>271</v>
      </c>
      <c r="AA3" s="394" t="s">
        <v>272</v>
      </c>
      <c r="AB3" s="394" t="s">
        <v>273</v>
      </c>
      <c r="AC3" s="394" t="s">
        <v>274</v>
      </c>
      <c r="AD3" s="394" t="s">
        <v>2894</v>
      </c>
      <c r="AE3" s="395" t="s">
        <v>2895</v>
      </c>
    </row>
    <row r="4" spans="1:31" ht="20" customHeight="1" thickBot="1">
      <c r="A4" s="396" t="s">
        <v>615</v>
      </c>
      <c r="B4" s="378" t="s">
        <v>413</v>
      </c>
      <c r="C4" s="378" t="s">
        <v>276</v>
      </c>
      <c r="D4" s="397" t="str">
        <f>CONCATENATE(A4,B4,C4)</f>
        <v>*nninc</v>
      </c>
      <c r="E4" s="398"/>
      <c r="F4" s="399">
        <v>10301001</v>
      </c>
      <c r="G4" s="400" t="s">
        <v>1846</v>
      </c>
      <c r="H4" s="664" t="s">
        <v>1500</v>
      </c>
      <c r="I4" s="397"/>
      <c r="J4" s="397" t="str">
        <f>H4</f>
        <v>National income</v>
      </c>
      <c r="K4"/>
      <c r="L4" s="378" t="str">
        <f>CONCATENATE(H4," of ",I4)</f>
        <v xml:space="preserve">National income of </v>
      </c>
      <c r="M4" s="648" t="str">
        <f>CONCATENATE(N4,Sectors!$B$9)</f>
        <v>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v>
      </c>
      <c r="N4" s="510" t="s">
        <v>1887</v>
      </c>
      <c r="O4" s="510"/>
      <c r="P4" s="401"/>
      <c r="Q4" s="587" t="str">
        <f>CONCATENATE("[",J4,"]","=","[",J5,"]","+","[",J9,"]",)</f>
        <v>[National income]=[Net domestic product]+[Net foreign income]</v>
      </c>
      <c r="R4" s="587" t="s">
        <v>2357</v>
      </c>
      <c r="S4" s="402"/>
      <c r="T4" s="403" t="str">
        <f>D4</f>
        <v>*nninc</v>
      </c>
      <c r="U4" s="403"/>
      <c r="V4" s="403"/>
      <c r="W4" s="403"/>
      <c r="X4" s="403"/>
      <c r="Y4" s="403"/>
      <c r="Z4" s="547" t="str">
        <f>IF(Income_Macro_Variables!T4&lt;&gt;"",CONCATENATE(Income_Macro_Variables!$J4,"[",Income_Macro_Variables!T4,"]"),"")</f>
        <v>National income[*nninc]</v>
      </c>
      <c r="AA4" s="404" t="str">
        <f>IF(Income_Macro_Variables!U4&lt;&gt;"",CONCATENATE(Income_Macro_Variables!$J4,"[",Income_Macro_Variables!U4,"]"),"")</f>
        <v/>
      </c>
      <c r="AB4" s="404" t="str">
        <f>IF(Income_Macro_Variables!V4&lt;&gt;"",CONCATENATE(Income_Macro_Variables!$H4,"[",Income_Macro_Variables!V4,"]"),"")</f>
        <v/>
      </c>
      <c r="AC4" s="404"/>
      <c r="AD4" s="404"/>
      <c r="AE4" s="405" t="str">
        <f>IF(Income_Macro_Variables!Y4&lt;&gt;"",CONCATENATE(Income_Macro_Variables!$H4,"[",Income_Macro_Variables!Y4,"]"),"")</f>
        <v/>
      </c>
    </row>
    <row r="5" spans="1:31" ht="20" customHeight="1" thickBot="1">
      <c r="A5" s="406" t="s">
        <v>615</v>
      </c>
      <c r="B5" s="380" t="s">
        <v>448</v>
      </c>
      <c r="C5" s="380" t="s">
        <v>449</v>
      </c>
      <c r="D5" s="407" t="str">
        <f t="shared" ref="D5:D58" si="0">CONCATENATE(A5,B5,C5)</f>
        <v>*ndpro</v>
      </c>
      <c r="E5" s="408"/>
      <c r="F5" s="406"/>
      <c r="G5" s="407"/>
      <c r="H5" s="663" t="s">
        <v>542</v>
      </c>
      <c r="I5" s="407"/>
      <c r="J5" s="673" t="str">
        <f t="shared" ref="J5:J67" si="1">H5</f>
        <v>Net domestic product</v>
      </c>
      <c r="K5"/>
      <c r="L5" s="380" t="str">
        <f t="shared" ref="L5:L58" si="2">CONCATENATE(H5," of ",I5)</f>
        <v xml:space="preserve">Net domestic product of </v>
      </c>
      <c r="M5" s="648" t="str">
        <f>CONCATENATE(N5,Sectors!$B$9)</f>
        <v>Net domestic product is the total value of the goods and services produced in a country, minus the value of the fixed capital used up in production (e.g. replacement of obsolete machines or maintenance of roads).The national economy - in the national accounts sense - includes all domestic sectors, i.e. all entities that are resident of a given country (in the sense of their economic activity), whether they belong to the private sector, the corporate sector, the governement sector.</v>
      </c>
      <c r="N5" s="506" t="s">
        <v>1962</v>
      </c>
      <c r="O5" s="506"/>
      <c r="P5" s="409"/>
      <c r="Q5" s="587" t="str">
        <f>CONCATENATE("[",J5,"]","=","[",J6,"]","-","[",J7,"]",)</f>
        <v>[Net domestic product]=[Gross domestic product]-[Consumption of fixed capital]</v>
      </c>
      <c r="R5" s="587" t="s">
        <v>2358</v>
      </c>
      <c r="S5" s="410"/>
      <c r="T5" s="411"/>
      <c r="U5" s="412" t="str">
        <f>D5</f>
        <v>*ndpro</v>
      </c>
      <c r="V5" s="411"/>
      <c r="W5" s="411"/>
      <c r="X5" s="411"/>
      <c r="Y5" s="411"/>
      <c r="Z5" s="548" t="str">
        <f>IF(Income_Macro_Variables!T5&lt;&gt;"",CONCATENATE(Income_Macro_Variables!$J5,"[",Income_Macro_Variables!T5,"]"),"")</f>
        <v/>
      </c>
      <c r="AA5" s="413" t="str">
        <f>IF(Income_Macro_Variables!U9&lt;&gt;"",CONCATENATE(Income_Macro_Variables!$J5,"[",Income_Macro_Variables!U9,"]"),"")</f>
        <v>Net domestic product[*nnfin]</v>
      </c>
      <c r="AB5" s="413" t="str">
        <f>IF(Income_Macro_Variables!V5&lt;&gt;"",CONCATENATE(Income_Macro_Variables!$H5,"[",Income_Macro_Variables!V5,"]"),"")</f>
        <v/>
      </c>
      <c r="AC5" s="413"/>
      <c r="AD5" s="413"/>
      <c r="AE5" s="414" t="str">
        <f>IF(Income_Macro_Variables!Y5&lt;&gt;"",CONCATENATE(Income_Macro_Variables!$H5,"[",Income_Macro_Variables!Y5,"]"),"")</f>
        <v/>
      </c>
    </row>
    <row r="6" spans="1:31" ht="20" customHeight="1" thickBot="1">
      <c r="A6" s="406" t="s">
        <v>615</v>
      </c>
      <c r="B6" s="380" t="s">
        <v>456</v>
      </c>
      <c r="C6" s="380" t="s">
        <v>449</v>
      </c>
      <c r="D6" s="407" t="str">
        <f>CONCATENATE(A6,B6,C6)</f>
        <v>*gdpro</v>
      </c>
      <c r="E6" s="408"/>
      <c r="F6" s="406"/>
      <c r="G6" s="407"/>
      <c r="H6" s="665" t="s">
        <v>545</v>
      </c>
      <c r="I6" s="407"/>
      <c r="J6" s="673" t="str">
        <f t="shared" si="1"/>
        <v>Gross domestic product</v>
      </c>
      <c r="K6"/>
      <c r="L6" s="380" t="str">
        <f>CONCATENATE(H6," of ",I6)</f>
        <v xml:space="preserve">Gross domestic product of </v>
      </c>
      <c r="M6" s="648" t="str">
        <f>CONCATENATE(N6,Sectors!$B$9)</f>
        <v>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v>
      </c>
      <c r="N6" s="506" t="s">
        <v>2174</v>
      </c>
      <c r="O6" s="506"/>
      <c r="P6" s="409"/>
      <c r="Q6" s="587"/>
      <c r="R6" s="588"/>
      <c r="S6" s="410"/>
      <c r="T6" s="411"/>
      <c r="U6" s="571"/>
      <c r="V6" s="411" t="str">
        <f>D6</f>
        <v>*gdpro</v>
      </c>
      <c r="W6" s="411"/>
      <c r="X6" s="411"/>
      <c r="Y6" s="411"/>
      <c r="Z6" s="548" t="str">
        <f>IF(Income_Macro_Variables!T6&lt;&gt;"",CONCATENATE(Income_Macro_Variables!$J6,"[",Income_Macro_Variables!T6,"]"),"")</f>
        <v/>
      </c>
      <c r="AA6" s="572"/>
      <c r="AB6" s="413" t="str">
        <f>IF(Income_Macro_Variables!V6&lt;&gt;"",CONCATENATE(Income_Macro_Variables!$J6,"[",Income_Macro_Variables!V6,"]"),"")</f>
        <v>Gross domestic product[*gdpro]</v>
      </c>
      <c r="AC6" s="413"/>
      <c r="AD6" s="413"/>
      <c r="AE6" s="414" t="str">
        <f>IF(Income_Macro_Variables!Y6&lt;&gt;"",CONCATENATE(Income_Macro_Variables!$H6,"[",Income_Macro_Variables!Y6,"]"),"")</f>
        <v/>
      </c>
    </row>
    <row r="7" spans="1:31" ht="20" customHeight="1" thickBot="1">
      <c r="A7" s="406" t="s">
        <v>615</v>
      </c>
      <c r="B7" s="380" t="s">
        <v>453</v>
      </c>
      <c r="C7" s="380" t="s">
        <v>457</v>
      </c>
      <c r="D7" s="407" t="str">
        <f>CONCATENATE(A7,B7,C7)</f>
        <v>*confc</v>
      </c>
      <c r="E7" s="408"/>
      <c r="F7" s="406"/>
      <c r="G7" s="407"/>
      <c r="H7" s="665" t="s">
        <v>546</v>
      </c>
      <c r="I7" s="407"/>
      <c r="J7" s="673" t="str">
        <f t="shared" si="1"/>
        <v>Consumption of fixed capital</v>
      </c>
      <c r="K7"/>
      <c r="L7" s="380" t="str">
        <f>CONCATENATE(H7," of ",I7)</f>
        <v xml:space="preserve">Consumption of fixed capital of </v>
      </c>
      <c r="M7" s="648" t="str">
        <f>CONCATENATE(N7,Sectors!$B$9)</f>
        <v>Consumption of fixed capital of national economy is the decline in total value of fixed assets (e.g. roads, machines) which are owned and used by a producer. In other words, the amounts required to maintain the quality of fixed assets from a year to another. The decline in  value is a result of physical deterioration, normal obsolescence or normal accidental damage.The national economy - in the national accounts sense - includes all domestic sectors, i.e. all entities that are resident of a given country (in the sense of their economic activity), whether they belong to the private sector, the corporate sector, the governement sector.</v>
      </c>
      <c r="N7" s="506" t="s">
        <v>2176</v>
      </c>
      <c r="O7" s="506"/>
      <c r="P7" s="409"/>
      <c r="Q7" s="587"/>
      <c r="R7" s="587"/>
      <c r="S7" s="410"/>
      <c r="T7" s="411"/>
      <c r="U7" s="571"/>
      <c r="V7" s="411" t="str">
        <f>D7</f>
        <v>*confc</v>
      </c>
      <c r="W7" s="411"/>
      <c r="X7" s="411"/>
      <c r="Y7" s="411"/>
      <c r="Z7" s="548" t="str">
        <f>IF(Income_Macro_Variables!T7&lt;&gt;"",CONCATENATE(Income_Macro_Variables!$J7,"[",Income_Macro_Variables!T7,"]"),"")</f>
        <v/>
      </c>
      <c r="AA7" s="572"/>
      <c r="AB7" s="413" t="str">
        <f>IF(Income_Macro_Variables!V7&lt;&gt;"",CONCATENATE(Income_Macro_Variables!$J7,"[",Income_Macro_Variables!V7,"]"),"")</f>
        <v>Consumption of fixed capital[*confc]</v>
      </c>
      <c r="AC7" s="413"/>
      <c r="AD7" s="413"/>
      <c r="AE7" s="414" t="str">
        <f>IF(Income_Macro_Variables!Y7&lt;&gt;"",CONCATENATE(Income_Macro_Variables!$H7,"[",Income_Macro_Variables!Y7,"]"),"")</f>
        <v/>
      </c>
    </row>
    <row r="8" spans="1:31" ht="20" customHeight="1" thickBot="1">
      <c r="A8" s="406" t="s">
        <v>615</v>
      </c>
      <c r="B8" s="380" t="s">
        <v>3002</v>
      </c>
      <c r="C8" s="380" t="s">
        <v>276</v>
      </c>
      <c r="D8" s="407" t="str">
        <f>CONCATENATE(A8,B8,C8)</f>
        <v>*gninc</v>
      </c>
      <c r="E8" s="408"/>
      <c r="F8" s="406"/>
      <c r="G8" s="407"/>
      <c r="H8" s="663" t="s">
        <v>3001</v>
      </c>
      <c r="I8" s="407"/>
      <c r="J8" s="673" t="str">
        <f t="shared" si="1"/>
        <v>Gross national income</v>
      </c>
      <c r="K8"/>
      <c r="L8" s="380"/>
      <c r="M8" s="648"/>
      <c r="N8" s="506"/>
      <c r="O8" s="506"/>
      <c r="P8" s="409"/>
      <c r="Q8" s="587"/>
      <c r="R8" s="587"/>
      <c r="S8" s="410"/>
      <c r="T8" s="411"/>
      <c r="U8" s="571" t="s">
        <v>3003</v>
      </c>
      <c r="V8" s="411"/>
      <c r="W8" s="411"/>
      <c r="X8" s="411"/>
      <c r="Y8" s="411"/>
      <c r="Z8" s="548"/>
      <c r="AA8" s="572"/>
      <c r="AB8" s="413"/>
      <c r="AC8" s="413"/>
      <c r="AD8" s="413"/>
      <c r="AE8" s="414"/>
    </row>
    <row r="9" spans="1:31" ht="20" customHeight="1" thickBot="1">
      <c r="A9" s="406" t="s">
        <v>615</v>
      </c>
      <c r="B9" s="380" t="s">
        <v>413</v>
      </c>
      <c r="C9" s="380" t="s">
        <v>21</v>
      </c>
      <c r="D9" s="407" t="str">
        <f t="shared" si="0"/>
        <v>*nnfin</v>
      </c>
      <c r="E9" s="408"/>
      <c r="F9" s="406"/>
      <c r="G9" s="407"/>
      <c r="H9" s="663" t="s">
        <v>1675</v>
      </c>
      <c r="I9" s="407"/>
      <c r="J9" s="673" t="str">
        <f t="shared" si="1"/>
        <v>Net foreign income</v>
      </c>
      <c r="K9"/>
      <c r="L9" s="380" t="str">
        <f t="shared" si="2"/>
        <v xml:space="preserve">Net foreign income of </v>
      </c>
      <c r="M9" s="648" t="str">
        <f>CONCATENATE(N9,Sectors!$B$9)</f>
        <v>Net foreign income is the difference between the total value of a country's citizens and companies earned abroad, and the total value of foreign citizens and overseas companies earned in that country.The national economy - in the national accounts sense - includes all domestic sectors, i.e. all entities that are resident of a given country (in the sense of their economic activity), whether they belong to the private sector, the corporate sector, the governement sector.</v>
      </c>
      <c r="N9" s="506" t="s">
        <v>1963</v>
      </c>
      <c r="O9" s="506"/>
      <c r="P9" s="409"/>
      <c r="Q9" s="587" t="str">
        <f>CONCATENATE("[",J9,"]","=","[",J10,"]","-","[",J11,"]","+","[",J12,"]","-","[",J13,"]")</f>
        <v>[Net foreign income]=[Property income received from the rest of the world]-[Property income paid from the rest of the world]+[Compensation of employees received from the rest of the world]-[Compensation of employees paid from the rest of the world]</v>
      </c>
      <c r="R9" s="588" t="str">
        <f>CONCATENATE(D9,"=",D10,"-",D11,"+",D12,"-",D13)</f>
        <v>*nnfin=*pinrx-*pinpx+*comrx-*compx</v>
      </c>
      <c r="S9" s="410"/>
      <c r="T9" s="411"/>
      <c r="U9" s="411" t="str">
        <f>D9</f>
        <v>*nnfin</v>
      </c>
      <c r="V9" s="411"/>
      <c r="W9" s="411"/>
      <c r="X9" s="411"/>
      <c r="Y9" s="411"/>
      <c r="Z9" s="548"/>
      <c r="AA9" s="413" t="str">
        <f>IF(Income_Macro_Variables!U12&lt;&gt;"",CONCATENATE(Income_Macro_Variables!$J9,"[",Income_Macro_Variables!U12,"]"),"")</f>
        <v/>
      </c>
      <c r="AB9" s="413"/>
      <c r="AC9" s="413"/>
      <c r="AD9" s="413"/>
      <c r="AE9" s="414"/>
    </row>
    <row r="10" spans="1:31" ht="20" customHeight="1" thickBot="1">
      <c r="A10" s="406" t="s">
        <v>615</v>
      </c>
      <c r="B10" s="380" t="s">
        <v>450</v>
      </c>
      <c r="C10" s="380" t="s">
        <v>451</v>
      </c>
      <c r="D10" s="407" t="str">
        <f t="shared" si="0"/>
        <v>*pinrx</v>
      </c>
      <c r="E10" s="408"/>
      <c r="F10" s="406"/>
      <c r="G10" s="407"/>
      <c r="H10" s="665" t="s">
        <v>2899</v>
      </c>
      <c r="I10" s="407"/>
      <c r="J10" s="673" t="str">
        <f t="shared" si="1"/>
        <v>Property income received from the rest of the world</v>
      </c>
      <c r="K10"/>
      <c r="L10" s="380" t="str">
        <f t="shared" si="2"/>
        <v xml:space="preserve">Property income received from the rest of the world of </v>
      </c>
      <c r="M10" s="648" t="str">
        <f>CONCATENATE(N10,Sectors!$B$9)</f>
        <v>Property income received from abroad is the total value of income that the national economy receives by virtue of owning property.The national economy - in the national accounts sense - includes all domestic sectors, i.e. all entities that are resident of a given country (in the sense of their economic activity), whether they belong to the private sector, the corporate sector, the governement sector.</v>
      </c>
      <c r="N10" s="506" t="s">
        <v>2172</v>
      </c>
      <c r="O10" s="506"/>
      <c r="P10" s="409"/>
      <c r="Q10" s="587"/>
      <c r="R10" s="587"/>
      <c r="S10" s="410"/>
      <c r="T10" s="411"/>
      <c r="U10" s="411"/>
      <c r="V10" s="411" t="str">
        <f t="shared" ref="V10:V19" si="3">D10</f>
        <v>*pinrx</v>
      </c>
      <c r="W10" s="411"/>
      <c r="X10" s="411"/>
      <c r="Y10" s="411"/>
      <c r="Z10" s="548" t="str">
        <f>IF(Income_Macro_Variables!T10&lt;&gt;"",CONCATENATE(Income_Macro_Variables!$J10,"[",Income_Macro_Variables!T10,"]"),"")</f>
        <v/>
      </c>
      <c r="AA10" s="413" t="str">
        <f>IF(Income_Macro_Variables!U10&lt;&gt;"",CONCATENATE(Income_Macro_Variables!$J10,"[",Income_Macro_Variables!U10,"]"),"")</f>
        <v/>
      </c>
      <c r="AB10" s="413" t="str">
        <f>IF(Income_Macro_Variables!V10&lt;&gt;"",CONCATENATE(Income_Macro_Variables!$H10,"[",Income_Macro_Variables!V10,"]"),"")</f>
        <v>Property income received from the rest of the world[*pinrx]</v>
      </c>
      <c r="AC10" s="413"/>
      <c r="AD10" s="413"/>
      <c r="AE10" s="414" t="str">
        <f>IF(Income_Macro_Variables!Y10&lt;&gt;"",CONCATENATE(Income_Macro_Variables!$H10,"[",Income_Macro_Variables!Y10,"]"),"")</f>
        <v/>
      </c>
    </row>
    <row r="11" spans="1:31" ht="20" customHeight="1" thickBot="1">
      <c r="A11" s="406" t="s">
        <v>615</v>
      </c>
      <c r="B11" s="380" t="s">
        <v>450</v>
      </c>
      <c r="C11" s="380" t="s">
        <v>452</v>
      </c>
      <c r="D11" s="407" t="str">
        <f t="shared" si="0"/>
        <v>*pinpx</v>
      </c>
      <c r="E11" s="408"/>
      <c r="F11" s="406"/>
      <c r="G11" s="407"/>
      <c r="H11" s="665" t="s">
        <v>2900</v>
      </c>
      <c r="I11" s="407"/>
      <c r="J11" s="673" t="str">
        <f t="shared" si="1"/>
        <v>Property income paid from the rest of the world</v>
      </c>
      <c r="K11"/>
      <c r="L11" s="380" t="str">
        <f t="shared" si="2"/>
        <v xml:space="preserve">Property income paid from the rest of the world of </v>
      </c>
      <c r="M11" s="648" t="str">
        <f>CONCATENATE(N11,Sectors!$B$9)</f>
        <v>Property income paid abroad is the total value of payments made by the national economy accruing to property owners as remuneration for using their property.The national economy - in the national accounts sense - includes all domestic sectors, i.e. all entities that are resident of a given country (in the sense of their economic activity), whether they belong to the private sector, the corporate sector, the governement sector.</v>
      </c>
      <c r="N11" s="506" t="s">
        <v>2173</v>
      </c>
      <c r="O11" s="506"/>
      <c r="P11" s="409"/>
      <c r="Q11" s="409"/>
      <c r="R11" s="409"/>
      <c r="S11" s="410"/>
      <c r="T11" s="411"/>
      <c r="U11" s="411"/>
      <c r="V11" s="411" t="str">
        <f t="shared" si="3"/>
        <v>*pinpx</v>
      </c>
      <c r="W11" s="411"/>
      <c r="X11" s="411"/>
      <c r="Y11" s="411"/>
      <c r="Z11" s="548" t="str">
        <f>IF(Income_Macro_Variables!T11&lt;&gt;"",CONCATENATE(Income_Macro_Variables!$J11,"[",Income_Macro_Variables!T11,"]"),"")</f>
        <v/>
      </c>
      <c r="AA11" s="413" t="str">
        <f>IF(Income_Macro_Variables!U11&lt;&gt;"",CONCATENATE(Income_Macro_Variables!$J11,"[",Income_Macro_Variables!U11,"]"),"")</f>
        <v/>
      </c>
      <c r="AB11" s="413" t="str">
        <f>IF(Income_Macro_Variables!V11&lt;&gt;"",CONCATENATE(Income_Macro_Variables!$H11,"[",Income_Macro_Variables!V11,"]"),"")</f>
        <v>Property income paid from the rest of the world[*pinpx]</v>
      </c>
      <c r="AC11" s="413"/>
      <c r="AD11" s="413"/>
      <c r="AE11" s="414" t="str">
        <f>IF(Income_Macro_Variables!Y11&lt;&gt;"",CONCATENATE(Income_Macro_Variables!$H11,"[",Income_Macro_Variables!Y11,"]"),"")</f>
        <v/>
      </c>
    </row>
    <row r="12" spans="1:31" ht="20" customHeight="1" thickBot="1">
      <c r="A12" s="406" t="s">
        <v>615</v>
      </c>
      <c r="B12" s="380" t="s">
        <v>453</v>
      </c>
      <c r="C12" s="380" t="s">
        <v>454</v>
      </c>
      <c r="D12" s="407" t="str">
        <f t="shared" si="0"/>
        <v>*comrx</v>
      </c>
      <c r="E12" s="408"/>
      <c r="F12" s="406"/>
      <c r="G12" s="407"/>
      <c r="H12" s="665" t="s">
        <v>2901</v>
      </c>
      <c r="I12" s="407"/>
      <c r="J12" s="673" t="str">
        <f t="shared" si="1"/>
        <v>Compensation of employees received from the rest of the world</v>
      </c>
      <c r="K12"/>
      <c r="L12" s="380" t="str">
        <f>CONCATENATE(H12," by ",I12)</f>
        <v xml:space="preserve">Compensation of employees received from the rest of the world by </v>
      </c>
      <c r="M12" s="648" t="str">
        <f>CONCATENATE(N12,Sectors!$B$9)</f>
        <v>Compensation of employees received from abroad is the total value of wage and salary disbursements, and supplements to wages and salaries received by a country's residents, including wages and salaries received from the rest of the world.The national economy - in the national accounts sense - includes all domestic sectors, i.e. all entities that are resident of a given country (in the sense of their economic activity), whether they belong to the private sector, the corporate sector, the governement sector.</v>
      </c>
      <c r="N12" s="506" t="s">
        <v>1964</v>
      </c>
      <c r="O12" s="506"/>
      <c r="P12" s="409"/>
      <c r="Q12" s="409"/>
      <c r="R12" s="409"/>
      <c r="S12" s="410"/>
      <c r="T12" s="411"/>
      <c r="U12" s="411"/>
      <c r="V12" s="411" t="str">
        <f t="shared" si="3"/>
        <v>*comrx</v>
      </c>
      <c r="W12" s="411"/>
      <c r="X12" s="411"/>
      <c r="Y12" s="411"/>
      <c r="Z12" s="548" t="str">
        <f>IF(Income_Macro_Variables!T12&lt;&gt;"",CONCATENATE(Income_Macro_Variables!$J12,"[",Income_Macro_Variables!T12,"]"),"")</f>
        <v/>
      </c>
      <c r="AA12" s="413" t="str">
        <f>IF(Income_Macro_Variables!U12&lt;&gt;"",CONCATENATE(Income_Macro_Variables!$J12,"[",Income_Macro_Variables!U12,"]"),"")</f>
        <v/>
      </c>
      <c r="AB12" s="413" t="str">
        <f>IF(Income_Macro_Variables!V12&lt;&gt;"",CONCATENATE(Income_Macro_Variables!$H12,"[",Income_Macro_Variables!V12,"]"),"")</f>
        <v>Compensation of employees received from the rest of the world[*comrx]</v>
      </c>
      <c r="AC12" s="413"/>
      <c r="AD12" s="413"/>
      <c r="AE12" s="414" t="str">
        <f>IF(Income_Macro_Variables!Y12&lt;&gt;"",CONCATENATE(Income_Macro_Variables!$H12,"[",Income_Macro_Variables!Y12,"]"),"")</f>
        <v/>
      </c>
    </row>
    <row r="13" spans="1:31" s="370" customFormat="1" ht="22" customHeight="1" thickBot="1">
      <c r="A13" s="415" t="s">
        <v>615</v>
      </c>
      <c r="B13" s="381" t="s">
        <v>453</v>
      </c>
      <c r="C13" s="381" t="s">
        <v>455</v>
      </c>
      <c r="D13" s="416" t="str">
        <f t="shared" si="0"/>
        <v>*compx</v>
      </c>
      <c r="E13" s="421"/>
      <c r="F13" s="415"/>
      <c r="G13" s="416"/>
      <c r="H13" s="676" t="s">
        <v>2902</v>
      </c>
      <c r="I13" s="416"/>
      <c r="J13" s="674" t="str">
        <f t="shared" si="1"/>
        <v>Compensation of employees paid from the rest of the world</v>
      </c>
      <c r="K13" s="25"/>
      <c r="L13" s="381" t="str">
        <f>CONCATENATE(H13," by ",I13)</f>
        <v xml:space="preserve">Compensation of employees paid from the rest of the world by </v>
      </c>
      <c r="M13" s="648" t="str">
        <f>CONCATENATE(N13,Sectors!$B$9)</f>
        <v>Compensation of employees paid to rest of the world is the total value of income accruing to employees as remuneration for their work.The national economy - in the national accounts sense - includes all domestic sectors, i.e. all entities that are resident of a given country (in the sense of their economic activity), whether they belong to the private sector, the corporate sector, the governement sector.</v>
      </c>
      <c r="N13" s="565" t="s">
        <v>1965</v>
      </c>
      <c r="O13" s="565"/>
      <c r="P13" s="422"/>
      <c r="Q13" s="422"/>
      <c r="R13" s="422"/>
      <c r="S13" s="423"/>
      <c r="T13" s="418"/>
      <c r="U13" s="418"/>
      <c r="V13" s="418" t="str">
        <f t="shared" si="3"/>
        <v>*compx</v>
      </c>
      <c r="W13" s="418"/>
      <c r="X13" s="418"/>
      <c r="Y13" s="418"/>
      <c r="Z13" s="550" t="str">
        <f>IF(Income_Macro_Variables!T13&lt;&gt;"",CONCATENATE(Income_Macro_Variables!$J13,"[",Income_Macro_Variables!T13,"]"),"")</f>
        <v/>
      </c>
      <c r="AA13" s="419" t="str">
        <f>IF(Income_Macro_Variables!U13&lt;&gt;"",CONCATENATE(Income_Macro_Variables!$J13,"[",Income_Macro_Variables!U13,"]"),"")</f>
        <v/>
      </c>
      <c r="AB13" s="419" t="str">
        <f>IF(Income_Macro_Variables!V13&lt;&gt;"",CONCATENATE(Income_Macro_Variables!$H13,"[",Income_Macro_Variables!V13,"]"),"")</f>
        <v>Compensation of employees paid from the rest of the world[*compx]</v>
      </c>
      <c r="AC13" s="419"/>
      <c r="AD13" s="419"/>
      <c r="AE13" s="420" t="str">
        <f>IF(Income_Macro_Variables!Y13&lt;&gt;"",CONCATENATE(Income_Macro_Variables!$H13,"[",Income_Macro_Variables!Y13,"]"),"")</f>
        <v/>
      </c>
    </row>
    <row r="14" spans="1:31" s="362" customFormat="1" ht="22" customHeight="1" thickBot="1">
      <c r="A14" s="406" t="s">
        <v>615</v>
      </c>
      <c r="B14" s="380" t="s">
        <v>453</v>
      </c>
      <c r="C14" s="380" t="s">
        <v>2800</v>
      </c>
      <c r="D14" s="407" t="str">
        <f t="shared" si="0"/>
        <v>*comhn</v>
      </c>
      <c r="E14" s="408"/>
      <c r="F14" s="406"/>
      <c r="G14" s="407"/>
      <c r="H14" s="662" t="s">
        <v>67</v>
      </c>
      <c r="I14" s="407"/>
      <c r="J14" s="673" t="str">
        <f t="shared" si="1"/>
        <v xml:space="preserve">Compensation of employees </v>
      </c>
      <c r="K14" s="28"/>
      <c r="L14" s="380"/>
      <c r="M14" s="674"/>
      <c r="N14" s="506"/>
      <c r="O14" s="506"/>
      <c r="P14" s="409"/>
      <c r="Q14" s="409"/>
      <c r="R14" s="409"/>
      <c r="S14" s="410"/>
      <c r="T14" s="411"/>
      <c r="U14" s="412" t="str">
        <f>D14</f>
        <v>*comhn</v>
      </c>
      <c r="V14" s="411"/>
      <c r="W14" s="411"/>
      <c r="X14" s="411"/>
      <c r="Y14" s="411"/>
      <c r="Z14" s="548"/>
      <c r="AA14" s="413"/>
      <c r="AB14" s="413"/>
      <c r="AC14" s="413"/>
      <c r="AD14" s="413"/>
      <c r="AE14" s="414"/>
    </row>
    <row r="15" spans="1:31" s="362" customFormat="1" ht="22" customHeight="1" thickBot="1">
      <c r="A15" s="406" t="s">
        <v>615</v>
      </c>
      <c r="B15" s="380" t="s">
        <v>292</v>
      </c>
      <c r="C15" s="380" t="s">
        <v>2697</v>
      </c>
      <c r="D15" s="407" t="str">
        <f t="shared" si="0"/>
        <v>*fkpin</v>
      </c>
      <c r="E15" s="408"/>
      <c r="F15" s="406"/>
      <c r="G15" s="407"/>
      <c r="H15" s="662" t="s">
        <v>2953</v>
      </c>
      <c r="I15" s="407"/>
      <c r="J15" s="673" t="str">
        <f t="shared" si="1"/>
        <v>Pure capital income</v>
      </c>
      <c r="K15" s="28"/>
      <c r="L15" s="380"/>
      <c r="M15" s="674"/>
      <c r="N15" s="506"/>
      <c r="O15" s="506"/>
      <c r="P15" s="409"/>
      <c r="Q15" s="409"/>
      <c r="R15" s="409" t="str">
        <f>CONCATENATE("[",D15,"]","=","[",D16,"]","+","[",D17,"]","+","[",D18,"]","+","[",D19,"]",)</f>
        <v>[*fkpin]=[*prphn]+[*prpgo]+[*nsrho]+[*prico]</v>
      </c>
      <c r="S15" s="410"/>
      <c r="T15" s="411"/>
      <c r="U15" s="412" t="str">
        <f>D15</f>
        <v>*fkpin</v>
      </c>
      <c r="V15" s="411"/>
      <c r="W15" s="411"/>
      <c r="X15" s="411"/>
      <c r="Y15" s="411"/>
      <c r="Z15" s="548"/>
      <c r="AA15" s="413"/>
      <c r="AB15" s="413"/>
      <c r="AC15" s="413"/>
      <c r="AD15" s="413"/>
      <c r="AE15" s="414"/>
    </row>
    <row r="16" spans="1:31" s="362" customFormat="1" ht="22" customHeight="1" thickBot="1">
      <c r="A16" s="406" t="s">
        <v>615</v>
      </c>
      <c r="B16" s="380" t="s">
        <v>480</v>
      </c>
      <c r="C16" s="380" t="s">
        <v>2767</v>
      </c>
      <c r="D16" s="407" t="str">
        <f t="shared" si="0"/>
        <v>*prphn</v>
      </c>
      <c r="E16" s="408"/>
      <c r="F16" s="406"/>
      <c r="G16" s="407"/>
      <c r="H16" s="675" t="s">
        <v>2932</v>
      </c>
      <c r="I16" s="407"/>
      <c r="J16" s="673" t="str">
        <f t="shared" si="1"/>
        <v>Net property income of households and NPISH</v>
      </c>
      <c r="K16" s="28"/>
      <c r="L16" s="380"/>
      <c r="M16" s="674"/>
      <c r="N16" s="506"/>
      <c r="O16" s="506"/>
      <c r="P16" s="409"/>
      <c r="Q16" s="409"/>
      <c r="R16" s="409"/>
      <c r="S16" s="410"/>
      <c r="T16" s="411"/>
      <c r="U16" s="411"/>
      <c r="V16" s="411" t="str">
        <f t="shared" si="3"/>
        <v>*prphn</v>
      </c>
      <c r="W16" s="411"/>
      <c r="X16" s="411"/>
      <c r="Y16" s="411"/>
      <c r="Z16" s="548"/>
      <c r="AA16" s="413"/>
      <c r="AB16" s="413"/>
      <c r="AC16" s="413"/>
      <c r="AD16" s="413"/>
      <c r="AE16" s="414"/>
    </row>
    <row r="17" spans="1:31" s="362" customFormat="1" ht="22" customHeight="1" thickBot="1">
      <c r="A17" s="406" t="s">
        <v>615</v>
      </c>
      <c r="B17" s="380" t="s">
        <v>480</v>
      </c>
      <c r="C17" s="380" t="s">
        <v>2768</v>
      </c>
      <c r="D17" s="407" t="str">
        <f t="shared" si="0"/>
        <v>*prpgo</v>
      </c>
      <c r="E17" s="408"/>
      <c r="F17" s="406"/>
      <c r="G17" s="407"/>
      <c r="H17" s="675" t="s">
        <v>2940</v>
      </c>
      <c r="I17" s="407"/>
      <c r="J17" s="673" t="str">
        <f t="shared" si="1"/>
        <v>Net property income of the government</v>
      </c>
      <c r="K17" s="28"/>
      <c r="L17" s="380"/>
      <c r="M17" s="674"/>
      <c r="N17" s="506"/>
      <c r="O17" s="506"/>
      <c r="P17" s="409"/>
      <c r="Q17" s="409"/>
      <c r="R17" s="409"/>
      <c r="S17" s="410"/>
      <c r="T17" s="411"/>
      <c r="U17" s="411"/>
      <c r="V17" s="411" t="str">
        <f t="shared" si="3"/>
        <v>*prpgo</v>
      </c>
      <c r="W17" s="411"/>
      <c r="X17" s="411"/>
      <c r="Y17" s="411"/>
      <c r="Z17" s="548"/>
      <c r="AA17" s="413"/>
      <c r="AB17" s="413"/>
      <c r="AC17" s="413"/>
      <c r="AD17" s="413"/>
      <c r="AE17" s="414"/>
    </row>
    <row r="18" spans="1:31" s="362" customFormat="1" ht="22" customHeight="1" thickBot="1">
      <c r="A18" s="406" t="s">
        <v>615</v>
      </c>
      <c r="B18" s="380" t="s">
        <v>14</v>
      </c>
      <c r="C18" s="380" t="s">
        <v>485</v>
      </c>
      <c r="D18" s="407" t="str">
        <f t="shared" si="0"/>
        <v>*nsrho</v>
      </c>
      <c r="E18" s="408"/>
      <c r="F18" s="406"/>
      <c r="G18" s="407"/>
      <c r="H18" s="675" t="s">
        <v>2935</v>
      </c>
      <c r="I18" s="407"/>
      <c r="J18" s="673" t="str">
        <f t="shared" si="1"/>
        <v>Net operating surplus of households and NPISH</v>
      </c>
      <c r="K18" s="28"/>
      <c r="L18" s="380"/>
      <c r="M18" s="674"/>
      <c r="N18" s="506"/>
      <c r="O18" s="506"/>
      <c r="P18" s="409"/>
      <c r="Q18" s="409"/>
      <c r="R18" s="409"/>
      <c r="S18" s="410"/>
      <c r="T18" s="411"/>
      <c r="U18" s="411"/>
      <c r="V18" s="411" t="str">
        <f t="shared" si="3"/>
        <v>*nsrho</v>
      </c>
      <c r="W18" s="411"/>
      <c r="X18" s="411"/>
      <c r="Y18" s="411"/>
      <c r="Z18" s="548"/>
      <c r="AA18" s="413"/>
      <c r="AB18" s="413"/>
      <c r="AC18" s="413"/>
      <c r="AD18" s="413"/>
      <c r="AE18" s="414"/>
    </row>
    <row r="19" spans="1:31" s="362" customFormat="1" ht="22" customHeight="1" thickBot="1">
      <c r="A19" s="406" t="s">
        <v>615</v>
      </c>
      <c r="B19" s="380" t="s">
        <v>480</v>
      </c>
      <c r="C19" s="380" t="s">
        <v>494</v>
      </c>
      <c r="D19" s="407" t="str">
        <f t="shared" si="0"/>
        <v>*prico</v>
      </c>
      <c r="E19" s="408"/>
      <c r="F19" s="406"/>
      <c r="G19" s="407"/>
      <c r="H19" s="675" t="s">
        <v>2750</v>
      </c>
      <c r="I19" s="407"/>
      <c r="J19" s="673" t="str">
        <f t="shared" si="1"/>
        <v>Net primary income of corporations</v>
      </c>
      <c r="K19" s="28"/>
      <c r="L19" s="380"/>
      <c r="M19" s="674"/>
      <c r="N19" s="506"/>
      <c r="O19" s="506"/>
      <c r="P19" s="409"/>
      <c r="Q19" s="409"/>
      <c r="R19" s="409"/>
      <c r="S19" s="410"/>
      <c r="T19" s="411"/>
      <c r="U19" s="411"/>
      <c r="V19" s="411" t="str">
        <f t="shared" si="3"/>
        <v>*prico</v>
      </c>
      <c r="W19" s="411"/>
      <c r="X19" s="411"/>
      <c r="Y19" s="411"/>
      <c r="Z19" s="548"/>
      <c r="AA19" s="413"/>
      <c r="AB19" s="413"/>
      <c r="AC19" s="413"/>
      <c r="AD19" s="413"/>
      <c r="AE19" s="414"/>
    </row>
    <row r="20" spans="1:31" s="362" customFormat="1" ht="22" customHeight="1" thickBot="1">
      <c r="A20" s="406" t="s">
        <v>615</v>
      </c>
      <c r="B20" s="380" t="s">
        <v>475</v>
      </c>
      <c r="C20" s="380" t="s">
        <v>477</v>
      </c>
      <c r="D20" s="407" t="str">
        <f t="shared" si="0"/>
        <v>*nmxho</v>
      </c>
      <c r="E20" s="408"/>
      <c r="F20" s="406"/>
      <c r="G20" s="407"/>
      <c r="H20" s="662" t="s">
        <v>2798</v>
      </c>
      <c r="I20" s="407"/>
      <c r="J20" s="673" t="str">
        <f t="shared" si="1"/>
        <v>Net mixed income of households</v>
      </c>
      <c r="K20" s="28"/>
      <c r="L20" s="380"/>
      <c r="M20" s="674"/>
      <c r="N20" s="506"/>
      <c r="O20" s="506"/>
      <c r="P20" s="409"/>
      <c r="Q20" s="409"/>
      <c r="R20" s="409"/>
      <c r="S20" s="410"/>
      <c r="T20" s="411"/>
      <c r="U20" s="412" t="str">
        <f>D20</f>
        <v>*nmxho</v>
      </c>
      <c r="V20" s="411"/>
      <c r="W20" s="411"/>
      <c r="X20" s="411"/>
      <c r="Y20" s="411"/>
      <c r="Z20" s="548"/>
      <c r="AA20" s="413"/>
      <c r="AB20" s="413"/>
      <c r="AC20" s="413"/>
      <c r="AD20" s="413"/>
      <c r="AE20" s="414"/>
    </row>
    <row r="21" spans="1:31" s="362" customFormat="1" ht="22" customHeight="1" thickBot="1">
      <c r="A21" s="406" t="s">
        <v>615</v>
      </c>
      <c r="B21" s="380" t="s">
        <v>297</v>
      </c>
      <c r="C21" s="380" t="s">
        <v>472</v>
      </c>
      <c r="D21" s="407" t="str">
        <f t="shared" si="0"/>
        <v>*ptxgo</v>
      </c>
      <c r="E21" s="408"/>
      <c r="F21" s="406"/>
      <c r="G21" s="407"/>
      <c r="H21" s="662" t="s">
        <v>2799</v>
      </c>
      <c r="I21" s="407"/>
      <c r="J21" s="673" t="str">
        <f t="shared" si="1"/>
        <v>Taxes on products and production</v>
      </c>
      <c r="K21" s="28"/>
      <c r="L21" s="380"/>
      <c r="M21" s="674"/>
      <c r="N21" s="506"/>
      <c r="O21" s="506"/>
      <c r="P21" s="409"/>
      <c r="Q21" s="409"/>
      <c r="R21" s="409"/>
      <c r="S21" s="410"/>
      <c r="T21" s="411"/>
      <c r="U21" s="412" t="str">
        <f>D21</f>
        <v>*ptxgo</v>
      </c>
      <c r="V21" s="411"/>
      <c r="W21" s="411"/>
      <c r="X21" s="411"/>
      <c r="Y21" s="411"/>
      <c r="Z21" s="548"/>
      <c r="AA21" s="413"/>
      <c r="AB21" s="413"/>
      <c r="AC21" s="413"/>
      <c r="AD21" s="413"/>
      <c r="AE21" s="414"/>
    </row>
    <row r="22" spans="1:31" s="362" customFormat="1" ht="22" customHeight="1" thickBot="1">
      <c r="A22" s="406" t="s">
        <v>627</v>
      </c>
      <c r="B22" s="380" t="s">
        <v>2948</v>
      </c>
      <c r="C22" s="380" t="s">
        <v>2949</v>
      </c>
      <c r="D22" s="407" t="str">
        <f t="shared" si="0"/>
        <v>wlabsh</v>
      </c>
      <c r="E22" s="408"/>
      <c r="F22" s="406"/>
      <c r="G22" s="407" t="s">
        <v>1848</v>
      </c>
      <c r="H22" s="661" t="s">
        <v>2951</v>
      </c>
      <c r="I22" s="407"/>
      <c r="J22" s="673" t="str">
        <f t="shared" si="1"/>
        <v>Labor share of national income</v>
      </c>
      <c r="K22" s="28"/>
      <c r="L22" s="380"/>
      <c r="M22" s="674"/>
      <c r="N22" s="506"/>
      <c r="O22" s="506"/>
      <c r="P22" s="409"/>
      <c r="Q22" s="409"/>
      <c r="R22" s="409"/>
      <c r="S22" s="410"/>
      <c r="T22" s="411" t="s">
        <v>3007</v>
      </c>
      <c r="U22" s="411"/>
      <c r="V22" s="411"/>
      <c r="W22" s="411"/>
      <c r="X22" s="411"/>
      <c r="Y22" s="411"/>
      <c r="Z22" s="548"/>
      <c r="AA22" s="413"/>
      <c r="AB22" s="413"/>
      <c r="AC22" s="413"/>
      <c r="AD22" s="413"/>
      <c r="AE22" s="414"/>
    </row>
    <row r="23" spans="1:31" s="370" customFormat="1" ht="22" customHeight="1" thickBot="1">
      <c r="A23" s="415" t="s">
        <v>627</v>
      </c>
      <c r="B23" s="381" t="s">
        <v>2135</v>
      </c>
      <c r="C23" s="381" t="s">
        <v>2950</v>
      </c>
      <c r="D23" s="416" t="str">
        <f t="shared" si="0"/>
        <v>wcapsh</v>
      </c>
      <c r="E23" s="421"/>
      <c r="F23" s="415"/>
      <c r="G23" s="416" t="s">
        <v>1849</v>
      </c>
      <c r="H23" s="678" t="s">
        <v>2952</v>
      </c>
      <c r="I23" s="416"/>
      <c r="J23" s="674" t="str">
        <f t="shared" si="1"/>
        <v>Capital share of national income</v>
      </c>
      <c r="K23" s="25"/>
      <c r="L23" s="381"/>
      <c r="M23" s="674"/>
      <c r="N23" s="565"/>
      <c r="O23" s="565"/>
      <c r="P23" s="422"/>
      <c r="Q23" s="422"/>
      <c r="R23" s="422"/>
      <c r="S23" s="423"/>
      <c r="T23" s="418" t="s">
        <v>3008</v>
      </c>
      <c r="U23" s="418"/>
      <c r="V23" s="418"/>
      <c r="W23" s="418"/>
      <c r="X23" s="418"/>
      <c r="Y23" s="418"/>
      <c r="Z23" s="550"/>
      <c r="AA23" s="419"/>
      <c r="AB23" s="419"/>
      <c r="AC23" s="419"/>
      <c r="AD23" s="419"/>
      <c r="AE23" s="420"/>
    </row>
    <row r="24" spans="1:31" ht="20" customHeight="1" thickBot="1">
      <c r="A24" s="406" t="s">
        <v>615</v>
      </c>
      <c r="B24" s="380" t="s">
        <v>413</v>
      </c>
      <c r="C24" s="380" t="s">
        <v>21</v>
      </c>
      <c r="D24" s="407" t="str">
        <f t="shared" si="0"/>
        <v>*nnfin</v>
      </c>
      <c r="E24" s="408"/>
      <c r="F24" s="406"/>
      <c r="G24" s="407" t="s">
        <v>2954</v>
      </c>
      <c r="H24" s="661" t="s">
        <v>2903</v>
      </c>
      <c r="I24" s="407"/>
      <c r="J24" s="673" t="str">
        <f t="shared" si="1"/>
        <v>Foreign income</v>
      </c>
      <c r="K24"/>
      <c r="L24" s="380" t="str">
        <f t="shared" si="2"/>
        <v xml:space="preserve">Foreign income of </v>
      </c>
      <c r="M24" s="674"/>
      <c r="N24" s="506"/>
      <c r="O24" s="506"/>
      <c r="P24" s="409"/>
      <c r="Q24" s="409" t="str">
        <f>CONCATENATE("[",H24,"]","=","[",H25,"]","-","[",H37,"]",)</f>
        <v>[Foreign income]=[Foreign income received from the rest of the world]-[Foreign income paid to the rest of the world]</v>
      </c>
      <c r="R24" s="409" t="str">
        <f>CONCATENATE("[",D24,"]","=","[",D25,"]","-","[",D37,"]",)</f>
        <v>[*nnfin]=[*finrx]-[*finpx]</v>
      </c>
      <c r="S24" s="410"/>
      <c r="T24" s="411" t="str">
        <f>D24</f>
        <v>*nnfin</v>
      </c>
      <c r="U24" s="411"/>
      <c r="V24" s="411"/>
      <c r="W24" s="411"/>
      <c r="X24" s="411"/>
      <c r="Y24" s="411"/>
      <c r="Z24" s="548" t="str">
        <f>IF(Income_Macro_Variables!T24&lt;&gt;"",CONCATENATE(Income_Macro_Variables!$J24,"[",Income_Macro_Variables!T24,"]"),"")</f>
        <v>Foreign income[*nnfin]</v>
      </c>
      <c r="AA24" s="413" t="str">
        <f>IF(Income_Macro_Variables!U24&lt;&gt;"",CONCATENATE(Income_Macro_Variables!$J24,"[",Income_Macro_Variables!U24,"]"),"")</f>
        <v/>
      </c>
      <c r="AB24" s="413" t="str">
        <f>IF(Income_Macro_Variables!V24&lt;&gt;"",CONCATENATE(Income_Macro_Variables!$H24,"[",Income_Macro_Variables!V24,"]"),"")</f>
        <v/>
      </c>
      <c r="AC24" s="413"/>
      <c r="AD24" s="413"/>
      <c r="AE24" s="414" t="str">
        <f>IF(Income_Macro_Variables!Y24&lt;&gt;"",CONCATENATE(Income_Macro_Variables!$H24,"[",Income_Macro_Variables!Y24,"]"),"")</f>
        <v/>
      </c>
    </row>
    <row r="25" spans="1:31" ht="20" customHeight="1" thickBot="1">
      <c r="A25" s="406" t="s">
        <v>615</v>
      </c>
      <c r="B25" s="380" t="s">
        <v>275</v>
      </c>
      <c r="C25" s="380" t="s">
        <v>451</v>
      </c>
      <c r="D25" s="407" t="str">
        <f t="shared" si="0"/>
        <v>*finrx</v>
      </c>
      <c r="E25" s="408"/>
      <c r="F25" s="406"/>
      <c r="G25" s="407"/>
      <c r="H25" s="663" t="s">
        <v>2702</v>
      </c>
      <c r="I25" s="407"/>
      <c r="J25" s="673" t="str">
        <f t="shared" si="1"/>
        <v>Foreign income received from the rest of the world</v>
      </c>
      <c r="K25"/>
      <c r="L25" s="380" t="str">
        <f t="shared" si="2"/>
        <v xml:space="preserve">Foreign income received from the rest of the world of </v>
      </c>
      <c r="M25" s="648"/>
      <c r="N25" s="506"/>
      <c r="O25" s="506"/>
      <c r="P25" s="409"/>
      <c r="Q25" s="409" t="str">
        <f>CONCATENATE("[",H25,"]","=","[",H26,"]","+","[",H34,"]",)</f>
        <v>[Foreign income received from the rest of the world]=[Labor and capital income from the rest of the world]+[Subsidies on production received from the rest of the world]</v>
      </c>
      <c r="R25" s="409" t="str">
        <f>CONCATENATE("[",D25,"]","=","[",D26,"]","+","[",D34,"]",)</f>
        <v>[*finrx]=[*flcir]+[*fsubx]</v>
      </c>
      <c r="S25" s="410"/>
      <c r="T25" s="411"/>
      <c r="U25" s="411" t="str">
        <f t="shared" ref="U25" si="4">D25</f>
        <v>*finrx</v>
      </c>
      <c r="V25" s="411"/>
      <c r="W25" s="411"/>
      <c r="X25" s="411"/>
      <c r="Y25" s="411"/>
      <c r="Z25" s="548" t="str">
        <f>IF(Income_Macro_Variables!T25&lt;&gt;"",CONCATENATE(Income_Macro_Variables!$J25,"[",Income_Macro_Variables!T25,"]"),"")</f>
        <v/>
      </c>
      <c r="AA25" s="413" t="str">
        <f>IF(Income_Macro_Variables!U25&lt;&gt;"",CONCATENATE(Income_Macro_Variables!$J25,"[",Income_Macro_Variables!U25,"]"),"")</f>
        <v>Foreign income received from the rest of the world[*finrx]</v>
      </c>
      <c r="AB25" s="413" t="str">
        <f>IF(Income_Macro_Variables!V25&lt;&gt;"",CONCATENATE(Income_Macro_Variables!$H25,"[",Income_Macro_Variables!V25,"]"),"")</f>
        <v/>
      </c>
      <c r="AC25" s="413"/>
      <c r="AD25" s="413"/>
      <c r="AE25" s="414" t="str">
        <f>IF(Income_Macro_Variables!Y25&lt;&gt;"",CONCATENATE(Income_Macro_Variables!$H25,"[",Income_Macro_Variables!Y25,"]"),"")</f>
        <v/>
      </c>
    </row>
    <row r="26" spans="1:31" ht="20" customHeight="1" thickBot="1">
      <c r="A26" s="406" t="s">
        <v>615</v>
      </c>
      <c r="B26" s="380" t="s">
        <v>287</v>
      </c>
      <c r="C26" s="380" t="s">
        <v>2714</v>
      </c>
      <c r="D26" s="407" t="str">
        <f t="shared" si="0"/>
        <v>*flcir</v>
      </c>
      <c r="E26" s="408"/>
      <c r="F26" s="406"/>
      <c r="G26" s="407"/>
      <c r="H26" s="665" t="s">
        <v>2703</v>
      </c>
      <c r="I26" s="407"/>
      <c r="J26" s="673" t="str">
        <f t="shared" si="1"/>
        <v>Labor and capital income from the rest of the world</v>
      </c>
      <c r="K26"/>
      <c r="L26" s="380" t="str">
        <f t="shared" si="2"/>
        <v xml:space="preserve">Labor and capital income from the rest of the world of </v>
      </c>
      <c r="M26" s="648"/>
      <c r="N26" s="506"/>
      <c r="O26" s="506"/>
      <c r="P26" s="409"/>
      <c r="Q26" s="409" t="str">
        <f>CONCATENATE("[",H26,"]","=","[",H27,"]","+","[",H28,"]",)</f>
        <v>[Labor and capital income from the rest of the world]=[Labor income received from the rest of the world]+[Capital income received from the rest of the world]</v>
      </c>
      <c r="R26" s="409" t="str">
        <f>CONCATENATE("[",D26,"]","=","[",D27,"]","+","[",D28,"]",)</f>
        <v>[*flcir]=[*comrx]+[*pinrx]</v>
      </c>
      <c r="S26" s="410"/>
      <c r="T26" s="411"/>
      <c r="U26" s="411"/>
      <c r="V26" s="411" t="str">
        <f>D26</f>
        <v>*flcir</v>
      </c>
      <c r="W26" s="411"/>
      <c r="X26" s="411"/>
      <c r="Y26" s="411"/>
      <c r="Z26" s="548" t="str">
        <f>IF(Income_Macro_Variables!T26&lt;&gt;"",CONCATENATE(Income_Macro_Variables!$J26,"[",Income_Macro_Variables!T26,"]"),"")</f>
        <v/>
      </c>
      <c r="AA26" s="413" t="str">
        <f>IF(Income_Macro_Variables!U26&lt;&gt;"",CONCATENATE(Income_Macro_Variables!$J26,"[",Income_Macro_Variables!U26,"]"),"")</f>
        <v/>
      </c>
      <c r="AB26" s="413" t="str">
        <f>IF(Income_Macro_Variables!V26&lt;&gt;"",CONCATENATE(Income_Macro_Variables!$H26,"[",Income_Macro_Variables!V26,"]"),"")</f>
        <v>Labor and capital income from the rest of the world[*flcir]</v>
      </c>
      <c r="AC26" s="413"/>
      <c r="AD26" s="413"/>
      <c r="AE26" s="414" t="str">
        <f>IF(Income_Macro_Variables!Y26&lt;&gt;"",CONCATENATE(Income_Macro_Variables!$H26,"[",Income_Macro_Variables!Y26,"]"),"")</f>
        <v/>
      </c>
    </row>
    <row r="27" spans="1:31" ht="20" customHeight="1" thickBot="1">
      <c r="A27" s="406" t="s">
        <v>615</v>
      </c>
      <c r="B27" s="380" t="s">
        <v>453</v>
      </c>
      <c r="C27" s="380" t="s">
        <v>454</v>
      </c>
      <c r="D27" s="407" t="str">
        <f t="shared" si="0"/>
        <v>*comrx</v>
      </c>
      <c r="E27" s="408"/>
      <c r="F27" s="406"/>
      <c r="G27" s="407"/>
      <c r="H27" s="666" t="s">
        <v>2704</v>
      </c>
      <c r="I27" s="407"/>
      <c r="J27" s="673" t="str">
        <f t="shared" si="1"/>
        <v>Labor income received from the rest of the world</v>
      </c>
      <c r="K27"/>
      <c r="L27" s="380" t="str">
        <f t="shared" si="2"/>
        <v xml:space="preserve">Labor income received from the rest of the world of </v>
      </c>
      <c r="M27" s="648"/>
      <c r="N27" s="506"/>
      <c r="O27" s="506"/>
      <c r="P27" s="409"/>
      <c r="Q27" s="409"/>
      <c r="R27" s="409"/>
      <c r="S27" s="410"/>
      <c r="T27" s="411"/>
      <c r="U27" s="411"/>
      <c r="V27" s="411"/>
      <c r="W27" s="411" t="str">
        <f>D27</f>
        <v>*comrx</v>
      </c>
      <c r="X27" s="411"/>
      <c r="Y27" s="411"/>
      <c r="Z27" s="548" t="str">
        <f>IF(Income_Macro_Variables!T27&lt;&gt;"",CONCATENATE(Income_Macro_Variables!$J27,"[",Income_Macro_Variables!T27,"]"),"")</f>
        <v/>
      </c>
      <c r="AA27" s="413" t="str">
        <f>IF(Income_Macro_Variables!U27&lt;&gt;"",CONCATENATE(Income_Macro_Variables!$J27,"[",Income_Macro_Variables!U27,"]"),"")</f>
        <v/>
      </c>
      <c r="AB27" s="413" t="str">
        <f>IF(Income_Macro_Variables!V27&lt;&gt;"",CONCATENATE(Income_Macro_Variables!$H27,"[",Income_Macro_Variables!V27,"]"),"")</f>
        <v/>
      </c>
      <c r="AC27" s="413" t="str">
        <f>IF(Income_Macro_Variables!W27&lt;&gt;"",CONCATENATE(Income_Macro_Variables!$H27,"[",Income_Macro_Variables!W27,"]"),"")</f>
        <v>Labor income received from the rest of the world[*comrx]</v>
      </c>
      <c r="AD27" s="413"/>
      <c r="AE27" s="414" t="str">
        <f>IF(Income_Macro_Variables!Y27&lt;&gt;"",CONCATENATE(Income_Macro_Variables!$H27,"[",Income_Macro_Variables!Y27,"]"),"")</f>
        <v/>
      </c>
    </row>
    <row r="28" spans="1:31" ht="20" customHeight="1" thickBot="1">
      <c r="A28" s="406" t="s">
        <v>615</v>
      </c>
      <c r="B28" s="380" t="s">
        <v>450</v>
      </c>
      <c r="C28" s="380" t="s">
        <v>451</v>
      </c>
      <c r="D28" s="407" t="str">
        <f t="shared" si="0"/>
        <v>*pinrx</v>
      </c>
      <c r="E28" s="408"/>
      <c r="F28" s="406"/>
      <c r="G28" s="407"/>
      <c r="H28" s="666" t="s">
        <v>2705</v>
      </c>
      <c r="I28" s="407"/>
      <c r="J28" s="673" t="str">
        <f t="shared" si="1"/>
        <v>Capital income received from the rest of the world</v>
      </c>
      <c r="K28"/>
      <c r="L28" s="380" t="str">
        <f t="shared" si="2"/>
        <v xml:space="preserve">Capital income received from the rest of the world of </v>
      </c>
      <c r="M28" s="648"/>
      <c r="N28" s="506"/>
      <c r="O28" s="506"/>
      <c r="P28" s="409"/>
      <c r="Q28" s="409" t="str">
        <f>CONCATENATE("[",H28,"]","=","[",H29,"]","+","[",H30,"]",)</f>
        <v>[Capital income received from the rest of the world]=[Foreign direct investment income received  from the rest of the world]+[Portfolio and other income received from the rest of the world]</v>
      </c>
      <c r="R28" s="409" t="str">
        <f>CONCATENATE("[",D28,"]","=","[",D29,"]","+","[",D30,"]",)</f>
        <v>[*pinrx]=[*fdirx]+[*ptfrx]</v>
      </c>
      <c r="S28" s="410"/>
      <c r="T28" s="411"/>
      <c r="U28" s="411"/>
      <c r="V28" s="411"/>
      <c r="W28" s="411" t="str">
        <f>D28</f>
        <v>*pinrx</v>
      </c>
      <c r="X28" s="411"/>
      <c r="Y28" s="411"/>
      <c r="Z28" s="548" t="str">
        <f>IF(Income_Macro_Variables!T28&lt;&gt;"",CONCATENATE(Income_Macro_Variables!$J28,"[",Income_Macro_Variables!T28,"]"),"")</f>
        <v/>
      </c>
      <c r="AA28" s="413" t="str">
        <f>IF(Income_Macro_Variables!U28&lt;&gt;"",CONCATENATE(Income_Macro_Variables!$J28,"[",Income_Macro_Variables!U28,"]"),"")</f>
        <v/>
      </c>
      <c r="AB28" s="413" t="str">
        <f>IF(Income_Macro_Variables!V28&lt;&gt;"",CONCATENATE(Income_Macro_Variables!$H28,"[",Income_Macro_Variables!V28,"]"),"")</f>
        <v/>
      </c>
      <c r="AC28" s="413" t="str">
        <f>IF(Income_Macro_Variables!W28&lt;&gt;"",CONCATENATE(Income_Macro_Variables!$H28,"[",Income_Macro_Variables!W28,"]"),"")</f>
        <v>Capital income received from the rest of the world[*pinrx]</v>
      </c>
      <c r="AD28" s="413"/>
      <c r="AE28" s="414" t="str">
        <f>IF(Income_Macro_Variables!Y28&lt;&gt;"",CONCATENATE(Income_Macro_Variables!$H28,"[",Income_Macro_Variables!Y28,"]"),"")</f>
        <v/>
      </c>
    </row>
    <row r="29" spans="1:31" ht="20" customHeight="1" thickBot="1">
      <c r="A29" s="406" t="s">
        <v>615</v>
      </c>
      <c r="B29" s="380" t="s">
        <v>2715</v>
      </c>
      <c r="C29" s="380" t="s">
        <v>2716</v>
      </c>
      <c r="D29" s="407" t="str">
        <f t="shared" si="0"/>
        <v>*fdirx</v>
      </c>
      <c r="E29" s="408"/>
      <c r="F29" s="406"/>
      <c r="G29" s="407"/>
      <c r="H29" s="667" t="s">
        <v>2910</v>
      </c>
      <c r="I29" s="407"/>
      <c r="J29" s="673" t="str">
        <f t="shared" si="1"/>
        <v>Foreign direct investment income received  from the rest of the world</v>
      </c>
      <c r="K29"/>
      <c r="L29" s="380" t="str">
        <f t="shared" si="2"/>
        <v xml:space="preserve">Foreign direct investment income received  from the rest of the world of </v>
      </c>
      <c r="M29" s="648"/>
      <c r="N29" s="506"/>
      <c r="O29" s="506"/>
      <c r="P29" s="409"/>
      <c r="Q29" s="409"/>
      <c r="R29" s="409"/>
      <c r="S29" s="410"/>
      <c r="T29" s="411"/>
      <c r="U29" s="411"/>
      <c r="V29" s="411"/>
      <c r="W29" s="411"/>
      <c r="X29" s="411" t="str">
        <f>D29</f>
        <v>*fdirx</v>
      </c>
      <c r="Y29" s="411"/>
      <c r="Z29" s="548" t="str">
        <f>IF(Income_Macro_Variables!T29&lt;&gt;"",CONCATENATE(Income_Macro_Variables!$J29,"[",Income_Macro_Variables!T29,"]"),"")</f>
        <v/>
      </c>
      <c r="AA29" s="413" t="str">
        <f>IF(Income_Macro_Variables!U29&lt;&gt;"",CONCATENATE(Income_Macro_Variables!$J29,"[",Income_Macro_Variables!U29,"]"),"")</f>
        <v/>
      </c>
      <c r="AB29" s="413" t="str">
        <f>IF(Income_Macro_Variables!V29&lt;&gt;"",CONCATENATE(Income_Macro_Variables!$H29,"[",Income_Macro_Variables!V29,"]"),"")</f>
        <v/>
      </c>
      <c r="AC29" s="413"/>
      <c r="AD29" s="413" t="str">
        <f>IF(Income_Macro_Variables!X29&lt;&gt;"",CONCATENATE(Income_Macro_Variables!$H29,"[",Income_Macro_Variables!X29,"]"),"")</f>
        <v>Foreign direct investment income received  from the rest of the world[*fdirx]</v>
      </c>
      <c r="AE29" s="414" t="str">
        <f>IF(Income_Macro_Variables!Y29&lt;&gt;"",CONCATENATE(Income_Macro_Variables!$H29,"[",Income_Macro_Variables!Y29,"]"),"")</f>
        <v/>
      </c>
    </row>
    <row r="30" spans="1:31" ht="20" customHeight="1" thickBot="1">
      <c r="A30" s="406" t="s">
        <v>615</v>
      </c>
      <c r="B30" s="380" t="s">
        <v>297</v>
      </c>
      <c r="C30" s="380" t="s">
        <v>2717</v>
      </c>
      <c r="D30" s="407" t="str">
        <f t="shared" si="0"/>
        <v>*ptfrx</v>
      </c>
      <c r="E30" s="408"/>
      <c r="F30" s="406"/>
      <c r="G30" s="407"/>
      <c r="H30" s="667" t="s">
        <v>2911</v>
      </c>
      <c r="I30" s="407"/>
      <c r="J30" s="673" t="str">
        <f t="shared" si="1"/>
        <v>Portfolio and other income received from the rest of the world</v>
      </c>
      <c r="K30"/>
      <c r="L30" s="380" t="str">
        <f t="shared" si="2"/>
        <v xml:space="preserve">Portfolio and other income received from the rest of the world of </v>
      </c>
      <c r="M30" s="648"/>
      <c r="N30" s="506"/>
      <c r="O30" s="506"/>
      <c r="P30" s="409"/>
      <c r="Q30" s="409" t="str">
        <f>CONCATENATE("[",H30,"]","=","[",H31,"]","+","[",H32,"]","+","[",H33,"]",)</f>
        <v>[Portfolio and other income received from the rest of the world]=[Portfolio and other income received from the rest of the world, officially recorded]+[Reinvested earnings on foreign portfolio investment, received from the rest of the world]+[Foreign income received from tax havens]</v>
      </c>
      <c r="R30" s="409" t="str">
        <f>CONCATENATE("[",D30,"]","=","[",D31,"]","+","[",D32,"]","+","[",D33,"]",)</f>
        <v>[*ptfrx]=[*ptfor]+[*ptfrr]+[*ptfhr]</v>
      </c>
      <c r="S30" s="410"/>
      <c r="T30" s="411"/>
      <c r="U30" s="411"/>
      <c r="V30" s="411"/>
      <c r="W30" s="411"/>
      <c r="X30" s="411" t="str">
        <f>D30</f>
        <v>*ptfrx</v>
      </c>
      <c r="Y30" s="411"/>
      <c r="Z30" s="548" t="str">
        <f>IF(Income_Macro_Variables!T30&lt;&gt;"",CONCATENATE(Income_Macro_Variables!$J30,"[",Income_Macro_Variables!T30,"]"),"")</f>
        <v/>
      </c>
      <c r="AA30" s="413" t="str">
        <f>IF(Income_Macro_Variables!U30&lt;&gt;"",CONCATENATE(Income_Macro_Variables!$J30,"[",Income_Macro_Variables!U30,"]"),"")</f>
        <v/>
      </c>
      <c r="AB30" s="413" t="str">
        <f>IF(Income_Macro_Variables!V30&lt;&gt;"",CONCATENATE(Income_Macro_Variables!$H30,"[",Income_Macro_Variables!V30,"]"),"")</f>
        <v/>
      </c>
      <c r="AC30" s="413"/>
      <c r="AD30" s="413" t="str">
        <f>IF(Income_Macro_Variables!X30&lt;&gt;"",CONCATENATE(Income_Macro_Variables!$H30,"[",Income_Macro_Variables!X30,"]"),"")</f>
        <v>Portfolio and other income received from the rest of the world[*ptfrx]</v>
      </c>
      <c r="AE30" s="414" t="str">
        <f>IF(Income_Macro_Variables!Y30&lt;&gt;"",CONCATENATE(Income_Macro_Variables!$H30,"[",Income_Macro_Variables!Y30,"]"),"")</f>
        <v/>
      </c>
    </row>
    <row r="31" spans="1:31" ht="20" customHeight="1" thickBot="1">
      <c r="A31" s="406" t="s">
        <v>615</v>
      </c>
      <c r="B31" s="380" t="s">
        <v>297</v>
      </c>
      <c r="C31" s="380" t="s">
        <v>2718</v>
      </c>
      <c r="D31" s="407" t="str">
        <f t="shared" si="0"/>
        <v>*ptfor</v>
      </c>
      <c r="E31" s="408"/>
      <c r="F31" s="406"/>
      <c r="G31" s="407"/>
      <c r="H31" s="668" t="s">
        <v>2904</v>
      </c>
      <c r="I31" s="407"/>
      <c r="J31" s="673" t="str">
        <f t="shared" si="1"/>
        <v>Portfolio and other income received from the rest of the world, officially recorded</v>
      </c>
      <c r="K31"/>
      <c r="L31" s="380" t="str">
        <f t="shared" si="2"/>
        <v xml:space="preserve">Portfolio and other income received from the rest of the world, officially recorded of </v>
      </c>
      <c r="M31" s="648"/>
      <c r="N31" s="506"/>
      <c r="O31" s="506"/>
      <c r="P31" s="409"/>
      <c r="Q31" s="409"/>
      <c r="R31" s="409"/>
      <c r="S31" s="410"/>
      <c r="T31" s="411"/>
      <c r="U31" s="411"/>
      <c r="V31" s="411"/>
      <c r="W31" s="411"/>
      <c r="X31" s="411"/>
      <c r="Y31" s="411" t="str">
        <f>D31</f>
        <v>*ptfor</v>
      </c>
      <c r="Z31" s="548" t="str">
        <f>IF(Income_Macro_Variables!T31&lt;&gt;"",CONCATENATE(Income_Macro_Variables!$J31,"[",Income_Macro_Variables!T31,"]"),"")</f>
        <v/>
      </c>
      <c r="AA31" s="413" t="str">
        <f>IF(Income_Macro_Variables!U31&lt;&gt;"",CONCATENATE(Income_Macro_Variables!$J31,"[",Income_Macro_Variables!U31,"]"),"")</f>
        <v/>
      </c>
      <c r="AB31" s="413" t="str">
        <f>IF(Income_Macro_Variables!V31&lt;&gt;"",CONCATENATE(Income_Macro_Variables!$H31,"[",Income_Macro_Variables!V31,"]"),"")</f>
        <v/>
      </c>
      <c r="AC31" s="413"/>
      <c r="AD31" s="413"/>
      <c r="AE31" s="414" t="str">
        <f>IF(Income_Macro_Variables!Y31&lt;&gt;"",CONCATENATE(Income_Macro_Variables!$H31,"[",Income_Macro_Variables!Y31,"]"),"")</f>
        <v>Portfolio and other income received from the rest of the world, officially recorded[*ptfor]</v>
      </c>
    </row>
    <row r="32" spans="1:31" ht="20" customHeight="1" thickBot="1">
      <c r="A32" s="406" t="s">
        <v>615</v>
      </c>
      <c r="B32" s="380" t="s">
        <v>297</v>
      </c>
      <c r="C32" s="380" t="s">
        <v>2719</v>
      </c>
      <c r="D32" s="407" t="str">
        <f t="shared" si="0"/>
        <v>*ptfrr</v>
      </c>
      <c r="E32" s="408"/>
      <c r="F32" s="406"/>
      <c r="G32" s="407"/>
      <c r="H32" s="668" t="s">
        <v>2905</v>
      </c>
      <c r="I32" s="407"/>
      <c r="J32" s="673" t="str">
        <f t="shared" si="1"/>
        <v>Reinvested earnings on foreign portfolio investment, received from the rest of the world</v>
      </c>
      <c r="K32"/>
      <c r="L32" s="380" t="str">
        <f>CONCATENATE(H32," by ",I32)</f>
        <v xml:space="preserve">Reinvested earnings on foreign portfolio investment, received from the rest of the world by </v>
      </c>
      <c r="M32" s="648"/>
      <c r="N32" s="506"/>
      <c r="O32" s="506"/>
      <c r="P32" s="409"/>
      <c r="Q32" s="409"/>
      <c r="R32" s="409"/>
      <c r="S32" s="410"/>
      <c r="T32" s="411"/>
      <c r="U32" s="411"/>
      <c r="V32" s="411"/>
      <c r="W32" s="411"/>
      <c r="X32" s="411"/>
      <c r="Y32" s="411" t="str">
        <f>D32</f>
        <v>*ptfrr</v>
      </c>
      <c r="Z32" s="548" t="str">
        <f>IF(Income_Macro_Variables!T32&lt;&gt;"",CONCATENATE(Income_Macro_Variables!$J32,"[",Income_Macro_Variables!T32,"]"),"")</f>
        <v/>
      </c>
      <c r="AA32" s="413" t="str">
        <f>IF(Income_Macro_Variables!U32&lt;&gt;"",CONCATENATE(Income_Macro_Variables!$J32,"[",Income_Macro_Variables!U32,"]"),"")</f>
        <v/>
      </c>
      <c r="AB32" s="413" t="str">
        <f>IF(Income_Macro_Variables!V32&lt;&gt;"",CONCATENATE(Income_Macro_Variables!$H32,"[",Income_Macro_Variables!V32,"]"),"")</f>
        <v/>
      </c>
      <c r="AC32" s="413"/>
      <c r="AD32" s="413"/>
      <c r="AE32" s="414" t="str">
        <f>IF(Income_Macro_Variables!Y32&lt;&gt;"",CONCATENATE(Income_Macro_Variables!$H32,"[",Income_Macro_Variables!Y32,"]"),"")</f>
        <v>Reinvested earnings on foreign portfolio investment, received from the rest of the world[*ptfrr]</v>
      </c>
    </row>
    <row r="33" spans="1:31" ht="20" customHeight="1" thickBot="1">
      <c r="A33" s="406" t="s">
        <v>615</v>
      </c>
      <c r="B33" s="380" t="s">
        <v>297</v>
      </c>
      <c r="C33" s="380" t="s">
        <v>2720</v>
      </c>
      <c r="D33" s="407" t="str">
        <f t="shared" si="0"/>
        <v>*ptfhr</v>
      </c>
      <c r="E33" s="408"/>
      <c r="F33" s="406"/>
      <c r="G33" s="407"/>
      <c r="H33" s="668" t="s">
        <v>2906</v>
      </c>
      <c r="I33" s="407"/>
      <c r="J33" s="673" t="str">
        <f t="shared" si="1"/>
        <v>Foreign income received from tax havens</v>
      </c>
      <c r="K33"/>
      <c r="L33" s="380" t="str">
        <f t="shared" si="2"/>
        <v xml:space="preserve">Foreign income received from tax havens of </v>
      </c>
      <c r="M33" s="648"/>
      <c r="N33" s="506"/>
      <c r="O33" s="506"/>
      <c r="P33" s="409"/>
      <c r="Q33" s="409"/>
      <c r="R33" s="409"/>
      <c r="S33" s="410"/>
      <c r="T33" s="411"/>
      <c r="U33" s="411"/>
      <c r="V33" s="411"/>
      <c r="W33" s="411"/>
      <c r="X33" s="411"/>
      <c r="Y33" s="411" t="str">
        <f>D33</f>
        <v>*ptfhr</v>
      </c>
      <c r="Z33" s="548" t="str">
        <f>IF(Income_Macro_Variables!T33&lt;&gt;"",CONCATENATE(Income_Macro_Variables!$J33,"[",Income_Macro_Variables!T33,"]"),"")</f>
        <v/>
      </c>
      <c r="AA33" s="413" t="str">
        <f>IF(Income_Macro_Variables!U33&lt;&gt;"",CONCATENATE(Income_Macro_Variables!$J33,"[",Income_Macro_Variables!U33,"]"),"")</f>
        <v/>
      </c>
      <c r="AB33" s="413" t="str">
        <f>IF(Income_Macro_Variables!V33&lt;&gt;"",CONCATENATE(Income_Macro_Variables!$H33,"[",Income_Macro_Variables!V33,"]"),"")</f>
        <v/>
      </c>
      <c r="AC33" s="413"/>
      <c r="AD33" s="413"/>
      <c r="AE33" s="414" t="str">
        <f>IF(Income_Macro_Variables!Y33&lt;&gt;"",CONCATENATE(Income_Macro_Variables!$H33,"[",Income_Macro_Variables!Y33,"]"),"")</f>
        <v>Foreign income received from tax havens[*ptfhr]</v>
      </c>
    </row>
    <row r="34" spans="1:31" ht="20" customHeight="1" thickBot="1">
      <c r="A34" s="406" t="s">
        <v>615</v>
      </c>
      <c r="B34" s="380" t="s">
        <v>357</v>
      </c>
      <c r="C34" s="380" t="s">
        <v>2721</v>
      </c>
      <c r="D34" s="407" t="str">
        <f t="shared" si="0"/>
        <v>*fsubx</v>
      </c>
      <c r="E34" s="408"/>
      <c r="F34" s="406"/>
      <c r="G34" s="407"/>
      <c r="H34" s="665" t="s">
        <v>2907</v>
      </c>
      <c r="I34" s="407"/>
      <c r="J34" s="673" t="str">
        <f t="shared" si="1"/>
        <v>Subsidies on production received from the rest of the world</v>
      </c>
      <c r="K34"/>
      <c r="L34" s="380" t="str">
        <f>CONCATENATE(H34," by ",I34)</f>
        <v xml:space="preserve">Subsidies on production received from the rest of the world by </v>
      </c>
      <c r="M34" s="648"/>
      <c r="N34" s="506"/>
      <c r="O34" s="506"/>
      <c r="P34" s="409"/>
      <c r="Q34" s="409" t="str">
        <f>CONCATENATE("[",H34,"]","=","[",H35,"]","+","[",H36,"]",)</f>
        <v>[Subsidies on production received from the rest of the world]=[Subsidies on products received from the rest of the world]+[Other subsidies on production received from the rest of the world]</v>
      </c>
      <c r="R34" s="409" t="str">
        <f>CONCATENATE("[",D34,"]","=","[",D35,"]","+","[",D36,"]",)</f>
        <v>[*fsubx]=[*fpsub]+[*fosub]</v>
      </c>
      <c r="S34" s="410"/>
      <c r="T34" s="411"/>
      <c r="U34" s="411"/>
      <c r="V34" s="411" t="str">
        <f>D34</f>
        <v>*fsubx</v>
      </c>
      <c r="W34" s="411"/>
      <c r="X34" s="411"/>
      <c r="Y34" s="411"/>
      <c r="Z34" s="548" t="str">
        <f>IF(Income_Macro_Variables!T34&lt;&gt;"",CONCATENATE(Income_Macro_Variables!$J34,"[",Income_Macro_Variables!T34,"]"),"")</f>
        <v/>
      </c>
      <c r="AA34" s="413" t="str">
        <f>IF(Income_Macro_Variables!U34&lt;&gt;"",CONCATENATE(Income_Macro_Variables!$J34,"[",Income_Macro_Variables!U34,"]"),"")</f>
        <v/>
      </c>
      <c r="AB34" s="413" t="str">
        <f>IF(Income_Macro_Variables!V34&lt;&gt;"",CONCATENATE(Income_Macro_Variables!$H34,"[",Income_Macro_Variables!V34,"]"),"")</f>
        <v>Subsidies on production received from the rest of the world[*fsubx]</v>
      </c>
      <c r="AC34" s="413"/>
      <c r="AD34" s="413"/>
      <c r="AE34" s="414" t="str">
        <f>IF(Income_Macro_Variables!Y34&lt;&gt;"",CONCATENATE(Income_Macro_Variables!$H34,"[",Income_Macro_Variables!Y34,"]"),"")</f>
        <v/>
      </c>
    </row>
    <row r="35" spans="1:31" ht="20" customHeight="1" thickBot="1">
      <c r="A35" s="406" t="s">
        <v>615</v>
      </c>
      <c r="B35" s="380" t="s">
        <v>317</v>
      </c>
      <c r="C35" s="380" t="s">
        <v>2722</v>
      </c>
      <c r="D35" s="407" t="str">
        <f t="shared" si="0"/>
        <v>*fpsub</v>
      </c>
      <c r="E35" s="408"/>
      <c r="F35" s="406"/>
      <c r="G35" s="407"/>
      <c r="H35" s="666" t="s">
        <v>2908</v>
      </c>
      <c r="I35" s="407"/>
      <c r="J35" s="673" t="str">
        <f t="shared" si="1"/>
        <v>Subsidies on products received from the rest of the world</v>
      </c>
      <c r="K35"/>
      <c r="L35" s="380" t="str">
        <f t="shared" si="2"/>
        <v xml:space="preserve">Subsidies on products received from the rest of the world of </v>
      </c>
      <c r="M35" s="648"/>
      <c r="N35" s="506"/>
      <c r="O35" s="506"/>
      <c r="P35" s="409"/>
      <c r="Q35" s="409"/>
      <c r="R35" s="409"/>
      <c r="S35" s="410"/>
      <c r="T35" s="411"/>
      <c r="U35" s="411"/>
      <c r="V35" s="411"/>
      <c r="W35" s="411" t="str">
        <f>D35</f>
        <v>*fpsub</v>
      </c>
      <c r="X35" s="411"/>
      <c r="Y35" s="411"/>
      <c r="Z35" s="548" t="str">
        <f>IF(Income_Macro_Variables!T35&lt;&gt;"",CONCATENATE(Income_Macro_Variables!$J35,"[",Income_Macro_Variables!T35,"]"),"")</f>
        <v/>
      </c>
      <c r="AA35" s="413" t="str">
        <f>IF(Income_Macro_Variables!U35&lt;&gt;"",CONCATENATE(Income_Macro_Variables!$J35,"[",Income_Macro_Variables!U35,"]"),"")</f>
        <v/>
      </c>
      <c r="AB35" s="413" t="str">
        <f>IF(Income_Macro_Variables!V35&lt;&gt;"",CONCATENATE(Income_Macro_Variables!$H35,"[",Income_Macro_Variables!V35,"]"),"")</f>
        <v/>
      </c>
      <c r="AC35" s="413" t="str">
        <f>IF(Income_Macro_Variables!W35&lt;&gt;"",CONCATENATE(Income_Macro_Variables!$H35,"[",Income_Macro_Variables!W35,"]"),"")</f>
        <v>Subsidies on products received from the rest of the world[*fpsub]</v>
      </c>
      <c r="AD35" s="413"/>
      <c r="AE35" s="414" t="str">
        <f>IF(Income_Macro_Variables!Y35&lt;&gt;"",CONCATENATE(Income_Macro_Variables!$H35,"[",Income_Macro_Variables!Y35,"]"),"")</f>
        <v/>
      </c>
    </row>
    <row r="36" spans="1:31" ht="20" customHeight="1" thickBot="1">
      <c r="A36" s="406" t="s">
        <v>615</v>
      </c>
      <c r="B36" s="380" t="s">
        <v>2723</v>
      </c>
      <c r="C36" s="380" t="s">
        <v>2722</v>
      </c>
      <c r="D36" s="407" t="str">
        <f t="shared" si="0"/>
        <v>*fosub</v>
      </c>
      <c r="E36" s="408"/>
      <c r="F36" s="406"/>
      <c r="G36" s="407"/>
      <c r="H36" s="666" t="s">
        <v>2909</v>
      </c>
      <c r="I36" s="407"/>
      <c r="J36" s="673" t="str">
        <f t="shared" si="1"/>
        <v>Other subsidies on production received from the rest of the world</v>
      </c>
      <c r="K36"/>
      <c r="L36" s="380" t="str">
        <f>CONCATENATE(H36," by ",I36)</f>
        <v xml:space="preserve">Other subsidies on production received from the rest of the world by </v>
      </c>
      <c r="M36" s="648"/>
      <c r="N36" s="506"/>
      <c r="O36" s="506"/>
      <c r="P36" s="409"/>
      <c r="Q36" s="409"/>
      <c r="R36" s="409"/>
      <c r="S36" s="410"/>
      <c r="T36" s="411"/>
      <c r="U36" s="411"/>
      <c r="V36" s="411"/>
      <c r="W36" s="411" t="str">
        <f>D36</f>
        <v>*fosub</v>
      </c>
      <c r="X36" s="411"/>
      <c r="Y36" s="411"/>
      <c r="Z36" s="548" t="str">
        <f>IF(Income_Macro_Variables!T36&lt;&gt;"",CONCATENATE(Income_Macro_Variables!$J36,"[",Income_Macro_Variables!T36,"]"),"")</f>
        <v/>
      </c>
      <c r="AA36" s="413" t="str">
        <f>IF(Income_Macro_Variables!U36&lt;&gt;"",CONCATENATE(Income_Macro_Variables!$J36,"[",Income_Macro_Variables!U36,"]"),"")</f>
        <v/>
      </c>
      <c r="AB36" s="413" t="str">
        <f>IF(Income_Macro_Variables!V36&lt;&gt;"",CONCATENATE(Income_Macro_Variables!$H36,"[",Income_Macro_Variables!V36,"]"),"")</f>
        <v/>
      </c>
      <c r="AC36" s="413" t="str">
        <f>IF(Income_Macro_Variables!W36&lt;&gt;"",CONCATENATE(Income_Macro_Variables!$H36,"[",Income_Macro_Variables!W36,"]"),"")</f>
        <v>Other subsidies on production received from the rest of the world[*fosub]</v>
      </c>
      <c r="AD36" s="413"/>
      <c r="AE36" s="414" t="str">
        <f>IF(Income_Macro_Variables!Y36&lt;&gt;"",CONCATENATE(Income_Macro_Variables!$H36,"[",Income_Macro_Variables!Y36,"]"),"")</f>
        <v/>
      </c>
    </row>
    <row r="37" spans="1:31" ht="20" customHeight="1" thickBot="1">
      <c r="A37" s="406" t="s">
        <v>615</v>
      </c>
      <c r="B37" s="380" t="s">
        <v>275</v>
      </c>
      <c r="C37" s="380" t="s">
        <v>452</v>
      </c>
      <c r="D37" s="407" t="str">
        <f t="shared" si="0"/>
        <v>*finpx</v>
      </c>
      <c r="E37" s="408"/>
      <c r="F37" s="406"/>
      <c r="G37" s="407"/>
      <c r="H37" s="663" t="s">
        <v>2708</v>
      </c>
      <c r="I37" s="407"/>
      <c r="J37" s="673" t="str">
        <f t="shared" si="1"/>
        <v>Foreign income paid to the rest of the world</v>
      </c>
      <c r="K37"/>
      <c r="L37" s="380" t="str">
        <f t="shared" si="2"/>
        <v xml:space="preserve">Foreign income paid to the rest of the world of </v>
      </c>
      <c r="M37" s="648"/>
      <c r="N37" s="506"/>
      <c r="O37" s="506"/>
      <c r="P37" s="409"/>
      <c r="Q37" s="409" t="str">
        <f>CONCATENATE("[",H37,"]","=","[",H38,"]","-","[",H45,"]",)</f>
        <v>[Foreign income paid to the rest of the world]=[Labor and capital income paid to the rest of the world]-[Taxes on production paid to the rest of the world]</v>
      </c>
      <c r="R37" s="409" t="str">
        <f>CONCATENATE("[",D37,"]","=","[",D38,"]","-","[",D45,"]",)</f>
        <v>[*finpx]=[*flcip]-[*ftaxx]</v>
      </c>
      <c r="S37" s="410"/>
      <c r="T37" s="411"/>
      <c r="U37" s="411" t="str">
        <f>D37</f>
        <v>*finpx</v>
      </c>
      <c r="V37" s="411"/>
      <c r="W37" s="411"/>
      <c r="X37" s="411"/>
      <c r="Y37" s="411"/>
      <c r="Z37" s="548" t="str">
        <f>IF(Income_Macro_Variables!T37&lt;&gt;"",CONCATENATE(Income_Macro_Variables!$J37,"[",Income_Macro_Variables!T37,"]"),"")</f>
        <v/>
      </c>
      <c r="AA37" s="413" t="str">
        <f>IF(Income_Macro_Variables!U37&lt;&gt;"",CONCATENATE(Income_Macro_Variables!$J37,"[",Income_Macro_Variables!U37,"]"),"")</f>
        <v>Foreign income paid to the rest of the world[*finpx]</v>
      </c>
      <c r="AB37" s="413" t="str">
        <f>IF(Income_Macro_Variables!V37&lt;&gt;"",CONCATENATE(Income_Macro_Variables!$H37,"[",Income_Macro_Variables!V37,"]"),"")</f>
        <v/>
      </c>
      <c r="AC37" s="413"/>
      <c r="AD37" s="413"/>
      <c r="AE37" s="414" t="str">
        <f>IF(Income_Macro_Variables!Y37&lt;&gt;"",CONCATENATE(Income_Macro_Variables!$H37,"[",Income_Macro_Variables!Y37,"]"),"")</f>
        <v/>
      </c>
    </row>
    <row r="38" spans="1:31" ht="20" customHeight="1" thickBot="1">
      <c r="A38" s="406" t="s">
        <v>615</v>
      </c>
      <c r="B38" s="380" t="s">
        <v>287</v>
      </c>
      <c r="C38" s="380" t="s">
        <v>2724</v>
      </c>
      <c r="D38" s="407" t="str">
        <f t="shared" si="0"/>
        <v>*flcip</v>
      </c>
      <c r="E38" s="408"/>
      <c r="F38" s="406"/>
      <c r="G38" s="407"/>
      <c r="H38" s="683" t="s">
        <v>2709</v>
      </c>
      <c r="I38" s="407"/>
      <c r="J38" s="673" t="str">
        <f t="shared" si="1"/>
        <v>Labor and capital income paid to the rest of the world</v>
      </c>
      <c r="K38" s="408"/>
      <c r="L38" s="380" t="str">
        <f>CONCATENATE(H38," by ",I38)</f>
        <v xml:space="preserve">Labor and capital income paid to the rest of the world by </v>
      </c>
      <c r="M38" s="648"/>
      <c r="N38" s="506"/>
      <c r="O38" s="506"/>
      <c r="P38" s="409"/>
      <c r="Q38" s="409" t="str">
        <f>CONCATENATE("[",H38,"]","=","[",H39,"]","+","[",H40,"]",)</f>
        <v>[Labor and capital income paid to the rest of the world]=[Labor income paid to the rest of the world]+[Capital income paid to the rest of the world]</v>
      </c>
      <c r="R38" s="409" t="str">
        <f>CONCATENATE("[",D38,"]","=","[",D39,"]","+","[",D40,"]",)</f>
        <v>[*flcip]=[*compx]+[*pinpx]</v>
      </c>
      <c r="S38" s="410"/>
      <c r="T38" s="411"/>
      <c r="U38" s="411"/>
      <c r="V38" s="411" t="str">
        <f>D38</f>
        <v>*flcip</v>
      </c>
      <c r="W38" s="411"/>
      <c r="X38" s="411"/>
      <c r="Y38" s="411"/>
      <c r="Z38" s="548" t="str">
        <f>IF(Income_Macro_Variables!T38&lt;&gt;"",CONCATENATE(Income_Macro_Variables!$J38,"[",Income_Macro_Variables!T38,"]"),"")</f>
        <v/>
      </c>
      <c r="AA38" s="413" t="str">
        <f>IF(Income_Macro_Variables!U38&lt;&gt;"",CONCATENATE(Income_Macro_Variables!$J38,"[",Income_Macro_Variables!U38,"]"),"")</f>
        <v/>
      </c>
      <c r="AB38" s="413" t="str">
        <f>IF(Income_Macro_Variables!V38&lt;&gt;"",CONCATENATE(Income_Macro_Variables!$H38,"[",Income_Macro_Variables!V38,"]"),"")</f>
        <v>Labor and capital income paid to the rest of the world[*flcip]</v>
      </c>
      <c r="AC38" s="413"/>
      <c r="AD38" s="413"/>
      <c r="AE38" s="414" t="str">
        <f>IF(Income_Macro_Variables!Y38&lt;&gt;"",CONCATENATE(Income_Macro_Variables!$H38,"[",Income_Macro_Variables!Y38,"]"),"")</f>
        <v/>
      </c>
    </row>
    <row r="39" spans="1:31" ht="20" customHeight="1" thickBot="1">
      <c r="A39" s="406" t="s">
        <v>615</v>
      </c>
      <c r="B39" s="380" t="s">
        <v>453</v>
      </c>
      <c r="C39" s="380" t="s">
        <v>455</v>
      </c>
      <c r="D39" s="407" t="str">
        <f>CONCATENATE(A39,B39,C39)</f>
        <v>*compx</v>
      </c>
      <c r="E39" s="408"/>
      <c r="F39" s="406"/>
      <c r="G39" s="407"/>
      <c r="H39" s="669" t="s">
        <v>2710</v>
      </c>
      <c r="I39" s="407"/>
      <c r="J39" s="673" t="str">
        <f t="shared" si="1"/>
        <v>Labor income paid to the rest of the world</v>
      </c>
      <c r="K39" s="408"/>
      <c r="L39" s="380" t="str">
        <f t="shared" si="2"/>
        <v xml:space="preserve">Labor income paid to the rest of the world of </v>
      </c>
      <c r="M39" s="648"/>
      <c r="N39" s="506"/>
      <c r="O39" s="506"/>
      <c r="P39" s="409"/>
      <c r="Q39" s="409"/>
      <c r="R39" s="409"/>
      <c r="S39" s="410"/>
      <c r="T39" s="411"/>
      <c r="U39" s="411"/>
      <c r="V39" s="411"/>
      <c r="W39" s="411" t="str">
        <f>D39</f>
        <v>*compx</v>
      </c>
      <c r="X39" s="411"/>
      <c r="Y39" s="411"/>
      <c r="Z39" s="548" t="str">
        <f>IF(Income_Macro_Variables!T39&lt;&gt;"",CONCATENATE(Income_Macro_Variables!$J39,"[",Income_Macro_Variables!T39,"]"),"")</f>
        <v/>
      </c>
      <c r="AA39" s="413" t="str">
        <f>IF(Income_Macro_Variables!U39&lt;&gt;"",CONCATENATE(Income_Macro_Variables!$J39,"[",Income_Macro_Variables!U39,"]"),"")</f>
        <v/>
      </c>
      <c r="AB39" s="413" t="str">
        <f>IF(Income_Macro_Variables!V39&lt;&gt;"",CONCATENATE(Income_Macro_Variables!$H39,"[",Income_Macro_Variables!V39,"]"),"")</f>
        <v/>
      </c>
      <c r="AC39" s="413" t="str">
        <f>IF(Income_Macro_Variables!W39&lt;&gt;"",CONCATENATE(Income_Macro_Variables!$H39,"[",Income_Macro_Variables!W39,"]"),"")</f>
        <v>Labor income paid to the rest of the world[*compx]</v>
      </c>
      <c r="AD39" s="413"/>
      <c r="AE39" s="414" t="str">
        <f>IF(Income_Macro_Variables!Y39&lt;&gt;"",CONCATENATE(Income_Macro_Variables!$H39,"[",Income_Macro_Variables!Y39,"]"),"")</f>
        <v/>
      </c>
    </row>
    <row r="40" spans="1:31" ht="20" customHeight="1" thickBot="1">
      <c r="A40" s="406" t="s">
        <v>615</v>
      </c>
      <c r="B40" s="380" t="s">
        <v>450</v>
      </c>
      <c r="C40" s="380" t="s">
        <v>452</v>
      </c>
      <c r="D40" s="407" t="str">
        <f t="shared" si="0"/>
        <v>*pinpx</v>
      </c>
      <c r="E40" s="408"/>
      <c r="F40" s="406"/>
      <c r="G40" s="407"/>
      <c r="H40" s="669" t="s">
        <v>2711</v>
      </c>
      <c r="I40" s="407"/>
      <c r="J40" s="673" t="str">
        <f t="shared" si="1"/>
        <v>Capital income paid to the rest of the world</v>
      </c>
      <c r="K40" s="408"/>
      <c r="L40" s="380" t="str">
        <f>CONCATENATE(H40," by ",I40)</f>
        <v xml:space="preserve">Capital income paid to the rest of the world by </v>
      </c>
      <c r="M40" s="648"/>
      <c r="N40" s="506"/>
      <c r="O40" s="506"/>
      <c r="P40" s="409"/>
      <c r="Q40" s="409" t="str">
        <f>CONCATENATE("[",H40,"]","=","[",H41,"]","+","[",H42,"]",)</f>
        <v>[Capital income paid to the rest of the world]=[Foreign direct investment income paid to the rest of the world]+[Portfolio and other income paid to the rest of the world]</v>
      </c>
      <c r="R40" s="409" t="str">
        <f>CONCATENATE("[",D40,"]","=","[",D41,"]","+","[",D42,"]",)</f>
        <v>[*pinpx]=[*fdipx]+[*ptfpx]</v>
      </c>
      <c r="S40" s="410"/>
      <c r="T40" s="411"/>
      <c r="U40" s="411"/>
      <c r="V40" s="411"/>
      <c r="W40" s="411" t="str">
        <f>D40</f>
        <v>*pinpx</v>
      </c>
      <c r="X40" s="411"/>
      <c r="Y40" s="411"/>
      <c r="Z40" s="548" t="str">
        <f>IF(Income_Macro_Variables!T40&lt;&gt;"",CONCATENATE(Income_Macro_Variables!$J40,"[",Income_Macro_Variables!T40,"]"),"")</f>
        <v/>
      </c>
      <c r="AA40" s="413" t="str">
        <f>IF(Income_Macro_Variables!U40&lt;&gt;"",CONCATENATE(Income_Macro_Variables!$J40,"[",Income_Macro_Variables!U40,"]"),"")</f>
        <v/>
      </c>
      <c r="AB40" s="413" t="str">
        <f>IF(Income_Macro_Variables!V40&lt;&gt;"",CONCATENATE(Income_Macro_Variables!$H40,"[",Income_Macro_Variables!V40,"]"),"")</f>
        <v/>
      </c>
      <c r="AC40" s="413" t="str">
        <f>IF(Income_Macro_Variables!W40&lt;&gt;"",CONCATENATE(Income_Macro_Variables!$H40,"[",Income_Macro_Variables!W40,"]"),"")</f>
        <v>Capital income paid to the rest of the world[*pinpx]</v>
      </c>
      <c r="AD40" s="413"/>
      <c r="AE40" s="414" t="str">
        <f>IF(Income_Macro_Variables!Y40&lt;&gt;"",CONCATENATE(Income_Macro_Variables!$H40,"[",Income_Macro_Variables!Y40,"]"),"")</f>
        <v/>
      </c>
    </row>
    <row r="41" spans="1:31" ht="20" customHeight="1" thickBot="1">
      <c r="A41" s="406" t="s">
        <v>615</v>
      </c>
      <c r="B41" s="380" t="s">
        <v>2715</v>
      </c>
      <c r="C41" s="380" t="s">
        <v>2725</v>
      </c>
      <c r="D41" s="407" t="str">
        <f t="shared" si="0"/>
        <v>*fdipx</v>
      </c>
      <c r="E41" s="408"/>
      <c r="F41" s="406"/>
      <c r="G41" s="407"/>
      <c r="H41" s="685" t="s">
        <v>2912</v>
      </c>
      <c r="I41" s="407"/>
      <c r="J41" s="673" t="str">
        <f t="shared" si="1"/>
        <v>Foreign direct investment income paid to the rest of the world</v>
      </c>
      <c r="K41" s="408"/>
      <c r="L41" s="380" t="str">
        <f>CONCATENATE(H41," by ",I41)</f>
        <v xml:space="preserve">Foreign direct investment income paid to the rest of the world by </v>
      </c>
      <c r="M41" s="648"/>
      <c r="N41" s="506"/>
      <c r="O41" s="506"/>
      <c r="P41" s="409"/>
      <c r="Q41" s="409"/>
      <c r="R41" s="409"/>
      <c r="S41" s="410"/>
      <c r="T41" s="411"/>
      <c r="U41" s="411"/>
      <c r="V41" s="411"/>
      <c r="W41" s="411"/>
      <c r="X41" s="411" t="str">
        <f>D41</f>
        <v>*fdipx</v>
      </c>
      <c r="Y41" s="411"/>
      <c r="Z41" s="548" t="str">
        <f>IF(Income_Macro_Variables!T41&lt;&gt;"",CONCATENATE(Income_Macro_Variables!$J41,"[",Income_Macro_Variables!T41,"]"),"")</f>
        <v/>
      </c>
      <c r="AA41" s="413" t="str">
        <f>IF(Income_Macro_Variables!U41&lt;&gt;"",CONCATENATE(Income_Macro_Variables!$J41,"[",Income_Macro_Variables!U41,"]"),"")</f>
        <v/>
      </c>
      <c r="AB41" s="413" t="str">
        <f>IF(Income_Macro_Variables!V41&lt;&gt;"",CONCATENATE(Income_Macro_Variables!$H41,"[",Income_Macro_Variables!V41,"]"),"")</f>
        <v/>
      </c>
      <c r="AC41" s="413"/>
      <c r="AD41" s="413" t="str">
        <f>IF(Income_Macro_Variables!X41&lt;&gt;"",CONCATENATE(Income_Macro_Variables!$H41,"[",Income_Macro_Variables!X41,"]"),"")</f>
        <v>Foreign direct investment income paid to the rest of the world[*fdipx]</v>
      </c>
      <c r="AE41" s="414" t="str">
        <f>IF(Income_Macro_Variables!Y41&lt;&gt;"",CONCATENATE(Income_Macro_Variables!$H41,"[",Income_Macro_Variables!Y41,"]"),"")</f>
        <v/>
      </c>
    </row>
    <row r="42" spans="1:31" ht="20" customHeight="1" thickBot="1">
      <c r="A42" s="406" t="s">
        <v>615</v>
      </c>
      <c r="B42" s="380" t="s">
        <v>297</v>
      </c>
      <c r="C42" s="380" t="s">
        <v>2726</v>
      </c>
      <c r="D42" s="407" t="str">
        <f t="shared" si="0"/>
        <v>*ptfpx</v>
      </c>
      <c r="E42" s="408"/>
      <c r="F42" s="406"/>
      <c r="G42" s="407"/>
      <c r="H42" s="685" t="s">
        <v>2913</v>
      </c>
      <c r="I42" s="407"/>
      <c r="J42" s="673" t="str">
        <f t="shared" si="1"/>
        <v>Portfolio and other income paid to the rest of the world</v>
      </c>
      <c r="K42" s="408"/>
      <c r="L42" s="380" t="str">
        <f t="shared" si="2"/>
        <v xml:space="preserve">Portfolio and other income paid to the rest of the world of </v>
      </c>
      <c r="M42" s="648"/>
      <c r="N42" s="506"/>
      <c r="O42" s="506"/>
      <c r="P42" s="409"/>
      <c r="Q42" s="409" t="str">
        <f>CONCATENATE("[",H42,"]","=","[",H43,"]","+","[",H44,"]",)</f>
        <v>[Portfolio and other income paid to the rest of the world]=[Portfolio and other income paid to the rest of the world, officially recorded]+[Reinvested earnings on foreign portfolio investment, paid to the rest of the world]</v>
      </c>
      <c r="R42" s="409" t="str">
        <f>CONCATENATE("[",D42,"]","=","[",D43,"]","+","[",D44,"]",)</f>
        <v>[*ptfpx]=[*ptfop]+[*ptfrp]</v>
      </c>
      <c r="S42" s="410"/>
      <c r="T42" s="411"/>
      <c r="U42" s="411"/>
      <c r="V42" s="411"/>
      <c r="W42" s="411"/>
      <c r="X42" s="411" t="str">
        <f>D42</f>
        <v>*ptfpx</v>
      </c>
      <c r="Y42" s="411"/>
      <c r="Z42" s="548" t="str">
        <f>IF(Income_Macro_Variables!T42&lt;&gt;"",CONCATENATE(Income_Macro_Variables!$J42,"[",Income_Macro_Variables!T42,"]"),"")</f>
        <v/>
      </c>
      <c r="AA42" s="413" t="str">
        <f>IF(Income_Macro_Variables!U42&lt;&gt;"",CONCATENATE(Income_Macro_Variables!$J42,"[",Income_Macro_Variables!U42,"]"),"")</f>
        <v/>
      </c>
      <c r="AB42" s="413" t="str">
        <f>IF(Income_Macro_Variables!V42&lt;&gt;"",CONCATENATE(Income_Macro_Variables!$H42,"[",Income_Macro_Variables!V42,"]"),"")</f>
        <v/>
      </c>
      <c r="AC42" s="413"/>
      <c r="AD42" s="413" t="str">
        <f>IF(Income_Macro_Variables!X42&lt;&gt;"",CONCATENATE(Income_Macro_Variables!$H42,"[",Income_Macro_Variables!X42,"]"),"")</f>
        <v>Portfolio and other income paid to the rest of the world[*ptfpx]</v>
      </c>
      <c r="AE42" s="414" t="str">
        <f>IF(Income_Macro_Variables!Y42&lt;&gt;"",CONCATENATE(Income_Macro_Variables!$H42,"[",Income_Macro_Variables!Y42,"]"),"")</f>
        <v/>
      </c>
    </row>
    <row r="43" spans="1:31" ht="20" customHeight="1" thickBot="1">
      <c r="A43" s="406" t="s">
        <v>615</v>
      </c>
      <c r="B43" s="380" t="s">
        <v>297</v>
      </c>
      <c r="C43" s="380" t="s">
        <v>2727</v>
      </c>
      <c r="D43" s="407" t="str">
        <f t="shared" si="0"/>
        <v>*ptfop</v>
      </c>
      <c r="E43" s="408"/>
      <c r="F43" s="406"/>
      <c r="G43" s="407"/>
      <c r="H43" s="686" t="s">
        <v>2914</v>
      </c>
      <c r="I43" s="407"/>
      <c r="J43" s="673" t="str">
        <f t="shared" si="1"/>
        <v>Portfolio and other income paid to the rest of the world, officially recorded</v>
      </c>
      <c r="K43" s="408"/>
      <c r="L43" s="380" t="str">
        <f>CONCATENATE(H43," by ",I43)</f>
        <v xml:space="preserve">Portfolio and other income paid to the rest of the world, officially recorded by </v>
      </c>
      <c r="M43" s="648"/>
      <c r="N43" s="506"/>
      <c r="O43" s="506"/>
      <c r="P43" s="409"/>
      <c r="Q43" s="409"/>
      <c r="R43" s="409"/>
      <c r="S43" s="410"/>
      <c r="T43" s="411"/>
      <c r="U43" s="411"/>
      <c r="V43" s="411"/>
      <c r="W43" s="411"/>
      <c r="X43" s="411"/>
      <c r="Y43" s="411" t="str">
        <f>D43</f>
        <v>*ptfop</v>
      </c>
      <c r="Z43" s="548" t="str">
        <f>IF(Income_Macro_Variables!T43&lt;&gt;"",CONCATENATE(Income_Macro_Variables!$J43,"[",Income_Macro_Variables!T43,"]"),"")</f>
        <v/>
      </c>
      <c r="AA43" s="413" t="str">
        <f>IF(Income_Macro_Variables!U43&lt;&gt;"",CONCATENATE(Income_Macro_Variables!$J43,"[",Income_Macro_Variables!U43,"]"),"")</f>
        <v/>
      </c>
      <c r="AB43" s="413" t="str">
        <f>IF(Income_Macro_Variables!V43&lt;&gt;"",CONCATENATE(Income_Macro_Variables!$H43,"[",Income_Macro_Variables!V43,"]"),"")</f>
        <v/>
      </c>
      <c r="AC43" s="413"/>
      <c r="AD43" s="413"/>
      <c r="AE43" s="414" t="str">
        <f>IF(Income_Macro_Variables!Y43&lt;&gt;"",CONCATENATE(Income_Macro_Variables!$H43,"[",Income_Macro_Variables!Y43,"]"),"")</f>
        <v>Portfolio and other income paid to the rest of the world, officially recorded[*ptfop]</v>
      </c>
    </row>
    <row r="44" spans="1:31" ht="20" customHeight="1" thickBot="1">
      <c r="A44" s="406" t="s">
        <v>615</v>
      </c>
      <c r="B44" s="380" t="s">
        <v>297</v>
      </c>
      <c r="C44" s="380" t="s">
        <v>2728</v>
      </c>
      <c r="D44" s="407" t="str">
        <f t="shared" si="0"/>
        <v>*ptfrp</v>
      </c>
      <c r="E44" s="408"/>
      <c r="F44" s="406"/>
      <c r="G44" s="407"/>
      <c r="H44" s="686" t="s">
        <v>2915</v>
      </c>
      <c r="I44" s="407"/>
      <c r="J44" s="673" t="str">
        <f t="shared" si="1"/>
        <v>Reinvested earnings on foreign portfolio investment, paid to the rest of the world</v>
      </c>
      <c r="K44" s="408"/>
      <c r="L44" s="380" t="str">
        <f>CONCATENATE(H44," of ",I44)</f>
        <v xml:space="preserve">Reinvested earnings on foreign portfolio investment, paid to the rest of the world of </v>
      </c>
      <c r="M44" s="648"/>
      <c r="N44" s="506"/>
      <c r="O44" s="506"/>
      <c r="P44" s="409"/>
      <c r="Q44" s="409"/>
      <c r="R44" s="409"/>
      <c r="S44" s="410"/>
      <c r="T44" s="411"/>
      <c r="U44" s="411"/>
      <c r="V44" s="411"/>
      <c r="W44" s="411"/>
      <c r="X44" s="411"/>
      <c r="Y44" s="411" t="str">
        <f>D44</f>
        <v>*ptfrp</v>
      </c>
      <c r="Z44" s="548" t="str">
        <f>IF(Income_Macro_Variables!T44&lt;&gt;"",CONCATENATE(Income_Macro_Variables!$J44,"[",Income_Macro_Variables!T44,"]"),"")</f>
        <v/>
      </c>
      <c r="AA44" s="413" t="str">
        <f>IF(Income_Macro_Variables!U44&lt;&gt;"",CONCATENATE(Income_Macro_Variables!$J44,"[",Income_Macro_Variables!U44,"]"),"")</f>
        <v/>
      </c>
      <c r="AB44" s="413" t="str">
        <f>IF(Income_Macro_Variables!V44&lt;&gt;"",CONCATENATE(Income_Macro_Variables!$H44,"[",Income_Macro_Variables!V44,"]"),"")</f>
        <v/>
      </c>
      <c r="AC44" s="413"/>
      <c r="AD44" s="413"/>
      <c r="AE44" s="414" t="str">
        <f>IF(Income_Macro_Variables!Y44&lt;&gt;"",CONCATENATE(Income_Macro_Variables!$H44,"[",Income_Macro_Variables!Y44,"]"),"")</f>
        <v>Reinvested earnings on foreign portfolio investment, paid to the rest of the world[*ptfrp]</v>
      </c>
    </row>
    <row r="45" spans="1:31" ht="20" customHeight="1" thickBot="1">
      <c r="A45" s="406" t="s">
        <v>615</v>
      </c>
      <c r="B45" s="380" t="s">
        <v>2729</v>
      </c>
      <c r="C45" s="380" t="s">
        <v>2730</v>
      </c>
      <c r="D45" s="407" t="str">
        <f t="shared" si="0"/>
        <v>*ftaxx</v>
      </c>
      <c r="E45" s="408"/>
      <c r="F45" s="406"/>
      <c r="G45" s="407"/>
      <c r="H45" s="683" t="s">
        <v>2916</v>
      </c>
      <c r="I45" s="407"/>
      <c r="J45" s="673" t="str">
        <f t="shared" si="1"/>
        <v>Taxes on production paid to the rest of the world</v>
      </c>
      <c r="K45" s="408"/>
      <c r="L45" s="380" t="str">
        <f t="shared" si="2"/>
        <v xml:space="preserve">Taxes on production paid to the rest of the world of </v>
      </c>
      <c r="M45" s="648"/>
      <c r="N45" s="506"/>
      <c r="O45" s="506"/>
      <c r="P45" s="409"/>
      <c r="Q45" s="409" t="str">
        <f>CONCATENATE("[",H45,"]","=","[",H46,"]","+","[",H47,"]",)</f>
        <v>[Taxes on production paid to the rest of the world]=[Taxes on products paid to the rest of the world]+[Other taxes on production paid to the rest of the world]</v>
      </c>
      <c r="R45" s="409" t="str">
        <f>CONCATENATE("[",D45,"]","=","[",D46,"]","+","[",D47,"]",)</f>
        <v>[*ftaxx]=[*fptax]+[*fotax]</v>
      </c>
      <c r="S45" s="410"/>
      <c r="T45" s="411"/>
      <c r="U45" s="411"/>
      <c r="V45" s="411" t="str">
        <f>D45</f>
        <v>*ftaxx</v>
      </c>
      <c r="W45" s="411"/>
      <c r="X45" s="411"/>
      <c r="Y45" s="411"/>
      <c r="Z45" s="548" t="str">
        <f>IF(Income_Macro_Variables!T45&lt;&gt;"",CONCATENATE(Income_Macro_Variables!$J45,"[",Income_Macro_Variables!T45,"]"),"")</f>
        <v/>
      </c>
      <c r="AA45" s="413" t="str">
        <f>IF(Income_Macro_Variables!U45&lt;&gt;"",CONCATENATE(Income_Macro_Variables!$J45,"[",Income_Macro_Variables!U45,"]"),"")</f>
        <v/>
      </c>
      <c r="AB45" s="413" t="str">
        <f>IF(Income_Macro_Variables!V45&lt;&gt;"",CONCATENATE(Income_Macro_Variables!$H45,"[",Income_Macro_Variables!V45,"]"),"")</f>
        <v>Taxes on production paid to the rest of the world[*ftaxx]</v>
      </c>
      <c r="AC45" s="413"/>
      <c r="AD45" s="413"/>
      <c r="AE45" s="414" t="str">
        <f>IF(Income_Macro_Variables!Y45&lt;&gt;"",CONCATENATE(Income_Macro_Variables!$H45,"[",Income_Macro_Variables!Y45,"]"),"")</f>
        <v/>
      </c>
    </row>
    <row r="46" spans="1:31" ht="20" customHeight="1" thickBot="1">
      <c r="A46" s="406" t="s">
        <v>615</v>
      </c>
      <c r="B46" s="380" t="s">
        <v>317</v>
      </c>
      <c r="C46" s="380" t="s">
        <v>2731</v>
      </c>
      <c r="D46" s="407" t="str">
        <f t="shared" si="0"/>
        <v>*fptax</v>
      </c>
      <c r="E46" s="408"/>
      <c r="F46" s="406"/>
      <c r="G46" s="407"/>
      <c r="H46" s="669" t="s">
        <v>2917</v>
      </c>
      <c r="I46" s="407"/>
      <c r="J46" s="673" t="str">
        <f t="shared" si="1"/>
        <v>Taxes on products paid to the rest of the world</v>
      </c>
      <c r="K46" s="408"/>
      <c r="L46" s="380" t="str">
        <f t="shared" si="2"/>
        <v xml:space="preserve">Taxes on products paid to the rest of the world of </v>
      </c>
      <c r="M46" s="648"/>
      <c r="N46" s="506"/>
      <c r="O46" s="506"/>
      <c r="P46" s="409"/>
      <c r="Q46" s="409"/>
      <c r="R46" s="409"/>
      <c r="S46" s="410"/>
      <c r="T46" s="411"/>
      <c r="U46" s="411"/>
      <c r="V46" s="411"/>
      <c r="W46" s="411" t="str">
        <f>D46</f>
        <v>*fptax</v>
      </c>
      <c r="X46" s="411"/>
      <c r="Y46" s="411"/>
      <c r="Z46" s="548" t="str">
        <f>IF(Income_Macro_Variables!T46&lt;&gt;"",CONCATENATE(Income_Macro_Variables!$J46,"[",Income_Macro_Variables!T46,"]"),"")</f>
        <v/>
      </c>
      <c r="AA46" s="413" t="str">
        <f>IF(Income_Macro_Variables!U46&lt;&gt;"",CONCATENATE(Income_Macro_Variables!$J46,"[",Income_Macro_Variables!U46,"]"),"")</f>
        <v/>
      </c>
      <c r="AB46" s="413" t="str">
        <f>IF(Income_Macro_Variables!V46&lt;&gt;"",CONCATENATE(Income_Macro_Variables!$H46,"[",Income_Macro_Variables!V46,"]"),"")</f>
        <v/>
      </c>
      <c r="AC46" s="413" t="str">
        <f>IF(Income_Macro_Variables!W46&lt;&gt;"",CONCATENATE(Income_Macro_Variables!$H46,"[",Income_Macro_Variables!W46,"]"),"")</f>
        <v>Taxes on products paid to the rest of the world[*fptax]</v>
      </c>
      <c r="AD46" s="413"/>
      <c r="AE46" s="414" t="str">
        <f>IF(Income_Macro_Variables!Y46&lt;&gt;"",CONCATENATE(Income_Macro_Variables!$H46,"[",Income_Macro_Variables!Y46,"]"),"")</f>
        <v/>
      </c>
    </row>
    <row r="47" spans="1:31" ht="20" customHeight="1" thickBot="1">
      <c r="A47" s="406" t="s">
        <v>615</v>
      </c>
      <c r="B47" s="380" t="s">
        <v>2723</v>
      </c>
      <c r="C47" s="380" t="s">
        <v>2731</v>
      </c>
      <c r="D47" s="407" t="str">
        <f t="shared" si="0"/>
        <v>*fotax</v>
      </c>
      <c r="E47" s="408"/>
      <c r="F47" s="406"/>
      <c r="G47" s="407"/>
      <c r="H47" s="669" t="s">
        <v>2918</v>
      </c>
      <c r="I47" s="407"/>
      <c r="J47" s="673" t="str">
        <f t="shared" si="1"/>
        <v>Other taxes on production paid to the rest of the world</v>
      </c>
      <c r="K47" s="408"/>
      <c r="L47" s="380" t="str">
        <f t="shared" si="2"/>
        <v xml:space="preserve">Other taxes on production paid to the rest of the world of </v>
      </c>
      <c r="M47" s="648"/>
      <c r="N47" s="506"/>
      <c r="O47" s="506"/>
      <c r="P47" s="409"/>
      <c r="Q47" s="409"/>
      <c r="R47" s="409"/>
      <c r="S47" s="410"/>
      <c r="T47" s="411"/>
      <c r="U47" s="411"/>
      <c r="V47" s="411"/>
      <c r="W47" s="411" t="str">
        <f>D47</f>
        <v>*fotax</v>
      </c>
      <c r="X47" s="411"/>
      <c r="Y47" s="411"/>
      <c r="Z47" s="548" t="str">
        <f>IF(Income_Macro_Variables!T47&lt;&gt;"",CONCATENATE(Income_Macro_Variables!$J47,"[",Income_Macro_Variables!T47,"]"),"")</f>
        <v/>
      </c>
      <c r="AA47" s="413" t="str">
        <f>IF(Income_Macro_Variables!U47&lt;&gt;"",CONCATENATE(Income_Macro_Variables!$J47,"[",Income_Macro_Variables!U47,"]"),"")</f>
        <v/>
      </c>
      <c r="AB47" s="413" t="str">
        <f>IF(Income_Macro_Variables!V47&lt;&gt;"",CONCATENATE(Income_Macro_Variables!$H47,"[",Income_Macro_Variables!V47,"]"),"")</f>
        <v/>
      </c>
      <c r="AC47" s="413" t="str">
        <f>IF(Income_Macro_Variables!W47&lt;&gt;"",CONCATENATE(Income_Macro_Variables!$H47,"[",Income_Macro_Variables!W47,"]"),"")</f>
        <v>Other taxes on production paid to the rest of the world[*fotax]</v>
      </c>
      <c r="AD47" s="413"/>
      <c r="AE47" s="414" t="str">
        <f>IF(Income_Macro_Variables!Y47&lt;&gt;"",CONCATENATE(Income_Macro_Variables!$H47,"[",Income_Macro_Variables!Y47,"]"),"")</f>
        <v/>
      </c>
    </row>
    <row r="48" spans="1:31" ht="20" customHeight="1" thickBot="1">
      <c r="A48" s="406" t="s">
        <v>615</v>
      </c>
      <c r="B48" s="380" t="s">
        <v>287</v>
      </c>
      <c r="C48" s="380" t="s">
        <v>2738</v>
      </c>
      <c r="D48" s="407" t="str">
        <f t="shared" si="0"/>
        <v>*flcin</v>
      </c>
      <c r="E48" s="408"/>
      <c r="F48" s="406"/>
      <c r="G48" s="407"/>
      <c r="H48" s="663" t="s">
        <v>2732</v>
      </c>
      <c r="I48" s="407"/>
      <c r="J48" s="673" t="str">
        <f t="shared" si="1"/>
        <v>Net foreign labor and capital income</v>
      </c>
      <c r="K48" s="408"/>
      <c r="L48" s="380" t="str">
        <f>CONCATENATE(H48," by ",I48)</f>
        <v xml:space="preserve">Net foreign labor and capital income by </v>
      </c>
      <c r="M48" s="648"/>
      <c r="N48" s="506"/>
      <c r="O48" s="506"/>
      <c r="P48" s="409"/>
      <c r="Q48" s="409" t="str">
        <f>CONCATENATE("[",H48,"]","=","[",H49,"]","+","[",H55,"]",)</f>
        <v>[Net foreign labor and capital income]=[Net foreign capital income]+[Net foreign labor income]</v>
      </c>
      <c r="R48" s="409" t="str">
        <f>CONCATENATE("[",D48,"]","=","[",D49,"]","+","[",D55,"]",)</f>
        <v>[*flcin]=[*pinnx]+[*comnx]</v>
      </c>
      <c r="S48" s="410"/>
      <c r="T48" s="411"/>
      <c r="U48" s="411" t="str">
        <f>D48</f>
        <v>*flcin</v>
      </c>
      <c r="V48" s="411"/>
      <c r="W48" s="411"/>
      <c r="X48" s="411"/>
      <c r="Y48" s="411"/>
      <c r="Z48" s="548" t="str">
        <f>IF(Income_Macro_Variables!T48&lt;&gt;"",CONCATENATE(Income_Macro_Variables!$J48,"[",Income_Macro_Variables!T48,"]"),"")</f>
        <v/>
      </c>
      <c r="AA48" s="413" t="str">
        <f>IF(Income_Macro_Variables!U48&lt;&gt;"",CONCATENATE(Income_Macro_Variables!$J48,"[",Income_Macro_Variables!U48,"]"),"")</f>
        <v>Net foreign labor and capital income[*flcin]</v>
      </c>
      <c r="AB48" s="413" t="str">
        <f>IF(Income_Macro_Variables!V48&lt;&gt;"",CONCATENATE(Income_Macro_Variables!$H48,"[",Income_Macro_Variables!V48,"]"),"")</f>
        <v/>
      </c>
      <c r="AC48" s="413"/>
      <c r="AD48" s="413"/>
      <c r="AE48" s="414" t="str">
        <f>IF(Income_Macro_Variables!Y48&lt;&gt;"",CONCATENATE(Income_Macro_Variables!$H48,"[",Income_Macro_Variables!Y48,"]"),"")</f>
        <v/>
      </c>
    </row>
    <row r="49" spans="1:31" ht="20" customHeight="1" thickBot="1">
      <c r="A49" s="406" t="s">
        <v>615</v>
      </c>
      <c r="B49" s="380" t="s">
        <v>450</v>
      </c>
      <c r="C49" s="380" t="s">
        <v>2739</v>
      </c>
      <c r="D49" s="407" t="str">
        <f t="shared" si="0"/>
        <v>*pinnx</v>
      </c>
      <c r="E49" s="408"/>
      <c r="F49" s="406"/>
      <c r="G49" s="407"/>
      <c r="H49" s="682" t="s">
        <v>2733</v>
      </c>
      <c r="I49" s="407"/>
      <c r="J49" s="673" t="str">
        <f t="shared" si="1"/>
        <v>Net foreign capital income</v>
      </c>
      <c r="K49" s="408"/>
      <c r="L49" s="380" t="str">
        <f t="shared" si="2"/>
        <v xml:space="preserve">Net foreign capital income of </v>
      </c>
      <c r="M49" s="648"/>
      <c r="N49" s="506"/>
      <c r="O49" s="506"/>
      <c r="P49" s="409"/>
      <c r="Q49" s="409" t="str">
        <f>CONCATENATE("[",H49,"]","=","[",H50,"]","+","[",H51,"]",)</f>
        <v>[Net foreign capital income]=[Net foreign direct investment income]+[Net portfolio income]</v>
      </c>
      <c r="R49" s="409" t="str">
        <f>CONCATENATE("[",D49,"]","=","[",D50,"]","+","[",D51,"]",)</f>
        <v>[*pinnx]=[*fdinx]+[*ptfnx]</v>
      </c>
      <c r="S49" s="410"/>
      <c r="T49" s="411"/>
      <c r="U49" s="411"/>
      <c r="V49" s="411" t="str">
        <f>D49</f>
        <v>*pinnx</v>
      </c>
      <c r="W49" s="411"/>
      <c r="X49" s="411"/>
      <c r="Y49" s="411"/>
      <c r="Z49" s="548" t="str">
        <f>IF(Income_Macro_Variables!T49&lt;&gt;"",CONCATENATE(Income_Macro_Variables!$J49,"[",Income_Macro_Variables!T49,"]"),"")</f>
        <v/>
      </c>
      <c r="AA49" s="413" t="str">
        <f>IF(Income_Macro_Variables!U49&lt;&gt;"",CONCATENATE(Income_Macro_Variables!$J49,"[",Income_Macro_Variables!U49,"]"),"")</f>
        <v/>
      </c>
      <c r="AB49" s="413" t="str">
        <f>IF(Income_Macro_Variables!V49&lt;&gt;"",CONCATENATE(Income_Macro_Variables!$H49,"[",Income_Macro_Variables!V49,"]"),"")</f>
        <v>Net foreign capital income[*pinnx]</v>
      </c>
      <c r="AC49" s="413"/>
      <c r="AD49" s="413"/>
      <c r="AE49" s="414" t="str">
        <f>IF(Income_Macro_Variables!Y49&lt;&gt;"",CONCATENATE(Income_Macro_Variables!$H49,"[",Income_Macro_Variables!Y49,"]"),"")</f>
        <v/>
      </c>
    </row>
    <row r="50" spans="1:31" ht="20" customHeight="1" thickBot="1">
      <c r="A50" s="406" t="s">
        <v>615</v>
      </c>
      <c r="B50" s="380" t="s">
        <v>2715</v>
      </c>
      <c r="C50" s="380" t="s">
        <v>2740</v>
      </c>
      <c r="D50" s="407" t="str">
        <f t="shared" si="0"/>
        <v>*fdinx</v>
      </c>
      <c r="E50" s="408"/>
      <c r="F50" s="406"/>
      <c r="G50" s="407"/>
      <c r="H50" s="683" t="s">
        <v>2734</v>
      </c>
      <c r="I50" s="407"/>
      <c r="J50" s="673" t="str">
        <f t="shared" si="1"/>
        <v>Net foreign direct investment income</v>
      </c>
      <c r="K50" s="408"/>
      <c r="L50" s="380" t="str">
        <f t="shared" si="2"/>
        <v xml:space="preserve">Net foreign direct investment income of </v>
      </c>
      <c r="M50" s="648"/>
      <c r="N50" s="506"/>
      <c r="O50" s="506"/>
      <c r="P50" s="409"/>
      <c r="Q50" s="409"/>
      <c r="R50" s="409"/>
      <c r="S50" s="410"/>
      <c r="T50" s="411"/>
      <c r="U50" s="411"/>
      <c r="V50" s="411"/>
      <c r="W50" s="411" t="str">
        <f>D50</f>
        <v>*fdinx</v>
      </c>
      <c r="X50" s="411"/>
      <c r="Y50" s="411"/>
      <c r="Z50" s="548" t="str">
        <f>IF(Income_Macro_Variables!T50&lt;&gt;"",CONCATENATE(Income_Macro_Variables!$J50,"[",Income_Macro_Variables!T50,"]"),"")</f>
        <v/>
      </c>
      <c r="AA50" s="413" t="str">
        <f>IF(Income_Macro_Variables!U50&lt;&gt;"",CONCATENATE(Income_Macro_Variables!$J50,"[",Income_Macro_Variables!U50,"]"),"")</f>
        <v/>
      </c>
      <c r="AB50" s="413" t="str">
        <f>IF(Income_Macro_Variables!V50&lt;&gt;"",CONCATENATE(Income_Macro_Variables!$H50,"[",Income_Macro_Variables!V50,"]"),"")</f>
        <v/>
      </c>
      <c r="AC50" s="413" t="str">
        <f>IF(Income_Macro_Variables!W50&lt;&gt;"",CONCATENATE(Income_Macro_Variables!$H50,"[",Income_Macro_Variables!W50,"]"),"")</f>
        <v>Net foreign direct investment income[*fdinx]</v>
      </c>
      <c r="AD50" s="413" t="str">
        <f>IF(Income_Macro_Variables!X50&lt;&gt;"",CONCATENATE(Income_Macro_Variables!$H50,"[",Income_Macro_Variables!X50,"]"),"")</f>
        <v/>
      </c>
      <c r="AE50" s="414" t="str">
        <f>IF(Income_Macro_Variables!Y50&lt;&gt;"",CONCATENATE(Income_Macro_Variables!$H50,"[",Income_Macro_Variables!Y50,"]"),"")</f>
        <v/>
      </c>
    </row>
    <row r="51" spans="1:31" ht="20" customHeight="1" thickBot="1">
      <c r="A51" s="406" t="s">
        <v>615</v>
      </c>
      <c r="B51" s="380" t="s">
        <v>297</v>
      </c>
      <c r="C51" s="380" t="s">
        <v>2741</v>
      </c>
      <c r="D51" s="407" t="str">
        <f t="shared" si="0"/>
        <v>*ptfnx</v>
      </c>
      <c r="E51" s="408"/>
      <c r="F51" s="406"/>
      <c r="G51" s="407"/>
      <c r="H51" s="683" t="s">
        <v>2735</v>
      </c>
      <c r="I51" s="407"/>
      <c r="J51" s="673" t="str">
        <f t="shared" si="1"/>
        <v>Net portfolio income</v>
      </c>
      <c r="K51" s="408"/>
      <c r="L51" s="380" t="str">
        <f t="shared" si="2"/>
        <v xml:space="preserve">Net portfolio income of </v>
      </c>
      <c r="M51" s="648"/>
      <c r="N51" s="506"/>
      <c r="O51" s="506"/>
      <c r="P51" s="409"/>
      <c r="Q51" s="409" t="str">
        <f>CONCATENATE("[",H51,"]","=","[",H52,"]","+","[",H53,"]","+","[",H54,"]",)</f>
        <v>[Net portfolio income]=[Net portfolio income, officially recorded]+[Net reinvested earnings on foreign portfolio investment]+[Received from tax havens]</v>
      </c>
      <c r="R51" s="409" t="str">
        <f>CONCATENATE("[",D51,"]","=","[",D52,"]","+","[",D53,"]","+","[",D54,"]",)</f>
        <v>[*ptfnx]=[*ptfon]+[*ptfrn]+[*ptfhr]</v>
      </c>
      <c r="S51" s="410"/>
      <c r="T51" s="411"/>
      <c r="U51" s="411"/>
      <c r="V51" s="411"/>
      <c r="W51" s="411" t="str">
        <f>D51</f>
        <v>*ptfnx</v>
      </c>
      <c r="X51" s="411"/>
      <c r="Y51" s="411"/>
      <c r="Z51" s="548" t="str">
        <f>IF(Income_Macro_Variables!T51&lt;&gt;"",CONCATENATE(Income_Macro_Variables!$J51,"[",Income_Macro_Variables!T51,"]"),"")</f>
        <v/>
      </c>
      <c r="AA51" s="413" t="str">
        <f>IF(Income_Macro_Variables!U51&lt;&gt;"",CONCATENATE(Income_Macro_Variables!$J51,"[",Income_Macro_Variables!U51,"]"),"")</f>
        <v/>
      </c>
      <c r="AB51" s="413" t="str">
        <f>IF(Income_Macro_Variables!V51&lt;&gt;"",CONCATENATE(Income_Macro_Variables!$H51,"[",Income_Macro_Variables!V51,"]"),"")</f>
        <v/>
      </c>
      <c r="AC51" s="413" t="str">
        <f>IF(Income_Macro_Variables!W51&lt;&gt;"",CONCATENATE(Income_Macro_Variables!$H51,"[",Income_Macro_Variables!W51,"]"),"")</f>
        <v>Net portfolio income[*ptfnx]</v>
      </c>
      <c r="AD51" s="413" t="str">
        <f>IF(Income_Macro_Variables!X51&lt;&gt;"",CONCATENATE(Income_Macro_Variables!$H51,"[",Income_Macro_Variables!X51,"]"),"")</f>
        <v/>
      </c>
      <c r="AE51" s="414" t="str">
        <f>IF(Income_Macro_Variables!Y51&lt;&gt;"",CONCATENATE(Income_Macro_Variables!$H51,"[",Income_Macro_Variables!Y51,"]"),"")</f>
        <v/>
      </c>
    </row>
    <row r="52" spans="1:31" ht="20" customHeight="1" thickBot="1">
      <c r="A52" s="406" t="s">
        <v>615</v>
      </c>
      <c r="B52" s="380" t="s">
        <v>297</v>
      </c>
      <c r="C52" s="380" t="s">
        <v>2742</v>
      </c>
      <c r="D52" s="407" t="str">
        <f t="shared" si="0"/>
        <v>*ptfon</v>
      </c>
      <c r="E52" s="408"/>
      <c r="F52" s="406"/>
      <c r="G52" s="407"/>
      <c r="H52" s="669" t="s">
        <v>2919</v>
      </c>
      <c r="I52" s="407"/>
      <c r="J52" s="673" t="str">
        <f t="shared" si="1"/>
        <v>Net portfolio income, officially recorded</v>
      </c>
      <c r="K52" s="408"/>
      <c r="L52" s="380" t="str">
        <f t="shared" si="2"/>
        <v xml:space="preserve">Net portfolio income, officially recorded of </v>
      </c>
      <c r="M52" s="648"/>
      <c r="N52" s="506"/>
      <c r="O52" s="506"/>
      <c r="P52" s="409"/>
      <c r="Q52" s="409"/>
      <c r="R52" s="409"/>
      <c r="S52" s="410"/>
      <c r="T52" s="411"/>
      <c r="U52" s="411"/>
      <c r="V52" s="411"/>
      <c r="W52" s="411"/>
      <c r="X52" s="411" t="str">
        <f>D52</f>
        <v>*ptfon</v>
      </c>
      <c r="Y52" s="411"/>
      <c r="Z52" s="548" t="str">
        <f>IF(Income_Macro_Variables!T52&lt;&gt;"",CONCATENATE(Income_Macro_Variables!$J52,"[",Income_Macro_Variables!T52,"]"),"")</f>
        <v/>
      </c>
      <c r="AA52" s="413" t="str">
        <f>IF(Income_Macro_Variables!U52&lt;&gt;"",CONCATENATE(Income_Macro_Variables!$J52,"[",Income_Macro_Variables!U52,"]"),"")</f>
        <v/>
      </c>
      <c r="AB52" s="413" t="str">
        <f>IF(Income_Macro_Variables!V52&lt;&gt;"",CONCATENATE(Income_Macro_Variables!$H52,"[",Income_Macro_Variables!V52,"]"),"")</f>
        <v/>
      </c>
      <c r="AC52" s="413" t="str">
        <f>IF(Income_Macro_Variables!W52&lt;&gt;"",CONCATENATE(Income_Macro_Variables!$H52,"[",Income_Macro_Variables!W52,"]"),"")</f>
        <v/>
      </c>
      <c r="AD52" s="413" t="str">
        <f>IF(Income_Macro_Variables!X52&lt;&gt;"",CONCATENATE(Income_Macro_Variables!$H52,"[",Income_Macro_Variables!X52,"]"),"")</f>
        <v>Net portfolio income, officially recorded[*ptfon]</v>
      </c>
      <c r="AE52" s="414" t="str">
        <f>IF(Income_Macro_Variables!Y52&lt;&gt;"",CONCATENATE(Income_Macro_Variables!$H52,"[",Income_Macro_Variables!Y52,"]"),"")</f>
        <v/>
      </c>
    </row>
    <row r="53" spans="1:31" ht="20" customHeight="1" thickBot="1">
      <c r="A53" s="406" t="s">
        <v>615</v>
      </c>
      <c r="B53" s="380" t="s">
        <v>297</v>
      </c>
      <c r="C53" s="380" t="s">
        <v>2743</v>
      </c>
      <c r="D53" s="407" t="str">
        <f t="shared" si="0"/>
        <v>*ptfrn</v>
      </c>
      <c r="E53" s="408"/>
      <c r="F53" s="406"/>
      <c r="G53" s="407"/>
      <c r="H53" s="669" t="s">
        <v>2920</v>
      </c>
      <c r="I53" s="407"/>
      <c r="J53" s="673" t="str">
        <f t="shared" si="1"/>
        <v>Net reinvested earnings on foreign portfolio investment</v>
      </c>
      <c r="K53" s="408"/>
      <c r="L53" s="380" t="str">
        <f t="shared" si="2"/>
        <v xml:space="preserve">Net reinvested earnings on foreign portfolio investment of </v>
      </c>
      <c r="M53" s="648"/>
      <c r="N53" s="506"/>
      <c r="O53" s="506"/>
      <c r="P53" s="409"/>
      <c r="Q53" s="409"/>
      <c r="R53" s="409"/>
      <c r="S53" s="410"/>
      <c r="T53" s="411"/>
      <c r="U53" s="411"/>
      <c r="V53" s="411"/>
      <c r="W53" s="411"/>
      <c r="X53" s="411" t="str">
        <f>D53</f>
        <v>*ptfrn</v>
      </c>
      <c r="Y53" s="411"/>
      <c r="Z53" s="548" t="str">
        <f>IF(Income_Macro_Variables!T53&lt;&gt;"",CONCATENATE(Income_Macro_Variables!$J53,"[",Income_Macro_Variables!T53,"]"),"")</f>
        <v/>
      </c>
      <c r="AA53" s="413" t="str">
        <f>IF(Income_Macro_Variables!U53&lt;&gt;"",CONCATENATE(Income_Macro_Variables!$J53,"[",Income_Macro_Variables!U53,"]"),"")</f>
        <v/>
      </c>
      <c r="AB53" s="413" t="str">
        <f>IF(Income_Macro_Variables!V53&lt;&gt;"",CONCATENATE(Income_Macro_Variables!$H53,"[",Income_Macro_Variables!V53,"]"),"")</f>
        <v/>
      </c>
      <c r="AC53" s="413" t="str">
        <f>IF(Income_Macro_Variables!W53&lt;&gt;"",CONCATENATE(Income_Macro_Variables!$H53,"[",Income_Macro_Variables!W53,"]"),"")</f>
        <v/>
      </c>
      <c r="AD53" s="413" t="str">
        <f>IF(Income_Macro_Variables!X53&lt;&gt;"",CONCATENATE(Income_Macro_Variables!$H53,"[",Income_Macro_Variables!X53,"]"),"")</f>
        <v>Net reinvested earnings on foreign portfolio investment[*ptfrn]</v>
      </c>
      <c r="AE53" s="414" t="str">
        <f>IF(Income_Macro_Variables!Y53&lt;&gt;"",CONCATENATE(Income_Macro_Variables!$H53,"[",Income_Macro_Variables!Y53,"]"),"")</f>
        <v/>
      </c>
    </row>
    <row r="54" spans="1:31" ht="20" customHeight="1" thickBot="1">
      <c r="A54" s="406" t="s">
        <v>615</v>
      </c>
      <c r="B54" s="380" t="s">
        <v>297</v>
      </c>
      <c r="C54" s="380" t="s">
        <v>2720</v>
      </c>
      <c r="D54" s="407" t="str">
        <f t="shared" si="0"/>
        <v>*ptfhr</v>
      </c>
      <c r="E54" s="408"/>
      <c r="F54" s="406"/>
      <c r="G54" s="407"/>
      <c r="H54" s="669" t="s">
        <v>2736</v>
      </c>
      <c r="I54" s="407"/>
      <c r="J54" s="673" t="str">
        <f t="shared" si="1"/>
        <v>Received from tax havens</v>
      </c>
      <c r="K54" s="408"/>
      <c r="L54" s="380" t="str">
        <f t="shared" si="2"/>
        <v xml:space="preserve">Received from tax havens of </v>
      </c>
      <c r="M54" s="648"/>
      <c r="N54" s="506"/>
      <c r="O54" s="506"/>
      <c r="P54" s="409"/>
      <c r="Q54" s="409"/>
      <c r="R54" s="409"/>
      <c r="S54" s="410"/>
      <c r="T54" s="411"/>
      <c r="U54" s="411"/>
      <c r="V54" s="411"/>
      <c r="W54" s="411"/>
      <c r="X54" s="411" t="str">
        <f>D54</f>
        <v>*ptfhr</v>
      </c>
      <c r="Y54" s="411"/>
      <c r="Z54" s="548" t="str">
        <f>IF(Income_Macro_Variables!T54&lt;&gt;"",CONCATENATE(Income_Macro_Variables!$J54,"[",Income_Macro_Variables!T54,"]"),"")</f>
        <v/>
      </c>
      <c r="AA54" s="413" t="str">
        <f>IF(Income_Macro_Variables!U54&lt;&gt;"",CONCATENATE(Income_Macro_Variables!$J54,"[",Income_Macro_Variables!U54,"]"),"")</f>
        <v/>
      </c>
      <c r="AB54" s="413" t="str">
        <f>IF(Income_Macro_Variables!V54&lt;&gt;"",CONCATENATE(Income_Macro_Variables!$H54,"[",Income_Macro_Variables!V54,"]"),"")</f>
        <v/>
      </c>
      <c r="AC54" s="413" t="str">
        <f>IF(Income_Macro_Variables!W54&lt;&gt;"",CONCATENATE(Income_Macro_Variables!$H54,"[",Income_Macro_Variables!W54,"]"),"")</f>
        <v/>
      </c>
      <c r="AD54" s="413" t="str">
        <f>IF(Income_Macro_Variables!X54&lt;&gt;"",CONCATENATE(Income_Macro_Variables!$H54,"[",Income_Macro_Variables!X54,"]"),"")</f>
        <v>Received from tax havens[*ptfhr]</v>
      </c>
      <c r="AE54" s="414" t="str">
        <f>IF(Income_Macro_Variables!Y54&lt;&gt;"",CONCATENATE(Income_Macro_Variables!$H54,"[",Income_Macro_Variables!Y54,"]"),"")</f>
        <v/>
      </c>
    </row>
    <row r="55" spans="1:31" ht="20" customHeight="1" thickBot="1">
      <c r="A55" s="406" t="s">
        <v>615</v>
      </c>
      <c r="B55" s="380" t="s">
        <v>453</v>
      </c>
      <c r="C55" s="380" t="s">
        <v>2744</v>
      </c>
      <c r="D55" s="407" t="str">
        <f t="shared" si="0"/>
        <v>*comnx</v>
      </c>
      <c r="E55" s="408"/>
      <c r="F55" s="406"/>
      <c r="G55" s="407"/>
      <c r="H55" s="682" t="s">
        <v>2737</v>
      </c>
      <c r="I55" s="407"/>
      <c r="J55" s="673" t="str">
        <f t="shared" si="1"/>
        <v>Net foreign labor income</v>
      </c>
      <c r="K55" s="408"/>
      <c r="L55" s="380" t="str">
        <f t="shared" si="2"/>
        <v xml:space="preserve">Net foreign labor income of </v>
      </c>
      <c r="M55" s="648"/>
      <c r="N55" s="506"/>
      <c r="O55" s="506"/>
      <c r="P55" s="409"/>
      <c r="Q55" s="409"/>
      <c r="R55" s="409"/>
      <c r="S55" s="410"/>
      <c r="T55" s="411"/>
      <c r="U55" s="411"/>
      <c r="V55" s="411" t="str">
        <f>D55</f>
        <v>*comnx</v>
      </c>
      <c r="W55" s="411"/>
      <c r="X55" s="411"/>
      <c r="Y55" s="411"/>
      <c r="Z55" s="548" t="str">
        <f>IF(Income_Macro_Variables!T55&lt;&gt;"",CONCATENATE(Income_Macro_Variables!$J55,"[",Income_Macro_Variables!T55,"]"),"")</f>
        <v/>
      </c>
      <c r="AA55" s="413" t="str">
        <f>IF(Income_Macro_Variables!U55&lt;&gt;"",CONCATENATE(Income_Macro_Variables!$J55,"[",Income_Macro_Variables!U55,"]"),"")</f>
        <v/>
      </c>
      <c r="AB55" s="413" t="str">
        <f>IF(Income_Macro_Variables!V55&lt;&gt;"",CONCATENATE(Income_Macro_Variables!$H55,"[",Income_Macro_Variables!V55,"]"),"")</f>
        <v>Net foreign labor income[*comnx]</v>
      </c>
      <c r="AC55" s="413" t="str">
        <f>IF(Income_Macro_Variables!W55&lt;&gt;"",CONCATENATE(Income_Macro_Variables!$H55,"[",Income_Macro_Variables!W55,"]"),"")</f>
        <v/>
      </c>
      <c r="AD55" s="413"/>
      <c r="AE55" s="414" t="str">
        <f>IF(Income_Macro_Variables!Y55&lt;&gt;"",CONCATENATE(Income_Macro_Variables!$H55,"[",Income_Macro_Variables!Y55,"]"),"")</f>
        <v/>
      </c>
    </row>
    <row r="56" spans="1:31" ht="20" customHeight="1" thickBot="1">
      <c r="A56" s="406" t="s">
        <v>615</v>
      </c>
      <c r="B56" s="380" t="s">
        <v>430</v>
      </c>
      <c r="C56" s="380" t="s">
        <v>2745</v>
      </c>
      <c r="D56" s="407" t="str">
        <f t="shared" si="0"/>
        <v>*taxnx</v>
      </c>
      <c r="E56" s="408"/>
      <c r="F56" s="406"/>
      <c r="G56" s="407"/>
      <c r="H56" s="663" t="s">
        <v>2921</v>
      </c>
      <c r="I56" s="407"/>
      <c r="J56" s="673" t="str">
        <f t="shared" si="1"/>
        <v>Foreign subsidies less taxes on production and imports</v>
      </c>
      <c r="K56" s="408"/>
      <c r="L56" s="380" t="str">
        <f>CONCATENATE(H56," by ",I56)</f>
        <v xml:space="preserve">Foreign subsidies less taxes on production and imports by </v>
      </c>
      <c r="M56" s="648"/>
      <c r="N56" s="506"/>
      <c r="O56" s="506"/>
      <c r="P56" s="409"/>
      <c r="Q56" s="409" t="str">
        <f>CONCATENATE("[",H56,"]","=","[",H57,"]","+","[",H58,"]",)</f>
        <v>[Foreign subsidies less taxes on production and imports]=[Foreign subsidies less taxes on products]+[Other foreign subsidies less taxes on production]</v>
      </c>
      <c r="R56" s="409" t="str">
        <f>CONCATENATE("[",D56,"]","=","[",D57,"]","+","[",D58,"]",)</f>
        <v>[*taxnx]=[*prtxn]+[*optxn]</v>
      </c>
      <c r="S56" s="410"/>
      <c r="T56" s="411"/>
      <c r="U56" s="411" t="str">
        <f>D56</f>
        <v>*taxnx</v>
      </c>
      <c r="V56" s="411"/>
      <c r="W56" s="411"/>
      <c r="X56" s="411"/>
      <c r="Y56" s="411"/>
      <c r="Z56" s="548" t="str">
        <f>IF(Income_Macro_Variables!T56&lt;&gt;"",CONCATENATE(Income_Macro_Variables!$J56,"[",Income_Macro_Variables!T56,"]"),"")</f>
        <v/>
      </c>
      <c r="AA56" s="413" t="str">
        <f>IF(Income_Macro_Variables!U56&lt;&gt;"",CONCATENATE(Income_Macro_Variables!$J56,"[",Income_Macro_Variables!U56,"]"),"")</f>
        <v>Foreign subsidies less taxes on production and imports[*taxnx]</v>
      </c>
      <c r="AB56" s="413" t="str">
        <f>IF(Income_Macro_Variables!V56&lt;&gt;"",CONCATENATE(Income_Macro_Variables!$H56,"[",Income_Macro_Variables!V56,"]"),"")</f>
        <v/>
      </c>
      <c r="AC56" s="413" t="str">
        <f>IF(Income_Macro_Variables!W56&lt;&gt;"",CONCATENATE(Income_Macro_Variables!$H56,"[",Income_Macro_Variables!W56,"]"),"")</f>
        <v/>
      </c>
      <c r="AD56" s="413"/>
      <c r="AE56" s="414" t="str">
        <f>IF(Income_Macro_Variables!Y56&lt;&gt;"",CONCATENATE(Income_Macro_Variables!$H56,"[",Income_Macro_Variables!Y56,"]"),"")</f>
        <v/>
      </c>
    </row>
    <row r="57" spans="1:31" ht="20" customHeight="1" thickBot="1">
      <c r="A57" s="406" t="s">
        <v>615</v>
      </c>
      <c r="B57" s="380" t="s">
        <v>480</v>
      </c>
      <c r="C57" s="380" t="s">
        <v>2747</v>
      </c>
      <c r="D57" s="407" t="str">
        <f t="shared" si="0"/>
        <v>*prtxn</v>
      </c>
      <c r="E57" s="408"/>
      <c r="F57" s="406"/>
      <c r="G57" s="407"/>
      <c r="H57" s="683" t="s">
        <v>2922</v>
      </c>
      <c r="I57" s="407"/>
      <c r="J57" s="673" t="str">
        <f t="shared" si="1"/>
        <v>Foreign subsidies less taxes on products</v>
      </c>
      <c r="K57" s="408"/>
      <c r="L57" s="380" t="str">
        <f t="shared" si="2"/>
        <v xml:space="preserve">Foreign subsidies less taxes on products of </v>
      </c>
      <c r="M57" s="648"/>
      <c r="N57" s="506"/>
      <c r="O57" s="506"/>
      <c r="P57" s="409"/>
      <c r="Q57" s="409"/>
      <c r="R57" s="409"/>
      <c r="S57" s="410"/>
      <c r="T57" s="411"/>
      <c r="U57" s="411"/>
      <c r="V57" s="411" t="str">
        <f>D57</f>
        <v>*prtxn</v>
      </c>
      <c r="W57" s="411"/>
      <c r="X57" s="411"/>
      <c r="Y57" s="411"/>
      <c r="Z57" s="548" t="str">
        <f>IF(Income_Macro_Variables!T57&lt;&gt;"",CONCATENATE(Income_Macro_Variables!$J57,"[",Income_Macro_Variables!T57,"]"),"")</f>
        <v/>
      </c>
      <c r="AA57" s="413" t="str">
        <f>IF(Income_Macro_Variables!U57&lt;&gt;"",CONCATENATE(Income_Macro_Variables!$J57,"[",Income_Macro_Variables!U57,"]"),"")</f>
        <v/>
      </c>
      <c r="AB57" s="413" t="str">
        <f>IF(Income_Macro_Variables!V57&lt;&gt;"",CONCATENATE(Income_Macro_Variables!$H57,"[",Income_Macro_Variables!V57,"]"),"")</f>
        <v>Foreign subsidies less taxes on products[*prtxn]</v>
      </c>
      <c r="AC57" s="413" t="str">
        <f>IF(Income_Macro_Variables!W57&lt;&gt;"",CONCATENATE(Income_Macro_Variables!$H57,"[",Income_Macro_Variables!W57,"]"),"")</f>
        <v/>
      </c>
      <c r="AD57" s="413"/>
      <c r="AE57" s="414" t="str">
        <f>IF(Income_Macro_Variables!Y57&lt;&gt;"",CONCATENATE(Income_Macro_Variables!$H57,"[",Income_Macro_Variables!Y57,"]"),"")</f>
        <v/>
      </c>
    </row>
    <row r="58" spans="1:31" s="370" customFormat="1" ht="20" customHeight="1" thickBot="1">
      <c r="A58" s="415" t="s">
        <v>615</v>
      </c>
      <c r="B58" s="381" t="s">
        <v>2746</v>
      </c>
      <c r="C58" s="381" t="s">
        <v>2747</v>
      </c>
      <c r="D58" s="416" t="str">
        <f t="shared" si="0"/>
        <v>*optxn</v>
      </c>
      <c r="E58" s="421"/>
      <c r="F58" s="415"/>
      <c r="G58" s="416"/>
      <c r="H58" s="684" t="s">
        <v>2923</v>
      </c>
      <c r="I58" s="416"/>
      <c r="J58" s="674" t="str">
        <f t="shared" si="1"/>
        <v>Other foreign subsidies less taxes on production</v>
      </c>
      <c r="K58" s="421"/>
      <c r="L58" s="381" t="str">
        <f t="shared" si="2"/>
        <v xml:space="preserve">Other foreign subsidies less taxes on production of </v>
      </c>
      <c r="M58" s="648"/>
      <c r="N58" s="565"/>
      <c r="O58" s="565"/>
      <c r="P58" s="422"/>
      <c r="Q58" s="422"/>
      <c r="R58" s="422"/>
      <c r="S58" s="423"/>
      <c r="T58" s="418"/>
      <c r="U58" s="418"/>
      <c r="V58" s="418" t="str">
        <f>D58</f>
        <v>*optxn</v>
      </c>
      <c r="W58" s="418"/>
      <c r="X58" s="418"/>
      <c r="Y58" s="418"/>
      <c r="Z58" s="550" t="str">
        <f>IF(Income_Macro_Variables!T58&lt;&gt;"",CONCATENATE(Income_Macro_Variables!$J58,"[",Income_Macro_Variables!T58,"]"),"")</f>
        <v/>
      </c>
      <c r="AA58" s="419" t="str">
        <f>IF(Income_Macro_Variables!U58&lt;&gt;"",CONCATENATE(Income_Macro_Variables!$J58,"[",Income_Macro_Variables!U58,"]"),"")</f>
        <v/>
      </c>
      <c r="AB58" s="419" t="str">
        <f>IF(Income_Macro_Variables!V58&lt;&gt;"",CONCATENATE(Income_Macro_Variables!$H58,"[",Income_Macro_Variables!V58,"]"),"")</f>
        <v>Other foreign subsidies less taxes on production[*optxn]</v>
      </c>
      <c r="AC58" s="419" t="str">
        <f>IF(Income_Macro_Variables!W58&lt;&gt;"",CONCATENATE(Income_Macro_Variables!$H58,"[",Income_Macro_Variables!W58,"]"),"")</f>
        <v/>
      </c>
      <c r="AD58" s="419"/>
      <c r="AE58" s="420" t="str">
        <f>IF(Income_Macro_Variables!Y58&lt;&gt;"",CONCATENATE(Income_Macro_Variables!$H58,"[",Income_Macro_Variables!Y58,"]"),"")</f>
        <v/>
      </c>
    </row>
    <row r="59" spans="1:31" ht="20" customHeight="1" thickBot="1">
      <c r="A59" s="406" t="s">
        <v>615</v>
      </c>
      <c r="B59" s="380" t="s">
        <v>480</v>
      </c>
      <c r="C59" s="380" t="s">
        <v>476</v>
      </c>
      <c r="D59" s="407" t="str">
        <f t="shared" ref="D59:D64" si="5">CONCATENATE(A59,B59,C59)</f>
        <v>*priho</v>
      </c>
      <c r="E59" s="408"/>
      <c r="F59" s="406"/>
      <c r="G59" s="407" t="s">
        <v>2955</v>
      </c>
      <c r="H59" s="661" t="s">
        <v>2749</v>
      </c>
      <c r="I59" s="407"/>
      <c r="J59" s="673" t="str">
        <f t="shared" si="1"/>
        <v>Net primary income of households</v>
      </c>
      <c r="K59" s="408"/>
      <c r="L59" s="406" t="str">
        <f>CONCATENATE(H59," of ",I59)</f>
        <v xml:space="preserve">Net primary income of households of </v>
      </c>
      <c r="M59" s="674"/>
      <c r="N59" s="650"/>
      <c r="O59" s="506"/>
      <c r="P59" s="409"/>
      <c r="Q59" s="409" t="str">
        <f>CONCATENATE("[",H59,"]","=","[",H60,"]","+","[",H61,"]","+","[",H62,"]",)</f>
        <v>[Net primary income of households]=[Compensation of employees of households]+[Net property income of households]+[Net operating surplus and mixed income of households]</v>
      </c>
      <c r="R59" s="409" t="str">
        <f>CONCATENATE("[",D59,"]","=","[",D60,"]","+","[",D61,"]","+","[",D62,"]",)</f>
        <v>[*priho]=[*comho]+[*prpho]+[*nsmho]</v>
      </c>
      <c r="S59" s="410"/>
      <c r="T59" s="411" t="str">
        <f>D59</f>
        <v>*priho</v>
      </c>
      <c r="U59" s="411"/>
      <c r="V59" s="411"/>
      <c r="W59" s="411"/>
      <c r="X59" s="411"/>
      <c r="Y59" s="411"/>
      <c r="Z59" s="548" t="str">
        <f>IF(Income_Macro_Variables!T59&lt;&gt;"",CONCATENATE(Income_Macro_Variables!$J59,"[",Income_Macro_Variables!T59,"]"),"")</f>
        <v>Net primary income of households[*priho]</v>
      </c>
      <c r="AA59" s="413" t="str">
        <f>IF(Income_Macro_Variables!U59&lt;&gt;"",CONCATENATE(Income_Macro_Variables!$J59,"[",Income_Macro_Variables!U59,"]"),"")</f>
        <v/>
      </c>
      <c r="AB59" s="413" t="str">
        <f>IF(Income_Macro_Variables!V59&lt;&gt;"",CONCATENATE(Income_Macro_Variables!$H59,"[",Income_Macro_Variables!V59,"]"),"")</f>
        <v/>
      </c>
      <c r="AC59" s="413" t="str">
        <f>IF(Income_Macro_Variables!W59&lt;&gt;"",CONCATENATE(Income_Macro_Variables!$H59,"[",Income_Macro_Variables!W59,"]"),"")</f>
        <v/>
      </c>
      <c r="AD59" s="413"/>
      <c r="AE59" s="414" t="str">
        <f>IF(Income_Macro_Variables!Y59&lt;&gt;"",CONCATENATE(Income_Macro_Variables!$H59,"[",Income_Macro_Variables!Y59,"]"),"")</f>
        <v/>
      </c>
    </row>
    <row r="60" spans="1:31" ht="20" customHeight="1" thickBot="1">
      <c r="A60" s="406" t="s">
        <v>615</v>
      </c>
      <c r="B60" s="380" t="s">
        <v>453</v>
      </c>
      <c r="C60" s="380" t="s">
        <v>473</v>
      </c>
      <c r="D60" s="407" t="str">
        <f t="shared" si="5"/>
        <v>*comho</v>
      </c>
      <c r="E60" s="408"/>
      <c r="F60" s="406"/>
      <c r="G60" s="407"/>
      <c r="H60" s="662" t="s">
        <v>2931</v>
      </c>
      <c r="I60" s="407"/>
      <c r="J60" s="673" t="str">
        <f t="shared" si="1"/>
        <v>Compensation of employees of households</v>
      </c>
      <c r="K60" s="408"/>
      <c r="L60" s="406" t="str">
        <f t="shared" ref="L60:L207" si="6">CONCATENATE(H60," of ",I60)</f>
        <v xml:space="preserve">Compensation of employees of households of </v>
      </c>
      <c r="M60" s="648"/>
      <c r="N60" s="650"/>
      <c r="O60" s="506"/>
      <c r="P60" s="409"/>
      <c r="Q60" s="409"/>
      <c r="R60" s="409"/>
      <c r="S60" s="410"/>
      <c r="T60" s="411"/>
      <c r="U60" s="411" t="str">
        <f>D60</f>
        <v>*comho</v>
      </c>
      <c r="V60" s="411"/>
      <c r="W60" s="411"/>
      <c r="X60" s="411"/>
      <c r="Y60" s="411"/>
      <c r="Z60" s="548" t="str">
        <f>IF(Income_Macro_Variables!T60&lt;&gt;"",CONCATENATE(Income_Macro_Variables!$J60,"[",Income_Macro_Variables!T60,"]"),"")</f>
        <v/>
      </c>
      <c r="AA60" s="413" t="str">
        <f>IF(Income_Macro_Variables!U60&lt;&gt;"",CONCATENATE(Income_Macro_Variables!$J60,"[",Income_Macro_Variables!U60,"]"),"")</f>
        <v>Compensation of employees of households[*comho]</v>
      </c>
      <c r="AB60" s="413" t="str">
        <f>IF(Income_Macro_Variables!V60&lt;&gt;"",CONCATENATE(Income_Macro_Variables!$H60,"[",Income_Macro_Variables!V60,"]"),"")</f>
        <v/>
      </c>
      <c r="AC60" s="413" t="str">
        <f>IF(Income_Macro_Variables!W60&lt;&gt;"",CONCATENATE(Income_Macro_Variables!$H60,"[",Income_Macro_Variables!W60,"]"),"")</f>
        <v/>
      </c>
      <c r="AD60" s="413"/>
      <c r="AE60" s="414" t="str">
        <f>IF(Income_Macro_Variables!Y60&lt;&gt;"",CONCATENATE(Income_Macro_Variables!$H60,"[",Income_Macro_Variables!Y60,"]"),"")</f>
        <v/>
      </c>
    </row>
    <row r="61" spans="1:31" ht="20" customHeight="1" thickBot="1">
      <c r="A61" s="406" t="s">
        <v>615</v>
      </c>
      <c r="B61" s="380" t="s">
        <v>480</v>
      </c>
      <c r="C61" s="380" t="s">
        <v>2814</v>
      </c>
      <c r="D61" s="407" t="str">
        <f t="shared" si="5"/>
        <v>*prpho</v>
      </c>
      <c r="E61" s="408"/>
      <c r="F61" s="406"/>
      <c r="G61" s="407"/>
      <c r="H61" s="662" t="s">
        <v>2925</v>
      </c>
      <c r="I61" s="407"/>
      <c r="J61" s="673" t="str">
        <f t="shared" si="1"/>
        <v>Net property income of households</v>
      </c>
      <c r="K61" s="408"/>
      <c r="L61" s="406" t="str">
        <f t="shared" si="6"/>
        <v xml:space="preserve">Net property income of households of </v>
      </c>
      <c r="M61" s="648"/>
      <c r="N61" s="650"/>
      <c r="O61" s="506"/>
      <c r="P61" s="409"/>
      <c r="Q61" s="409"/>
      <c r="R61" s="409"/>
      <c r="S61" s="410"/>
      <c r="T61" s="411"/>
      <c r="U61" s="411" t="str">
        <f>D61</f>
        <v>*prpho</v>
      </c>
      <c r="V61" s="411"/>
      <c r="W61" s="411"/>
      <c r="X61" s="411"/>
      <c r="Y61" s="411"/>
      <c r="Z61" s="548" t="str">
        <f>IF(Income_Macro_Variables!T61&lt;&gt;"",CONCATENATE(Income_Macro_Variables!$J61,"[",Income_Macro_Variables!T61,"]"),"")</f>
        <v/>
      </c>
      <c r="AA61" s="413" t="str">
        <f>IF(Income_Macro_Variables!U61&lt;&gt;"",CONCATENATE(Income_Macro_Variables!$J61,"[",Income_Macro_Variables!U61,"]"),"")</f>
        <v>Net property income of households[*prpho]</v>
      </c>
      <c r="AB61" s="413" t="str">
        <f>IF(Income_Macro_Variables!V61&lt;&gt;"",CONCATENATE(Income_Macro_Variables!$H61,"[",Income_Macro_Variables!V61,"]"),"")</f>
        <v/>
      </c>
      <c r="AC61" s="413" t="str">
        <f>IF(Income_Macro_Variables!W61&lt;&gt;"",CONCATENATE(Income_Macro_Variables!$H61,"[",Income_Macro_Variables!W61,"]"),"")</f>
        <v/>
      </c>
      <c r="AD61" s="413"/>
      <c r="AE61" s="414" t="str">
        <f>IF(Income_Macro_Variables!Y61&lt;&gt;"",CONCATENATE(Income_Macro_Variables!$H61,"[",Income_Macro_Variables!Y61,"]"),"")</f>
        <v/>
      </c>
    </row>
    <row r="62" spans="1:31" ht="20" customHeight="1" thickBot="1">
      <c r="A62" s="406" t="s">
        <v>615</v>
      </c>
      <c r="B62" s="380" t="s">
        <v>14</v>
      </c>
      <c r="C62" s="380" t="s">
        <v>473</v>
      </c>
      <c r="D62" s="407" t="str">
        <f t="shared" si="5"/>
        <v>*nsmho</v>
      </c>
      <c r="E62" s="408"/>
      <c r="F62" s="406"/>
      <c r="G62" s="407"/>
      <c r="H62" s="662" t="s">
        <v>2933</v>
      </c>
      <c r="I62" s="407"/>
      <c r="J62" s="673" t="str">
        <f t="shared" si="1"/>
        <v>Net operating surplus and mixed income of households</v>
      </c>
      <c r="K62" s="408"/>
      <c r="L62" s="406" t="str">
        <f t="shared" si="6"/>
        <v xml:space="preserve">Net operating surplus and mixed income of households of </v>
      </c>
      <c r="M62" s="648"/>
      <c r="N62" s="650"/>
      <c r="O62" s="506"/>
      <c r="P62" s="409"/>
      <c r="Q62" s="409" t="str">
        <f>CONCATENATE("[",H62,"]","=","[",H63,"]","+","[",H64,"]",)</f>
        <v>[Net operating surplus and mixed income of households]=[Net operating surplus of households]+[Net mixed income]</v>
      </c>
      <c r="R62" s="409" t="str">
        <f>CONCATENATE("[",D62,"]","=","[",D63,"]","+","[",D64,"]",)</f>
        <v>[*nsmho]=[*nsrho]+[*nmxho]</v>
      </c>
      <c r="S62" s="410"/>
      <c r="T62" s="411"/>
      <c r="U62" s="411" t="str">
        <f>D62</f>
        <v>*nsmho</v>
      </c>
      <c r="V62" s="411"/>
      <c r="W62" s="411"/>
      <c r="X62" s="411"/>
      <c r="Y62" s="411"/>
      <c r="Z62" s="548" t="str">
        <f>IF(Income_Macro_Variables!T62&lt;&gt;"",CONCATENATE(Income_Macro_Variables!$J62,"[",Income_Macro_Variables!T62,"]"),"")</f>
        <v/>
      </c>
      <c r="AA62" s="413" t="str">
        <f>IF(Income_Macro_Variables!U62&lt;&gt;"",CONCATENATE(Income_Macro_Variables!$J62,"[",Income_Macro_Variables!U62,"]"),"")</f>
        <v>Net operating surplus and mixed income of households[*nsmho]</v>
      </c>
      <c r="AB62" s="413" t="str">
        <f>IF(Income_Macro_Variables!V62&lt;&gt;"",CONCATENATE(Income_Macro_Variables!$H62,"[",Income_Macro_Variables!V62,"]"),"")</f>
        <v/>
      </c>
      <c r="AC62" s="413" t="str">
        <f>IF(Income_Macro_Variables!W62&lt;&gt;"",CONCATENATE(Income_Macro_Variables!$H62,"[",Income_Macro_Variables!W62,"]"),"")</f>
        <v/>
      </c>
      <c r="AD62" s="413"/>
      <c r="AE62" s="414" t="str">
        <f>IF(Income_Macro_Variables!Y62&lt;&gt;"",CONCATENATE(Income_Macro_Variables!$H62,"[",Income_Macro_Variables!Y62,"]"),"")</f>
        <v/>
      </c>
    </row>
    <row r="63" spans="1:31" ht="20" customHeight="1" thickBot="1">
      <c r="A63" s="406" t="s">
        <v>615</v>
      </c>
      <c r="B63" s="380" t="s">
        <v>14</v>
      </c>
      <c r="C63" s="380" t="s">
        <v>485</v>
      </c>
      <c r="D63" s="407" t="str">
        <f t="shared" si="5"/>
        <v>*nsrho</v>
      </c>
      <c r="E63" s="408"/>
      <c r="F63" s="406"/>
      <c r="G63" s="407"/>
      <c r="H63" s="665" t="s">
        <v>2926</v>
      </c>
      <c r="I63" s="407"/>
      <c r="J63" s="673" t="str">
        <f t="shared" si="1"/>
        <v>Net operating surplus of households</v>
      </c>
      <c r="K63" s="408"/>
      <c r="L63" s="406" t="str">
        <f t="shared" si="6"/>
        <v xml:space="preserve">Net operating surplus of households of </v>
      </c>
      <c r="M63" s="648"/>
      <c r="N63" s="650"/>
      <c r="O63" s="506"/>
      <c r="P63" s="409"/>
      <c r="Q63" s="409"/>
      <c r="R63" s="409"/>
      <c r="S63" s="410"/>
      <c r="T63" s="411"/>
      <c r="U63" s="411"/>
      <c r="V63" s="411" t="str">
        <f>D63</f>
        <v>*nsrho</v>
      </c>
      <c r="W63" s="411"/>
      <c r="X63" s="411"/>
      <c r="Y63" s="411"/>
      <c r="Z63" s="548" t="str">
        <f>IF(Income_Macro_Variables!T63&lt;&gt;"",CONCATENATE(Income_Macro_Variables!$J63,"[",Income_Macro_Variables!T63,"]"),"")</f>
        <v/>
      </c>
      <c r="AA63" s="413" t="str">
        <f>IF(Income_Macro_Variables!U63&lt;&gt;"",CONCATENATE(Income_Macro_Variables!$J63,"[",Income_Macro_Variables!U63,"]"),"")</f>
        <v/>
      </c>
      <c r="AB63" s="413" t="str">
        <f>IF(Income_Macro_Variables!V63&lt;&gt;"",CONCATENATE(Income_Macro_Variables!$H63,"[",Income_Macro_Variables!V63,"]"),"")</f>
        <v>Net operating surplus of households[*nsrho]</v>
      </c>
      <c r="AC63" s="413" t="str">
        <f>IF(Income_Macro_Variables!W63&lt;&gt;"",CONCATENATE(Income_Macro_Variables!$H63,"[",Income_Macro_Variables!W63,"]"),"")</f>
        <v/>
      </c>
      <c r="AD63" s="413"/>
      <c r="AE63" s="414" t="str">
        <f>IF(Income_Macro_Variables!Y63&lt;&gt;"",CONCATENATE(Income_Macro_Variables!$H63,"[",Income_Macro_Variables!Y63,"]"),"")</f>
        <v/>
      </c>
    </row>
    <row r="64" spans="1:31" ht="20" customHeight="1" thickBot="1">
      <c r="A64" s="406" t="s">
        <v>615</v>
      </c>
      <c r="B64" s="380" t="s">
        <v>475</v>
      </c>
      <c r="C64" s="380" t="s">
        <v>477</v>
      </c>
      <c r="D64" s="407" t="str">
        <f t="shared" si="5"/>
        <v>*nmxho</v>
      </c>
      <c r="E64" s="408"/>
      <c r="F64" s="406"/>
      <c r="G64" s="407"/>
      <c r="H64" s="665" t="s">
        <v>553</v>
      </c>
      <c r="I64" s="407"/>
      <c r="J64" s="673" t="str">
        <f t="shared" si="1"/>
        <v>Net mixed income</v>
      </c>
      <c r="K64" s="408"/>
      <c r="L64" s="406" t="str">
        <f t="shared" si="6"/>
        <v xml:space="preserve">Net mixed income of </v>
      </c>
      <c r="M64" s="648"/>
      <c r="N64" s="650"/>
      <c r="O64" s="506"/>
      <c r="P64" s="409"/>
      <c r="Q64" s="409"/>
      <c r="R64" s="409"/>
      <c r="S64" s="410"/>
      <c r="T64" s="411"/>
      <c r="U64" s="411"/>
      <c r="V64" s="411" t="str">
        <f>D64</f>
        <v>*nmxho</v>
      </c>
      <c r="W64" s="411"/>
      <c r="X64" s="411"/>
      <c r="Y64" s="411"/>
      <c r="Z64" s="548" t="str">
        <f>IF(Income_Macro_Variables!T64&lt;&gt;"",CONCATENATE(Income_Macro_Variables!$J64,"[",Income_Macro_Variables!T64,"]"),"")</f>
        <v/>
      </c>
      <c r="AA64" s="413" t="str">
        <f>IF(Income_Macro_Variables!U64&lt;&gt;"",CONCATENATE(Income_Macro_Variables!$J64,"[",Income_Macro_Variables!U64,"]"),"")</f>
        <v/>
      </c>
      <c r="AB64" s="413" t="str">
        <f>IF(Income_Macro_Variables!V64&lt;&gt;"",CONCATENATE(Income_Macro_Variables!$H64,"[",Income_Macro_Variables!V64,"]"),"")</f>
        <v>Net mixed income[*nmxho]</v>
      </c>
      <c r="AC64" s="413" t="str">
        <f>IF(Income_Macro_Variables!W64&lt;&gt;"",CONCATENATE(Income_Macro_Variables!$H64,"[",Income_Macro_Variables!W64,"]"),"")</f>
        <v/>
      </c>
      <c r="AD64" s="413"/>
      <c r="AE64" s="414" t="str">
        <f>IF(Income_Macro_Variables!Y64&lt;&gt;"",CONCATENATE(Income_Macro_Variables!$H64,"[",Income_Macro_Variables!Y64,"]"),"")</f>
        <v/>
      </c>
    </row>
    <row r="65" spans="1:31" ht="20" customHeight="1" thickBot="1">
      <c r="A65" s="406" t="s">
        <v>615</v>
      </c>
      <c r="B65" s="380" t="s">
        <v>480</v>
      </c>
      <c r="C65" s="380" t="s">
        <v>484</v>
      </c>
      <c r="D65" s="407" t="str">
        <f t="shared" ref="D65:D96" si="7">CONCATENATE(A65,B65,C65)</f>
        <v>*prinp</v>
      </c>
      <c r="E65" s="408"/>
      <c r="F65" s="406"/>
      <c r="G65" s="407" t="s">
        <v>2956</v>
      </c>
      <c r="H65" s="661" t="s">
        <v>2821</v>
      </c>
      <c r="I65" s="407"/>
      <c r="J65" s="673" t="str">
        <f t="shared" si="1"/>
        <v>Net primary income of NPISH</v>
      </c>
      <c r="K65" s="408"/>
      <c r="L65" s="406" t="str">
        <f t="shared" ref="L65:L93" si="8">CONCATENATE(H65," by ",I65)</f>
        <v xml:space="preserve">Net primary income of NPISH by </v>
      </c>
      <c r="M65" s="648"/>
      <c r="N65" s="506"/>
      <c r="O65" s="508"/>
      <c r="P65" s="409"/>
      <c r="Q65" s="409" t="str">
        <f>CONCATENATE("[",H65,"]","=","[",H66,"]","+","[",H67,"]","+","[",H68,"]",)</f>
        <v>[Net primary income of NPISH]=[Compensation of employees of NPISH]+[Net property income of NPISH]+[Net operating surplus of NPISH]</v>
      </c>
      <c r="R65" s="409" t="str">
        <f>CONCATENATE("[",D65,"]","=","[",D66,"]","+","[",D67,"]","+","[",D68,"]",)</f>
        <v>[*prinp]=[*comnp]+[*prpnp]+[*nsrnp]</v>
      </c>
      <c r="S65" s="410"/>
      <c r="T65" s="411" t="str">
        <f>D65</f>
        <v>*prinp</v>
      </c>
      <c r="U65" s="411"/>
      <c r="V65" s="411"/>
      <c r="W65" s="411"/>
      <c r="X65" s="411"/>
      <c r="Y65" s="411"/>
      <c r="Z65" s="548" t="str">
        <f>IF(Income_Macro_Variables!T65&lt;&gt;"",CONCATENATE(Income_Macro_Variables!$J65,"[",Income_Macro_Variables!T65,"]"),"")</f>
        <v>Net primary income of NPISH[*prinp]</v>
      </c>
      <c r="AA65" s="413" t="str">
        <f>IF(Income_Macro_Variables!U65&lt;&gt;"",CONCATENATE(Income_Macro_Variables!$J65,"[",Income_Macro_Variables!U65,"]"),"")</f>
        <v/>
      </c>
      <c r="AB65" s="413" t="str">
        <f>IF(Income_Macro_Variables!V65&lt;&gt;"",CONCATENATE(Income_Macro_Variables!$H65,"[",Income_Macro_Variables!V65,"]"),"")</f>
        <v/>
      </c>
      <c r="AC65" s="413" t="str">
        <f>IF(Income_Macro_Variables!W65&lt;&gt;"",CONCATENATE(Income_Macro_Variables!$H65,"[",Income_Macro_Variables!W65,"]"),"")</f>
        <v/>
      </c>
      <c r="AD65" s="413"/>
      <c r="AE65" s="414"/>
    </row>
    <row r="66" spans="1:31" ht="20" customHeight="1" thickBot="1">
      <c r="A66" s="406" t="s">
        <v>615</v>
      </c>
      <c r="B66" s="380" t="s">
        <v>453</v>
      </c>
      <c r="C66" s="380" t="s">
        <v>478</v>
      </c>
      <c r="D66" s="407" t="str">
        <f t="shared" si="7"/>
        <v>*comnp</v>
      </c>
      <c r="E66" s="408"/>
      <c r="F66" s="406"/>
      <c r="G66" s="407"/>
      <c r="H66" s="662" t="s">
        <v>2929</v>
      </c>
      <c r="I66" s="407"/>
      <c r="J66" s="673" t="str">
        <f t="shared" si="1"/>
        <v>Compensation of employees of NPISH</v>
      </c>
      <c r="K66" s="408"/>
      <c r="L66" s="406" t="str">
        <f t="shared" si="8"/>
        <v xml:space="preserve">Compensation of employees of NPISH by </v>
      </c>
      <c r="M66" s="648"/>
      <c r="N66" s="506"/>
      <c r="O66" s="508"/>
      <c r="P66" s="409"/>
      <c r="Q66" s="409"/>
      <c r="R66" s="409"/>
      <c r="S66" s="410"/>
      <c r="T66" s="411"/>
      <c r="U66" s="411" t="str">
        <f>D66</f>
        <v>*comnp</v>
      </c>
      <c r="V66" s="411"/>
      <c r="W66" s="411"/>
      <c r="X66" s="411"/>
      <c r="Y66" s="411"/>
      <c r="Z66" s="548" t="str">
        <f>IF(Income_Macro_Variables!T66&lt;&gt;"",CONCATENATE(Income_Macro_Variables!$J66,"[",Income_Macro_Variables!T66,"]"),"")</f>
        <v/>
      </c>
      <c r="AA66" s="413" t="str">
        <f>IF(Income_Macro_Variables!U66&lt;&gt;"",CONCATENATE(Income_Macro_Variables!$J66,"[",Income_Macro_Variables!U66,"]"),"")</f>
        <v>Compensation of employees of NPISH[*comnp]</v>
      </c>
      <c r="AB66" s="413" t="str">
        <f>IF(Income_Macro_Variables!V66&lt;&gt;"",CONCATENATE(Income_Macro_Variables!$H66,"[",Income_Macro_Variables!V66,"]"),"")</f>
        <v/>
      </c>
      <c r="AC66" s="413" t="str">
        <f>IF(Income_Macro_Variables!W66&lt;&gt;"",CONCATENATE(Income_Macro_Variables!$H66,"[",Income_Macro_Variables!W66,"]"),"")</f>
        <v/>
      </c>
      <c r="AD66" s="413"/>
      <c r="AE66" s="414"/>
    </row>
    <row r="67" spans="1:31" ht="20" customHeight="1" thickBot="1">
      <c r="A67" s="406" t="s">
        <v>615</v>
      </c>
      <c r="B67" s="380" t="s">
        <v>480</v>
      </c>
      <c r="C67" s="380" t="s">
        <v>500</v>
      </c>
      <c r="D67" s="407" t="str">
        <f t="shared" si="7"/>
        <v>*prpnp</v>
      </c>
      <c r="E67" s="408"/>
      <c r="F67" s="406"/>
      <c r="G67" s="407"/>
      <c r="H67" s="662" t="s">
        <v>2928</v>
      </c>
      <c r="I67" s="407"/>
      <c r="J67" s="673" t="str">
        <f t="shared" si="1"/>
        <v>Net property income of NPISH</v>
      </c>
      <c r="K67" s="408"/>
      <c r="L67" s="406" t="str">
        <f t="shared" si="8"/>
        <v xml:space="preserve">Net property income of NPISH by </v>
      </c>
      <c r="M67" s="648"/>
      <c r="N67" s="506"/>
      <c r="O67" s="508"/>
      <c r="P67" s="409"/>
      <c r="Q67" s="409"/>
      <c r="R67" s="409"/>
      <c r="S67" s="410"/>
      <c r="T67" s="411"/>
      <c r="U67" s="411" t="str">
        <f>D67</f>
        <v>*prpnp</v>
      </c>
      <c r="V67" s="411"/>
      <c r="W67" s="411"/>
      <c r="X67" s="411"/>
      <c r="Y67" s="411"/>
      <c r="Z67" s="548" t="str">
        <f>IF(Income_Macro_Variables!T67&lt;&gt;"",CONCATENATE(Income_Macro_Variables!$J67,"[",Income_Macro_Variables!T67,"]"),"")</f>
        <v/>
      </c>
      <c r="AA67" s="413" t="str">
        <f>IF(Income_Macro_Variables!U67&lt;&gt;"",CONCATENATE(Income_Macro_Variables!$J67,"[",Income_Macro_Variables!U67,"]"),"")</f>
        <v>Net property income of NPISH[*prpnp]</v>
      </c>
      <c r="AB67" s="413" t="str">
        <f>IF(Income_Macro_Variables!V67&lt;&gt;"",CONCATENATE(Income_Macro_Variables!$H67,"[",Income_Macro_Variables!V67,"]"),"")</f>
        <v/>
      </c>
      <c r="AC67" s="413" t="str">
        <f>IF(Income_Macro_Variables!W67&lt;&gt;"",CONCATENATE(Income_Macro_Variables!$H67,"[",Income_Macro_Variables!W67,"]"),"")</f>
        <v/>
      </c>
      <c r="AD67" s="413"/>
      <c r="AE67" s="414"/>
    </row>
    <row r="68" spans="1:31" ht="20" customHeight="1" thickBot="1">
      <c r="A68" s="406" t="s">
        <v>615</v>
      </c>
      <c r="B68" s="380" t="s">
        <v>14</v>
      </c>
      <c r="C68" s="380" t="s">
        <v>2825</v>
      </c>
      <c r="D68" s="407" t="str">
        <f t="shared" si="7"/>
        <v>*nsrnp</v>
      </c>
      <c r="E68" s="408"/>
      <c r="F68" s="406"/>
      <c r="G68" s="407"/>
      <c r="H68" s="662" t="s">
        <v>2930</v>
      </c>
      <c r="I68" s="407"/>
      <c r="J68" s="673" t="str">
        <f t="shared" ref="J68:J131" si="9">H68</f>
        <v>Net operating surplus of NPISH</v>
      </c>
      <c r="K68" s="408"/>
      <c r="L68" s="406" t="str">
        <f t="shared" si="8"/>
        <v xml:space="preserve">Net operating surplus of NPISH by </v>
      </c>
      <c r="M68" s="648"/>
      <c r="N68" s="506"/>
      <c r="O68" s="508"/>
      <c r="P68" s="409"/>
      <c r="Q68" s="409"/>
      <c r="R68" s="409"/>
      <c r="S68" s="410"/>
      <c r="T68" s="411"/>
      <c r="U68" s="411" t="str">
        <f>D68</f>
        <v>*nsrnp</v>
      </c>
      <c r="V68" s="411"/>
      <c r="W68" s="411"/>
      <c r="X68" s="411"/>
      <c r="Y68" s="411"/>
      <c r="Z68" s="548" t="str">
        <f>IF(Income_Macro_Variables!T68&lt;&gt;"",CONCATENATE(Income_Macro_Variables!$J68,"[",Income_Macro_Variables!T68,"]"),"")</f>
        <v/>
      </c>
      <c r="AA68" s="413" t="str">
        <f>IF(Income_Macro_Variables!U68&lt;&gt;"",CONCATENATE(Income_Macro_Variables!$J68,"[",Income_Macro_Variables!U68,"]"),"")</f>
        <v>Net operating surplus of NPISH[*nsrnp]</v>
      </c>
      <c r="AB68" s="413" t="str">
        <f>IF(Income_Macro_Variables!V68&lt;&gt;"",CONCATENATE(Income_Macro_Variables!$H68,"[",Income_Macro_Variables!V68,"]"),"")</f>
        <v/>
      </c>
      <c r="AC68" s="413" t="str">
        <f>IF(Income_Macro_Variables!W68&lt;&gt;"",CONCATENATE(Income_Macro_Variables!$H68,"[",Income_Macro_Variables!W68,"]"),"")</f>
        <v/>
      </c>
      <c r="AD68" s="413"/>
      <c r="AE68" s="414"/>
    </row>
    <row r="69" spans="1:31" ht="20" customHeight="1" thickBot="1">
      <c r="A69" s="406" t="s">
        <v>615</v>
      </c>
      <c r="B69" s="380" t="s">
        <v>480</v>
      </c>
      <c r="C69" s="380" t="s">
        <v>2755</v>
      </c>
      <c r="D69" s="407" t="str">
        <f t="shared" si="7"/>
        <v>*prihn</v>
      </c>
      <c r="E69" s="408"/>
      <c r="F69" s="406"/>
      <c r="G69" s="407" t="s">
        <v>2957</v>
      </c>
      <c r="H69" s="661" t="s">
        <v>2830</v>
      </c>
      <c r="I69" s="407"/>
      <c r="J69" s="673" t="str">
        <f t="shared" si="9"/>
        <v>Net primary income of households and NPISH</v>
      </c>
      <c r="K69" s="408"/>
      <c r="L69" s="406" t="str">
        <f t="shared" si="8"/>
        <v xml:space="preserve">Net primary income of households and NPISH by </v>
      </c>
      <c r="M69" s="648"/>
      <c r="N69" s="506"/>
      <c r="O69" s="508"/>
      <c r="P69" s="409"/>
      <c r="Q69" s="409" t="str">
        <f>CONCATENATE("[",H69,"]","=","[",H70,"]","+","[",H71,"]","+","[",H72,"]",)</f>
        <v>[Net primary income of households and NPISH]=[Compensation of employees]+[Net property income of households and NPISH]+[Net operating surplus and mixed income of households and NPISH]</v>
      </c>
      <c r="R69" s="409" t="str">
        <f>CONCATENATE("[",D69,"]","=","[",D70,"]","+","[",D71,"]","+","[",D72,"]",)</f>
        <v>[*prihn]=[*comhn]+[*prphn]+[*nsmhn]</v>
      </c>
      <c r="S69" s="410"/>
      <c r="T69" s="411" t="str">
        <f>D69</f>
        <v>*prihn</v>
      </c>
      <c r="U69" s="411"/>
      <c r="V69" s="411"/>
      <c r="W69" s="411"/>
      <c r="X69" s="411"/>
      <c r="Y69" s="411"/>
      <c r="Z69" s="548" t="str">
        <f>IF(Income_Macro_Variables!T69&lt;&gt;"",CONCATENATE(Income_Macro_Variables!$J69,"[",Income_Macro_Variables!T69,"]"),"")</f>
        <v>Net primary income of households and NPISH[*prihn]</v>
      </c>
      <c r="AA69" s="413" t="str">
        <f>IF(Income_Macro_Variables!U69&lt;&gt;"",CONCATENATE(Income_Macro_Variables!$J69,"[",Income_Macro_Variables!U69,"]"),"")</f>
        <v/>
      </c>
      <c r="AB69" s="413" t="str">
        <f>IF(Income_Macro_Variables!V69&lt;&gt;"",CONCATENATE(Income_Macro_Variables!$H69,"[",Income_Macro_Variables!V69,"]"),"")</f>
        <v/>
      </c>
      <c r="AC69" s="413" t="str">
        <f>IF(Income_Macro_Variables!W69&lt;&gt;"",CONCATENATE(Income_Macro_Variables!$H69,"[",Income_Macro_Variables!W69,"]"),"")</f>
        <v/>
      </c>
      <c r="AD69" s="413"/>
      <c r="AE69" s="414"/>
    </row>
    <row r="70" spans="1:31" ht="20" customHeight="1" thickBot="1">
      <c r="A70" s="406" t="s">
        <v>615</v>
      </c>
      <c r="B70" s="380" t="s">
        <v>453</v>
      </c>
      <c r="C70" s="380" t="s">
        <v>2800</v>
      </c>
      <c r="D70" s="407" t="str">
        <f t="shared" si="7"/>
        <v>*comhn</v>
      </c>
      <c r="E70" s="408"/>
      <c r="F70" s="406"/>
      <c r="G70" s="407"/>
      <c r="H70" s="662" t="s">
        <v>350</v>
      </c>
      <c r="I70" s="407"/>
      <c r="J70" s="673" t="str">
        <f t="shared" si="9"/>
        <v>Compensation of employees</v>
      </c>
      <c r="K70" s="408"/>
      <c r="L70" s="406" t="str">
        <f t="shared" si="8"/>
        <v xml:space="preserve">Compensation of employees by </v>
      </c>
      <c r="M70" s="648"/>
      <c r="N70" s="506"/>
      <c r="O70" s="508"/>
      <c r="P70" s="409"/>
      <c r="Q70" s="409"/>
      <c r="R70" s="409"/>
      <c r="S70" s="410"/>
      <c r="T70" s="411"/>
      <c r="U70" s="411" t="str">
        <f>D70</f>
        <v>*comhn</v>
      </c>
      <c r="V70" s="411"/>
      <c r="W70" s="411"/>
      <c r="X70" s="411"/>
      <c r="Y70" s="411"/>
      <c r="Z70" s="548" t="str">
        <f>IF(Income_Macro_Variables!T70&lt;&gt;"",CONCATENATE(Income_Macro_Variables!$J70,"[",Income_Macro_Variables!T70,"]"),"")</f>
        <v/>
      </c>
      <c r="AA70" s="413" t="str">
        <f>IF(Income_Macro_Variables!U70&lt;&gt;"",CONCATENATE(Income_Macro_Variables!$J70,"[",Income_Macro_Variables!U70,"]"),"")</f>
        <v>Compensation of employees[*comhn]</v>
      </c>
      <c r="AB70" s="413" t="str">
        <f>IF(Income_Macro_Variables!V70&lt;&gt;"",CONCATENATE(Income_Macro_Variables!$H70,"[",Income_Macro_Variables!V70,"]"),"")</f>
        <v/>
      </c>
      <c r="AC70" s="413" t="str">
        <f>IF(Income_Macro_Variables!W70&lt;&gt;"",CONCATENATE(Income_Macro_Variables!$H70,"[",Income_Macro_Variables!W70,"]"),"")</f>
        <v/>
      </c>
      <c r="AD70" s="413"/>
      <c r="AE70" s="414"/>
    </row>
    <row r="71" spans="1:31" ht="20" customHeight="1" thickBot="1">
      <c r="A71" s="406" t="s">
        <v>615</v>
      </c>
      <c r="B71" s="380" t="s">
        <v>480</v>
      </c>
      <c r="C71" s="380" t="s">
        <v>2767</v>
      </c>
      <c r="D71" s="407" t="str">
        <f t="shared" si="7"/>
        <v>*prphn</v>
      </c>
      <c r="E71" s="408"/>
      <c r="F71" s="406"/>
      <c r="G71" s="407"/>
      <c r="H71" s="662" t="s">
        <v>2932</v>
      </c>
      <c r="I71" s="407"/>
      <c r="J71" s="673" t="str">
        <f t="shared" si="9"/>
        <v>Net property income of households and NPISH</v>
      </c>
      <c r="K71" s="408"/>
      <c r="L71" s="406" t="str">
        <f t="shared" si="8"/>
        <v xml:space="preserve">Net property income of households and NPISH by </v>
      </c>
      <c r="M71" s="648"/>
      <c r="N71" s="506"/>
      <c r="O71" s="508"/>
      <c r="P71" s="409"/>
      <c r="Q71" s="409"/>
      <c r="R71" s="409"/>
      <c r="S71" s="410"/>
      <c r="T71" s="411"/>
      <c r="U71" s="411" t="str">
        <f>D71</f>
        <v>*prphn</v>
      </c>
      <c r="V71" s="411"/>
      <c r="W71" s="411"/>
      <c r="X71" s="411"/>
      <c r="Y71" s="411"/>
      <c r="Z71" s="548" t="str">
        <f>IF(Income_Macro_Variables!T71&lt;&gt;"",CONCATENATE(Income_Macro_Variables!$J71,"[",Income_Macro_Variables!T71,"]"),"")</f>
        <v/>
      </c>
      <c r="AA71" s="413" t="str">
        <f>IF(Income_Macro_Variables!U71&lt;&gt;"",CONCATENATE(Income_Macro_Variables!$J71,"[",Income_Macro_Variables!U71,"]"),"")</f>
        <v>Net property income of households and NPISH[*prphn]</v>
      </c>
      <c r="AB71" s="413" t="str">
        <f>IF(Income_Macro_Variables!V71&lt;&gt;"",CONCATENATE(Income_Macro_Variables!$H71,"[",Income_Macro_Variables!V71,"]"),"")</f>
        <v/>
      </c>
      <c r="AC71" s="413" t="str">
        <f>IF(Income_Macro_Variables!W71&lt;&gt;"",CONCATENATE(Income_Macro_Variables!$H71,"[",Income_Macro_Variables!W71,"]"),"")</f>
        <v/>
      </c>
      <c r="AD71" s="413"/>
      <c r="AE71" s="414"/>
    </row>
    <row r="72" spans="1:31" ht="20" customHeight="1" thickBot="1">
      <c r="A72" s="406" t="s">
        <v>615</v>
      </c>
      <c r="B72" s="380" t="s">
        <v>14</v>
      </c>
      <c r="C72" s="380" t="s">
        <v>2800</v>
      </c>
      <c r="D72" s="407" t="str">
        <f t="shared" si="7"/>
        <v>*nsmhn</v>
      </c>
      <c r="E72" s="408"/>
      <c r="F72" s="406"/>
      <c r="G72" s="407"/>
      <c r="H72" s="662" t="s">
        <v>2934</v>
      </c>
      <c r="I72" s="407"/>
      <c r="J72" s="673" t="str">
        <f t="shared" si="9"/>
        <v>Net operating surplus and mixed income of households and NPISH</v>
      </c>
      <c r="K72" s="408"/>
      <c r="L72" s="406" t="str">
        <f t="shared" si="8"/>
        <v xml:space="preserve">Net operating surplus and mixed income of households and NPISH by </v>
      </c>
      <c r="M72" s="648"/>
      <c r="N72" s="506"/>
      <c r="O72" s="508"/>
      <c r="P72" s="409"/>
      <c r="Q72" s="409" t="str">
        <f>CONCATENATE("[",H72,"]","=","[",H73,"]","+","[",H74,"]",)</f>
        <v>[Net operating surplus and mixed income of households and NPISH]=[Net operating surplus of households and NPISH]+[Net mixed income of households and NPISH]</v>
      </c>
      <c r="R72" s="409" t="str">
        <f>CONCATENATE("[",D72,"]","=","[",D73,"]","+","[",D74,"]",)</f>
        <v>[*nsmhn]=[*nsrhn]+[*nmxhn]</v>
      </c>
      <c r="S72" s="410"/>
      <c r="T72" s="411"/>
      <c r="U72" s="411" t="str">
        <f>D72</f>
        <v>*nsmhn</v>
      </c>
      <c r="V72" s="411"/>
      <c r="W72" s="411"/>
      <c r="X72" s="411"/>
      <c r="Y72" s="411"/>
      <c r="Z72" s="548" t="str">
        <f>IF(Income_Macro_Variables!T72&lt;&gt;"",CONCATENATE(Income_Macro_Variables!$J72,"[",Income_Macro_Variables!T72,"]"),"")</f>
        <v/>
      </c>
      <c r="AA72" s="413" t="str">
        <f>IF(Income_Macro_Variables!U72&lt;&gt;"",CONCATENATE(Income_Macro_Variables!$J72,"[",Income_Macro_Variables!U72,"]"),"")</f>
        <v>Net operating surplus and mixed income of households and NPISH[*nsmhn]</v>
      </c>
      <c r="AB72" s="413" t="str">
        <f>IF(Income_Macro_Variables!V72&lt;&gt;"",CONCATENATE(Income_Macro_Variables!$H72,"[",Income_Macro_Variables!V72,"]"),"")</f>
        <v/>
      </c>
      <c r="AC72" s="413" t="str">
        <f>IF(Income_Macro_Variables!W72&lt;&gt;"",CONCATENATE(Income_Macro_Variables!$H72,"[",Income_Macro_Variables!W72,"]"),"")</f>
        <v/>
      </c>
      <c r="AD72" s="413"/>
      <c r="AE72" s="414"/>
    </row>
    <row r="73" spans="1:31" ht="20" customHeight="1" thickBot="1">
      <c r="A73" s="406" t="s">
        <v>615</v>
      </c>
      <c r="B73" s="380" t="s">
        <v>14</v>
      </c>
      <c r="C73" s="380" t="s">
        <v>2801</v>
      </c>
      <c r="D73" s="407" t="str">
        <f t="shared" si="7"/>
        <v>*nsrhn</v>
      </c>
      <c r="E73" s="408"/>
      <c r="F73" s="406"/>
      <c r="G73" s="407"/>
      <c r="H73" s="665" t="s">
        <v>2935</v>
      </c>
      <c r="I73" s="407"/>
      <c r="J73" s="673" t="str">
        <f t="shared" si="9"/>
        <v>Net operating surplus of households and NPISH</v>
      </c>
      <c r="K73" s="408"/>
      <c r="L73" s="406" t="str">
        <f t="shared" si="8"/>
        <v xml:space="preserve">Net operating surplus of households and NPISH by </v>
      </c>
      <c r="M73" s="648"/>
      <c r="N73" s="506"/>
      <c r="O73" s="508"/>
      <c r="P73" s="409"/>
      <c r="Q73" s="409"/>
      <c r="R73" s="409"/>
      <c r="S73" s="410"/>
      <c r="T73" s="411"/>
      <c r="U73" s="411"/>
      <c r="V73" s="411" t="str">
        <f>D73</f>
        <v>*nsrhn</v>
      </c>
      <c r="W73" s="411"/>
      <c r="X73" s="411"/>
      <c r="Y73" s="411"/>
      <c r="Z73" s="548" t="str">
        <f>IF(Income_Macro_Variables!T73&lt;&gt;"",CONCATENATE(Income_Macro_Variables!$J73,"[",Income_Macro_Variables!T73,"]"),"")</f>
        <v/>
      </c>
      <c r="AA73" s="413" t="str">
        <f>IF(Income_Macro_Variables!U73&lt;&gt;"",CONCATENATE(Income_Macro_Variables!$J73,"[",Income_Macro_Variables!U73,"]"),"")</f>
        <v/>
      </c>
      <c r="AB73" s="413" t="str">
        <f>IF(Income_Macro_Variables!V73&lt;&gt;"",CONCATENATE(Income_Macro_Variables!$H73,"[",Income_Macro_Variables!V73,"]"),"")</f>
        <v>Net operating surplus of households and NPISH[*nsrhn]</v>
      </c>
      <c r="AC73" s="413" t="str">
        <f>IF(Income_Macro_Variables!W73&lt;&gt;"",CONCATENATE(Income_Macro_Variables!$H73,"[",Income_Macro_Variables!W73,"]"),"")</f>
        <v/>
      </c>
      <c r="AD73" s="413"/>
      <c r="AE73" s="414"/>
    </row>
    <row r="74" spans="1:31" ht="20" customHeight="1" thickBot="1">
      <c r="A74" s="406" t="s">
        <v>615</v>
      </c>
      <c r="B74" s="380" t="s">
        <v>475</v>
      </c>
      <c r="C74" s="380" t="s">
        <v>2836</v>
      </c>
      <c r="D74" s="407" t="str">
        <f t="shared" si="7"/>
        <v>*nmxhn</v>
      </c>
      <c r="E74" s="408"/>
      <c r="F74" s="406"/>
      <c r="G74" s="407"/>
      <c r="H74" s="665" t="s">
        <v>2835</v>
      </c>
      <c r="I74" s="407"/>
      <c r="J74" s="673" t="str">
        <f t="shared" si="9"/>
        <v>Net mixed income of households and NPISH</v>
      </c>
      <c r="K74" s="408"/>
      <c r="L74" s="406" t="str">
        <f t="shared" si="8"/>
        <v xml:space="preserve">Net mixed income of households and NPISH by </v>
      </c>
      <c r="M74" s="648"/>
      <c r="N74" s="506"/>
      <c r="O74" s="508"/>
      <c r="P74" s="409"/>
      <c r="Q74" s="409"/>
      <c r="R74" s="409"/>
      <c r="S74" s="410"/>
      <c r="T74" s="411"/>
      <c r="U74" s="411"/>
      <c r="V74" s="411" t="str">
        <f>D74</f>
        <v>*nmxhn</v>
      </c>
      <c r="W74" s="411"/>
      <c r="X74" s="411"/>
      <c r="Y74" s="411"/>
      <c r="Z74" s="548" t="str">
        <f>IF(Income_Macro_Variables!T74&lt;&gt;"",CONCATENATE(Income_Macro_Variables!$J74,"[",Income_Macro_Variables!T74,"]"),"")</f>
        <v/>
      </c>
      <c r="AA74" s="413" t="str">
        <f>IF(Income_Macro_Variables!U74&lt;&gt;"",CONCATENATE(Income_Macro_Variables!$J74,"[",Income_Macro_Variables!U74,"]"),"")</f>
        <v/>
      </c>
      <c r="AB74" s="413" t="str">
        <f>IF(Income_Macro_Variables!V74&lt;&gt;"",CONCATENATE(Income_Macro_Variables!$H74,"[",Income_Macro_Variables!V74,"]"),"")</f>
        <v>Net mixed income of households and NPISH[*nmxhn]</v>
      </c>
      <c r="AC74" s="413" t="str">
        <f>IF(Income_Macro_Variables!W74&lt;&gt;"",CONCATENATE(Income_Macro_Variables!$H74,"[",Income_Macro_Variables!W74,"]"),"")</f>
        <v/>
      </c>
      <c r="AD74" s="413"/>
      <c r="AE74" s="414"/>
    </row>
    <row r="75" spans="1:31" ht="20" customHeight="1" thickBot="1">
      <c r="A75" s="406" t="s">
        <v>615</v>
      </c>
      <c r="B75" s="380" t="s">
        <v>480</v>
      </c>
      <c r="C75" s="380" t="s">
        <v>494</v>
      </c>
      <c r="D75" s="407" t="str">
        <f t="shared" si="7"/>
        <v>*prico</v>
      </c>
      <c r="E75" s="408"/>
      <c r="F75" s="406"/>
      <c r="G75" s="407" t="s">
        <v>2958</v>
      </c>
      <c r="H75" s="661" t="s">
        <v>2750</v>
      </c>
      <c r="I75" s="407"/>
      <c r="J75" s="673" t="str">
        <f t="shared" si="9"/>
        <v>Net primary income of corporations</v>
      </c>
      <c r="K75" s="408"/>
      <c r="L75" s="406" t="str">
        <f t="shared" si="8"/>
        <v xml:space="preserve">Net primary income of corporations by </v>
      </c>
      <c r="M75" s="648"/>
      <c r="N75" s="506"/>
      <c r="O75" s="508"/>
      <c r="P75" s="409"/>
      <c r="Q75" s="409" t="str">
        <f>CONCATENATE("[",H75,"]","=","[",H76,"]","+","[",H77,"]",)</f>
        <v>[Net primary income of corporations]=[Net property income of corporations]+[Net operating surplus of corporations]</v>
      </c>
      <c r="R75" s="409" t="str">
        <f>CONCATENATE("[",D75,"]","=","[",D76,"]","+","[",D77,"]",)</f>
        <v>[*prico]=[*prpco]+[*nsrco]</v>
      </c>
      <c r="S75" s="410"/>
      <c r="T75" s="411" t="str">
        <f>D75</f>
        <v>*prico</v>
      </c>
      <c r="U75" s="411"/>
      <c r="V75" s="411"/>
      <c r="W75" s="411"/>
      <c r="X75" s="411"/>
      <c r="Y75" s="411"/>
      <c r="Z75" s="548" t="str">
        <f>IF(Income_Macro_Variables!T75&lt;&gt;"",CONCATENATE(Income_Macro_Variables!$J75,"[",Income_Macro_Variables!T75,"]"),"")</f>
        <v>Net primary income of corporations[*prico]</v>
      </c>
      <c r="AA75" s="413" t="str">
        <f>IF(Income_Macro_Variables!U75&lt;&gt;"",CONCATENATE(Income_Macro_Variables!$J75,"[",Income_Macro_Variables!U75,"]"),"")</f>
        <v/>
      </c>
      <c r="AB75" s="413" t="str">
        <f>IF(Income_Macro_Variables!V75&lt;&gt;"",CONCATENATE(Income_Macro_Variables!$H75,"[",Income_Macro_Variables!V75,"]"),"")</f>
        <v/>
      </c>
      <c r="AC75" s="413" t="str">
        <f>IF(Income_Macro_Variables!W75&lt;&gt;"",CONCATENATE(Income_Macro_Variables!$H75,"[",Income_Macro_Variables!W75,"]"),"")</f>
        <v/>
      </c>
      <c r="AD75" s="413"/>
      <c r="AE75" s="414"/>
    </row>
    <row r="76" spans="1:31" ht="20" customHeight="1" thickBot="1">
      <c r="A76" s="406" t="s">
        <v>615</v>
      </c>
      <c r="B76" s="380" t="s">
        <v>480</v>
      </c>
      <c r="C76" s="380" t="s">
        <v>302</v>
      </c>
      <c r="D76" s="407" t="str">
        <f t="shared" si="7"/>
        <v>*prpco</v>
      </c>
      <c r="E76" s="408"/>
      <c r="F76" s="406"/>
      <c r="G76" s="407"/>
      <c r="H76" s="662" t="s">
        <v>2936</v>
      </c>
      <c r="I76" s="407"/>
      <c r="J76" s="673" t="str">
        <f t="shared" si="9"/>
        <v>Net property income of corporations</v>
      </c>
      <c r="K76" s="408"/>
      <c r="L76" s="406" t="str">
        <f t="shared" si="8"/>
        <v xml:space="preserve">Net property income of corporations by </v>
      </c>
      <c r="M76" s="648"/>
      <c r="N76" s="506"/>
      <c r="O76" s="508"/>
      <c r="P76" s="409"/>
      <c r="Q76" s="409"/>
      <c r="R76" s="409"/>
      <c r="S76" s="410"/>
      <c r="T76" s="411"/>
      <c r="U76" s="411" t="str">
        <f>D76</f>
        <v>*prpco</v>
      </c>
      <c r="V76" s="411"/>
      <c r="W76" s="411"/>
      <c r="X76" s="411"/>
      <c r="Y76" s="411"/>
      <c r="Z76" s="548" t="str">
        <f>IF(Income_Macro_Variables!T76&lt;&gt;"",CONCATENATE(Income_Macro_Variables!$J76,"[",Income_Macro_Variables!T76,"]"),"")</f>
        <v/>
      </c>
      <c r="AA76" s="413" t="str">
        <f>IF(Income_Macro_Variables!U76&lt;&gt;"",CONCATENATE(Income_Macro_Variables!$J76,"[",Income_Macro_Variables!U76,"]"),"")</f>
        <v>Net property income of corporations[*prpco]</v>
      </c>
      <c r="AB76" s="413" t="str">
        <f>IF(Income_Macro_Variables!V76&lt;&gt;"",CONCATENATE(Income_Macro_Variables!$H76,"[",Income_Macro_Variables!V76,"]"),"")</f>
        <v/>
      </c>
      <c r="AC76" s="413" t="str">
        <f>IF(Income_Macro_Variables!W76&lt;&gt;"",CONCATENATE(Income_Macro_Variables!$H76,"[",Income_Macro_Variables!W76,"]"),"")</f>
        <v/>
      </c>
      <c r="AD76" s="413"/>
      <c r="AE76" s="414"/>
    </row>
    <row r="77" spans="1:31" ht="20" customHeight="1" thickBot="1">
      <c r="A77" s="406" t="s">
        <v>615</v>
      </c>
      <c r="B77" s="380" t="s">
        <v>14</v>
      </c>
      <c r="C77" s="380" t="s">
        <v>2851</v>
      </c>
      <c r="D77" s="407" t="str">
        <f t="shared" si="7"/>
        <v>*nsrco</v>
      </c>
      <c r="E77" s="408"/>
      <c r="F77" s="406"/>
      <c r="G77" s="407"/>
      <c r="H77" s="662" t="s">
        <v>2937</v>
      </c>
      <c r="I77" s="407"/>
      <c r="J77" s="673" t="str">
        <f t="shared" si="9"/>
        <v>Net operating surplus of corporations</v>
      </c>
      <c r="K77" s="408"/>
      <c r="L77" s="406" t="str">
        <f t="shared" si="8"/>
        <v xml:space="preserve">Net operating surplus of corporations by </v>
      </c>
      <c r="M77" s="648"/>
      <c r="N77" s="506"/>
      <c r="O77" s="508"/>
      <c r="P77" s="409"/>
      <c r="Q77" s="409"/>
      <c r="R77" s="409"/>
      <c r="S77" s="410"/>
      <c r="T77" s="411"/>
      <c r="U77" s="411" t="str">
        <f>D77</f>
        <v>*nsrco</v>
      </c>
      <c r="V77" s="411"/>
      <c r="W77" s="411"/>
      <c r="X77" s="411"/>
      <c r="Y77" s="411"/>
      <c r="Z77" s="548" t="str">
        <f>IF(Income_Macro_Variables!T77&lt;&gt;"",CONCATENATE(Income_Macro_Variables!$J77,"[",Income_Macro_Variables!T77,"]"),"")</f>
        <v/>
      </c>
      <c r="AA77" s="413" t="str">
        <f>IF(Income_Macro_Variables!U77&lt;&gt;"",CONCATENATE(Income_Macro_Variables!$J77,"[",Income_Macro_Variables!U77,"]"),"")</f>
        <v>Net operating surplus of corporations[*nsrco]</v>
      </c>
      <c r="AB77" s="413" t="str">
        <f>IF(Income_Macro_Variables!V77&lt;&gt;"",CONCATENATE(Income_Macro_Variables!$H77,"[",Income_Macro_Variables!V77,"]"),"")</f>
        <v/>
      </c>
      <c r="AC77" s="413" t="str">
        <f>IF(Income_Macro_Variables!W77&lt;&gt;"",CONCATENATE(Income_Macro_Variables!$H77,"[",Income_Macro_Variables!W77,"]"),"")</f>
        <v/>
      </c>
      <c r="AD77" s="413"/>
      <c r="AE77" s="414"/>
    </row>
    <row r="78" spans="1:31" ht="20" customHeight="1" thickBot="1">
      <c r="A78" s="406" t="s">
        <v>615</v>
      </c>
      <c r="B78" s="380" t="s">
        <v>480</v>
      </c>
      <c r="C78" s="380" t="s">
        <v>482</v>
      </c>
      <c r="D78" s="407" t="str">
        <f t="shared" si="7"/>
        <v>*prinf</v>
      </c>
      <c r="E78" s="408"/>
      <c r="F78" s="406"/>
      <c r="G78" s="407" t="s">
        <v>2959</v>
      </c>
      <c r="H78" s="661" t="s">
        <v>2751</v>
      </c>
      <c r="I78" s="407"/>
      <c r="J78" s="673" t="str">
        <f t="shared" si="9"/>
        <v>Net primary income of non-financial corporations</v>
      </c>
      <c r="K78" s="408"/>
      <c r="L78" s="406" t="str">
        <f t="shared" si="8"/>
        <v xml:space="preserve">Net primary income of non-financial corporations by </v>
      </c>
      <c r="M78" s="648"/>
      <c r="N78" s="506"/>
      <c r="O78" s="508"/>
      <c r="P78" s="409"/>
      <c r="Q78" s="409" t="str">
        <f>CONCATENATE("[",H78,"]","=","[",H79,"]","+","[",H80,"]",)</f>
        <v>[Net primary income of non-financial corporations]=[Net property income of non-financial corporations]+[Net operating surplus of non-financial corporations]</v>
      </c>
      <c r="R78" s="409" t="str">
        <f>CONCATENATE("[",D78,"]","=","[",D79,"]","+","[",D80,"]",)</f>
        <v>[*prinf]=[*prpnf]+[*nsrnf]</v>
      </c>
      <c r="S78" s="410"/>
      <c r="T78" s="411" t="str">
        <f>D78</f>
        <v>*prinf</v>
      </c>
      <c r="U78" s="411"/>
      <c r="V78" s="411"/>
      <c r="W78" s="411"/>
      <c r="X78" s="411"/>
      <c r="Y78" s="411"/>
      <c r="Z78" s="548" t="str">
        <f>IF(Income_Macro_Variables!T78&lt;&gt;"",CONCATENATE(Income_Macro_Variables!$J78,"[",Income_Macro_Variables!T78,"]"),"")</f>
        <v>Net primary income of non-financial corporations[*prinf]</v>
      </c>
      <c r="AA78" s="413" t="str">
        <f>IF(Income_Macro_Variables!U78&lt;&gt;"",CONCATENATE(Income_Macro_Variables!$J78,"[",Income_Macro_Variables!U78,"]"),"")</f>
        <v/>
      </c>
      <c r="AB78" s="413" t="str">
        <f>IF(Income_Macro_Variables!V78&lt;&gt;"",CONCATENATE(Income_Macro_Variables!$H78,"[",Income_Macro_Variables!V78,"]"),"")</f>
        <v/>
      </c>
      <c r="AC78" s="413" t="str">
        <f>IF(Income_Macro_Variables!W78&lt;&gt;"",CONCATENATE(Income_Macro_Variables!$H78,"[",Income_Macro_Variables!W78,"]"),"")</f>
        <v/>
      </c>
      <c r="AD78" s="413"/>
      <c r="AE78" s="414"/>
    </row>
    <row r="79" spans="1:31" ht="20" customHeight="1" thickBot="1">
      <c r="A79" s="406" t="s">
        <v>615</v>
      </c>
      <c r="B79" s="380" t="s">
        <v>480</v>
      </c>
      <c r="C79" s="380" t="s">
        <v>2841</v>
      </c>
      <c r="D79" s="407" t="str">
        <f t="shared" si="7"/>
        <v>*prpnf</v>
      </c>
      <c r="E79" s="408"/>
      <c r="F79" s="406"/>
      <c r="G79" s="407"/>
      <c r="H79" s="662" t="s">
        <v>2938</v>
      </c>
      <c r="I79" s="407"/>
      <c r="J79" s="673" t="str">
        <f t="shared" si="9"/>
        <v>Net property income of non-financial corporations</v>
      </c>
      <c r="K79" s="408"/>
      <c r="L79" s="406" t="str">
        <f t="shared" si="8"/>
        <v xml:space="preserve">Net property income of non-financial corporations by </v>
      </c>
      <c r="M79" s="648"/>
      <c r="N79" s="506"/>
      <c r="O79" s="508"/>
      <c r="P79" s="409"/>
      <c r="Q79" s="409"/>
      <c r="R79" s="409"/>
      <c r="S79" s="410"/>
      <c r="T79" s="411"/>
      <c r="U79" s="411" t="str">
        <f>D79</f>
        <v>*prpnf</v>
      </c>
      <c r="V79" s="411"/>
      <c r="W79" s="411"/>
      <c r="X79" s="411"/>
      <c r="Y79" s="411"/>
      <c r="Z79" s="548" t="str">
        <f>IF(Income_Macro_Variables!T79&lt;&gt;"",CONCATENATE(Income_Macro_Variables!$J79,"[",Income_Macro_Variables!T79,"]"),"")</f>
        <v/>
      </c>
      <c r="AA79" s="413" t="str">
        <f>IF(Income_Macro_Variables!U79&lt;&gt;"",CONCATENATE(Income_Macro_Variables!$J79,"[",Income_Macro_Variables!U79,"]"),"")</f>
        <v>Net property income of non-financial corporations[*prpnf]</v>
      </c>
      <c r="AB79" s="413" t="str">
        <f>IF(Income_Macro_Variables!V79&lt;&gt;"",CONCATENATE(Income_Macro_Variables!$H79,"[",Income_Macro_Variables!V79,"]"),"")</f>
        <v/>
      </c>
      <c r="AC79" s="413" t="str">
        <f>IF(Income_Macro_Variables!W79&lt;&gt;"",CONCATENATE(Income_Macro_Variables!$H79,"[",Income_Macro_Variables!W79,"]"),"")</f>
        <v/>
      </c>
      <c r="AD79" s="413"/>
      <c r="AE79" s="414"/>
    </row>
    <row r="80" spans="1:31" ht="20" customHeight="1" thickBot="1">
      <c r="A80" s="406" t="s">
        <v>615</v>
      </c>
      <c r="B80" s="380" t="s">
        <v>14</v>
      </c>
      <c r="C80" s="380" t="s">
        <v>2842</v>
      </c>
      <c r="D80" s="407" t="str">
        <f t="shared" si="7"/>
        <v>*nsrnf</v>
      </c>
      <c r="E80" s="408"/>
      <c r="F80" s="406"/>
      <c r="G80" s="407"/>
      <c r="H80" s="662" t="s">
        <v>517</v>
      </c>
      <c r="I80" s="407"/>
      <c r="J80" s="673" t="str">
        <f t="shared" si="9"/>
        <v>Net operating surplus of non-financial corporations</v>
      </c>
      <c r="K80" s="408"/>
      <c r="L80" s="406" t="str">
        <f t="shared" si="8"/>
        <v xml:space="preserve">Net operating surplus of non-financial corporations by </v>
      </c>
      <c r="M80" s="648"/>
      <c r="N80" s="506"/>
      <c r="O80" s="508"/>
      <c r="P80" s="409"/>
      <c r="Q80" s="409"/>
      <c r="R80" s="409"/>
      <c r="S80" s="410"/>
      <c r="T80" s="411"/>
      <c r="U80" s="411" t="str">
        <f>D80</f>
        <v>*nsrnf</v>
      </c>
      <c r="V80" s="411"/>
      <c r="W80" s="411"/>
      <c r="X80" s="411"/>
      <c r="Y80" s="411"/>
      <c r="Z80" s="548" t="str">
        <f>IF(Income_Macro_Variables!T80&lt;&gt;"",CONCATENATE(Income_Macro_Variables!$J80,"[",Income_Macro_Variables!T80,"]"),"")</f>
        <v/>
      </c>
      <c r="AA80" s="413" t="str">
        <f>IF(Income_Macro_Variables!U80&lt;&gt;"",CONCATENATE(Income_Macro_Variables!$J80,"[",Income_Macro_Variables!U80,"]"),"")</f>
        <v>Net operating surplus of non-financial corporations[*nsrnf]</v>
      </c>
      <c r="AB80" s="413" t="str">
        <f>IF(Income_Macro_Variables!V80&lt;&gt;"",CONCATENATE(Income_Macro_Variables!$H80,"[",Income_Macro_Variables!V80,"]"),"")</f>
        <v/>
      </c>
      <c r="AC80" s="413" t="str">
        <f>IF(Income_Macro_Variables!W80&lt;&gt;"",CONCATENATE(Income_Macro_Variables!$H80,"[",Income_Macro_Variables!W80,"]"),"")</f>
        <v/>
      </c>
      <c r="AD80" s="413"/>
      <c r="AE80" s="414"/>
    </row>
    <row r="81" spans="1:31" ht="20" customHeight="1" thickBot="1">
      <c r="A81" s="406" t="s">
        <v>615</v>
      </c>
      <c r="B81" s="380" t="s">
        <v>480</v>
      </c>
      <c r="C81" s="380" t="s">
        <v>483</v>
      </c>
      <c r="D81" s="407" t="str">
        <f t="shared" si="7"/>
        <v>*prifc</v>
      </c>
      <c r="E81" s="408"/>
      <c r="F81" s="406"/>
      <c r="G81" s="407" t="s">
        <v>2960</v>
      </c>
      <c r="H81" s="661" t="s">
        <v>2752</v>
      </c>
      <c r="I81" s="407"/>
      <c r="J81" s="673" t="str">
        <f t="shared" si="9"/>
        <v>Net primary income of financial corporations</v>
      </c>
      <c r="K81" s="408"/>
      <c r="L81" s="406" t="str">
        <f t="shared" si="8"/>
        <v xml:space="preserve">Net primary income of financial corporations by </v>
      </c>
      <c r="M81" s="648"/>
      <c r="N81" s="506"/>
      <c r="O81" s="508"/>
      <c r="P81" s="409"/>
      <c r="Q81" s="409" t="str">
        <f>CONCATENATE("[",H81,"]","=","[",H82,"]","+","[",H83,"]",)</f>
        <v>[Net primary income of financial corporations]=[Net property income of financial corporations]+[Net operating surplus of financial corporations]</v>
      </c>
      <c r="R81" s="409" t="str">
        <f>CONCATENATE("[",D81,"]","=","[",D82,"]","+","[",D83,"]",)</f>
        <v>[*prifc]=[*prpfc]+[*nsrfc]</v>
      </c>
      <c r="S81" s="410"/>
      <c r="T81" s="411" t="str">
        <f>D81</f>
        <v>*prifc</v>
      </c>
      <c r="U81" s="411"/>
      <c r="V81" s="411"/>
      <c r="W81" s="411"/>
      <c r="X81" s="411"/>
      <c r="Y81" s="411"/>
      <c r="Z81" s="548" t="str">
        <f>IF(Income_Macro_Variables!T81&lt;&gt;"",CONCATENATE(Income_Macro_Variables!$J81,"[",Income_Macro_Variables!T81,"]"),"")</f>
        <v>Net primary income of financial corporations[*prifc]</v>
      </c>
      <c r="AA81" s="413" t="str">
        <f>IF(Income_Macro_Variables!U81&lt;&gt;"",CONCATENATE(Income_Macro_Variables!$J81,"[",Income_Macro_Variables!U81,"]"),"")</f>
        <v/>
      </c>
      <c r="AB81" s="413" t="str">
        <f>IF(Income_Macro_Variables!V81&lt;&gt;"",CONCATENATE(Income_Macro_Variables!$H81,"[",Income_Macro_Variables!V81,"]"),"")</f>
        <v/>
      </c>
      <c r="AC81" s="413" t="str">
        <f>IF(Income_Macro_Variables!W81&lt;&gt;"",CONCATENATE(Income_Macro_Variables!$H81,"[",Income_Macro_Variables!W81,"]"),"")</f>
        <v/>
      </c>
      <c r="AD81" s="413"/>
      <c r="AE81" s="414"/>
    </row>
    <row r="82" spans="1:31" ht="20" customHeight="1" thickBot="1">
      <c r="A82" s="406" t="s">
        <v>615</v>
      </c>
      <c r="B82" s="380" t="s">
        <v>480</v>
      </c>
      <c r="C82" s="380" t="s">
        <v>2846</v>
      </c>
      <c r="D82" s="407" t="str">
        <f t="shared" si="7"/>
        <v>*prpfc</v>
      </c>
      <c r="E82" s="408"/>
      <c r="F82" s="406"/>
      <c r="G82" s="407"/>
      <c r="H82" s="662" t="s">
        <v>2939</v>
      </c>
      <c r="I82" s="407"/>
      <c r="J82" s="673" t="str">
        <f t="shared" si="9"/>
        <v>Net property income of financial corporations</v>
      </c>
      <c r="K82" s="408"/>
      <c r="L82" s="406" t="str">
        <f t="shared" si="8"/>
        <v xml:space="preserve">Net property income of financial corporations by </v>
      </c>
      <c r="M82" s="648"/>
      <c r="N82" s="506"/>
      <c r="O82" s="508"/>
      <c r="P82" s="409"/>
      <c r="Q82" s="409"/>
      <c r="R82" s="409"/>
      <c r="S82" s="410"/>
      <c r="T82" s="411"/>
      <c r="U82" s="411" t="str">
        <f>D82</f>
        <v>*prpfc</v>
      </c>
      <c r="V82" s="411"/>
      <c r="W82" s="411"/>
      <c r="X82" s="411"/>
      <c r="Y82" s="411"/>
      <c r="Z82" s="548" t="str">
        <f>IF(Income_Macro_Variables!T82&lt;&gt;"",CONCATENATE(Income_Macro_Variables!$J82,"[",Income_Macro_Variables!T82,"]"),"")</f>
        <v/>
      </c>
      <c r="AA82" s="413" t="str">
        <f>IF(Income_Macro_Variables!U82&lt;&gt;"",CONCATENATE(Income_Macro_Variables!$J82,"[",Income_Macro_Variables!U82,"]"),"")</f>
        <v>Net property income of financial corporations[*prpfc]</v>
      </c>
      <c r="AB82" s="413" t="str">
        <f>IF(Income_Macro_Variables!V82&lt;&gt;"",CONCATENATE(Income_Macro_Variables!$H82,"[",Income_Macro_Variables!V82,"]"),"")</f>
        <v/>
      </c>
      <c r="AC82" s="413" t="str">
        <f>IF(Income_Macro_Variables!W82&lt;&gt;"",CONCATENATE(Income_Macro_Variables!$H82,"[",Income_Macro_Variables!W82,"]"),"")</f>
        <v/>
      </c>
      <c r="AD82" s="413"/>
      <c r="AE82" s="414"/>
    </row>
    <row r="83" spans="1:31" ht="20" customHeight="1" thickBot="1">
      <c r="A83" s="406" t="s">
        <v>615</v>
      </c>
      <c r="B83" s="380" t="s">
        <v>14</v>
      </c>
      <c r="C83" s="380" t="s">
        <v>2847</v>
      </c>
      <c r="D83" s="407" t="str">
        <f t="shared" si="7"/>
        <v>*nsrfc</v>
      </c>
      <c r="E83" s="408"/>
      <c r="F83" s="406"/>
      <c r="G83" s="407"/>
      <c r="H83" s="662" t="s">
        <v>591</v>
      </c>
      <c r="I83" s="407"/>
      <c r="J83" s="673" t="str">
        <f t="shared" si="9"/>
        <v>Net operating surplus of financial corporations</v>
      </c>
      <c r="K83" s="408"/>
      <c r="L83" s="406" t="str">
        <f t="shared" si="8"/>
        <v xml:space="preserve">Net operating surplus of financial corporations by </v>
      </c>
      <c r="M83" s="648"/>
      <c r="N83" s="506"/>
      <c r="O83" s="508"/>
      <c r="P83" s="409"/>
      <c r="Q83" s="409"/>
      <c r="R83" s="409"/>
      <c r="S83" s="410"/>
      <c r="T83" s="411"/>
      <c r="U83" s="411" t="str">
        <f>D83</f>
        <v>*nsrfc</v>
      </c>
      <c r="V83" s="411"/>
      <c r="W83" s="411"/>
      <c r="X83" s="411"/>
      <c r="Y83" s="411"/>
      <c r="Z83" s="548" t="str">
        <f>IF(Income_Macro_Variables!T83&lt;&gt;"",CONCATENATE(Income_Macro_Variables!$J83,"[",Income_Macro_Variables!T83,"]"),"")</f>
        <v/>
      </c>
      <c r="AA83" s="413" t="str">
        <f>IF(Income_Macro_Variables!U83&lt;&gt;"",CONCATENATE(Income_Macro_Variables!$J83,"[",Income_Macro_Variables!U83,"]"),"")</f>
        <v>Net operating surplus of financial corporations[*nsrfc]</v>
      </c>
      <c r="AB83" s="413" t="str">
        <f>IF(Income_Macro_Variables!V83&lt;&gt;"",CONCATENATE(Income_Macro_Variables!$H83,"[",Income_Macro_Variables!V83,"]"),"")</f>
        <v/>
      </c>
      <c r="AC83" s="413" t="str">
        <f>IF(Income_Macro_Variables!W83&lt;&gt;"",CONCATENATE(Income_Macro_Variables!$H83,"[",Income_Macro_Variables!W83,"]"),"")</f>
        <v/>
      </c>
      <c r="AD83" s="413"/>
      <c r="AE83" s="414"/>
    </row>
    <row r="84" spans="1:31" ht="20" customHeight="1" thickBot="1">
      <c r="A84" s="406" t="s">
        <v>615</v>
      </c>
      <c r="B84" s="380" t="s">
        <v>480</v>
      </c>
      <c r="C84" s="380" t="s">
        <v>481</v>
      </c>
      <c r="D84" s="407" t="str">
        <f t="shared" si="7"/>
        <v>*prigo</v>
      </c>
      <c r="E84" s="408"/>
      <c r="F84" s="406"/>
      <c r="G84" s="407" t="s">
        <v>2961</v>
      </c>
      <c r="H84" s="661" t="s">
        <v>2748</v>
      </c>
      <c r="I84" s="407"/>
      <c r="J84" s="673" t="str">
        <f t="shared" si="9"/>
        <v>Net primary income of the general government</v>
      </c>
      <c r="K84" s="408"/>
      <c r="L84" s="406" t="str">
        <f t="shared" si="8"/>
        <v xml:space="preserve">Net primary income of the general government by </v>
      </c>
      <c r="M84" s="648"/>
      <c r="N84" s="506"/>
      <c r="O84" s="508"/>
      <c r="P84" s="409"/>
      <c r="Q84" s="409" t="str">
        <f>CONCATENATE("[",H84,"]","=","[",H85,"]","+","[",H92,"]","+","[",H93,"]",)</f>
        <v>[Net primary income of the general government]=[Taxes on production and imports, less subsidies]+[Net property income of the government]+[Net operating surplus and miscellaneous]</v>
      </c>
      <c r="R84" s="409" t="str">
        <f>CONCATENATE("[",D84,"]","=","[",D85,"]","+","[",D92,"]","+","[",D93,"]",)</f>
        <v>[*prigo]=[*ptxgo]+[*prpgo]+[*nsrgo]</v>
      </c>
      <c r="S84" s="410"/>
      <c r="T84" s="411" t="str">
        <f>D84</f>
        <v>*prigo</v>
      </c>
      <c r="U84" s="411"/>
      <c r="V84" s="411"/>
      <c r="W84" s="411"/>
      <c r="X84" s="411"/>
      <c r="Y84" s="411"/>
      <c r="Z84" s="548" t="str">
        <f>IF(Income_Macro_Variables!T84&lt;&gt;"",CONCATENATE(Income_Macro_Variables!$J84,"[",Income_Macro_Variables!T84,"]"),"")</f>
        <v>Net primary income of the general government[*prigo]</v>
      </c>
      <c r="AA84" s="413" t="str">
        <f>IF(Income_Macro_Variables!U84&lt;&gt;"",CONCATENATE(Income_Macro_Variables!$J84,"[",Income_Macro_Variables!U84,"]"),"")</f>
        <v/>
      </c>
      <c r="AB84" s="413" t="str">
        <f>IF(Income_Macro_Variables!V84&lt;&gt;"",CONCATENATE(Income_Macro_Variables!$H84,"[",Income_Macro_Variables!V84,"]"),"")</f>
        <v/>
      </c>
      <c r="AC84" s="413" t="str">
        <f>IF(Income_Macro_Variables!W84&lt;&gt;"",CONCATENATE(Income_Macro_Variables!$H84,"[",Income_Macro_Variables!W84,"]"),"")</f>
        <v/>
      </c>
      <c r="AD84" s="413"/>
      <c r="AE84" s="414"/>
    </row>
    <row r="85" spans="1:31" ht="20" customHeight="1" thickBot="1">
      <c r="A85" s="406" t="s">
        <v>615</v>
      </c>
      <c r="B85" s="380" t="s">
        <v>297</v>
      </c>
      <c r="C85" s="380" t="s">
        <v>472</v>
      </c>
      <c r="D85" s="407" t="str">
        <f t="shared" si="7"/>
        <v>*ptxgo</v>
      </c>
      <c r="E85" s="408"/>
      <c r="F85" s="406"/>
      <c r="G85" s="407"/>
      <c r="H85" s="662" t="s">
        <v>2852</v>
      </c>
      <c r="I85" s="407"/>
      <c r="J85" s="673" t="str">
        <f t="shared" si="9"/>
        <v>Taxes on production and imports, less subsidies</v>
      </c>
      <c r="K85" s="408"/>
      <c r="L85" s="406" t="str">
        <f t="shared" si="8"/>
        <v xml:space="preserve">Taxes on production and imports, less subsidies by </v>
      </c>
      <c r="M85" s="648"/>
      <c r="N85" s="506"/>
      <c r="O85" s="508"/>
      <c r="P85" s="409"/>
      <c r="Q85" s="409" t="str">
        <f>CONCATENATE("[",H85,"]","=","[",H86,"]","-","[",H89,"]",)</f>
        <v>[Taxes on production and imports, less subsidies]=[Taxes on production and imports]-[Subsidies on production and imports]</v>
      </c>
      <c r="R85" s="409" t="str">
        <f>CONCATENATE("[",D85,"]","=","[",D86,"]","-","[",D89,"]",)</f>
        <v>[*ptxgo]=[*tpigo]-[*spigo]</v>
      </c>
      <c r="S85" s="410"/>
      <c r="T85" s="411"/>
      <c r="U85" s="411" t="str">
        <f>D85</f>
        <v>*ptxgo</v>
      </c>
      <c r="V85" s="411"/>
      <c r="W85" s="411"/>
      <c r="X85" s="411"/>
      <c r="Y85" s="411"/>
      <c r="Z85" s="548" t="str">
        <f>IF(Income_Macro_Variables!T85&lt;&gt;"",CONCATENATE(Income_Macro_Variables!$J85,"[",Income_Macro_Variables!T85,"]"),"")</f>
        <v/>
      </c>
      <c r="AA85" s="413" t="str">
        <f>IF(Income_Macro_Variables!U85&lt;&gt;"",CONCATENATE(Income_Macro_Variables!$J85,"[",Income_Macro_Variables!U85,"]"),"")</f>
        <v>Taxes on production and imports, less subsidies[*ptxgo]</v>
      </c>
      <c r="AB85" s="413" t="str">
        <f>IF(Income_Macro_Variables!V85&lt;&gt;"",CONCATENATE(Income_Macro_Variables!$H85,"[",Income_Macro_Variables!V85,"]"),"")</f>
        <v/>
      </c>
      <c r="AC85" s="413" t="str">
        <f>IF(Income_Macro_Variables!W85&lt;&gt;"",CONCATENATE(Income_Macro_Variables!$H85,"[",Income_Macro_Variables!W85,"]"),"")</f>
        <v/>
      </c>
      <c r="AD85" s="413"/>
      <c r="AE85" s="414"/>
    </row>
    <row r="86" spans="1:31" ht="20" customHeight="1" thickBot="1">
      <c r="A86" s="406" t="s">
        <v>615</v>
      </c>
      <c r="B86" s="380" t="s">
        <v>2856</v>
      </c>
      <c r="C86" s="380" t="s">
        <v>481</v>
      </c>
      <c r="D86" s="407" t="str">
        <f t="shared" si="7"/>
        <v>*tpigo</v>
      </c>
      <c r="E86" s="408"/>
      <c r="F86" s="406"/>
      <c r="G86" s="407"/>
      <c r="H86" s="665" t="s">
        <v>2853</v>
      </c>
      <c r="I86" s="407"/>
      <c r="J86" s="673" t="str">
        <f t="shared" si="9"/>
        <v>Taxes on production and imports</v>
      </c>
      <c r="K86" s="408"/>
      <c r="L86" s="406" t="str">
        <f t="shared" si="8"/>
        <v xml:space="preserve">Taxes on production and imports by </v>
      </c>
      <c r="M86" s="648"/>
      <c r="N86" s="506"/>
      <c r="O86" s="508"/>
      <c r="P86" s="409"/>
      <c r="Q86" s="409" t="str">
        <f>CONCATENATE("[",H86,"]","=","[",H87,"]","+","[",H88,"]",)</f>
        <v>[Taxes on production and imports]=[Taxes on products]+[Other taxes on production]</v>
      </c>
      <c r="R86" s="409" t="str">
        <f>CONCATENATE("[",D86,"]","=","[",D87,"]","+","[",D88,"]",)</f>
        <v>[*tpigo]=[*tprgo]+[*otpgo]</v>
      </c>
      <c r="S86" s="410"/>
      <c r="T86" s="411"/>
      <c r="U86" s="411"/>
      <c r="V86" s="411" t="str">
        <f>D86</f>
        <v>*tpigo</v>
      </c>
      <c r="W86" s="411"/>
      <c r="X86" s="411"/>
      <c r="Y86" s="411"/>
      <c r="Z86" s="548" t="str">
        <f>IF(Income_Macro_Variables!T86&lt;&gt;"",CONCATENATE(Income_Macro_Variables!$J86,"[",Income_Macro_Variables!T86,"]"),"")</f>
        <v/>
      </c>
      <c r="AA86" s="413" t="str">
        <f>IF(Income_Macro_Variables!U86&lt;&gt;"",CONCATENATE(Income_Macro_Variables!$J86,"[",Income_Macro_Variables!U86,"]"),"")</f>
        <v/>
      </c>
      <c r="AB86" s="413" t="str">
        <f>IF(Income_Macro_Variables!V86&lt;&gt;"",CONCATENATE(Income_Macro_Variables!$H86,"[",Income_Macro_Variables!V86,"]"),"")</f>
        <v>Taxes on production and imports[*tpigo]</v>
      </c>
      <c r="AC86" s="413" t="str">
        <f>IF(Income_Macro_Variables!W86&lt;&gt;"",CONCATENATE(Income_Macro_Variables!$H86,"[",Income_Macro_Variables!W86,"]"),"")</f>
        <v/>
      </c>
      <c r="AD86" s="413"/>
      <c r="AE86" s="414"/>
    </row>
    <row r="87" spans="1:31" ht="20" customHeight="1" thickBot="1">
      <c r="A87" s="406" t="s">
        <v>615</v>
      </c>
      <c r="B87" s="380" t="s">
        <v>2856</v>
      </c>
      <c r="C87" s="380" t="s">
        <v>489</v>
      </c>
      <c r="D87" s="407" t="str">
        <f t="shared" si="7"/>
        <v>*tprgo</v>
      </c>
      <c r="E87" s="408"/>
      <c r="F87" s="406"/>
      <c r="G87" s="407"/>
      <c r="H87" s="669" t="s">
        <v>2712</v>
      </c>
      <c r="I87" s="407"/>
      <c r="J87" s="673" t="str">
        <f t="shared" si="9"/>
        <v>Taxes on products</v>
      </c>
      <c r="K87" s="408"/>
      <c r="L87" s="406" t="str">
        <f t="shared" si="8"/>
        <v xml:space="preserve">Taxes on products by </v>
      </c>
      <c r="M87" s="648"/>
      <c r="N87" s="506"/>
      <c r="O87" s="508"/>
      <c r="P87" s="409"/>
      <c r="Q87" s="409"/>
      <c r="R87" s="409"/>
      <c r="S87" s="410"/>
      <c r="T87" s="411"/>
      <c r="U87" s="411"/>
      <c r="V87" s="411"/>
      <c r="W87" s="411" t="str">
        <f>D87</f>
        <v>*tprgo</v>
      </c>
      <c r="X87" s="411"/>
      <c r="Y87" s="411"/>
      <c r="Z87" s="548" t="str">
        <f>IF(Income_Macro_Variables!T87&lt;&gt;"",CONCATENATE(Income_Macro_Variables!$J87,"[",Income_Macro_Variables!T87,"]"),"")</f>
        <v/>
      </c>
      <c r="AA87" s="413" t="str">
        <f>IF(Income_Macro_Variables!U87&lt;&gt;"",CONCATENATE(Income_Macro_Variables!$J87,"[",Income_Macro_Variables!U87,"]"),"")</f>
        <v/>
      </c>
      <c r="AB87" s="413" t="str">
        <f>IF(Income_Macro_Variables!V87&lt;&gt;"",CONCATENATE(Income_Macro_Variables!$H87,"[",Income_Macro_Variables!V87,"]"),"")</f>
        <v/>
      </c>
      <c r="AC87" s="413" t="str">
        <f>IF(Income_Macro_Variables!W87&lt;&gt;"",CONCATENATE(Income_Macro_Variables!$H87,"[",Income_Macro_Variables!W87,"]"),"")</f>
        <v>Taxes on products[*tprgo]</v>
      </c>
      <c r="AD87" s="413"/>
      <c r="AE87" s="414"/>
    </row>
    <row r="88" spans="1:31" ht="20" customHeight="1" thickBot="1">
      <c r="A88" s="406" t="s">
        <v>615</v>
      </c>
      <c r="B88" s="380" t="s">
        <v>2857</v>
      </c>
      <c r="C88" s="380" t="s">
        <v>2768</v>
      </c>
      <c r="D88" s="407" t="str">
        <f t="shared" si="7"/>
        <v>*otpgo</v>
      </c>
      <c r="E88" s="408"/>
      <c r="F88" s="406"/>
      <c r="G88" s="407"/>
      <c r="H88" s="669" t="s">
        <v>2713</v>
      </c>
      <c r="I88" s="407"/>
      <c r="J88" s="673" t="str">
        <f t="shared" si="9"/>
        <v>Other taxes on production</v>
      </c>
      <c r="K88" s="408"/>
      <c r="L88" s="406" t="str">
        <f t="shared" si="8"/>
        <v xml:space="preserve">Other taxes on production by </v>
      </c>
      <c r="M88" s="648"/>
      <c r="N88" s="506"/>
      <c r="O88" s="508"/>
      <c r="P88" s="409"/>
      <c r="Q88" s="409"/>
      <c r="R88" s="409"/>
      <c r="S88" s="410"/>
      <c r="T88" s="411"/>
      <c r="U88" s="411"/>
      <c r="V88" s="411"/>
      <c r="W88" s="411" t="str">
        <f>D88</f>
        <v>*otpgo</v>
      </c>
      <c r="X88" s="411"/>
      <c r="Y88" s="411"/>
      <c r="Z88" s="548" t="str">
        <f>IF(Income_Macro_Variables!T88&lt;&gt;"",CONCATENATE(Income_Macro_Variables!$J88,"[",Income_Macro_Variables!T88,"]"),"")</f>
        <v/>
      </c>
      <c r="AA88" s="413" t="str">
        <f>IF(Income_Macro_Variables!U88&lt;&gt;"",CONCATENATE(Income_Macro_Variables!$J88,"[",Income_Macro_Variables!U88,"]"),"")</f>
        <v/>
      </c>
      <c r="AB88" s="413" t="str">
        <f>IF(Income_Macro_Variables!V88&lt;&gt;"",CONCATENATE(Income_Macro_Variables!$H88,"[",Income_Macro_Variables!V88,"]"),"")</f>
        <v/>
      </c>
      <c r="AC88" s="413" t="str">
        <f>IF(Income_Macro_Variables!W88&lt;&gt;"",CONCATENATE(Income_Macro_Variables!$H88,"[",Income_Macro_Variables!W88,"]"),"")</f>
        <v>Other taxes on production[*otpgo]</v>
      </c>
      <c r="AD88" s="413"/>
      <c r="AE88" s="414"/>
    </row>
    <row r="89" spans="1:31" ht="20" customHeight="1" thickBot="1">
      <c r="A89" s="406" t="s">
        <v>615</v>
      </c>
      <c r="B89" s="380" t="s">
        <v>2858</v>
      </c>
      <c r="C89" s="380" t="s">
        <v>481</v>
      </c>
      <c r="D89" s="407" t="str">
        <f t="shared" si="7"/>
        <v>*spigo</v>
      </c>
      <c r="E89" s="408"/>
      <c r="F89" s="406"/>
      <c r="G89" s="407"/>
      <c r="H89" s="665" t="s">
        <v>2854</v>
      </c>
      <c r="I89" s="407"/>
      <c r="J89" s="673" t="str">
        <f t="shared" si="9"/>
        <v>Subsidies on production and imports</v>
      </c>
      <c r="K89" s="408"/>
      <c r="L89" s="406" t="str">
        <f t="shared" si="8"/>
        <v xml:space="preserve">Subsidies on production and imports by </v>
      </c>
      <c r="M89" s="648"/>
      <c r="N89" s="506"/>
      <c r="O89" s="508"/>
      <c r="P89" s="409"/>
      <c r="Q89" s="409" t="str">
        <f>CONCATENATE("[",H89,"]","=","[",H90,"]","+","[",H91,"]",)</f>
        <v>[Subsidies on production and imports]=[Subsidies on products]+[Other subsidies on production]</v>
      </c>
      <c r="R89" s="409" t="str">
        <f>CONCATENATE("[",D89,"]","=","[",D90,"]","+","[",D91,"]",)</f>
        <v>[*spigo]=[*sprgo]+[*ospgo]</v>
      </c>
      <c r="S89" s="410"/>
      <c r="T89" s="411"/>
      <c r="U89" s="411"/>
      <c r="V89" s="411" t="str">
        <f>D89</f>
        <v>*spigo</v>
      </c>
      <c r="W89" s="411"/>
      <c r="X89" s="411"/>
      <c r="Y89" s="411"/>
      <c r="Z89" s="548" t="str">
        <f>IF(Income_Macro_Variables!T89&lt;&gt;"",CONCATENATE(Income_Macro_Variables!$J89,"[",Income_Macro_Variables!T89,"]"),"")</f>
        <v/>
      </c>
      <c r="AA89" s="413" t="str">
        <f>IF(Income_Macro_Variables!U89&lt;&gt;"",CONCATENATE(Income_Macro_Variables!$J89,"[",Income_Macro_Variables!U89,"]"),"")</f>
        <v/>
      </c>
      <c r="AB89" s="413" t="str">
        <f>IF(Income_Macro_Variables!V89&lt;&gt;"",CONCATENATE(Income_Macro_Variables!$H89,"[",Income_Macro_Variables!V89,"]"),"")</f>
        <v>Subsidies on production and imports[*spigo]</v>
      </c>
      <c r="AC89" s="413" t="str">
        <f>IF(Income_Macro_Variables!W89&lt;&gt;"",CONCATENATE(Income_Macro_Variables!$H89,"[",Income_Macro_Variables!W89,"]"),"")</f>
        <v/>
      </c>
      <c r="AD89" s="413"/>
      <c r="AE89" s="414"/>
    </row>
    <row r="90" spans="1:31" ht="20" customHeight="1" thickBot="1">
      <c r="A90" s="406" t="s">
        <v>615</v>
      </c>
      <c r="B90" s="380" t="s">
        <v>2858</v>
      </c>
      <c r="C90" s="380" t="s">
        <v>489</v>
      </c>
      <c r="D90" s="407" t="str">
        <f t="shared" si="7"/>
        <v>*sprgo</v>
      </c>
      <c r="E90" s="408"/>
      <c r="F90" s="406"/>
      <c r="G90" s="407"/>
      <c r="H90" s="669" t="s">
        <v>2706</v>
      </c>
      <c r="I90" s="407"/>
      <c r="J90" s="673" t="str">
        <f t="shared" si="9"/>
        <v>Subsidies on products</v>
      </c>
      <c r="K90" s="408"/>
      <c r="L90" s="406" t="str">
        <f t="shared" si="8"/>
        <v xml:space="preserve">Subsidies on products by </v>
      </c>
      <c r="M90" s="648"/>
      <c r="N90" s="506"/>
      <c r="O90" s="508"/>
      <c r="P90" s="409"/>
      <c r="Q90" s="409"/>
      <c r="R90" s="409"/>
      <c r="S90" s="410"/>
      <c r="T90" s="411"/>
      <c r="U90" s="411"/>
      <c r="V90" s="411"/>
      <c r="W90" s="411" t="str">
        <f>D90</f>
        <v>*sprgo</v>
      </c>
      <c r="X90" s="411"/>
      <c r="Y90" s="411"/>
      <c r="Z90" s="548" t="str">
        <f>IF(Income_Macro_Variables!T90&lt;&gt;"",CONCATENATE(Income_Macro_Variables!$J90,"[",Income_Macro_Variables!T90,"]"),"")</f>
        <v/>
      </c>
      <c r="AA90" s="413" t="str">
        <f>IF(Income_Macro_Variables!U90&lt;&gt;"",CONCATENATE(Income_Macro_Variables!$J90,"[",Income_Macro_Variables!U90,"]"),"")</f>
        <v/>
      </c>
      <c r="AB90" s="413" t="str">
        <f>IF(Income_Macro_Variables!V90&lt;&gt;"",CONCATENATE(Income_Macro_Variables!$H90,"[",Income_Macro_Variables!V90,"]"),"")</f>
        <v/>
      </c>
      <c r="AC90" s="413" t="str">
        <f>IF(Income_Macro_Variables!W90&lt;&gt;"",CONCATENATE(Income_Macro_Variables!$H90,"[",Income_Macro_Variables!W90,"]"),"")</f>
        <v>Subsidies on products[*sprgo]</v>
      </c>
      <c r="AD90" s="413"/>
      <c r="AE90" s="414"/>
    </row>
    <row r="91" spans="1:31" ht="20" customHeight="1" thickBot="1">
      <c r="A91" s="406" t="s">
        <v>615</v>
      </c>
      <c r="B91" s="380" t="s">
        <v>2859</v>
      </c>
      <c r="C91" s="380" t="s">
        <v>2768</v>
      </c>
      <c r="D91" s="407" t="str">
        <f t="shared" si="7"/>
        <v>*ospgo</v>
      </c>
      <c r="E91" s="408"/>
      <c r="F91" s="406"/>
      <c r="G91" s="407"/>
      <c r="H91" s="669" t="s">
        <v>2707</v>
      </c>
      <c r="I91" s="407"/>
      <c r="J91" s="673" t="str">
        <f t="shared" si="9"/>
        <v>Other subsidies on production</v>
      </c>
      <c r="K91" s="408"/>
      <c r="L91" s="406" t="str">
        <f t="shared" si="8"/>
        <v xml:space="preserve">Other subsidies on production by </v>
      </c>
      <c r="M91" s="648"/>
      <c r="N91" s="506"/>
      <c r="O91" s="508"/>
      <c r="P91" s="409"/>
      <c r="Q91" s="409"/>
      <c r="R91" s="409"/>
      <c r="S91" s="410"/>
      <c r="T91" s="411"/>
      <c r="U91" s="411"/>
      <c r="V91" s="411"/>
      <c r="W91" s="411" t="str">
        <f>D91</f>
        <v>*ospgo</v>
      </c>
      <c r="X91" s="411"/>
      <c r="Y91" s="411"/>
      <c r="Z91" s="548" t="str">
        <f>IF(Income_Macro_Variables!T91&lt;&gt;"",CONCATENATE(Income_Macro_Variables!$J91,"[",Income_Macro_Variables!T91,"]"),"")</f>
        <v/>
      </c>
      <c r="AA91" s="413" t="str">
        <f>IF(Income_Macro_Variables!U91&lt;&gt;"",CONCATENATE(Income_Macro_Variables!$J91,"[",Income_Macro_Variables!U91,"]"),"")</f>
        <v/>
      </c>
      <c r="AB91" s="413" t="str">
        <f>IF(Income_Macro_Variables!V91&lt;&gt;"",CONCATENATE(Income_Macro_Variables!$H91,"[",Income_Macro_Variables!V91,"]"),"")</f>
        <v/>
      </c>
      <c r="AC91" s="413" t="str">
        <f>IF(Income_Macro_Variables!W91&lt;&gt;"",CONCATENATE(Income_Macro_Variables!$H91,"[",Income_Macro_Variables!W91,"]"),"")</f>
        <v>Other subsidies on production[*ospgo]</v>
      </c>
      <c r="AD91" s="413"/>
      <c r="AE91" s="414"/>
    </row>
    <row r="92" spans="1:31" ht="20" customHeight="1" thickBot="1">
      <c r="A92" s="406" t="s">
        <v>615</v>
      </c>
      <c r="B92" s="380" t="s">
        <v>480</v>
      </c>
      <c r="C92" s="380" t="s">
        <v>2768</v>
      </c>
      <c r="D92" s="407" t="str">
        <f t="shared" si="7"/>
        <v>*prpgo</v>
      </c>
      <c r="E92" s="408"/>
      <c r="F92" s="406"/>
      <c r="G92" s="407"/>
      <c r="H92" s="662" t="s">
        <v>2940</v>
      </c>
      <c r="I92" s="407"/>
      <c r="J92" s="673" t="str">
        <f t="shared" si="9"/>
        <v>Net property income of the government</v>
      </c>
      <c r="K92" s="408"/>
      <c r="L92" s="406" t="str">
        <f t="shared" si="8"/>
        <v xml:space="preserve">Net property income of the government by </v>
      </c>
      <c r="M92" s="648"/>
      <c r="N92" s="506"/>
      <c r="O92" s="508"/>
      <c r="P92" s="409"/>
      <c r="Q92" s="409"/>
      <c r="R92" s="409"/>
      <c r="S92" s="410"/>
      <c r="T92" s="411"/>
      <c r="U92" s="411" t="str">
        <f>D92</f>
        <v>*prpgo</v>
      </c>
      <c r="V92" s="411"/>
      <c r="W92" s="411"/>
      <c r="X92" s="411"/>
      <c r="Y92" s="411"/>
      <c r="Z92" s="548" t="str">
        <f>IF(Income_Macro_Variables!T92&lt;&gt;"",CONCATENATE(Income_Macro_Variables!$J92,"[",Income_Macro_Variables!T92,"]"),"")</f>
        <v/>
      </c>
      <c r="AA92" s="413" t="str">
        <f>IF(Income_Macro_Variables!U92&lt;&gt;"",CONCATENATE(Income_Macro_Variables!$J92,"[",Income_Macro_Variables!U92,"]"),"")</f>
        <v>Net property income of the government[*prpgo]</v>
      </c>
      <c r="AB92" s="413" t="str">
        <f>IF(Income_Macro_Variables!V92&lt;&gt;"",CONCATENATE(Income_Macro_Variables!$H92,"[",Income_Macro_Variables!V92,"]"),"")</f>
        <v/>
      </c>
      <c r="AC92" s="413" t="str">
        <f>IF(Income_Macro_Variables!W92&lt;&gt;"",CONCATENATE(Income_Macro_Variables!$H92,"[",Income_Macro_Variables!W92,"]"),"")</f>
        <v/>
      </c>
      <c r="AD92" s="413"/>
      <c r="AE92" s="414"/>
    </row>
    <row r="93" spans="1:31" s="370" customFormat="1" ht="20" customHeight="1" thickBot="1">
      <c r="A93" s="415" t="s">
        <v>615</v>
      </c>
      <c r="B93" s="381" t="s">
        <v>14</v>
      </c>
      <c r="C93" s="381" t="s">
        <v>489</v>
      </c>
      <c r="D93" s="416" t="str">
        <f t="shared" si="7"/>
        <v>*nsrgo</v>
      </c>
      <c r="E93" s="421"/>
      <c r="F93" s="415"/>
      <c r="G93" s="416"/>
      <c r="H93" s="677" t="s">
        <v>2855</v>
      </c>
      <c r="I93" s="416"/>
      <c r="J93" s="674" t="str">
        <f t="shared" si="9"/>
        <v>Net operating surplus and miscellaneous</v>
      </c>
      <c r="K93" s="421"/>
      <c r="L93" s="415" t="str">
        <f t="shared" si="8"/>
        <v xml:space="preserve">Net operating surplus and miscellaneous by </v>
      </c>
      <c r="M93" s="648"/>
      <c r="N93" s="565"/>
      <c r="O93" s="507"/>
      <c r="P93" s="422"/>
      <c r="Q93" s="422"/>
      <c r="R93" s="422"/>
      <c r="S93" s="423"/>
      <c r="T93" s="418"/>
      <c r="U93" s="418" t="str">
        <f>D93</f>
        <v>*nsrgo</v>
      </c>
      <c r="V93" s="418"/>
      <c r="W93" s="418"/>
      <c r="X93" s="418"/>
      <c r="Y93" s="418"/>
      <c r="Z93" s="550" t="str">
        <f>IF(Income_Macro_Variables!T93&lt;&gt;"",CONCATENATE(Income_Macro_Variables!$J93,"[",Income_Macro_Variables!T93,"]"),"")</f>
        <v/>
      </c>
      <c r="AA93" s="419" t="str">
        <f>IF(Income_Macro_Variables!U93&lt;&gt;"",CONCATENATE(Income_Macro_Variables!$J93,"[",Income_Macro_Variables!U93,"]"),"")</f>
        <v>Net operating surplus and miscellaneous[*nsrgo]</v>
      </c>
      <c r="AB93" s="419" t="str">
        <f>IF(Income_Macro_Variables!V93&lt;&gt;"",CONCATENATE(Income_Macro_Variables!$H93,"[",Income_Macro_Variables!V93,"]"),"")</f>
        <v/>
      </c>
      <c r="AC93" s="419" t="str">
        <f>IF(Income_Macro_Variables!W93&lt;&gt;"",CONCATENATE(Income_Macro_Variables!$H93,"[",Income_Macro_Variables!W93,"]"),"")</f>
        <v/>
      </c>
      <c r="AD93" s="419"/>
      <c r="AE93" s="420"/>
    </row>
    <row r="94" spans="1:31" ht="20" customHeight="1" thickBot="1">
      <c r="A94" s="406" t="s">
        <v>615</v>
      </c>
      <c r="B94" s="380" t="s">
        <v>2756</v>
      </c>
      <c r="C94" s="380" t="s">
        <v>2759</v>
      </c>
      <c r="D94" s="407" t="str">
        <f t="shared" si="7"/>
        <v>*secho</v>
      </c>
      <c r="E94" s="408"/>
      <c r="F94" s="406"/>
      <c r="G94" s="407" t="s">
        <v>2962</v>
      </c>
      <c r="H94" s="661" t="s">
        <v>2754</v>
      </c>
      <c r="I94" s="407"/>
      <c r="J94" s="673" t="str">
        <f t="shared" si="9"/>
        <v>Net secondary income of households</v>
      </c>
      <c r="K94" s="408"/>
      <c r="L94" s="406" t="str">
        <f>CONCATENATE(H94," of ",I94)</f>
        <v xml:space="preserve">Net secondary income of households of </v>
      </c>
      <c r="M94" s="648"/>
      <c r="N94" s="506"/>
      <c r="O94" s="508"/>
      <c r="P94" s="409"/>
      <c r="Q94" s="409" t="str">
        <f>CONCATENATE("[",H94,"]","=","[",H95,"]","-","[",H96,"]","+","[",H99,"]",)</f>
        <v>[Net secondary income of households]=[Net primary income of households]-[Direct taxes]+[Social benefits other than social transfers in kind]</v>
      </c>
      <c r="R94" s="409" t="str">
        <f>CONCATENATE("[",D94,"]","=","[",D95,"]","-","[",D96,"]","+","[",D99,"]",)</f>
        <v>[*secho]=[*priho]-[*taxho]+[*ssbho]</v>
      </c>
      <c r="S94" s="410"/>
      <c r="T94" s="411" t="str">
        <f>D94</f>
        <v>*secho</v>
      </c>
      <c r="U94" s="411"/>
      <c r="V94" s="411"/>
      <c r="W94" s="411"/>
      <c r="X94" s="411"/>
      <c r="Y94" s="411"/>
      <c r="Z94" s="548" t="str">
        <f>IF(Income_Macro_Variables!T94&lt;&gt;"",CONCATENATE(Income_Macro_Variables!$J94,"[",Income_Macro_Variables!T94,"]"),"")</f>
        <v>Net secondary income of households[*secho]</v>
      </c>
      <c r="AA94" s="413" t="str">
        <f>IF(Income_Macro_Variables!U94&lt;&gt;"",CONCATENATE(Income_Macro_Variables!$J94,"[",Income_Macro_Variables!U94,"]"),"")</f>
        <v/>
      </c>
      <c r="AB94" s="413" t="str">
        <f>IF(Income_Macro_Variables!V94&lt;&gt;"",CONCATENATE(Income_Macro_Variables!$H94,"[",Income_Macro_Variables!V94,"]"),"")</f>
        <v/>
      </c>
      <c r="AC94" s="413" t="str">
        <f>IF(Income_Macro_Variables!W94&lt;&gt;"",CONCATENATE(Income_Macro_Variables!$H94,"[",Income_Macro_Variables!W94,"]"),"")</f>
        <v/>
      </c>
      <c r="AD94" s="413"/>
      <c r="AE94" s="414" t="str">
        <f>IF(Income_Macro_Variables!Y94&lt;&gt;"",CONCATENATE(Income_Macro_Variables!$H94,"[",Income_Macro_Variables!Y94,"]"),"")</f>
        <v/>
      </c>
    </row>
    <row r="95" spans="1:31" ht="20" customHeight="1" thickBot="1">
      <c r="A95" s="406" t="s">
        <v>615</v>
      </c>
      <c r="B95" s="380" t="s">
        <v>480</v>
      </c>
      <c r="C95" s="380" t="s">
        <v>476</v>
      </c>
      <c r="D95" s="407" t="str">
        <f t="shared" si="7"/>
        <v>*priho</v>
      </c>
      <c r="E95" s="408"/>
      <c r="F95" s="406"/>
      <c r="G95" s="407"/>
      <c r="H95" s="662" t="s">
        <v>2749</v>
      </c>
      <c r="I95" s="407"/>
      <c r="J95" s="673" t="str">
        <f t="shared" si="9"/>
        <v>Net primary income of households</v>
      </c>
      <c r="K95" s="408"/>
      <c r="L95" s="406" t="str">
        <f>CONCATENATE(H95," of ",I95)</f>
        <v xml:space="preserve">Net primary income of households of </v>
      </c>
      <c r="M95" s="648"/>
      <c r="N95" s="506"/>
      <c r="O95" s="508"/>
      <c r="P95" s="409"/>
      <c r="Q95" s="409"/>
      <c r="R95" s="409"/>
      <c r="S95" s="410"/>
      <c r="T95" s="411"/>
      <c r="U95" s="411" t="str">
        <f>D95</f>
        <v>*priho</v>
      </c>
      <c r="V95" s="411"/>
      <c r="W95" s="411"/>
      <c r="X95" s="411"/>
      <c r="Y95" s="411"/>
      <c r="Z95" s="548" t="str">
        <f>IF(Income_Macro_Variables!T95&lt;&gt;"",CONCATENATE(Income_Macro_Variables!$J95,"[",Income_Macro_Variables!T95,"]"),"")</f>
        <v/>
      </c>
      <c r="AA95" s="413" t="str">
        <f>IF(Income_Macro_Variables!U95&lt;&gt;"",CONCATENATE(Income_Macro_Variables!$J95,"[",Income_Macro_Variables!U95,"]"),"")</f>
        <v>Net primary income of households[*priho]</v>
      </c>
      <c r="AB95" s="413" t="str">
        <f>IF(Income_Macro_Variables!V95&lt;&gt;"",CONCATENATE(Income_Macro_Variables!$H95,"[",Income_Macro_Variables!V95,"]"),"")</f>
        <v/>
      </c>
      <c r="AC95" s="413" t="str">
        <f>IF(Income_Macro_Variables!W95&lt;&gt;"",CONCATENATE(Income_Macro_Variables!$H95,"[",Income_Macro_Variables!W95,"]"),"")</f>
        <v/>
      </c>
      <c r="AD95" s="413"/>
      <c r="AE95" s="414" t="str">
        <f>IF(Income_Macro_Variables!Y95&lt;&gt;"",CONCATENATE(Income_Macro_Variables!$H95,"[",Income_Macro_Variables!Y95,"]"),"")</f>
        <v/>
      </c>
    </row>
    <row r="96" spans="1:31" ht="20" customHeight="1" thickBot="1">
      <c r="A96" s="406" t="s">
        <v>615</v>
      </c>
      <c r="B96" s="380" t="s">
        <v>430</v>
      </c>
      <c r="C96" s="380" t="s">
        <v>477</v>
      </c>
      <c r="D96" s="407" t="str">
        <f t="shared" si="7"/>
        <v>*taxho</v>
      </c>
      <c r="E96" s="408"/>
      <c r="F96" s="406"/>
      <c r="G96" s="407"/>
      <c r="H96" s="662" t="s">
        <v>2807</v>
      </c>
      <c r="I96" s="407"/>
      <c r="J96" s="673" t="str">
        <f t="shared" si="9"/>
        <v>Direct taxes</v>
      </c>
      <c r="K96" s="408"/>
      <c r="L96" s="406" t="str">
        <f>CONCATENATE(H96," by ",I96)</f>
        <v xml:space="preserve">Direct taxes by </v>
      </c>
      <c r="M96" s="648"/>
      <c r="N96" s="506"/>
      <c r="O96" s="508"/>
      <c r="P96" s="409"/>
      <c r="Q96" s="409" t="str">
        <f>CONCATENATE("[",H96,"]","=","[",H97,"]","+","[",H98,"]",)</f>
        <v>[Direct taxes]=[Social contributions]+[Personal taxes on income and wealth]</v>
      </c>
      <c r="R96" s="409" t="str">
        <f>CONCATENATE("[",D96,"]","=","[",D97,"]","+","[",D98,"]",)</f>
        <v>[*taxho]=[*sscho]+[*tiwho]</v>
      </c>
      <c r="S96" s="410"/>
      <c r="T96" s="411"/>
      <c r="U96" s="411" t="str">
        <f>D96</f>
        <v>*taxho</v>
      </c>
      <c r="V96" s="411"/>
      <c r="W96" s="411"/>
      <c r="X96" s="411"/>
      <c r="Y96" s="411"/>
      <c r="Z96" s="548" t="str">
        <f>IF(Income_Macro_Variables!T96&lt;&gt;"",CONCATENATE(Income_Macro_Variables!$J96,"[",Income_Macro_Variables!T96,"]"),"")</f>
        <v/>
      </c>
      <c r="AA96" s="413" t="str">
        <f>IF(Income_Macro_Variables!U96&lt;&gt;"",CONCATENATE(Income_Macro_Variables!$J96,"[",Income_Macro_Variables!U96,"]"),"")</f>
        <v>Direct taxes[*taxho]</v>
      </c>
      <c r="AB96" s="413" t="str">
        <f>IF(Income_Macro_Variables!V96&lt;&gt;"",CONCATENATE(Income_Macro_Variables!$H96,"[",Income_Macro_Variables!V96,"]"),"")</f>
        <v/>
      </c>
      <c r="AC96" s="413" t="str">
        <f>IF(Income_Macro_Variables!W96&lt;&gt;"",CONCATENATE(Income_Macro_Variables!$H96,"[",Income_Macro_Variables!W96,"]"),"")</f>
        <v/>
      </c>
      <c r="AD96" s="413"/>
      <c r="AE96" s="414" t="str">
        <f>IF(Income_Macro_Variables!Y96&lt;&gt;"",CONCATENATE(Income_Macro_Variables!$H96,"[",Income_Macro_Variables!Y96,"]"),"")</f>
        <v/>
      </c>
    </row>
    <row r="97" spans="1:31" ht="20" customHeight="1" thickBot="1">
      <c r="A97" s="406" t="s">
        <v>615</v>
      </c>
      <c r="B97" s="380" t="s">
        <v>2772</v>
      </c>
      <c r="C97" s="380" t="s">
        <v>2759</v>
      </c>
      <c r="D97" s="407" t="str">
        <f t="shared" ref="D97:D128" si="10">CONCATENATE(A97,B97,C97)</f>
        <v>*sscho</v>
      </c>
      <c r="E97" s="408"/>
      <c r="F97" s="406"/>
      <c r="G97" s="407"/>
      <c r="H97" s="665" t="s">
        <v>75</v>
      </c>
      <c r="I97" s="407"/>
      <c r="J97" s="673" t="str">
        <f t="shared" si="9"/>
        <v>Social contributions</v>
      </c>
      <c r="K97" s="408"/>
      <c r="L97" s="406" t="str">
        <f>CONCATENATE(H97," by ",I97)</f>
        <v xml:space="preserve">Social contributions by </v>
      </c>
      <c r="M97" s="648"/>
      <c r="N97" s="506"/>
      <c r="O97" s="508"/>
      <c r="P97" s="409"/>
      <c r="Q97" s="409"/>
      <c r="R97" s="409"/>
      <c r="S97" s="410"/>
      <c r="T97" s="411"/>
      <c r="U97" s="411"/>
      <c r="V97" s="411" t="str">
        <f>D97</f>
        <v>*sscho</v>
      </c>
      <c r="W97" s="411"/>
      <c r="X97" s="411"/>
      <c r="Y97" s="411"/>
      <c r="Z97" s="548" t="str">
        <f>IF(Income_Macro_Variables!T97&lt;&gt;"",CONCATENATE(Income_Macro_Variables!$J97,"[",Income_Macro_Variables!T97,"]"),"")</f>
        <v/>
      </c>
      <c r="AA97" s="413" t="str">
        <f>IF(Income_Macro_Variables!U97&lt;&gt;"",CONCATENATE(Income_Macro_Variables!$J97,"[",Income_Macro_Variables!U97,"]"),"")</f>
        <v/>
      </c>
      <c r="AB97" s="413" t="str">
        <f>IF(Income_Macro_Variables!V97&lt;&gt;"",CONCATENATE(Income_Macro_Variables!$H97,"[",Income_Macro_Variables!V97,"]"),"")</f>
        <v>Social contributions[*sscho]</v>
      </c>
      <c r="AC97" s="413" t="str">
        <f>IF(Income_Macro_Variables!W97&lt;&gt;"",CONCATENATE(Income_Macro_Variables!$H97,"[",Income_Macro_Variables!W97,"]"),"")</f>
        <v/>
      </c>
      <c r="AD97" s="413"/>
      <c r="AE97" s="414" t="str">
        <f>IF(Income_Macro_Variables!Y97&lt;&gt;"",CONCATENATE(Income_Macro_Variables!$H97,"[",Income_Macro_Variables!Y97,"]"),"")</f>
        <v/>
      </c>
    </row>
    <row r="98" spans="1:31" ht="20" customHeight="1" thickBot="1">
      <c r="A98" s="406" t="s">
        <v>615</v>
      </c>
      <c r="B98" s="380" t="s">
        <v>2769</v>
      </c>
      <c r="C98" s="380" t="s">
        <v>2816</v>
      </c>
      <c r="D98" s="407" t="str">
        <f t="shared" si="10"/>
        <v>*tiwho</v>
      </c>
      <c r="E98" s="408"/>
      <c r="F98" s="406"/>
      <c r="G98" s="407"/>
      <c r="H98" s="665" t="s">
        <v>2808</v>
      </c>
      <c r="I98" s="407"/>
      <c r="J98" s="673" t="str">
        <f t="shared" si="9"/>
        <v>Personal taxes on income and wealth</v>
      </c>
      <c r="K98" s="408"/>
      <c r="L98" s="406" t="str">
        <f>CONCATENATE(H98," of ",I98)</f>
        <v xml:space="preserve">Personal taxes on income and wealth of </v>
      </c>
      <c r="M98" s="648"/>
      <c r="N98" s="506"/>
      <c r="O98" s="508"/>
      <c r="P98" s="409"/>
      <c r="Q98" s="409"/>
      <c r="R98" s="409"/>
      <c r="S98" s="410"/>
      <c r="T98" s="411"/>
      <c r="U98" s="411"/>
      <c r="V98" s="411" t="str">
        <f>D98</f>
        <v>*tiwho</v>
      </c>
      <c r="W98" s="411"/>
      <c r="X98" s="411"/>
      <c r="Y98" s="411"/>
      <c r="Z98" s="548" t="str">
        <f>IF(Income_Macro_Variables!T98&lt;&gt;"",CONCATENATE(Income_Macro_Variables!$J98,"[",Income_Macro_Variables!T98,"]"),"")</f>
        <v/>
      </c>
      <c r="AA98" s="413" t="str">
        <f>IF(Income_Macro_Variables!U98&lt;&gt;"",CONCATENATE(Income_Macro_Variables!$J98,"[",Income_Macro_Variables!U98,"]"),"")</f>
        <v/>
      </c>
      <c r="AB98" s="413" t="str">
        <f>IF(Income_Macro_Variables!V98&lt;&gt;"",CONCATENATE(Income_Macro_Variables!$H98,"[",Income_Macro_Variables!V98,"]"),"")</f>
        <v>Personal taxes on income and wealth[*tiwho]</v>
      </c>
      <c r="AC98" s="413" t="str">
        <f>IF(Income_Macro_Variables!W98&lt;&gt;"",CONCATENATE(Income_Macro_Variables!$H98,"[",Income_Macro_Variables!W98,"]"),"")</f>
        <v/>
      </c>
      <c r="AD98" s="413"/>
      <c r="AE98" s="414" t="str">
        <f>IF(Income_Macro_Variables!Y98&lt;&gt;"",CONCATENATE(Income_Macro_Variables!$H98,"[",Income_Macro_Variables!Y98,"]"),"")</f>
        <v/>
      </c>
    </row>
    <row r="99" spans="1:31" ht="20" customHeight="1" thickBot="1">
      <c r="A99" s="406" t="s">
        <v>615</v>
      </c>
      <c r="B99" s="380" t="s">
        <v>2772</v>
      </c>
      <c r="C99" s="380" t="s">
        <v>2817</v>
      </c>
      <c r="D99" s="407" t="str">
        <f t="shared" si="10"/>
        <v>*ssbho</v>
      </c>
      <c r="E99" s="408"/>
      <c r="F99" s="406"/>
      <c r="G99" s="407"/>
      <c r="H99" s="662" t="s">
        <v>2809</v>
      </c>
      <c r="I99" s="407"/>
      <c r="J99" s="673" t="str">
        <f t="shared" si="9"/>
        <v>Social benefits other than social transfers in kind</v>
      </c>
      <c r="K99" s="408"/>
      <c r="L99" s="406" t="str">
        <f>CONCATENATE(H99," of ",I99)</f>
        <v xml:space="preserve">Social benefits other than social transfers in kind of </v>
      </c>
      <c r="M99" s="648"/>
      <c r="N99" s="506"/>
      <c r="O99" s="508"/>
      <c r="P99" s="409"/>
      <c r="Q99" s="409"/>
      <c r="R99" s="409"/>
      <c r="S99" s="410"/>
      <c r="T99" s="411"/>
      <c r="U99" s="411" t="str">
        <f>D99</f>
        <v>*ssbho</v>
      </c>
      <c r="V99" s="411"/>
      <c r="W99" s="411"/>
      <c r="X99" s="411"/>
      <c r="Y99" s="411"/>
      <c r="Z99" s="548" t="str">
        <f>IF(Income_Macro_Variables!T99&lt;&gt;"",CONCATENATE(Income_Macro_Variables!$J99,"[",Income_Macro_Variables!T99,"]"),"")</f>
        <v/>
      </c>
      <c r="AA99" s="413" t="str">
        <f>IF(Income_Macro_Variables!U99&lt;&gt;"",CONCATENATE(Income_Macro_Variables!$J99,"[",Income_Macro_Variables!U99,"]"),"")</f>
        <v>Social benefits other than social transfers in kind[*ssbho]</v>
      </c>
      <c r="AB99" s="413" t="str">
        <f>IF(Income_Macro_Variables!V99&lt;&gt;"",CONCATENATE(Income_Macro_Variables!$H99,"[",Income_Macro_Variables!V99,"]"),"")</f>
        <v/>
      </c>
      <c r="AC99" s="413" t="str">
        <f>IF(Income_Macro_Variables!W99&lt;&gt;"",CONCATENATE(Income_Macro_Variables!$H99,"[",Income_Macro_Variables!W99,"]"),"")</f>
        <v/>
      </c>
      <c r="AD99" s="413"/>
      <c r="AE99" s="414" t="str">
        <f>IF(Income_Macro_Variables!Y99&lt;&gt;"",CONCATENATE(Income_Macro_Variables!$H99,"[",Income_Macro_Variables!Y99,"]"),"")</f>
        <v/>
      </c>
    </row>
    <row r="100" spans="1:31" ht="20" customHeight="1" thickBot="1">
      <c r="A100" s="406" t="s">
        <v>615</v>
      </c>
      <c r="B100" s="380" t="s">
        <v>2756</v>
      </c>
      <c r="C100" s="380" t="s">
        <v>2760</v>
      </c>
      <c r="D100" s="407" t="str">
        <f t="shared" si="10"/>
        <v>*secnp</v>
      </c>
      <c r="E100" s="408"/>
      <c r="F100" s="406"/>
      <c r="G100" s="407" t="s">
        <v>2963</v>
      </c>
      <c r="H100" s="661" t="s">
        <v>2823</v>
      </c>
      <c r="I100" s="407"/>
      <c r="J100" s="673" t="str">
        <f t="shared" si="9"/>
        <v>Net secondary income of NPISH</v>
      </c>
      <c r="K100" s="408"/>
      <c r="L100" s="406" t="str">
        <f t="shared" ref="L100:L117" si="11">CONCATENATE(H100," by ",I100)</f>
        <v xml:space="preserve">Net secondary income of NPISH by </v>
      </c>
      <c r="M100" s="648"/>
      <c r="N100" s="506"/>
      <c r="O100" s="508"/>
      <c r="P100" s="409"/>
      <c r="Q100" s="409" t="str">
        <f>CONCATENATE("[",H100,"]","=","[",H101,"]","-","[",H102,"]","+","[",H105,"]",)</f>
        <v>[Net secondary income of NPISH]=[Net primary income of NPISH]-[Direct taxes]+[Social benefits other than social transfers in kind]</v>
      </c>
      <c r="R100" s="409" t="str">
        <f>CONCATENATE("[",D100,"]","=","[",D101,"]","-","[",D102,"]","+","[",D105,"]",)</f>
        <v>[*secnp]=[*prinp]-[*taxnp]+[*ssbnp]</v>
      </c>
      <c r="S100" s="410"/>
      <c r="T100" s="411" t="str">
        <f>D100</f>
        <v>*secnp</v>
      </c>
      <c r="U100" s="411"/>
      <c r="V100" s="411"/>
      <c r="W100" s="411"/>
      <c r="X100" s="411"/>
      <c r="Y100" s="411"/>
      <c r="Z100" s="548" t="str">
        <f>IF(Income_Macro_Variables!T100&lt;&gt;"",CONCATENATE(Income_Macro_Variables!$J100,"[",Income_Macro_Variables!T100,"]"),"")</f>
        <v>Net secondary income of NPISH[*secnp]</v>
      </c>
      <c r="AA100" s="413" t="str">
        <f>IF(Income_Macro_Variables!U100&lt;&gt;"",CONCATENATE(Income_Macro_Variables!$J100,"[",Income_Macro_Variables!U100,"]"),"")</f>
        <v/>
      </c>
      <c r="AB100" s="413" t="str">
        <f>IF(Income_Macro_Variables!V100&lt;&gt;"",CONCATENATE(Income_Macro_Variables!$H100,"[",Income_Macro_Variables!V100,"]"),"")</f>
        <v/>
      </c>
      <c r="AC100" s="413" t="str">
        <f>IF(Income_Macro_Variables!W100&lt;&gt;"",CONCATENATE(Income_Macro_Variables!$H100,"[",Income_Macro_Variables!W100,"]"),"")</f>
        <v/>
      </c>
      <c r="AD100" s="413"/>
      <c r="AE100" s="414"/>
    </row>
    <row r="101" spans="1:31" ht="20" customHeight="1" thickBot="1">
      <c r="A101" s="406" t="s">
        <v>615</v>
      </c>
      <c r="B101" s="380" t="s">
        <v>480</v>
      </c>
      <c r="C101" s="380" t="s">
        <v>484</v>
      </c>
      <c r="D101" s="407" t="str">
        <f t="shared" si="10"/>
        <v>*prinp</v>
      </c>
      <c r="E101" s="408"/>
      <c r="F101" s="406"/>
      <c r="G101" s="407"/>
      <c r="H101" s="662" t="s">
        <v>2821</v>
      </c>
      <c r="I101" s="407"/>
      <c r="J101" s="673" t="str">
        <f t="shared" si="9"/>
        <v>Net primary income of NPISH</v>
      </c>
      <c r="K101" s="408"/>
      <c r="L101" s="406" t="str">
        <f t="shared" si="11"/>
        <v xml:space="preserve">Net primary income of NPISH by </v>
      </c>
      <c r="M101" s="648"/>
      <c r="N101" s="506"/>
      <c r="O101" s="508"/>
      <c r="P101" s="409"/>
      <c r="Q101" s="409"/>
      <c r="R101" s="409"/>
      <c r="S101" s="410"/>
      <c r="T101" s="411"/>
      <c r="U101" s="411" t="str">
        <f>D101</f>
        <v>*prinp</v>
      </c>
      <c r="V101" s="411"/>
      <c r="W101" s="411"/>
      <c r="X101" s="411"/>
      <c r="Y101" s="411"/>
      <c r="Z101" s="548" t="str">
        <f>IF(Income_Macro_Variables!T101&lt;&gt;"",CONCATENATE(Income_Macro_Variables!$J101,"[",Income_Macro_Variables!T101,"]"),"")</f>
        <v/>
      </c>
      <c r="AA101" s="413" t="str">
        <f>IF(Income_Macro_Variables!U101&lt;&gt;"",CONCATENATE(Income_Macro_Variables!$J101,"[",Income_Macro_Variables!U101,"]"),"")</f>
        <v>Net primary income of NPISH[*prinp]</v>
      </c>
      <c r="AB101" s="413" t="str">
        <f>IF(Income_Macro_Variables!V101&lt;&gt;"",CONCATENATE(Income_Macro_Variables!$H101,"[",Income_Macro_Variables!V101,"]"),"")</f>
        <v/>
      </c>
      <c r="AC101" s="413" t="str">
        <f>IF(Income_Macro_Variables!W101&lt;&gt;"",CONCATENATE(Income_Macro_Variables!$H101,"[",Income_Macro_Variables!W101,"]"),"")</f>
        <v/>
      </c>
      <c r="AD101" s="413"/>
      <c r="AE101" s="414"/>
    </row>
    <row r="102" spans="1:31" ht="20" customHeight="1" thickBot="1">
      <c r="A102" s="406" t="s">
        <v>615</v>
      </c>
      <c r="B102" s="380" t="s">
        <v>430</v>
      </c>
      <c r="C102" s="380" t="s">
        <v>479</v>
      </c>
      <c r="D102" s="407" t="str">
        <f t="shared" si="10"/>
        <v>*taxnp</v>
      </c>
      <c r="E102" s="408"/>
      <c r="F102" s="406"/>
      <c r="G102" s="407"/>
      <c r="H102" s="662" t="s">
        <v>2807</v>
      </c>
      <c r="I102" s="407"/>
      <c r="J102" s="673" t="str">
        <f t="shared" si="9"/>
        <v>Direct taxes</v>
      </c>
      <c r="K102" s="408"/>
      <c r="L102" s="406" t="str">
        <f t="shared" si="11"/>
        <v xml:space="preserve">Direct taxes by </v>
      </c>
      <c r="M102" s="648"/>
      <c r="N102" s="506"/>
      <c r="O102" s="508"/>
      <c r="P102" s="409"/>
      <c r="Q102" s="409" t="str">
        <f>CONCATENATE("[",H102,"]","=","[",H103,"]","+","[",H104,"]",)</f>
        <v>[Direct taxes]=[Social contributions]+[Personal taxes on income and wealth]</v>
      </c>
      <c r="R102" s="409" t="str">
        <f>CONCATENATE("[",D102,"]","=","[",D103,"]","+","[",D104,"]",)</f>
        <v>[*taxnp]=[*sscnp]+[*tiwnp]</v>
      </c>
      <c r="S102" s="410"/>
      <c r="T102" s="411"/>
      <c r="U102" s="411" t="str">
        <f>D102</f>
        <v>*taxnp</v>
      </c>
      <c r="V102" s="411"/>
      <c r="W102" s="411"/>
      <c r="X102" s="411"/>
      <c r="Y102" s="411"/>
      <c r="Z102" s="548" t="str">
        <f>IF(Income_Macro_Variables!T102&lt;&gt;"",CONCATENATE(Income_Macro_Variables!$J102,"[",Income_Macro_Variables!T102,"]"),"")</f>
        <v/>
      </c>
      <c r="AA102" s="413" t="str">
        <f>IF(Income_Macro_Variables!U102&lt;&gt;"",CONCATENATE(Income_Macro_Variables!$J102,"[",Income_Macro_Variables!U102,"]"),"")</f>
        <v>Direct taxes[*taxnp]</v>
      </c>
      <c r="AB102" s="413" t="str">
        <f>IF(Income_Macro_Variables!V102&lt;&gt;"",CONCATENATE(Income_Macro_Variables!$H102,"[",Income_Macro_Variables!V102,"]"),"")</f>
        <v/>
      </c>
      <c r="AC102" s="413" t="str">
        <f>IF(Income_Macro_Variables!W102&lt;&gt;"",CONCATENATE(Income_Macro_Variables!$H102,"[",Income_Macro_Variables!W102,"]"),"")</f>
        <v/>
      </c>
      <c r="AD102" s="413"/>
      <c r="AE102" s="414"/>
    </row>
    <row r="103" spans="1:31" ht="20" customHeight="1" thickBot="1">
      <c r="A103" s="406" t="s">
        <v>615</v>
      </c>
      <c r="B103" s="380" t="s">
        <v>2772</v>
      </c>
      <c r="C103" s="380" t="s">
        <v>2760</v>
      </c>
      <c r="D103" s="407" t="str">
        <f t="shared" si="10"/>
        <v>*sscnp</v>
      </c>
      <c r="E103" s="408"/>
      <c r="F103" s="406"/>
      <c r="G103" s="407"/>
      <c r="H103" s="665" t="s">
        <v>75</v>
      </c>
      <c r="I103" s="407"/>
      <c r="J103" s="673" t="str">
        <f t="shared" si="9"/>
        <v>Social contributions</v>
      </c>
      <c r="K103" s="408"/>
      <c r="L103" s="406" t="str">
        <f t="shared" si="11"/>
        <v xml:space="preserve">Social contributions by </v>
      </c>
      <c r="M103" s="648"/>
      <c r="N103" s="506"/>
      <c r="O103" s="508"/>
      <c r="P103" s="409"/>
      <c r="Q103" s="409"/>
      <c r="R103" s="409"/>
      <c r="S103" s="410"/>
      <c r="T103" s="411"/>
      <c r="U103" s="411"/>
      <c r="V103" s="411" t="str">
        <f>D103</f>
        <v>*sscnp</v>
      </c>
      <c r="W103" s="411"/>
      <c r="X103" s="411"/>
      <c r="Y103" s="411"/>
      <c r="Z103" s="548" t="str">
        <f>IF(Income_Macro_Variables!T103&lt;&gt;"",CONCATENATE(Income_Macro_Variables!$J103,"[",Income_Macro_Variables!T103,"]"),"")</f>
        <v/>
      </c>
      <c r="AA103" s="413" t="str">
        <f>IF(Income_Macro_Variables!U103&lt;&gt;"",CONCATENATE(Income_Macro_Variables!$J103,"[",Income_Macro_Variables!U103,"]"),"")</f>
        <v/>
      </c>
      <c r="AB103" s="413" t="str">
        <f>IF(Income_Macro_Variables!V103&lt;&gt;"",CONCATENATE(Income_Macro_Variables!$H103,"[",Income_Macro_Variables!V103,"]"),"")</f>
        <v>Social contributions[*sscnp]</v>
      </c>
      <c r="AC103" s="413" t="str">
        <f>IF(Income_Macro_Variables!W103&lt;&gt;"",CONCATENATE(Income_Macro_Variables!$H103,"[",Income_Macro_Variables!W103,"]"),"")</f>
        <v/>
      </c>
      <c r="AD103" s="413"/>
      <c r="AE103" s="414"/>
    </row>
    <row r="104" spans="1:31" ht="20" customHeight="1" thickBot="1">
      <c r="A104" s="406" t="s">
        <v>615</v>
      </c>
      <c r="B104" s="380" t="s">
        <v>2769</v>
      </c>
      <c r="C104" s="380" t="s">
        <v>2826</v>
      </c>
      <c r="D104" s="407" t="str">
        <f t="shared" si="10"/>
        <v>*tiwnp</v>
      </c>
      <c r="E104" s="408"/>
      <c r="F104" s="406"/>
      <c r="G104" s="407"/>
      <c r="H104" s="665" t="s">
        <v>2808</v>
      </c>
      <c r="I104" s="407"/>
      <c r="J104" s="673" t="str">
        <f t="shared" si="9"/>
        <v>Personal taxes on income and wealth</v>
      </c>
      <c r="K104" s="408"/>
      <c r="L104" s="406" t="str">
        <f t="shared" si="11"/>
        <v xml:space="preserve">Personal taxes on income and wealth by </v>
      </c>
      <c r="M104" s="648"/>
      <c r="N104" s="506"/>
      <c r="O104" s="508"/>
      <c r="P104" s="409"/>
      <c r="Q104" s="409"/>
      <c r="R104" s="409"/>
      <c r="S104" s="410"/>
      <c r="T104" s="411"/>
      <c r="U104" s="411"/>
      <c r="V104" s="411" t="str">
        <f>D104</f>
        <v>*tiwnp</v>
      </c>
      <c r="W104" s="411"/>
      <c r="X104" s="411"/>
      <c r="Y104" s="411"/>
      <c r="Z104" s="548" t="str">
        <f>IF(Income_Macro_Variables!T104&lt;&gt;"",CONCATENATE(Income_Macro_Variables!$J104,"[",Income_Macro_Variables!T104,"]"),"")</f>
        <v/>
      </c>
      <c r="AA104" s="413" t="str">
        <f>IF(Income_Macro_Variables!U104&lt;&gt;"",CONCATENATE(Income_Macro_Variables!$J104,"[",Income_Macro_Variables!U104,"]"),"")</f>
        <v/>
      </c>
      <c r="AB104" s="413" t="str">
        <f>IF(Income_Macro_Variables!V104&lt;&gt;"",CONCATENATE(Income_Macro_Variables!$H104,"[",Income_Macro_Variables!V104,"]"),"")</f>
        <v>Personal taxes on income and wealth[*tiwnp]</v>
      </c>
      <c r="AC104" s="413" t="str">
        <f>IF(Income_Macro_Variables!W104&lt;&gt;"",CONCATENATE(Income_Macro_Variables!$H104,"[",Income_Macro_Variables!W104,"]"),"")</f>
        <v/>
      </c>
      <c r="AD104" s="413"/>
      <c r="AE104" s="414"/>
    </row>
    <row r="105" spans="1:31" ht="20" customHeight="1" thickBot="1">
      <c r="A105" s="406" t="s">
        <v>615</v>
      </c>
      <c r="B105" s="380" t="s">
        <v>2772</v>
      </c>
      <c r="C105" s="380" t="s">
        <v>2827</v>
      </c>
      <c r="D105" s="407" t="str">
        <f t="shared" si="10"/>
        <v>*ssbnp</v>
      </c>
      <c r="E105" s="408"/>
      <c r="F105" s="406"/>
      <c r="G105" s="407"/>
      <c r="H105" s="662" t="s">
        <v>2809</v>
      </c>
      <c r="I105" s="407"/>
      <c r="J105" s="673" t="str">
        <f t="shared" si="9"/>
        <v>Social benefits other than social transfers in kind</v>
      </c>
      <c r="K105" s="408"/>
      <c r="L105" s="406" t="str">
        <f t="shared" si="11"/>
        <v xml:space="preserve">Social benefits other than social transfers in kind by </v>
      </c>
      <c r="M105" s="648"/>
      <c r="N105" s="506"/>
      <c r="O105" s="508"/>
      <c r="P105" s="409"/>
      <c r="Q105" s="409"/>
      <c r="R105" s="409"/>
      <c r="S105" s="410"/>
      <c r="T105" s="411"/>
      <c r="U105" s="411" t="str">
        <f>D105</f>
        <v>*ssbnp</v>
      </c>
      <c r="V105" s="411"/>
      <c r="W105" s="411"/>
      <c r="X105" s="411"/>
      <c r="Y105" s="411"/>
      <c r="Z105" s="548" t="str">
        <f>IF(Income_Macro_Variables!T105&lt;&gt;"",CONCATENATE(Income_Macro_Variables!$J105,"[",Income_Macro_Variables!T105,"]"),"")</f>
        <v/>
      </c>
      <c r="AA105" s="413" t="str">
        <f>IF(Income_Macro_Variables!U105&lt;&gt;"",CONCATENATE(Income_Macro_Variables!$J105,"[",Income_Macro_Variables!U105,"]"),"")</f>
        <v>Social benefits other than social transfers in kind[*ssbnp]</v>
      </c>
      <c r="AB105" s="413" t="str">
        <f>IF(Income_Macro_Variables!V105&lt;&gt;"",CONCATENATE(Income_Macro_Variables!$H105,"[",Income_Macro_Variables!V105,"]"),"")</f>
        <v/>
      </c>
      <c r="AC105" s="413" t="str">
        <f>IF(Income_Macro_Variables!W105&lt;&gt;"",CONCATENATE(Income_Macro_Variables!$H105,"[",Income_Macro_Variables!W105,"]"),"")</f>
        <v/>
      </c>
      <c r="AD105" s="413"/>
      <c r="AE105" s="414"/>
    </row>
    <row r="106" spans="1:31" ht="20" customHeight="1" thickBot="1">
      <c r="A106" s="406" t="s">
        <v>615</v>
      </c>
      <c r="B106" s="380" t="s">
        <v>2756</v>
      </c>
      <c r="C106" s="380" t="s">
        <v>2758</v>
      </c>
      <c r="D106" s="407" t="str">
        <f t="shared" si="10"/>
        <v>*sechn</v>
      </c>
      <c r="E106" s="408"/>
      <c r="F106" s="406"/>
      <c r="G106" s="407" t="s">
        <v>2964</v>
      </c>
      <c r="H106" s="661" t="s">
        <v>2832</v>
      </c>
      <c r="I106" s="407"/>
      <c r="J106" s="673" t="str">
        <f t="shared" si="9"/>
        <v>Net secondary income of households and NPISH</v>
      </c>
      <c r="K106" s="408"/>
      <c r="L106" s="406" t="str">
        <f t="shared" si="11"/>
        <v xml:space="preserve">Net secondary income of households and NPISH by </v>
      </c>
      <c r="M106" s="648"/>
      <c r="N106" s="506"/>
      <c r="O106" s="508"/>
      <c r="P106" s="409"/>
      <c r="Q106" s="409" t="str">
        <f>CONCATENATE("[",H106,"]","=","[",H107,"]","-","[",H108,"]","+","[",H111,"]",)</f>
        <v>[Net secondary income of households and NPISH]=[Net primary income of households and NPISH]-[Direct taxes]+[Social benefits other than social transfers in kind]</v>
      </c>
      <c r="R106" s="409" t="str">
        <f>CONCATENATE("[",D106,"]","=","[",D107,"]","-","[",D108,"]","+","[",D111,"]",)</f>
        <v>[*sechn]=[*prihn]-[*taxhn]+[*ssbhn]</v>
      </c>
      <c r="S106" s="410"/>
      <c r="T106" s="411" t="str">
        <f>D106</f>
        <v>*sechn</v>
      </c>
      <c r="U106" s="411"/>
      <c r="V106" s="411"/>
      <c r="W106" s="411"/>
      <c r="X106" s="411"/>
      <c r="Y106" s="411"/>
      <c r="Z106" s="548" t="str">
        <f>IF(Income_Macro_Variables!T106&lt;&gt;"",CONCATENATE(Income_Macro_Variables!$J106,"[",Income_Macro_Variables!T106,"]"),"")</f>
        <v>Net secondary income of households and NPISH[*sechn]</v>
      </c>
      <c r="AA106" s="413" t="str">
        <f>IF(Income_Macro_Variables!U106&lt;&gt;"",CONCATENATE(Income_Macro_Variables!$J106,"[",Income_Macro_Variables!U106,"]"),"")</f>
        <v/>
      </c>
      <c r="AB106" s="413" t="str">
        <f>IF(Income_Macro_Variables!V106&lt;&gt;"",CONCATENATE(Income_Macro_Variables!$H106,"[",Income_Macro_Variables!V106,"]"),"")</f>
        <v/>
      </c>
      <c r="AC106" s="413" t="str">
        <f>IF(Income_Macro_Variables!W106&lt;&gt;"",CONCATENATE(Income_Macro_Variables!$H106,"[",Income_Macro_Variables!W106,"]"),"")</f>
        <v/>
      </c>
      <c r="AD106" s="413"/>
      <c r="AE106" s="414"/>
    </row>
    <row r="107" spans="1:31" ht="20" customHeight="1" thickBot="1">
      <c r="A107" s="406" t="s">
        <v>615</v>
      </c>
      <c r="B107" s="380" t="s">
        <v>480</v>
      </c>
      <c r="C107" s="380" t="s">
        <v>2755</v>
      </c>
      <c r="D107" s="407" t="str">
        <f t="shared" si="10"/>
        <v>*prihn</v>
      </c>
      <c r="E107" s="408"/>
      <c r="F107" s="406"/>
      <c r="G107" s="407"/>
      <c r="H107" s="662" t="s">
        <v>2830</v>
      </c>
      <c r="I107" s="407"/>
      <c r="J107" s="673" t="str">
        <f t="shared" si="9"/>
        <v>Net primary income of households and NPISH</v>
      </c>
      <c r="K107" s="408"/>
      <c r="L107" s="406" t="str">
        <f t="shared" si="11"/>
        <v xml:space="preserve">Net primary income of households and NPISH by </v>
      </c>
      <c r="M107" s="648"/>
      <c r="N107" s="506"/>
      <c r="O107" s="508"/>
      <c r="P107" s="409"/>
      <c r="Q107" s="409"/>
      <c r="R107" s="409"/>
      <c r="S107" s="410"/>
      <c r="T107" s="411"/>
      <c r="U107" s="411" t="str">
        <f>D107</f>
        <v>*prihn</v>
      </c>
      <c r="V107" s="411"/>
      <c r="W107" s="411"/>
      <c r="X107" s="411"/>
      <c r="Y107" s="411"/>
      <c r="Z107" s="548" t="str">
        <f>IF(Income_Macro_Variables!T107&lt;&gt;"",CONCATENATE(Income_Macro_Variables!$J107,"[",Income_Macro_Variables!T107,"]"),"")</f>
        <v/>
      </c>
      <c r="AA107" s="413" t="str">
        <f>IF(Income_Macro_Variables!U107&lt;&gt;"",CONCATENATE(Income_Macro_Variables!$J107,"[",Income_Macro_Variables!U107,"]"),"")</f>
        <v>Net primary income of households and NPISH[*prihn]</v>
      </c>
      <c r="AB107" s="413" t="str">
        <f>IF(Income_Macro_Variables!V107&lt;&gt;"",CONCATENATE(Income_Macro_Variables!$H107,"[",Income_Macro_Variables!V107,"]"),"")</f>
        <v/>
      </c>
      <c r="AC107" s="413" t="str">
        <f>IF(Income_Macro_Variables!W107&lt;&gt;"",CONCATENATE(Income_Macro_Variables!$H107,"[",Income_Macro_Variables!W107,"]"),"")</f>
        <v/>
      </c>
      <c r="AD107" s="413"/>
      <c r="AE107" s="414"/>
    </row>
    <row r="108" spans="1:31" ht="20" customHeight="1" thickBot="1">
      <c r="A108" s="406" t="s">
        <v>615</v>
      </c>
      <c r="B108" s="380" t="s">
        <v>430</v>
      </c>
      <c r="C108" s="380" t="s">
        <v>2836</v>
      </c>
      <c r="D108" s="407" t="str">
        <f t="shared" si="10"/>
        <v>*taxhn</v>
      </c>
      <c r="E108" s="408"/>
      <c r="F108" s="406"/>
      <c r="G108" s="407"/>
      <c r="H108" s="662" t="s">
        <v>2807</v>
      </c>
      <c r="I108" s="407"/>
      <c r="J108" s="673" t="str">
        <f t="shared" si="9"/>
        <v>Direct taxes</v>
      </c>
      <c r="K108" s="408"/>
      <c r="L108" s="406" t="str">
        <f t="shared" si="11"/>
        <v xml:space="preserve">Direct taxes by </v>
      </c>
      <c r="M108" s="648"/>
      <c r="N108" s="506"/>
      <c r="O108" s="508"/>
      <c r="P108" s="409"/>
      <c r="Q108" s="409" t="str">
        <f>CONCATENATE("[",H108,"]","=","[",H109,"]","+","[",H110,"]",)</f>
        <v>[Direct taxes]=[Social contributions]+[Personal taxes on income and wealth]</v>
      </c>
      <c r="R108" s="409" t="str">
        <f>CONCATENATE("[",D108,"]","=","[",D109,"]","+","[",D110,"]",)</f>
        <v>[*taxhn]=[*sschn]+[*tiwhn]</v>
      </c>
      <c r="S108" s="410"/>
      <c r="T108" s="411"/>
      <c r="U108" s="411" t="str">
        <f>D108</f>
        <v>*taxhn</v>
      </c>
      <c r="V108" s="411"/>
      <c r="W108" s="411"/>
      <c r="X108" s="411"/>
      <c r="Y108" s="411"/>
      <c r="Z108" s="548" t="str">
        <f>IF(Income_Macro_Variables!T108&lt;&gt;"",CONCATENATE(Income_Macro_Variables!$J108,"[",Income_Macro_Variables!T108,"]"),"")</f>
        <v/>
      </c>
      <c r="AA108" s="413" t="str">
        <f>IF(Income_Macro_Variables!U108&lt;&gt;"",CONCATENATE(Income_Macro_Variables!$J108,"[",Income_Macro_Variables!U108,"]"),"")</f>
        <v>Direct taxes[*taxhn]</v>
      </c>
      <c r="AB108" s="413" t="str">
        <f>IF(Income_Macro_Variables!V108&lt;&gt;"",CONCATENATE(Income_Macro_Variables!$H108,"[",Income_Macro_Variables!V108,"]"),"")</f>
        <v/>
      </c>
      <c r="AC108" s="413" t="str">
        <f>IF(Income_Macro_Variables!W108&lt;&gt;"",CONCATENATE(Income_Macro_Variables!$H108,"[",Income_Macro_Variables!W108,"]"),"")</f>
        <v/>
      </c>
      <c r="AD108" s="413"/>
      <c r="AE108" s="414"/>
    </row>
    <row r="109" spans="1:31" ht="20" customHeight="1" thickBot="1">
      <c r="A109" s="406" t="s">
        <v>615</v>
      </c>
      <c r="B109" s="380" t="s">
        <v>2772</v>
      </c>
      <c r="C109" s="380" t="s">
        <v>2758</v>
      </c>
      <c r="D109" s="407" t="str">
        <f t="shared" si="10"/>
        <v>*sschn</v>
      </c>
      <c r="E109" s="408"/>
      <c r="F109" s="406"/>
      <c r="G109" s="407"/>
      <c r="H109" s="665" t="s">
        <v>75</v>
      </c>
      <c r="I109" s="407"/>
      <c r="J109" s="673" t="str">
        <f t="shared" si="9"/>
        <v>Social contributions</v>
      </c>
      <c r="K109" s="408"/>
      <c r="L109" s="406" t="str">
        <f t="shared" si="11"/>
        <v xml:space="preserve">Social contributions by </v>
      </c>
      <c r="M109" s="648"/>
      <c r="N109" s="506"/>
      <c r="O109" s="508"/>
      <c r="P109" s="409"/>
      <c r="Q109" s="409"/>
      <c r="R109" s="409"/>
      <c r="S109" s="410"/>
      <c r="T109" s="411"/>
      <c r="U109" s="411"/>
      <c r="V109" s="411" t="str">
        <f>D109</f>
        <v>*sschn</v>
      </c>
      <c r="W109" s="411"/>
      <c r="X109" s="411"/>
      <c r="Y109" s="411"/>
      <c r="Z109" s="548" t="str">
        <f>IF(Income_Macro_Variables!T109&lt;&gt;"",CONCATENATE(Income_Macro_Variables!$J109,"[",Income_Macro_Variables!T109,"]"),"")</f>
        <v/>
      </c>
      <c r="AA109" s="413" t="str">
        <f>IF(Income_Macro_Variables!U109&lt;&gt;"",CONCATENATE(Income_Macro_Variables!$J109,"[",Income_Macro_Variables!U109,"]"),"")</f>
        <v/>
      </c>
      <c r="AB109" s="413" t="str">
        <f>IF(Income_Macro_Variables!V109&lt;&gt;"",CONCATENATE(Income_Macro_Variables!$H109,"[",Income_Macro_Variables!V109,"]"),"")</f>
        <v>Social contributions[*sschn]</v>
      </c>
      <c r="AC109" s="413" t="str">
        <f>IF(Income_Macro_Variables!W109&lt;&gt;"",CONCATENATE(Income_Macro_Variables!$H109,"[",Income_Macro_Variables!W109,"]"),"")</f>
        <v/>
      </c>
      <c r="AD109" s="413"/>
      <c r="AE109" s="414"/>
    </row>
    <row r="110" spans="1:31" ht="20" customHeight="1" thickBot="1">
      <c r="A110" s="406" t="s">
        <v>615</v>
      </c>
      <c r="B110" s="380" t="s">
        <v>2769</v>
      </c>
      <c r="C110" s="380" t="s">
        <v>2770</v>
      </c>
      <c r="D110" s="407" t="str">
        <f t="shared" si="10"/>
        <v>*tiwhn</v>
      </c>
      <c r="E110" s="408"/>
      <c r="F110" s="406"/>
      <c r="G110" s="407"/>
      <c r="H110" s="665" t="s">
        <v>2808</v>
      </c>
      <c r="I110" s="407"/>
      <c r="J110" s="673" t="str">
        <f t="shared" si="9"/>
        <v>Personal taxes on income and wealth</v>
      </c>
      <c r="K110" s="408"/>
      <c r="L110" s="406" t="str">
        <f t="shared" si="11"/>
        <v xml:space="preserve">Personal taxes on income and wealth by </v>
      </c>
      <c r="M110" s="648"/>
      <c r="N110" s="506"/>
      <c r="O110" s="508"/>
      <c r="P110" s="409"/>
      <c r="Q110" s="409"/>
      <c r="R110" s="409"/>
      <c r="S110" s="410"/>
      <c r="T110" s="411"/>
      <c r="U110" s="411"/>
      <c r="V110" s="411" t="str">
        <f>D110</f>
        <v>*tiwhn</v>
      </c>
      <c r="W110" s="411"/>
      <c r="X110" s="411"/>
      <c r="Y110" s="411"/>
      <c r="Z110" s="548" t="str">
        <f>IF(Income_Macro_Variables!T110&lt;&gt;"",CONCATENATE(Income_Macro_Variables!$J110,"[",Income_Macro_Variables!T110,"]"),"")</f>
        <v/>
      </c>
      <c r="AA110" s="413" t="str">
        <f>IF(Income_Macro_Variables!U110&lt;&gt;"",CONCATENATE(Income_Macro_Variables!$J110,"[",Income_Macro_Variables!U110,"]"),"")</f>
        <v/>
      </c>
      <c r="AB110" s="413" t="str">
        <f>IF(Income_Macro_Variables!V110&lt;&gt;"",CONCATENATE(Income_Macro_Variables!$H110,"[",Income_Macro_Variables!V110,"]"),"")</f>
        <v>Personal taxes on income and wealth[*tiwhn]</v>
      </c>
      <c r="AC110" s="413" t="str">
        <f>IF(Income_Macro_Variables!W110&lt;&gt;"",CONCATENATE(Income_Macro_Variables!$H110,"[",Income_Macro_Variables!W110,"]"),"")</f>
        <v/>
      </c>
      <c r="AD110" s="413"/>
      <c r="AE110" s="414"/>
    </row>
    <row r="111" spans="1:31" ht="20" customHeight="1" thickBot="1">
      <c r="A111" s="406" t="s">
        <v>615</v>
      </c>
      <c r="B111" s="380" t="s">
        <v>2772</v>
      </c>
      <c r="C111" s="380" t="s">
        <v>2773</v>
      </c>
      <c r="D111" s="407" t="str">
        <f t="shared" si="10"/>
        <v>*ssbhn</v>
      </c>
      <c r="E111" s="408"/>
      <c r="F111" s="406"/>
      <c r="G111" s="407"/>
      <c r="H111" s="662" t="s">
        <v>2809</v>
      </c>
      <c r="I111" s="407"/>
      <c r="J111" s="673" t="str">
        <f t="shared" si="9"/>
        <v>Social benefits other than social transfers in kind</v>
      </c>
      <c r="K111" s="408"/>
      <c r="L111" s="406" t="str">
        <f t="shared" si="11"/>
        <v xml:space="preserve">Social benefits other than social transfers in kind by </v>
      </c>
      <c r="M111" s="648"/>
      <c r="N111" s="506"/>
      <c r="O111" s="508"/>
      <c r="P111" s="409"/>
      <c r="Q111" s="409"/>
      <c r="R111" s="409"/>
      <c r="S111" s="410"/>
      <c r="T111" s="411"/>
      <c r="U111" s="411" t="str">
        <f>D111</f>
        <v>*ssbhn</v>
      </c>
      <c r="V111" s="411"/>
      <c r="W111" s="411"/>
      <c r="X111" s="411"/>
      <c r="Y111" s="411"/>
      <c r="Z111" s="548" t="str">
        <f>IF(Income_Macro_Variables!T111&lt;&gt;"",CONCATENATE(Income_Macro_Variables!$J111,"[",Income_Macro_Variables!T111,"]"),"")</f>
        <v/>
      </c>
      <c r="AA111" s="413" t="str">
        <f>IF(Income_Macro_Variables!U111&lt;&gt;"",CONCATENATE(Income_Macro_Variables!$J111,"[",Income_Macro_Variables!U111,"]"),"")</f>
        <v>Social benefits other than social transfers in kind[*ssbhn]</v>
      </c>
      <c r="AB111" s="413" t="str">
        <f>IF(Income_Macro_Variables!V111&lt;&gt;"",CONCATENATE(Income_Macro_Variables!$H111,"[",Income_Macro_Variables!V111,"]"),"")</f>
        <v/>
      </c>
      <c r="AC111" s="413" t="str">
        <f>IF(Income_Macro_Variables!W111&lt;&gt;"",CONCATENATE(Income_Macro_Variables!$H111,"[",Income_Macro_Variables!W111,"]"),"")</f>
        <v/>
      </c>
      <c r="AD111" s="413"/>
      <c r="AE111" s="414"/>
    </row>
    <row r="112" spans="1:31" ht="20" customHeight="1" thickBot="1">
      <c r="A112" s="406" t="s">
        <v>615</v>
      </c>
      <c r="B112" s="380" t="s">
        <v>2756</v>
      </c>
      <c r="C112" s="380" t="s">
        <v>2757</v>
      </c>
      <c r="D112" s="407" t="str">
        <f t="shared" si="10"/>
        <v>*secgo</v>
      </c>
      <c r="E112" s="408"/>
      <c r="F112" s="406"/>
      <c r="G112" s="407" t="s">
        <v>2965</v>
      </c>
      <c r="H112" s="661" t="s">
        <v>2753</v>
      </c>
      <c r="I112" s="407"/>
      <c r="J112" s="673" t="str">
        <f t="shared" si="9"/>
        <v>Net secondary income of the general government</v>
      </c>
      <c r="K112" s="408"/>
      <c r="L112" s="406" t="str">
        <f t="shared" si="11"/>
        <v xml:space="preserve">Net secondary income of the general government by </v>
      </c>
      <c r="M112" s="648"/>
      <c r="N112" s="506"/>
      <c r="O112" s="508"/>
      <c r="P112" s="409"/>
      <c r="Q112" s="409" t="str">
        <f>CONCATENATE("[",H112,"]","=","[",H113,"]","+","[",H114,"]","-","[",H117,"]",)</f>
        <v>[Net secondary income of the general government]=[Net primary income of the general government]+[Direct taxes]-[Social benefits other than social transfers in kind]</v>
      </c>
      <c r="R112" s="409" t="str">
        <f>CONCATENATE("[",D112,"]","=","[",D113,"]","+","[",D114,"]","-","[",D117,"]",)</f>
        <v>[*secgo]=[*prigo]+[*taxgo]-[*ssbgo]</v>
      </c>
      <c r="S112" s="410"/>
      <c r="T112" s="411" t="str">
        <f>D112</f>
        <v>*secgo</v>
      </c>
      <c r="U112" s="411"/>
      <c r="V112" s="411"/>
      <c r="W112" s="411"/>
      <c r="X112" s="411"/>
      <c r="Y112" s="411"/>
      <c r="Z112" s="548" t="str">
        <f>IF(Income_Macro_Variables!T112&lt;&gt;"",CONCATENATE(Income_Macro_Variables!$J112,"[",Income_Macro_Variables!T112,"]"),"")</f>
        <v>Net secondary income of the general government[*secgo]</v>
      </c>
      <c r="AA112" s="413" t="str">
        <f>IF(Income_Macro_Variables!U112&lt;&gt;"",CONCATENATE(Income_Macro_Variables!$J112,"[",Income_Macro_Variables!U112,"]"),"")</f>
        <v/>
      </c>
      <c r="AB112" s="413" t="str">
        <f>IF(Income_Macro_Variables!V112&lt;&gt;"",CONCATENATE(Income_Macro_Variables!$H112,"[",Income_Macro_Variables!V112,"]"),"")</f>
        <v/>
      </c>
      <c r="AC112" s="413" t="str">
        <f>IF(Income_Macro_Variables!W112&lt;&gt;"",CONCATENATE(Income_Macro_Variables!$H112,"[",Income_Macro_Variables!W112,"]"),"")</f>
        <v/>
      </c>
      <c r="AD112" s="413"/>
      <c r="AE112" s="414"/>
    </row>
    <row r="113" spans="1:31" ht="20" customHeight="1" thickBot="1">
      <c r="A113" s="406" t="s">
        <v>615</v>
      </c>
      <c r="B113" s="380" t="s">
        <v>480</v>
      </c>
      <c r="C113" s="380" t="s">
        <v>481</v>
      </c>
      <c r="D113" s="407" t="str">
        <f t="shared" si="10"/>
        <v>*prigo</v>
      </c>
      <c r="E113" s="408"/>
      <c r="F113" s="406"/>
      <c r="G113" s="407"/>
      <c r="H113" s="662" t="s">
        <v>2748</v>
      </c>
      <c r="I113" s="407"/>
      <c r="J113" s="673" t="str">
        <f t="shared" si="9"/>
        <v>Net primary income of the general government</v>
      </c>
      <c r="K113" s="408"/>
      <c r="L113" s="406" t="str">
        <f t="shared" si="11"/>
        <v xml:space="preserve">Net primary income of the general government by </v>
      </c>
      <c r="M113" s="648"/>
      <c r="N113" s="506"/>
      <c r="O113" s="508"/>
      <c r="P113" s="409"/>
      <c r="Q113" s="409"/>
      <c r="R113" s="409"/>
      <c r="S113" s="410"/>
      <c r="T113" s="411"/>
      <c r="U113" s="411" t="str">
        <f>D113</f>
        <v>*prigo</v>
      </c>
      <c r="V113" s="411"/>
      <c r="W113" s="411"/>
      <c r="X113" s="411"/>
      <c r="Y113" s="411"/>
      <c r="Z113" s="548" t="str">
        <f>IF(Income_Macro_Variables!T113&lt;&gt;"",CONCATENATE(Income_Macro_Variables!$J113,"[",Income_Macro_Variables!T113,"]"),"")</f>
        <v/>
      </c>
      <c r="AA113" s="413" t="str">
        <f>IF(Income_Macro_Variables!U113&lt;&gt;"",CONCATENATE(Income_Macro_Variables!$J113,"[",Income_Macro_Variables!U113,"]"),"")</f>
        <v>Net primary income of the general government[*prigo]</v>
      </c>
      <c r="AB113" s="413" t="str">
        <f>IF(Income_Macro_Variables!V113&lt;&gt;"",CONCATENATE(Income_Macro_Variables!$H113,"[",Income_Macro_Variables!V113,"]"),"")</f>
        <v/>
      </c>
      <c r="AC113" s="413" t="str">
        <f>IF(Income_Macro_Variables!W113&lt;&gt;"",CONCATENATE(Income_Macro_Variables!$H113,"[",Income_Macro_Variables!W113,"]"),"")</f>
        <v/>
      </c>
      <c r="AD113" s="413"/>
      <c r="AE113" s="414"/>
    </row>
    <row r="114" spans="1:31" ht="20" customHeight="1" thickBot="1">
      <c r="A114" s="406" t="s">
        <v>615</v>
      </c>
      <c r="B114" s="380" t="s">
        <v>430</v>
      </c>
      <c r="C114" s="380" t="s">
        <v>472</v>
      </c>
      <c r="D114" s="407" t="str">
        <f t="shared" si="10"/>
        <v>*taxgo</v>
      </c>
      <c r="E114" s="408"/>
      <c r="F114" s="406"/>
      <c r="G114" s="407"/>
      <c r="H114" s="662" t="s">
        <v>2807</v>
      </c>
      <c r="I114" s="407"/>
      <c r="J114" s="673" t="str">
        <f t="shared" si="9"/>
        <v>Direct taxes</v>
      </c>
      <c r="K114" s="408"/>
      <c r="L114" s="406" t="str">
        <f t="shared" si="11"/>
        <v xml:space="preserve">Direct taxes by </v>
      </c>
      <c r="M114" s="648"/>
      <c r="N114" s="506"/>
      <c r="O114" s="508"/>
      <c r="P114" s="409"/>
      <c r="Q114" s="409" t="str">
        <f>CONCATENATE("[",H114,"]","=","[",H115,"]","+","[",H116,"]",)</f>
        <v>[Direct taxes]=[Direct taxes on income and wealth]+[Social contributions]</v>
      </c>
      <c r="R114" s="409" t="str">
        <f>CONCATENATE("[",D114,"]","=","[",D115,"]","+","[",D116,"]",)</f>
        <v>[*taxgo]=[*tiwgo]+[*sscgo]</v>
      </c>
      <c r="S114" s="410"/>
      <c r="T114" s="411"/>
      <c r="U114" s="411" t="str">
        <f>D114</f>
        <v>*taxgo</v>
      </c>
      <c r="V114" s="411"/>
      <c r="W114" s="411"/>
      <c r="X114" s="411"/>
      <c r="Y114" s="411"/>
      <c r="Z114" s="548" t="str">
        <f>IF(Income_Macro_Variables!T114&lt;&gt;"",CONCATENATE(Income_Macro_Variables!$J114,"[",Income_Macro_Variables!T114,"]"),"")</f>
        <v/>
      </c>
      <c r="AA114" s="413" t="str">
        <f>IF(Income_Macro_Variables!U114&lt;&gt;"",CONCATENATE(Income_Macro_Variables!$J114,"[",Income_Macro_Variables!U114,"]"),"")</f>
        <v>Direct taxes[*taxgo]</v>
      </c>
      <c r="AB114" s="413" t="str">
        <f>IF(Income_Macro_Variables!V114&lt;&gt;"",CONCATENATE(Income_Macro_Variables!$H114,"[",Income_Macro_Variables!V114,"]"),"")</f>
        <v/>
      </c>
      <c r="AC114" s="413" t="str">
        <f>IF(Income_Macro_Variables!W114&lt;&gt;"",CONCATENATE(Income_Macro_Variables!$H114,"[",Income_Macro_Variables!W114,"]"),"")</f>
        <v/>
      </c>
      <c r="AD114" s="413"/>
      <c r="AE114" s="414"/>
    </row>
    <row r="115" spans="1:31" ht="20" customHeight="1" thickBot="1">
      <c r="A115" s="406" t="s">
        <v>615</v>
      </c>
      <c r="B115" s="380" t="s">
        <v>2769</v>
      </c>
      <c r="C115" s="380" t="s">
        <v>2878</v>
      </c>
      <c r="D115" s="407" t="str">
        <f t="shared" si="10"/>
        <v>*tiwgo</v>
      </c>
      <c r="E115" s="408"/>
      <c r="F115" s="406"/>
      <c r="G115" s="407"/>
      <c r="H115" s="665" t="s">
        <v>2863</v>
      </c>
      <c r="I115" s="407"/>
      <c r="J115" s="673" t="str">
        <f t="shared" si="9"/>
        <v>Direct taxes on income and wealth</v>
      </c>
      <c r="K115" s="408"/>
      <c r="L115" s="406" t="str">
        <f t="shared" si="11"/>
        <v xml:space="preserve">Direct taxes on income and wealth by </v>
      </c>
      <c r="M115" s="648"/>
      <c r="N115" s="506"/>
      <c r="O115" s="508"/>
      <c r="P115" s="409"/>
      <c r="Q115" s="409"/>
      <c r="R115" s="409"/>
      <c r="S115" s="410"/>
      <c r="T115" s="411"/>
      <c r="U115" s="411"/>
      <c r="V115" s="411" t="str">
        <f>D115</f>
        <v>*tiwgo</v>
      </c>
      <c r="W115" s="411"/>
      <c r="X115" s="411"/>
      <c r="Y115" s="411"/>
      <c r="Z115" s="548" t="str">
        <f>IF(Income_Macro_Variables!T115&lt;&gt;"",CONCATENATE(Income_Macro_Variables!$J115,"[",Income_Macro_Variables!T115,"]"),"")</f>
        <v/>
      </c>
      <c r="AA115" s="413" t="str">
        <f>IF(Income_Macro_Variables!U115&lt;&gt;"",CONCATENATE(Income_Macro_Variables!$J115,"[",Income_Macro_Variables!U115,"]"),"")</f>
        <v/>
      </c>
      <c r="AB115" s="413" t="str">
        <f>IF(Income_Macro_Variables!V115&lt;&gt;"",CONCATENATE(Income_Macro_Variables!$H115,"[",Income_Macro_Variables!V115,"]"),"")</f>
        <v>Direct taxes on income and wealth[*tiwgo]</v>
      </c>
      <c r="AC115" s="413" t="str">
        <f>IF(Income_Macro_Variables!W115&lt;&gt;"",CONCATENATE(Income_Macro_Variables!$H115,"[",Income_Macro_Variables!W115,"]"),"")</f>
        <v/>
      </c>
      <c r="AD115" s="413"/>
      <c r="AE115" s="414"/>
    </row>
    <row r="116" spans="1:31" ht="20" customHeight="1" thickBot="1">
      <c r="A116" s="406" t="s">
        <v>615</v>
      </c>
      <c r="B116" s="380" t="s">
        <v>2772</v>
      </c>
      <c r="C116" s="380" t="s">
        <v>2757</v>
      </c>
      <c r="D116" s="407" t="str">
        <f t="shared" si="10"/>
        <v>*sscgo</v>
      </c>
      <c r="E116" s="408"/>
      <c r="F116" s="406"/>
      <c r="G116" s="407"/>
      <c r="H116" s="665" t="s">
        <v>75</v>
      </c>
      <c r="I116" s="407"/>
      <c r="J116" s="673" t="str">
        <f t="shared" si="9"/>
        <v>Social contributions</v>
      </c>
      <c r="K116" s="408"/>
      <c r="L116" s="406" t="str">
        <f t="shared" si="11"/>
        <v xml:space="preserve">Social contributions by </v>
      </c>
      <c r="M116" s="648"/>
      <c r="N116" s="506"/>
      <c r="O116" s="508"/>
      <c r="P116" s="409"/>
      <c r="Q116" s="409"/>
      <c r="R116" s="409"/>
      <c r="S116" s="410"/>
      <c r="T116" s="411"/>
      <c r="U116" s="411"/>
      <c r="V116" s="411" t="str">
        <f>D116</f>
        <v>*sscgo</v>
      </c>
      <c r="W116" s="411"/>
      <c r="X116" s="411"/>
      <c r="Y116" s="411"/>
      <c r="Z116" s="548" t="str">
        <f>IF(Income_Macro_Variables!T116&lt;&gt;"",CONCATENATE(Income_Macro_Variables!$J116,"[",Income_Macro_Variables!T116,"]"),"")</f>
        <v/>
      </c>
      <c r="AA116" s="413" t="str">
        <f>IF(Income_Macro_Variables!U116&lt;&gt;"",CONCATENATE(Income_Macro_Variables!$J116,"[",Income_Macro_Variables!U116,"]"),"")</f>
        <v/>
      </c>
      <c r="AB116" s="413" t="str">
        <f>IF(Income_Macro_Variables!V116&lt;&gt;"",CONCATENATE(Income_Macro_Variables!$H116,"[",Income_Macro_Variables!V116,"]"),"")</f>
        <v>Social contributions[*sscgo]</v>
      </c>
      <c r="AC116" s="413" t="str">
        <f>IF(Income_Macro_Variables!W116&lt;&gt;"",CONCATENATE(Income_Macro_Variables!$H116,"[",Income_Macro_Variables!W116,"]"),"")</f>
        <v/>
      </c>
      <c r="AD116" s="413"/>
      <c r="AE116" s="414"/>
    </row>
    <row r="117" spans="1:31" s="370" customFormat="1" ht="20" customHeight="1" thickBot="1">
      <c r="A117" s="415" t="s">
        <v>615</v>
      </c>
      <c r="B117" s="381" t="s">
        <v>2772</v>
      </c>
      <c r="C117" s="381" t="s">
        <v>2774</v>
      </c>
      <c r="D117" s="416" t="str">
        <f t="shared" si="10"/>
        <v>*ssbgo</v>
      </c>
      <c r="E117" s="421"/>
      <c r="F117" s="415"/>
      <c r="G117" s="416"/>
      <c r="H117" s="677" t="s">
        <v>2809</v>
      </c>
      <c r="I117" s="416"/>
      <c r="J117" s="674" t="str">
        <f t="shared" si="9"/>
        <v>Social benefits other than social transfers in kind</v>
      </c>
      <c r="K117" s="421"/>
      <c r="L117" s="415" t="str">
        <f t="shared" si="11"/>
        <v xml:space="preserve">Social benefits other than social transfers in kind by </v>
      </c>
      <c r="M117" s="648"/>
      <c r="N117" s="565"/>
      <c r="O117" s="507"/>
      <c r="P117" s="422"/>
      <c r="Q117" s="422"/>
      <c r="R117" s="422"/>
      <c r="S117" s="423"/>
      <c r="T117" s="418"/>
      <c r="U117" s="418" t="str">
        <f>D117</f>
        <v>*ssbgo</v>
      </c>
      <c r="V117" s="418"/>
      <c r="W117" s="418"/>
      <c r="X117" s="418"/>
      <c r="Y117" s="418"/>
      <c r="Z117" s="550" t="str">
        <f>IF(Income_Macro_Variables!T117&lt;&gt;"",CONCATENATE(Income_Macro_Variables!$J117,"[",Income_Macro_Variables!T117,"]"),"")</f>
        <v/>
      </c>
      <c r="AA117" s="419" t="str">
        <f>IF(Income_Macro_Variables!U117&lt;&gt;"",CONCATENATE(Income_Macro_Variables!$J117,"[",Income_Macro_Variables!U117,"]"),"")</f>
        <v>Social benefits other than social transfers in kind[*ssbgo]</v>
      </c>
      <c r="AB117" s="419" t="str">
        <f>IF(Income_Macro_Variables!V117&lt;&gt;"",CONCATENATE(Income_Macro_Variables!$H117,"[",Income_Macro_Variables!V117,"]"),"")</f>
        <v/>
      </c>
      <c r="AC117" s="419" t="str">
        <f>IF(Income_Macro_Variables!W117&lt;&gt;"",CONCATENATE(Income_Macro_Variables!$H117,"[",Income_Macro_Variables!W117,"]"),"")</f>
        <v/>
      </c>
      <c r="AD117" s="419"/>
      <c r="AE117" s="420"/>
    </row>
    <row r="118" spans="1:31" s="354" customFormat="1" ht="20" customHeight="1">
      <c r="A118" s="396" t="s">
        <v>615</v>
      </c>
      <c r="B118" s="378" t="s">
        <v>2780</v>
      </c>
      <c r="C118" s="378" t="s">
        <v>2395</v>
      </c>
      <c r="D118" s="397" t="str">
        <f t="shared" si="10"/>
        <v>*savin</v>
      </c>
      <c r="E118" s="398"/>
      <c r="F118" s="396"/>
      <c r="G118" s="397" t="s">
        <v>2966</v>
      </c>
      <c r="H118" s="664" t="s">
        <v>2946</v>
      </c>
      <c r="I118" s="397"/>
      <c r="J118" s="672" t="str">
        <f t="shared" si="9"/>
        <v>Net national savings</v>
      </c>
      <c r="K118" s="398"/>
      <c r="L118" s="396"/>
      <c r="M118" s="672"/>
      <c r="N118" s="679"/>
      <c r="O118" s="680"/>
      <c r="P118" s="401"/>
      <c r="Q118" s="401"/>
      <c r="R118" s="401"/>
      <c r="S118" s="402"/>
      <c r="T118" s="403" t="s">
        <v>3004</v>
      </c>
      <c r="U118" s="403"/>
      <c r="V118" s="403"/>
      <c r="W118" s="403"/>
      <c r="X118" s="403"/>
      <c r="Y118" s="403"/>
      <c r="Z118" s="547"/>
      <c r="AA118" s="404"/>
      <c r="AB118" s="404"/>
      <c r="AC118" s="404"/>
      <c r="AD118" s="404"/>
      <c r="AE118" s="405"/>
    </row>
    <row r="119" spans="1:31" ht="20" customHeight="1" thickBot="1">
      <c r="A119" s="406" t="s">
        <v>615</v>
      </c>
      <c r="B119" s="380" t="s">
        <v>2780</v>
      </c>
      <c r="C119" s="380" t="s">
        <v>2784</v>
      </c>
      <c r="D119" s="407" t="str">
        <f t="shared" si="10"/>
        <v>*savho</v>
      </c>
      <c r="E119" s="408"/>
      <c r="F119" s="406"/>
      <c r="G119" s="407" t="s">
        <v>2967</v>
      </c>
      <c r="H119" s="661" t="s">
        <v>2777</v>
      </c>
      <c r="I119" s="407"/>
      <c r="J119" s="673" t="str">
        <f t="shared" si="9"/>
        <v>Net savings of households</v>
      </c>
      <c r="K119" s="408"/>
      <c r="L119" s="406" t="str">
        <f t="shared" ref="L119:L166" si="12">CONCATENATE(H119," by ",I119)</f>
        <v xml:space="preserve">Net savings of households by </v>
      </c>
      <c r="M119" s="674"/>
      <c r="N119" s="506"/>
      <c r="O119" s="508"/>
      <c r="P119" s="409"/>
      <c r="Q119" s="409" t="str">
        <f>CONCATENATE("[",H119,"]","=","[",H120,"]","+","[",H121,"]",)</f>
        <v>[Net savings of households]=[Net secondary income of households]+[Private expenditures of households]</v>
      </c>
      <c r="R119" s="409" t="str">
        <f>CONCATENATE("[",D119,"]","=","[",D120,"]","+","[",D121,"]",)</f>
        <v>[*savho]=[*secho]+[*conho]</v>
      </c>
      <c r="S119" s="410"/>
      <c r="T119" s="411" t="str">
        <f>D119</f>
        <v>*savho</v>
      </c>
      <c r="U119" s="411"/>
      <c r="V119" s="411"/>
      <c r="W119" s="411"/>
      <c r="X119" s="411"/>
      <c r="Y119" s="411"/>
      <c r="Z119" s="548" t="str">
        <f>IF(Income_Macro_Variables!T119&lt;&gt;"",CONCATENATE(Income_Macro_Variables!$J119,"[",Income_Macro_Variables!T119,"]"),"")</f>
        <v>Net savings of households[*savho]</v>
      </c>
      <c r="AA119" s="413" t="str">
        <f>IF(Income_Macro_Variables!U119&lt;&gt;"",CONCATENATE(Income_Macro_Variables!$J119,"[",Income_Macro_Variables!U119,"]"),"")</f>
        <v/>
      </c>
      <c r="AB119" s="413" t="str">
        <f>IF(Income_Macro_Variables!V119&lt;&gt;"",CONCATENATE(Income_Macro_Variables!$H119,"[",Income_Macro_Variables!V119,"]"),"")</f>
        <v/>
      </c>
      <c r="AC119" s="413" t="str">
        <f>IF(Income_Macro_Variables!W119&lt;&gt;"",CONCATENATE(Income_Macro_Variables!$H119,"[",Income_Macro_Variables!W119,"]"),"")</f>
        <v/>
      </c>
      <c r="AD119" s="413"/>
      <c r="AE119" s="414"/>
    </row>
    <row r="120" spans="1:31" ht="20" customHeight="1" thickBot="1">
      <c r="A120" s="406" t="s">
        <v>615</v>
      </c>
      <c r="B120" s="380" t="s">
        <v>2756</v>
      </c>
      <c r="C120" s="380" t="s">
        <v>2759</v>
      </c>
      <c r="D120" s="407" t="str">
        <f t="shared" si="10"/>
        <v>*secho</v>
      </c>
      <c r="E120" s="408"/>
      <c r="F120" s="406"/>
      <c r="G120" s="407"/>
      <c r="H120" s="662" t="s">
        <v>2754</v>
      </c>
      <c r="I120" s="407"/>
      <c r="J120" s="673" t="str">
        <f t="shared" si="9"/>
        <v>Net secondary income of households</v>
      </c>
      <c r="K120" s="408"/>
      <c r="L120" s="406" t="str">
        <f t="shared" si="12"/>
        <v xml:space="preserve">Net secondary income of households by </v>
      </c>
      <c r="M120" s="648"/>
      <c r="N120" s="506"/>
      <c r="O120" s="508"/>
      <c r="P120" s="409"/>
      <c r="Q120" s="409"/>
      <c r="R120" s="409"/>
      <c r="S120" s="410"/>
      <c r="T120" s="411"/>
      <c r="U120" s="411" t="str">
        <f>D120</f>
        <v>*secho</v>
      </c>
      <c r="V120" s="411"/>
      <c r="W120" s="411"/>
      <c r="X120" s="411"/>
      <c r="Y120" s="411"/>
      <c r="Z120" s="548" t="str">
        <f>IF(Income_Macro_Variables!T120&lt;&gt;"",CONCATENATE(Income_Macro_Variables!$J120,"[",Income_Macro_Variables!T120,"]"),"")</f>
        <v/>
      </c>
      <c r="AA120" s="413" t="str">
        <f>IF(Income_Macro_Variables!U120&lt;&gt;"",CONCATENATE(Income_Macro_Variables!$J120,"[",Income_Macro_Variables!U120,"]"),"")</f>
        <v>Net secondary income of households[*secho]</v>
      </c>
      <c r="AB120" s="413" t="str">
        <f>IF(Income_Macro_Variables!V120&lt;&gt;"",CONCATENATE(Income_Macro_Variables!$H120,"[",Income_Macro_Variables!V120,"]"),"")</f>
        <v/>
      </c>
      <c r="AC120" s="413" t="str">
        <f>IF(Income_Macro_Variables!W120&lt;&gt;"",CONCATENATE(Income_Macro_Variables!$H120,"[",Income_Macro_Variables!W120,"]"),"")</f>
        <v/>
      </c>
      <c r="AD120" s="413"/>
      <c r="AE120" s="414"/>
    </row>
    <row r="121" spans="1:31" ht="20" customHeight="1" thickBot="1">
      <c r="A121" s="406" t="s">
        <v>615</v>
      </c>
      <c r="B121" s="380" t="s">
        <v>453</v>
      </c>
      <c r="C121" s="380" t="s">
        <v>2818</v>
      </c>
      <c r="D121" s="407" t="str">
        <f t="shared" si="10"/>
        <v>*conho</v>
      </c>
      <c r="E121" s="408"/>
      <c r="F121" s="406"/>
      <c r="G121" s="407"/>
      <c r="H121" s="662" t="s">
        <v>2811</v>
      </c>
      <c r="I121" s="407"/>
      <c r="J121" s="673" t="str">
        <f t="shared" si="9"/>
        <v>Private expenditures of households</v>
      </c>
      <c r="K121" s="408"/>
      <c r="L121" s="406" t="str">
        <f t="shared" si="12"/>
        <v xml:space="preserve">Private expenditures of households by </v>
      </c>
      <c r="M121" s="648"/>
      <c r="N121" s="506"/>
      <c r="O121" s="508"/>
      <c r="P121" s="409"/>
      <c r="Q121" s="409"/>
      <c r="R121" s="409"/>
      <c r="S121" s="410"/>
      <c r="T121" s="411"/>
      <c r="U121" s="411" t="str">
        <f>D121</f>
        <v>*conho</v>
      </c>
      <c r="V121" s="411"/>
      <c r="W121" s="411"/>
      <c r="X121" s="411"/>
      <c r="Y121" s="411"/>
      <c r="Z121" s="548" t="str">
        <f>IF(Income_Macro_Variables!T121&lt;&gt;"",CONCATENATE(Income_Macro_Variables!$J121,"[",Income_Macro_Variables!T121,"]"),"")</f>
        <v/>
      </c>
      <c r="AA121" s="413" t="str">
        <f>IF(Income_Macro_Variables!U121&lt;&gt;"",CONCATENATE(Income_Macro_Variables!$J121,"[",Income_Macro_Variables!U121,"]"),"")</f>
        <v>Private expenditures of households[*conho]</v>
      </c>
      <c r="AB121" s="413" t="str">
        <f>IF(Income_Macro_Variables!V121&lt;&gt;"",CONCATENATE(Income_Macro_Variables!$H121,"[",Income_Macro_Variables!V121,"]"),"")</f>
        <v/>
      </c>
      <c r="AC121" s="413" t="str">
        <f>IF(Income_Macro_Variables!W121&lt;&gt;"",CONCATENATE(Income_Macro_Variables!$H121,"[",Income_Macro_Variables!W121,"]"),"")</f>
        <v/>
      </c>
      <c r="AD121" s="413"/>
      <c r="AE121" s="414"/>
    </row>
    <row r="122" spans="1:31" ht="20" customHeight="1" thickBot="1">
      <c r="A122" s="406" t="s">
        <v>615</v>
      </c>
      <c r="B122" s="380" t="s">
        <v>2780</v>
      </c>
      <c r="C122" s="380" t="s">
        <v>2785</v>
      </c>
      <c r="D122" s="407" t="str">
        <f t="shared" si="10"/>
        <v>*savnp</v>
      </c>
      <c r="E122" s="408"/>
      <c r="F122" s="406"/>
      <c r="G122" s="407" t="s">
        <v>2968</v>
      </c>
      <c r="H122" s="661" t="s">
        <v>2778</v>
      </c>
      <c r="I122" s="407"/>
      <c r="J122" s="673" t="str">
        <f t="shared" si="9"/>
        <v>Net savings of NPISH</v>
      </c>
      <c r="K122" s="408"/>
      <c r="L122" s="406" t="str">
        <f t="shared" si="12"/>
        <v xml:space="preserve">Net savings of NPISH by </v>
      </c>
      <c r="M122" s="648"/>
      <c r="N122" s="506"/>
      <c r="O122" s="508"/>
      <c r="P122" s="409"/>
      <c r="Q122" s="409" t="str">
        <f>CONCATENATE("[",H122,"]","=","[",H123,"]","-","[",H124,"]",)</f>
        <v>[Net savings of NPISH]=[Net secondary income of NPISH]-[Private expenditures of NPISH]</v>
      </c>
      <c r="R122" s="409" t="str">
        <f>CONCATENATE("[",D122,"]","=","[",D123,"]","-","[",D124,"]",)</f>
        <v>[*savnp]=[*secnp]-[*connp]</v>
      </c>
      <c r="S122" s="410"/>
      <c r="T122" s="411" t="str">
        <f>D122</f>
        <v>*savnp</v>
      </c>
      <c r="U122" s="411"/>
      <c r="V122" s="411"/>
      <c r="W122" s="411"/>
      <c r="X122" s="411"/>
      <c r="Y122" s="411"/>
      <c r="Z122" s="548" t="str">
        <f>IF(Income_Macro_Variables!T122&lt;&gt;"",CONCATENATE(Income_Macro_Variables!$J122,"[",Income_Macro_Variables!T122,"]"),"")</f>
        <v>Net savings of NPISH[*savnp]</v>
      </c>
      <c r="AA122" s="413" t="str">
        <f>IF(Income_Macro_Variables!U122&lt;&gt;"",CONCATENATE(Income_Macro_Variables!$J122,"[",Income_Macro_Variables!U122,"]"),"")</f>
        <v/>
      </c>
      <c r="AB122" s="413" t="str">
        <f>IF(Income_Macro_Variables!V122&lt;&gt;"",CONCATENATE(Income_Macro_Variables!$H122,"[",Income_Macro_Variables!V122,"]"),"")</f>
        <v/>
      </c>
      <c r="AC122" s="413" t="str">
        <f>IF(Income_Macro_Variables!W122&lt;&gt;"",CONCATENATE(Income_Macro_Variables!$H122,"[",Income_Macro_Variables!W122,"]"),"")</f>
        <v/>
      </c>
      <c r="AD122" s="413"/>
      <c r="AE122" s="414"/>
    </row>
    <row r="123" spans="1:31" ht="20" customHeight="1" thickBot="1">
      <c r="A123" s="406" t="s">
        <v>615</v>
      </c>
      <c r="B123" s="380" t="s">
        <v>2756</v>
      </c>
      <c r="C123" s="380" t="s">
        <v>2760</v>
      </c>
      <c r="D123" s="407" t="str">
        <f t="shared" si="10"/>
        <v>*secnp</v>
      </c>
      <c r="E123" s="408"/>
      <c r="F123" s="406"/>
      <c r="G123" s="407"/>
      <c r="H123" s="662" t="s">
        <v>2823</v>
      </c>
      <c r="I123" s="407"/>
      <c r="J123" s="673" t="str">
        <f t="shared" si="9"/>
        <v>Net secondary income of NPISH</v>
      </c>
      <c r="K123" s="408"/>
      <c r="L123" s="406" t="str">
        <f t="shared" si="12"/>
        <v xml:space="preserve">Net secondary income of NPISH by </v>
      </c>
      <c r="M123" s="648"/>
      <c r="N123" s="506"/>
      <c r="O123" s="508"/>
      <c r="P123" s="409"/>
      <c r="Q123" s="409"/>
      <c r="R123" s="409"/>
      <c r="S123" s="410"/>
      <c r="T123" s="411"/>
      <c r="U123" s="411" t="str">
        <f>D123</f>
        <v>*secnp</v>
      </c>
      <c r="V123" s="411"/>
      <c r="W123" s="411"/>
      <c r="X123" s="411"/>
      <c r="Y123" s="411"/>
      <c r="Z123" s="548" t="str">
        <f>IF(Income_Macro_Variables!T123&lt;&gt;"",CONCATENATE(Income_Macro_Variables!$J123,"[",Income_Macro_Variables!T123,"]"),"")</f>
        <v/>
      </c>
      <c r="AA123" s="413" t="str">
        <f>IF(Income_Macro_Variables!U123&lt;&gt;"",CONCATENATE(Income_Macro_Variables!$J123,"[",Income_Macro_Variables!U123,"]"),"")</f>
        <v>Net secondary income of NPISH[*secnp]</v>
      </c>
      <c r="AB123" s="413" t="str">
        <f>IF(Income_Macro_Variables!V123&lt;&gt;"",CONCATENATE(Income_Macro_Variables!$H123,"[",Income_Macro_Variables!V123,"]"),"")</f>
        <v/>
      </c>
      <c r="AC123" s="413" t="str">
        <f>IF(Income_Macro_Variables!W123&lt;&gt;"",CONCATENATE(Income_Macro_Variables!$H123,"[",Income_Macro_Variables!W123,"]"),"")</f>
        <v/>
      </c>
      <c r="AD123" s="413"/>
      <c r="AE123" s="414"/>
    </row>
    <row r="124" spans="1:31" ht="20" customHeight="1" thickBot="1">
      <c r="A124" s="406" t="s">
        <v>615</v>
      </c>
      <c r="B124" s="380" t="s">
        <v>453</v>
      </c>
      <c r="C124" s="380" t="s">
        <v>2828</v>
      </c>
      <c r="D124" s="407" t="str">
        <f t="shared" si="10"/>
        <v>*connp</v>
      </c>
      <c r="E124" s="408"/>
      <c r="F124" s="406"/>
      <c r="G124" s="407"/>
      <c r="H124" s="662" t="s">
        <v>2829</v>
      </c>
      <c r="I124" s="407"/>
      <c r="J124" s="673" t="str">
        <f t="shared" si="9"/>
        <v>Private expenditures of NPISH</v>
      </c>
      <c r="K124" s="408"/>
      <c r="L124" s="406" t="str">
        <f t="shared" si="12"/>
        <v xml:space="preserve">Private expenditures of NPISH by </v>
      </c>
      <c r="M124" s="648"/>
      <c r="N124" s="506"/>
      <c r="O124" s="508"/>
      <c r="P124" s="409"/>
      <c r="Q124" s="409"/>
      <c r="R124" s="409"/>
      <c r="S124" s="410"/>
      <c r="T124" s="411"/>
      <c r="U124" s="411" t="str">
        <f>D124</f>
        <v>*connp</v>
      </c>
      <c r="V124" s="411"/>
      <c r="W124" s="411"/>
      <c r="X124" s="411"/>
      <c r="Y124" s="411"/>
      <c r="Z124" s="548" t="str">
        <f>IF(Income_Macro_Variables!T124&lt;&gt;"",CONCATENATE(Income_Macro_Variables!$J124,"[",Income_Macro_Variables!T124,"]"),"")</f>
        <v/>
      </c>
      <c r="AA124" s="413" t="str">
        <f>IF(Income_Macro_Variables!U124&lt;&gt;"",CONCATENATE(Income_Macro_Variables!$J124,"[",Income_Macro_Variables!U124,"]"),"")</f>
        <v>Private expenditures of NPISH[*connp]</v>
      </c>
      <c r="AB124" s="413" t="str">
        <f>IF(Income_Macro_Variables!V124&lt;&gt;"",CONCATENATE(Income_Macro_Variables!$H124,"[",Income_Macro_Variables!V124,"]"),"")</f>
        <v/>
      </c>
      <c r="AC124" s="413" t="str">
        <f>IF(Income_Macro_Variables!W124&lt;&gt;"",CONCATENATE(Income_Macro_Variables!$H124,"[",Income_Macro_Variables!W124,"]"),"")</f>
        <v/>
      </c>
      <c r="AD124" s="413"/>
      <c r="AE124" s="414"/>
    </row>
    <row r="125" spans="1:31" ht="20" customHeight="1" thickBot="1">
      <c r="A125" s="406" t="s">
        <v>615</v>
      </c>
      <c r="B125" s="380" t="s">
        <v>2780</v>
      </c>
      <c r="C125" s="380" t="s">
        <v>2783</v>
      </c>
      <c r="D125" s="407" t="str">
        <f t="shared" si="10"/>
        <v>*savhn</v>
      </c>
      <c r="E125" s="408"/>
      <c r="F125" s="406"/>
      <c r="G125" s="407" t="s">
        <v>2969</v>
      </c>
      <c r="H125" s="661" t="s">
        <v>2776</v>
      </c>
      <c r="I125" s="407"/>
      <c r="J125" s="673" t="str">
        <f t="shared" si="9"/>
        <v>Net savings of households and NPISH</v>
      </c>
      <c r="K125" s="408"/>
      <c r="L125" s="406" t="str">
        <f t="shared" si="12"/>
        <v xml:space="preserve">Net savings of households and NPISH by </v>
      </c>
      <c r="M125" s="648"/>
      <c r="N125" s="506"/>
      <c r="O125" s="508"/>
      <c r="P125" s="409"/>
      <c r="Q125" s="409" t="str">
        <f>CONCATENATE("[",H125,"]","=","[",H126,"]","-","[",H127,"]",)</f>
        <v>[Net savings of households and NPISH]=[Net secondary income of households and NPISH]-[Private expenditures of households and NPISH]</v>
      </c>
      <c r="R125" s="409" t="str">
        <f>CONCATENATE("[",D125,"]","=","[",D126,"]","-","[",D127,"]",)</f>
        <v>[*savhn]=[*sechn]-[*conhn]</v>
      </c>
      <c r="S125" s="410"/>
      <c r="T125" s="411" t="str">
        <f>D125</f>
        <v>*savhn</v>
      </c>
      <c r="U125" s="411"/>
      <c r="V125" s="411"/>
      <c r="W125" s="411"/>
      <c r="X125" s="411"/>
      <c r="Y125" s="411"/>
      <c r="Z125" s="548" t="str">
        <f>IF(Income_Macro_Variables!T125&lt;&gt;"",CONCATENATE(Income_Macro_Variables!$J125,"[",Income_Macro_Variables!T125,"]"),"")</f>
        <v>Net savings of households and NPISH[*savhn]</v>
      </c>
      <c r="AA125" s="413" t="str">
        <f>IF(Income_Macro_Variables!U125&lt;&gt;"",CONCATENATE(Income_Macro_Variables!$J125,"[",Income_Macro_Variables!U125,"]"),"")</f>
        <v/>
      </c>
      <c r="AB125" s="413" t="str">
        <f>IF(Income_Macro_Variables!V125&lt;&gt;"",CONCATENATE(Income_Macro_Variables!$H125,"[",Income_Macro_Variables!V125,"]"),"")</f>
        <v/>
      </c>
      <c r="AC125" s="413" t="str">
        <f>IF(Income_Macro_Variables!W125&lt;&gt;"",CONCATENATE(Income_Macro_Variables!$H125,"[",Income_Macro_Variables!W125,"]"),"")</f>
        <v/>
      </c>
      <c r="AD125" s="413"/>
      <c r="AE125" s="414"/>
    </row>
    <row r="126" spans="1:31" ht="20" customHeight="1" thickBot="1">
      <c r="A126" s="406" t="s">
        <v>615</v>
      </c>
      <c r="B126" s="380" t="s">
        <v>2756</v>
      </c>
      <c r="C126" s="380" t="s">
        <v>2758</v>
      </c>
      <c r="D126" s="407" t="str">
        <f t="shared" si="10"/>
        <v>*sechn</v>
      </c>
      <c r="E126" s="408"/>
      <c r="F126" s="406"/>
      <c r="G126" s="407"/>
      <c r="H126" s="662" t="s">
        <v>2832</v>
      </c>
      <c r="I126" s="407"/>
      <c r="J126" s="673" t="str">
        <f t="shared" si="9"/>
        <v>Net secondary income of households and NPISH</v>
      </c>
      <c r="K126" s="408"/>
      <c r="L126" s="406" t="str">
        <f t="shared" si="12"/>
        <v xml:space="preserve">Net secondary income of households and NPISH by </v>
      </c>
      <c r="M126" s="648"/>
      <c r="N126" s="506"/>
      <c r="O126" s="508"/>
      <c r="P126" s="409"/>
      <c r="Q126" s="409"/>
      <c r="R126" s="409"/>
      <c r="S126" s="410"/>
      <c r="T126" s="411"/>
      <c r="U126" s="411" t="str">
        <f>D126</f>
        <v>*sechn</v>
      </c>
      <c r="V126" s="411"/>
      <c r="W126" s="411"/>
      <c r="X126" s="411"/>
      <c r="Y126" s="411"/>
      <c r="Z126" s="548" t="str">
        <f>IF(Income_Macro_Variables!T126&lt;&gt;"",CONCATENATE(Income_Macro_Variables!$J126,"[",Income_Macro_Variables!T126,"]"),"")</f>
        <v/>
      </c>
      <c r="AA126" s="413" t="str">
        <f>IF(Income_Macro_Variables!U126&lt;&gt;"",CONCATENATE(Income_Macro_Variables!$J126,"[",Income_Macro_Variables!U126,"]"),"")</f>
        <v>Net secondary income of households and NPISH[*sechn]</v>
      </c>
      <c r="AB126" s="413" t="str">
        <f>IF(Income_Macro_Variables!V126&lt;&gt;"",CONCATENATE(Income_Macro_Variables!$H126,"[",Income_Macro_Variables!V126,"]"),"")</f>
        <v/>
      </c>
      <c r="AC126" s="413" t="str">
        <f>IF(Income_Macro_Variables!W126&lt;&gt;"",CONCATENATE(Income_Macro_Variables!$H126,"[",Income_Macro_Variables!W126,"]"),"")</f>
        <v/>
      </c>
      <c r="AD126" s="413"/>
      <c r="AE126" s="414"/>
    </row>
    <row r="127" spans="1:31" ht="20" customHeight="1" thickBot="1">
      <c r="A127" s="406" t="s">
        <v>615</v>
      </c>
      <c r="B127" s="380" t="s">
        <v>453</v>
      </c>
      <c r="C127" s="380" t="s">
        <v>2837</v>
      </c>
      <c r="D127" s="407" t="str">
        <f t="shared" si="10"/>
        <v>*conhn</v>
      </c>
      <c r="E127" s="408"/>
      <c r="F127" s="406"/>
      <c r="G127" s="407"/>
      <c r="H127" s="662" t="s">
        <v>2834</v>
      </c>
      <c r="I127" s="407"/>
      <c r="J127" s="673" t="str">
        <f t="shared" si="9"/>
        <v>Private expenditures of households and NPISH</v>
      </c>
      <c r="K127" s="408"/>
      <c r="L127" s="406" t="str">
        <f t="shared" si="12"/>
        <v xml:space="preserve">Private expenditures of households and NPISH by </v>
      </c>
      <c r="M127" s="648"/>
      <c r="N127" s="506"/>
      <c r="O127" s="508"/>
      <c r="P127" s="409"/>
      <c r="Q127" s="409"/>
      <c r="R127" s="409"/>
      <c r="S127" s="410"/>
      <c r="T127" s="411"/>
      <c r="U127" s="411" t="str">
        <f>D127</f>
        <v>*conhn</v>
      </c>
      <c r="V127" s="411"/>
      <c r="W127" s="411"/>
      <c r="X127" s="411"/>
      <c r="Y127" s="411"/>
      <c r="Z127" s="548" t="str">
        <f>IF(Income_Macro_Variables!T127&lt;&gt;"",CONCATENATE(Income_Macro_Variables!$J127,"[",Income_Macro_Variables!T127,"]"),"")</f>
        <v/>
      </c>
      <c r="AA127" s="413" t="str">
        <f>IF(Income_Macro_Variables!U127&lt;&gt;"",CONCATENATE(Income_Macro_Variables!$J127,"[",Income_Macro_Variables!U127,"]"),"")</f>
        <v>Private expenditures of households and NPISH[*conhn]</v>
      </c>
      <c r="AB127" s="413" t="str">
        <f>IF(Income_Macro_Variables!V127&lt;&gt;"",CONCATENATE(Income_Macro_Variables!$H127,"[",Income_Macro_Variables!V127,"]"),"")</f>
        <v/>
      </c>
      <c r="AC127" s="413" t="str">
        <f>IF(Income_Macro_Variables!W127&lt;&gt;"",CONCATENATE(Income_Macro_Variables!$H127,"[",Income_Macro_Variables!W127,"]"),"")</f>
        <v/>
      </c>
      <c r="AD127" s="413"/>
      <c r="AE127" s="414"/>
    </row>
    <row r="128" spans="1:31" ht="20" customHeight="1" thickBot="1">
      <c r="A128" s="406" t="s">
        <v>615</v>
      </c>
      <c r="B128" s="380" t="s">
        <v>2756</v>
      </c>
      <c r="C128" s="380" t="s">
        <v>2761</v>
      </c>
      <c r="D128" s="407" t="str">
        <f t="shared" si="10"/>
        <v>*secco</v>
      </c>
      <c r="E128" s="408"/>
      <c r="F128" s="406"/>
      <c r="G128" s="407" t="s">
        <v>2970</v>
      </c>
      <c r="H128" s="661" t="s">
        <v>2850</v>
      </c>
      <c r="I128" s="407"/>
      <c r="J128" s="673" t="str">
        <f t="shared" si="9"/>
        <v>Net secondary income/Net saving of corporations</v>
      </c>
      <c r="K128" s="408"/>
      <c r="L128" s="406" t="str">
        <f t="shared" si="12"/>
        <v xml:space="preserve">Net secondary income/Net saving of corporations by </v>
      </c>
      <c r="M128" s="648"/>
      <c r="N128" s="506"/>
      <c r="O128" s="508"/>
      <c r="P128" s="409"/>
      <c r="Q128" s="409" t="str">
        <f>CONCATENATE("[",H128,"]","=","[",H129,"]","-","[",H130,"]","+","[",H131,"]","-","[",H132,"]",)</f>
        <v>[Net secondary income/Net saving of corporations]=[Net primary income of corporations]-[Corporate tax]+[Social contributions to private employer social insurance]-[Social benefits from private employer social insurance]</v>
      </c>
      <c r="R128" s="409" t="str">
        <f>CONCATENATE("[",D128,"]","=","[",D129,"]","-","[",D130,"]","+","[",D131,"]","-","[",D132,"]",)</f>
        <v>[*secco]=[*prico]-[*taxco]+[*sscco]-[*ssbco]</v>
      </c>
      <c r="S128" s="410"/>
      <c r="T128" s="411" t="str">
        <f>D128</f>
        <v>*secco</v>
      </c>
      <c r="U128" s="411"/>
      <c r="V128" s="411"/>
      <c r="W128" s="411"/>
      <c r="X128" s="411"/>
      <c r="Y128" s="411"/>
      <c r="Z128" s="548" t="str">
        <f>IF(Income_Macro_Variables!T128&lt;&gt;"",CONCATENATE(Income_Macro_Variables!$J128,"[",Income_Macro_Variables!T128,"]"),"")</f>
        <v>Net secondary income/Net saving of corporations[*secco]</v>
      </c>
      <c r="AA128" s="413" t="str">
        <f>IF(Income_Macro_Variables!U128&lt;&gt;"",CONCATENATE(Income_Macro_Variables!$J128,"[",Income_Macro_Variables!U128,"]"),"")</f>
        <v/>
      </c>
      <c r="AB128" s="413" t="str">
        <f>IF(Income_Macro_Variables!V128&lt;&gt;"",CONCATENATE(Income_Macro_Variables!$H128,"[",Income_Macro_Variables!V128,"]"),"")</f>
        <v/>
      </c>
      <c r="AC128" s="413" t="str">
        <f>IF(Income_Macro_Variables!W128&lt;&gt;"",CONCATENATE(Income_Macro_Variables!$H128,"[",Income_Macro_Variables!W128,"]"),"")</f>
        <v/>
      </c>
      <c r="AD128" s="413"/>
      <c r="AE128" s="414"/>
    </row>
    <row r="129" spans="1:31" ht="20" customHeight="1" thickBot="1">
      <c r="A129" s="406" t="s">
        <v>615</v>
      </c>
      <c r="B129" s="380" t="s">
        <v>480</v>
      </c>
      <c r="C129" s="380" t="s">
        <v>494</v>
      </c>
      <c r="D129" s="407" t="str">
        <f t="shared" ref="D129:D160" si="13">CONCATENATE(A129,B129,C129)</f>
        <v>*prico</v>
      </c>
      <c r="E129" s="408"/>
      <c r="F129" s="406"/>
      <c r="G129" s="407"/>
      <c r="H129" s="662" t="s">
        <v>2750</v>
      </c>
      <c r="I129" s="407"/>
      <c r="J129" s="673" t="str">
        <f t="shared" si="9"/>
        <v>Net primary income of corporations</v>
      </c>
      <c r="K129" s="408"/>
      <c r="L129" s="406" t="str">
        <f t="shared" si="12"/>
        <v xml:space="preserve">Net primary income of corporations by </v>
      </c>
      <c r="M129" s="648"/>
      <c r="N129" s="506"/>
      <c r="O129" s="508"/>
      <c r="P129" s="409"/>
      <c r="Q129" s="409"/>
      <c r="R129" s="409"/>
      <c r="S129" s="410"/>
      <c r="T129" s="411"/>
      <c r="U129" s="411" t="str">
        <f>D129</f>
        <v>*prico</v>
      </c>
      <c r="V129" s="411"/>
      <c r="W129" s="411"/>
      <c r="X129" s="411"/>
      <c r="Y129" s="411"/>
      <c r="Z129" s="548" t="str">
        <f>IF(Income_Macro_Variables!T129&lt;&gt;"",CONCATENATE(Income_Macro_Variables!$J129,"[",Income_Macro_Variables!T129,"]"),"")</f>
        <v/>
      </c>
      <c r="AA129" s="413" t="str">
        <f>IF(Income_Macro_Variables!U129&lt;&gt;"",CONCATENATE(Income_Macro_Variables!$J129,"[",Income_Macro_Variables!U129,"]"),"")</f>
        <v>Net primary income of corporations[*prico]</v>
      </c>
      <c r="AB129" s="413" t="str">
        <f>IF(Income_Macro_Variables!V129&lt;&gt;"",CONCATENATE(Income_Macro_Variables!$H129,"[",Income_Macro_Variables!V129,"]"),"")</f>
        <v/>
      </c>
      <c r="AC129" s="413" t="str">
        <f>IF(Income_Macro_Variables!W129&lt;&gt;"",CONCATENATE(Income_Macro_Variables!$H129,"[",Income_Macro_Variables!W129,"]"),"")</f>
        <v/>
      </c>
      <c r="AD129" s="413"/>
      <c r="AE129" s="414"/>
    </row>
    <row r="130" spans="1:31" ht="20" customHeight="1" thickBot="1">
      <c r="A130" s="406" t="s">
        <v>615</v>
      </c>
      <c r="B130" s="380" t="s">
        <v>430</v>
      </c>
      <c r="C130" s="380" t="s">
        <v>2771</v>
      </c>
      <c r="D130" s="407" t="str">
        <f t="shared" si="13"/>
        <v>*taxco</v>
      </c>
      <c r="E130" s="408"/>
      <c r="F130" s="406"/>
      <c r="G130" s="407"/>
      <c r="H130" s="662" t="s">
        <v>2764</v>
      </c>
      <c r="I130" s="407"/>
      <c r="J130" s="673" t="str">
        <f t="shared" si="9"/>
        <v>Corporate tax</v>
      </c>
      <c r="K130" s="408"/>
      <c r="L130" s="406" t="str">
        <f t="shared" si="12"/>
        <v xml:space="preserve">Corporate tax by </v>
      </c>
      <c r="M130" s="648"/>
      <c r="N130" s="506"/>
      <c r="O130" s="508"/>
      <c r="P130" s="409"/>
      <c r="Q130" s="409"/>
      <c r="R130" s="409"/>
      <c r="S130" s="410"/>
      <c r="T130" s="411"/>
      <c r="U130" s="411" t="str">
        <f>D130</f>
        <v>*taxco</v>
      </c>
      <c r="V130" s="411"/>
      <c r="W130" s="411"/>
      <c r="X130" s="411"/>
      <c r="Y130" s="411"/>
      <c r="Z130" s="548" t="str">
        <f>IF(Income_Macro_Variables!T130&lt;&gt;"",CONCATENATE(Income_Macro_Variables!$J130,"[",Income_Macro_Variables!T130,"]"),"")</f>
        <v/>
      </c>
      <c r="AA130" s="413" t="str">
        <f>IF(Income_Macro_Variables!U130&lt;&gt;"",CONCATENATE(Income_Macro_Variables!$J130,"[",Income_Macro_Variables!U130,"]"),"")</f>
        <v>Corporate tax[*taxco]</v>
      </c>
      <c r="AB130" s="413" t="str">
        <f>IF(Income_Macro_Variables!V130&lt;&gt;"",CONCATENATE(Income_Macro_Variables!$H130,"[",Income_Macro_Variables!V130,"]"),"")</f>
        <v/>
      </c>
      <c r="AC130" s="413" t="str">
        <f>IF(Income_Macro_Variables!W130&lt;&gt;"",CONCATENATE(Income_Macro_Variables!$H130,"[",Income_Macro_Variables!W130,"]"),"")</f>
        <v/>
      </c>
      <c r="AD130" s="413"/>
      <c r="AE130" s="414"/>
    </row>
    <row r="131" spans="1:31" ht="20" customHeight="1" thickBot="1">
      <c r="A131" s="406" t="s">
        <v>615</v>
      </c>
      <c r="B131" s="380" t="s">
        <v>2772</v>
      </c>
      <c r="C131" s="380" t="s">
        <v>2761</v>
      </c>
      <c r="D131" s="407" t="str">
        <f t="shared" si="13"/>
        <v>*sscco</v>
      </c>
      <c r="E131" s="408"/>
      <c r="F131" s="406"/>
      <c r="G131" s="407"/>
      <c r="H131" s="662" t="s">
        <v>2765</v>
      </c>
      <c r="I131" s="407"/>
      <c r="J131" s="673" t="str">
        <f t="shared" si="9"/>
        <v>Social contributions to private employer social insurance</v>
      </c>
      <c r="K131" s="408"/>
      <c r="L131" s="406" t="str">
        <f t="shared" si="12"/>
        <v xml:space="preserve">Social contributions to private employer social insurance by </v>
      </c>
      <c r="M131" s="648"/>
      <c r="N131" s="506"/>
      <c r="O131" s="508"/>
      <c r="P131" s="409"/>
      <c r="Q131" s="409"/>
      <c r="R131" s="409"/>
      <c r="S131" s="410"/>
      <c r="T131" s="411"/>
      <c r="U131" s="411" t="str">
        <f t="shared" ref="U131:U132" si="14">D131</f>
        <v>*sscco</v>
      </c>
      <c r="V131" s="411"/>
      <c r="W131" s="411"/>
      <c r="X131" s="411"/>
      <c r="Y131" s="411"/>
      <c r="Z131" s="548" t="str">
        <f>IF(Income_Macro_Variables!T131&lt;&gt;"",CONCATENATE(Income_Macro_Variables!$J131,"[",Income_Macro_Variables!T131,"]"),"")</f>
        <v/>
      </c>
      <c r="AA131" s="413" t="str">
        <f>IF(Income_Macro_Variables!U131&lt;&gt;"",CONCATENATE(Income_Macro_Variables!$J131,"[",Income_Macro_Variables!U131,"]"),"")</f>
        <v>Social contributions to private employer social insurance[*sscco]</v>
      </c>
      <c r="AB131" s="413" t="str">
        <f>IF(Income_Macro_Variables!V131&lt;&gt;"",CONCATENATE(Income_Macro_Variables!$H131,"[",Income_Macro_Variables!V131,"]"),"")</f>
        <v/>
      </c>
      <c r="AC131" s="413" t="str">
        <f>IF(Income_Macro_Variables!W131&lt;&gt;"",CONCATENATE(Income_Macro_Variables!$H131,"[",Income_Macro_Variables!W131,"]"),"")</f>
        <v/>
      </c>
      <c r="AD131" s="413"/>
      <c r="AE131" s="414"/>
    </row>
    <row r="132" spans="1:31" ht="20" customHeight="1" thickBot="1">
      <c r="A132" s="406" t="s">
        <v>615</v>
      </c>
      <c r="B132" s="380" t="s">
        <v>2772</v>
      </c>
      <c r="C132" s="380" t="s">
        <v>2775</v>
      </c>
      <c r="D132" s="407" t="str">
        <f t="shared" si="13"/>
        <v>*ssbco</v>
      </c>
      <c r="E132" s="408"/>
      <c r="F132" s="406"/>
      <c r="G132" s="407"/>
      <c r="H132" s="662" t="s">
        <v>2766</v>
      </c>
      <c r="I132" s="407"/>
      <c r="J132" s="673" t="str">
        <f t="shared" ref="J132:J196" si="15">H132</f>
        <v>Social benefits from private employer social insurance</v>
      </c>
      <c r="K132" s="408"/>
      <c r="L132" s="406" t="str">
        <f t="shared" si="12"/>
        <v xml:space="preserve">Social benefits from private employer social insurance by </v>
      </c>
      <c r="M132" s="648"/>
      <c r="N132" s="506"/>
      <c r="O132" s="508"/>
      <c r="P132" s="409"/>
      <c r="Q132" s="409"/>
      <c r="R132" s="409"/>
      <c r="S132" s="410"/>
      <c r="T132" s="411"/>
      <c r="U132" s="411" t="str">
        <f t="shared" si="14"/>
        <v>*ssbco</v>
      </c>
      <c r="V132" s="411"/>
      <c r="W132" s="411"/>
      <c r="X132" s="411"/>
      <c r="Y132" s="411"/>
      <c r="Z132" s="548" t="str">
        <f>IF(Income_Macro_Variables!T132&lt;&gt;"",CONCATENATE(Income_Macro_Variables!$J132,"[",Income_Macro_Variables!T132,"]"),"")</f>
        <v/>
      </c>
      <c r="AA132" s="413" t="str">
        <f>IF(Income_Macro_Variables!U132&lt;&gt;"",CONCATENATE(Income_Macro_Variables!$J132,"[",Income_Macro_Variables!U132,"]"),"")</f>
        <v>Social benefits from private employer social insurance[*ssbco]</v>
      </c>
      <c r="AB132" s="413" t="str">
        <f>IF(Income_Macro_Variables!V132&lt;&gt;"",CONCATENATE(Income_Macro_Variables!$H132,"[",Income_Macro_Variables!V132,"]"),"")</f>
        <v/>
      </c>
      <c r="AC132" s="413" t="str">
        <f>IF(Income_Macro_Variables!W132&lt;&gt;"",CONCATENATE(Income_Macro_Variables!$H132,"[",Income_Macro_Variables!W132,"]"),"")</f>
        <v/>
      </c>
      <c r="AD132" s="413"/>
      <c r="AE132" s="414"/>
    </row>
    <row r="133" spans="1:31" ht="20" customHeight="1" thickBot="1">
      <c r="A133" s="406" t="s">
        <v>615</v>
      </c>
      <c r="B133" s="380" t="s">
        <v>2756</v>
      </c>
      <c r="C133" s="380" t="s">
        <v>2762</v>
      </c>
      <c r="D133" s="407" t="str">
        <f t="shared" si="13"/>
        <v>*secnf</v>
      </c>
      <c r="E133" s="408"/>
      <c r="F133" s="406"/>
      <c r="G133" s="407" t="s">
        <v>2971</v>
      </c>
      <c r="H133" s="661" t="s">
        <v>2840</v>
      </c>
      <c r="I133" s="407"/>
      <c r="J133" s="673" t="str">
        <f t="shared" si="15"/>
        <v>Net secondary income/Net saving of non-financial corporations</v>
      </c>
      <c r="K133" s="408"/>
      <c r="L133" s="406" t="str">
        <f t="shared" si="12"/>
        <v xml:space="preserve">Net secondary income/Net saving of non-financial corporations by </v>
      </c>
      <c r="M133" s="648"/>
      <c r="N133" s="506"/>
      <c r="O133" s="508"/>
      <c r="P133" s="409"/>
      <c r="Q133" s="409" t="str">
        <f>CONCATENATE("[",H133,"]","=","[",H134,"]","-","[",H135,"]","+","[",H136,"]","-","[",H137,"]",)</f>
        <v>[Net secondary income/Net saving of non-financial corporations]=[Net primary income of non-financial corporations]-[Corporate tax]+[Social contributions to private employer social insurance]-[Social benefits from private employer social insurance]</v>
      </c>
      <c r="R133" s="409" t="str">
        <f>CONCATENATE("[",D133,"]","=","[",D134,"]","-","[",D135,"]","+","[",D136,"]","-","[",D137,"]",)</f>
        <v>[*secnf]=[*prinf]-[*taxnf]+[*sscnf]-[*ssbnf]</v>
      </c>
      <c r="S133" s="410"/>
      <c r="T133" s="411" t="str">
        <f>D133</f>
        <v>*secnf</v>
      </c>
      <c r="U133" s="411"/>
      <c r="V133" s="411"/>
      <c r="W133" s="411"/>
      <c r="X133" s="411"/>
      <c r="Y133" s="411"/>
      <c r="Z133" s="548" t="str">
        <f>IF(Income_Macro_Variables!T133&lt;&gt;"",CONCATENATE(Income_Macro_Variables!$J133,"[",Income_Macro_Variables!T133,"]"),"")</f>
        <v>Net secondary income/Net saving of non-financial corporations[*secnf]</v>
      </c>
      <c r="AA133" s="413" t="str">
        <f>IF(Income_Macro_Variables!U133&lt;&gt;"",CONCATENATE(Income_Macro_Variables!$J133,"[",Income_Macro_Variables!U133,"]"),"")</f>
        <v/>
      </c>
      <c r="AB133" s="413" t="str">
        <f>IF(Income_Macro_Variables!V133&lt;&gt;"",CONCATENATE(Income_Macro_Variables!$H133,"[",Income_Macro_Variables!V133,"]"),"")</f>
        <v/>
      </c>
      <c r="AC133" s="413" t="str">
        <f>IF(Income_Macro_Variables!W133&lt;&gt;"",CONCATENATE(Income_Macro_Variables!$H133,"[",Income_Macro_Variables!W133,"]"),"")</f>
        <v/>
      </c>
      <c r="AD133" s="413"/>
      <c r="AE133" s="414"/>
    </row>
    <row r="134" spans="1:31" ht="20" customHeight="1" thickBot="1">
      <c r="A134" s="406" t="s">
        <v>615</v>
      </c>
      <c r="B134" s="380" t="s">
        <v>480</v>
      </c>
      <c r="C134" s="380" t="s">
        <v>482</v>
      </c>
      <c r="D134" s="407" t="str">
        <f t="shared" si="13"/>
        <v>*prinf</v>
      </c>
      <c r="E134" s="408"/>
      <c r="F134" s="406"/>
      <c r="G134" s="407"/>
      <c r="H134" s="662" t="s">
        <v>2751</v>
      </c>
      <c r="I134" s="407"/>
      <c r="J134" s="673" t="str">
        <f t="shared" si="15"/>
        <v>Net primary income of non-financial corporations</v>
      </c>
      <c r="K134" s="408"/>
      <c r="L134" s="406" t="str">
        <f t="shared" si="12"/>
        <v xml:space="preserve">Net primary income of non-financial corporations by </v>
      </c>
      <c r="M134" s="648"/>
      <c r="N134" s="506"/>
      <c r="O134" s="508"/>
      <c r="P134" s="409"/>
      <c r="Q134" s="409"/>
      <c r="R134" s="409"/>
      <c r="S134" s="410"/>
      <c r="T134" s="411"/>
      <c r="U134" s="411" t="str">
        <f>D134</f>
        <v>*prinf</v>
      </c>
      <c r="V134" s="411"/>
      <c r="W134" s="411"/>
      <c r="X134" s="411"/>
      <c r="Y134" s="411"/>
      <c r="Z134" s="548" t="str">
        <f>IF(Income_Macro_Variables!T134&lt;&gt;"",CONCATENATE(Income_Macro_Variables!$J134,"[",Income_Macro_Variables!T134,"]"),"")</f>
        <v/>
      </c>
      <c r="AA134" s="413" t="str">
        <f>IF(Income_Macro_Variables!U134&lt;&gt;"",CONCATENATE(Income_Macro_Variables!$J134,"[",Income_Macro_Variables!U134,"]"),"")</f>
        <v>Net primary income of non-financial corporations[*prinf]</v>
      </c>
      <c r="AB134" s="413" t="str">
        <f>IF(Income_Macro_Variables!V134&lt;&gt;"",CONCATENATE(Income_Macro_Variables!$H134,"[",Income_Macro_Variables!V134,"]"),"")</f>
        <v/>
      </c>
      <c r="AC134" s="413" t="str">
        <f>IF(Income_Macro_Variables!W134&lt;&gt;"",CONCATENATE(Income_Macro_Variables!$H134,"[",Income_Macro_Variables!W134,"]"),"")</f>
        <v/>
      </c>
      <c r="AD134" s="413"/>
      <c r="AE134" s="414"/>
    </row>
    <row r="135" spans="1:31" ht="20" customHeight="1" thickBot="1">
      <c r="A135" s="406" t="s">
        <v>615</v>
      </c>
      <c r="B135" s="380" t="s">
        <v>430</v>
      </c>
      <c r="C135" s="380" t="s">
        <v>466</v>
      </c>
      <c r="D135" s="407" t="str">
        <f t="shared" si="13"/>
        <v>*taxnf</v>
      </c>
      <c r="E135" s="408"/>
      <c r="F135" s="406"/>
      <c r="G135" s="407"/>
      <c r="H135" s="662" t="s">
        <v>2764</v>
      </c>
      <c r="I135" s="407"/>
      <c r="J135" s="673" t="str">
        <f t="shared" si="15"/>
        <v>Corporate tax</v>
      </c>
      <c r="K135" s="408"/>
      <c r="L135" s="406" t="str">
        <f t="shared" si="12"/>
        <v xml:space="preserve">Corporate tax by </v>
      </c>
      <c r="M135" s="648"/>
      <c r="N135" s="506"/>
      <c r="O135" s="508"/>
      <c r="P135" s="409"/>
      <c r="Q135" s="409"/>
      <c r="R135" s="409"/>
      <c r="S135" s="410"/>
      <c r="T135" s="411"/>
      <c r="U135" s="411" t="str">
        <f>D135</f>
        <v>*taxnf</v>
      </c>
      <c r="V135" s="411"/>
      <c r="W135" s="411"/>
      <c r="X135" s="411"/>
      <c r="Y135" s="411"/>
      <c r="Z135" s="548" t="str">
        <f>IF(Income_Macro_Variables!T135&lt;&gt;"",CONCATENATE(Income_Macro_Variables!$J135,"[",Income_Macro_Variables!T135,"]"),"")</f>
        <v/>
      </c>
      <c r="AA135" s="413" t="str">
        <f>IF(Income_Macro_Variables!U135&lt;&gt;"",CONCATENATE(Income_Macro_Variables!$J135,"[",Income_Macro_Variables!U135,"]"),"")</f>
        <v>Corporate tax[*taxnf]</v>
      </c>
      <c r="AB135" s="413" t="str">
        <f>IF(Income_Macro_Variables!V135&lt;&gt;"",CONCATENATE(Income_Macro_Variables!$H135,"[",Income_Macro_Variables!V135,"]"),"")</f>
        <v/>
      </c>
      <c r="AC135" s="413" t="str">
        <f>IF(Income_Macro_Variables!W135&lt;&gt;"",CONCATENATE(Income_Macro_Variables!$H135,"[",Income_Macro_Variables!W135,"]"),"")</f>
        <v/>
      </c>
      <c r="AD135" s="413"/>
      <c r="AE135" s="414"/>
    </row>
    <row r="136" spans="1:31" ht="20" customHeight="1" thickBot="1">
      <c r="A136" s="406" t="s">
        <v>615</v>
      </c>
      <c r="B136" s="380" t="s">
        <v>2772</v>
      </c>
      <c r="C136" s="380" t="s">
        <v>2762</v>
      </c>
      <c r="D136" s="407" t="str">
        <f t="shared" si="13"/>
        <v>*sscnf</v>
      </c>
      <c r="E136" s="408"/>
      <c r="F136" s="406"/>
      <c r="G136" s="407"/>
      <c r="H136" s="662" t="s">
        <v>2765</v>
      </c>
      <c r="I136" s="407"/>
      <c r="J136" s="673" t="str">
        <f t="shared" si="15"/>
        <v>Social contributions to private employer social insurance</v>
      </c>
      <c r="K136" s="408"/>
      <c r="L136" s="406" t="str">
        <f t="shared" si="12"/>
        <v xml:space="preserve">Social contributions to private employer social insurance by </v>
      </c>
      <c r="M136" s="648"/>
      <c r="N136" s="506"/>
      <c r="O136" s="508"/>
      <c r="P136" s="409"/>
      <c r="Q136" s="409"/>
      <c r="R136" s="409"/>
      <c r="S136" s="410"/>
      <c r="T136" s="411"/>
      <c r="U136" s="411" t="str">
        <f t="shared" ref="U136:U137" si="16">D136</f>
        <v>*sscnf</v>
      </c>
      <c r="V136" s="411"/>
      <c r="W136" s="411"/>
      <c r="X136" s="411"/>
      <c r="Y136" s="411"/>
      <c r="Z136" s="548" t="str">
        <f>IF(Income_Macro_Variables!T136&lt;&gt;"",CONCATENATE(Income_Macro_Variables!$J136,"[",Income_Macro_Variables!T136,"]"),"")</f>
        <v/>
      </c>
      <c r="AA136" s="413" t="str">
        <f>IF(Income_Macro_Variables!U136&lt;&gt;"",CONCATENATE(Income_Macro_Variables!$J136,"[",Income_Macro_Variables!U136,"]"),"")</f>
        <v>Social contributions to private employer social insurance[*sscnf]</v>
      </c>
      <c r="AB136" s="413" t="str">
        <f>IF(Income_Macro_Variables!V136&lt;&gt;"",CONCATENATE(Income_Macro_Variables!$H136,"[",Income_Macro_Variables!V136,"]"),"")</f>
        <v/>
      </c>
      <c r="AC136" s="413" t="str">
        <f>IF(Income_Macro_Variables!W136&lt;&gt;"",CONCATENATE(Income_Macro_Variables!$H136,"[",Income_Macro_Variables!W136,"]"),"")</f>
        <v/>
      </c>
      <c r="AD136" s="413"/>
      <c r="AE136" s="414"/>
    </row>
    <row r="137" spans="1:31" ht="20" customHeight="1" thickBot="1">
      <c r="A137" s="406" t="s">
        <v>615</v>
      </c>
      <c r="B137" s="380" t="s">
        <v>2772</v>
      </c>
      <c r="C137" s="380" t="s">
        <v>2843</v>
      </c>
      <c r="D137" s="407" t="str">
        <f t="shared" si="13"/>
        <v>*ssbnf</v>
      </c>
      <c r="E137" s="408"/>
      <c r="F137" s="406"/>
      <c r="G137" s="407"/>
      <c r="H137" s="662" t="s">
        <v>2766</v>
      </c>
      <c r="I137" s="407"/>
      <c r="J137" s="673" t="str">
        <f t="shared" si="15"/>
        <v>Social benefits from private employer social insurance</v>
      </c>
      <c r="K137" s="408"/>
      <c r="L137" s="406" t="str">
        <f t="shared" si="12"/>
        <v xml:space="preserve">Social benefits from private employer social insurance by </v>
      </c>
      <c r="M137" s="648"/>
      <c r="N137" s="506"/>
      <c r="O137" s="508"/>
      <c r="P137" s="409"/>
      <c r="Q137" s="409"/>
      <c r="R137" s="409"/>
      <c r="S137" s="410"/>
      <c r="T137" s="411"/>
      <c r="U137" s="411" t="str">
        <f t="shared" si="16"/>
        <v>*ssbnf</v>
      </c>
      <c r="V137" s="411"/>
      <c r="W137" s="411"/>
      <c r="X137" s="411"/>
      <c r="Y137" s="411"/>
      <c r="Z137" s="548" t="str">
        <f>IF(Income_Macro_Variables!T137&lt;&gt;"",CONCATENATE(Income_Macro_Variables!$J137,"[",Income_Macro_Variables!T137,"]"),"")</f>
        <v/>
      </c>
      <c r="AA137" s="413" t="str">
        <f>IF(Income_Macro_Variables!U137&lt;&gt;"",CONCATENATE(Income_Macro_Variables!$J137,"[",Income_Macro_Variables!U137,"]"),"")</f>
        <v>Social benefits from private employer social insurance[*ssbnf]</v>
      </c>
      <c r="AB137" s="413" t="str">
        <f>IF(Income_Macro_Variables!V137&lt;&gt;"",CONCATENATE(Income_Macro_Variables!$H137,"[",Income_Macro_Variables!V137,"]"),"")</f>
        <v/>
      </c>
      <c r="AC137" s="413" t="str">
        <f>IF(Income_Macro_Variables!W137&lt;&gt;"",CONCATENATE(Income_Macro_Variables!$H137,"[",Income_Macro_Variables!W137,"]"),"")</f>
        <v/>
      </c>
      <c r="AD137" s="413"/>
      <c r="AE137" s="414"/>
    </row>
    <row r="138" spans="1:31" ht="20" customHeight="1" thickBot="1">
      <c r="A138" s="406" t="s">
        <v>615</v>
      </c>
      <c r="B138" s="380" t="s">
        <v>2756</v>
      </c>
      <c r="C138" s="380" t="s">
        <v>2763</v>
      </c>
      <c r="D138" s="407" t="str">
        <f t="shared" si="13"/>
        <v>*secfc</v>
      </c>
      <c r="E138" s="408"/>
      <c r="F138" s="406"/>
      <c r="G138" s="407" t="s">
        <v>2972</v>
      </c>
      <c r="H138" s="661" t="s">
        <v>2845</v>
      </c>
      <c r="I138" s="407"/>
      <c r="J138" s="673" t="str">
        <f t="shared" si="15"/>
        <v>Net secondary income/Net saving of financial corporations</v>
      </c>
      <c r="K138" s="408"/>
      <c r="L138" s="406" t="str">
        <f t="shared" si="12"/>
        <v xml:space="preserve">Net secondary income/Net saving of financial corporations by </v>
      </c>
      <c r="M138" s="648"/>
      <c r="N138" s="506"/>
      <c r="O138" s="508"/>
      <c r="P138" s="409"/>
      <c r="Q138" s="409" t="str">
        <f>CONCATENATE("[",H138,"]","=","[",H139,"]","-","[",H140,"]","+","[",H141,"]","-","[",H142,"]",)</f>
        <v>[Net secondary income/Net saving of financial corporations]=[Net primary income of financial corporations]-[Corporate tax]+[Social contributions to private employer social insurance]-[Social benefits from private employer social insurance]</v>
      </c>
      <c r="R138" s="409" t="str">
        <f>CONCATENATE("[",D138,"]","=","[",D139,"]","-","[",D140,"]","+","[",D141,"]","-","[",D142,"]",)</f>
        <v>[*secfc]=[*prifc]-[*taxfc]+[*sscfc]-[*ssbfc]</v>
      </c>
      <c r="S138" s="410"/>
      <c r="T138" s="411" t="str">
        <f>D138</f>
        <v>*secfc</v>
      </c>
      <c r="U138" s="411"/>
      <c r="V138" s="411"/>
      <c r="W138" s="411"/>
      <c r="X138" s="411"/>
      <c r="Y138" s="411"/>
      <c r="Z138" s="548" t="str">
        <f>IF(Income_Macro_Variables!T138&lt;&gt;"",CONCATENATE(Income_Macro_Variables!$J138,"[",Income_Macro_Variables!T138,"]"),"")</f>
        <v>Net secondary income/Net saving of financial corporations[*secfc]</v>
      </c>
      <c r="AA138" s="413" t="str">
        <f>IF(Income_Macro_Variables!U138&lt;&gt;"",CONCATENATE(Income_Macro_Variables!$J138,"[",Income_Macro_Variables!U138,"]"),"")</f>
        <v/>
      </c>
      <c r="AB138" s="413" t="str">
        <f>IF(Income_Macro_Variables!V138&lt;&gt;"",CONCATENATE(Income_Macro_Variables!$H138,"[",Income_Macro_Variables!V138,"]"),"")</f>
        <v/>
      </c>
      <c r="AC138" s="413" t="str">
        <f>IF(Income_Macro_Variables!W138&lt;&gt;"",CONCATENATE(Income_Macro_Variables!$H138,"[",Income_Macro_Variables!W138,"]"),"")</f>
        <v/>
      </c>
      <c r="AD138" s="413"/>
      <c r="AE138" s="414"/>
    </row>
    <row r="139" spans="1:31" ht="20" customHeight="1" thickBot="1">
      <c r="A139" s="406" t="s">
        <v>615</v>
      </c>
      <c r="B139" s="380" t="s">
        <v>480</v>
      </c>
      <c r="C139" s="380" t="s">
        <v>483</v>
      </c>
      <c r="D139" s="407" t="str">
        <f t="shared" si="13"/>
        <v>*prifc</v>
      </c>
      <c r="E139" s="408"/>
      <c r="F139" s="406"/>
      <c r="G139" s="407"/>
      <c r="H139" s="662" t="s">
        <v>2752</v>
      </c>
      <c r="I139" s="407"/>
      <c r="J139" s="673" t="str">
        <f t="shared" si="15"/>
        <v>Net primary income of financial corporations</v>
      </c>
      <c r="K139" s="408"/>
      <c r="L139" s="406" t="str">
        <f t="shared" si="12"/>
        <v xml:space="preserve">Net primary income of financial corporations by </v>
      </c>
      <c r="M139" s="648"/>
      <c r="N139" s="506"/>
      <c r="O139" s="508"/>
      <c r="P139" s="409"/>
      <c r="Q139" s="409"/>
      <c r="R139" s="409"/>
      <c r="S139" s="410"/>
      <c r="T139" s="411"/>
      <c r="U139" s="411" t="str">
        <f>D139</f>
        <v>*prifc</v>
      </c>
      <c r="V139" s="411"/>
      <c r="W139" s="411"/>
      <c r="X139" s="411"/>
      <c r="Y139" s="411"/>
      <c r="Z139" s="548" t="str">
        <f>IF(Income_Macro_Variables!T139&lt;&gt;"",CONCATENATE(Income_Macro_Variables!$J139,"[",Income_Macro_Variables!T139,"]"),"")</f>
        <v/>
      </c>
      <c r="AA139" s="413" t="str">
        <f>IF(Income_Macro_Variables!U139&lt;&gt;"",CONCATENATE(Income_Macro_Variables!$J139,"[",Income_Macro_Variables!U139,"]"),"")</f>
        <v>Net primary income of financial corporations[*prifc]</v>
      </c>
      <c r="AB139" s="413" t="str">
        <f>IF(Income_Macro_Variables!V139&lt;&gt;"",CONCATENATE(Income_Macro_Variables!$H139,"[",Income_Macro_Variables!V139,"]"),"")</f>
        <v/>
      </c>
      <c r="AC139" s="413" t="str">
        <f>IF(Income_Macro_Variables!W139&lt;&gt;"",CONCATENATE(Income_Macro_Variables!$H139,"[",Income_Macro_Variables!W139,"]"),"")</f>
        <v/>
      </c>
      <c r="AD139" s="413"/>
      <c r="AE139" s="414"/>
    </row>
    <row r="140" spans="1:31" ht="20" customHeight="1" thickBot="1">
      <c r="A140" s="406" t="s">
        <v>615</v>
      </c>
      <c r="B140" s="380" t="s">
        <v>430</v>
      </c>
      <c r="C140" s="380" t="s">
        <v>470</v>
      </c>
      <c r="D140" s="407" t="str">
        <f t="shared" si="13"/>
        <v>*taxfc</v>
      </c>
      <c r="E140" s="408"/>
      <c r="F140" s="406"/>
      <c r="G140" s="407"/>
      <c r="H140" s="662" t="s">
        <v>2764</v>
      </c>
      <c r="I140" s="407"/>
      <c r="J140" s="673" t="str">
        <f t="shared" si="15"/>
        <v>Corporate tax</v>
      </c>
      <c r="K140" s="408"/>
      <c r="L140" s="406" t="str">
        <f t="shared" si="12"/>
        <v xml:space="preserve">Corporate tax by </v>
      </c>
      <c r="M140" s="648"/>
      <c r="N140" s="506"/>
      <c r="O140" s="508"/>
      <c r="P140" s="409"/>
      <c r="Q140" s="409"/>
      <c r="R140" s="409"/>
      <c r="S140" s="410"/>
      <c r="T140" s="411"/>
      <c r="U140" s="411" t="str">
        <f>D140</f>
        <v>*taxfc</v>
      </c>
      <c r="V140" s="411"/>
      <c r="W140" s="411"/>
      <c r="X140" s="411"/>
      <c r="Y140" s="411"/>
      <c r="Z140" s="548" t="str">
        <f>IF(Income_Macro_Variables!T140&lt;&gt;"",CONCATENATE(Income_Macro_Variables!$J140,"[",Income_Macro_Variables!T140,"]"),"")</f>
        <v/>
      </c>
      <c r="AA140" s="413" t="str">
        <f>IF(Income_Macro_Variables!U140&lt;&gt;"",CONCATENATE(Income_Macro_Variables!$J140,"[",Income_Macro_Variables!U140,"]"),"")</f>
        <v>Corporate tax[*taxfc]</v>
      </c>
      <c r="AB140" s="413" t="str">
        <f>IF(Income_Macro_Variables!V140&lt;&gt;"",CONCATENATE(Income_Macro_Variables!$H140,"[",Income_Macro_Variables!V140,"]"),"")</f>
        <v/>
      </c>
      <c r="AC140" s="413" t="str">
        <f>IF(Income_Macro_Variables!W140&lt;&gt;"",CONCATENATE(Income_Macro_Variables!$H140,"[",Income_Macro_Variables!W140,"]"),"")</f>
        <v/>
      </c>
      <c r="AD140" s="413"/>
      <c r="AE140" s="414"/>
    </row>
    <row r="141" spans="1:31" ht="20" customHeight="1" thickBot="1">
      <c r="A141" s="406" t="s">
        <v>615</v>
      </c>
      <c r="B141" s="380" t="s">
        <v>2772</v>
      </c>
      <c r="C141" s="380" t="s">
        <v>2763</v>
      </c>
      <c r="D141" s="407" t="str">
        <f t="shared" si="13"/>
        <v>*sscfc</v>
      </c>
      <c r="E141" s="408"/>
      <c r="F141" s="406"/>
      <c r="G141" s="407"/>
      <c r="H141" s="662" t="s">
        <v>2765</v>
      </c>
      <c r="I141" s="407"/>
      <c r="J141" s="673" t="str">
        <f t="shared" si="15"/>
        <v>Social contributions to private employer social insurance</v>
      </c>
      <c r="K141" s="408"/>
      <c r="L141" s="406" t="str">
        <f t="shared" si="12"/>
        <v xml:space="preserve">Social contributions to private employer social insurance by </v>
      </c>
      <c r="M141" s="648"/>
      <c r="N141" s="506"/>
      <c r="O141" s="508"/>
      <c r="P141" s="409"/>
      <c r="Q141" s="409"/>
      <c r="R141" s="409"/>
      <c r="S141" s="410"/>
      <c r="T141" s="411"/>
      <c r="U141" s="411" t="str">
        <f t="shared" ref="U141:U142" si="17">D141</f>
        <v>*sscfc</v>
      </c>
      <c r="V141" s="411"/>
      <c r="W141" s="411"/>
      <c r="X141" s="411"/>
      <c r="Y141" s="411"/>
      <c r="Z141" s="548" t="str">
        <f>IF(Income_Macro_Variables!T141&lt;&gt;"",CONCATENATE(Income_Macro_Variables!$J141,"[",Income_Macro_Variables!T141,"]"),"")</f>
        <v/>
      </c>
      <c r="AA141" s="413" t="str">
        <f>IF(Income_Macro_Variables!U141&lt;&gt;"",CONCATENATE(Income_Macro_Variables!$J141,"[",Income_Macro_Variables!U141,"]"),"")</f>
        <v>Social contributions to private employer social insurance[*sscfc]</v>
      </c>
      <c r="AB141" s="413" t="str">
        <f>IF(Income_Macro_Variables!V141&lt;&gt;"",CONCATENATE(Income_Macro_Variables!$H141,"[",Income_Macro_Variables!V141,"]"),"")</f>
        <v/>
      </c>
      <c r="AC141" s="413" t="str">
        <f>IF(Income_Macro_Variables!W141&lt;&gt;"",CONCATENATE(Income_Macro_Variables!$H141,"[",Income_Macro_Variables!W141,"]"),"")</f>
        <v/>
      </c>
      <c r="AD141" s="413"/>
      <c r="AE141" s="414"/>
    </row>
    <row r="142" spans="1:31" s="362" customFormat="1" ht="20" customHeight="1">
      <c r="A142" s="406" t="s">
        <v>615</v>
      </c>
      <c r="B142" s="380" t="s">
        <v>2772</v>
      </c>
      <c r="C142" s="380" t="s">
        <v>2848</v>
      </c>
      <c r="D142" s="407" t="str">
        <f t="shared" si="13"/>
        <v>*ssbfc</v>
      </c>
      <c r="E142" s="408"/>
      <c r="F142" s="406"/>
      <c r="G142" s="407"/>
      <c r="H142" s="662" t="s">
        <v>2766</v>
      </c>
      <c r="I142" s="407"/>
      <c r="J142" s="673" t="str">
        <f t="shared" si="15"/>
        <v>Social benefits from private employer social insurance</v>
      </c>
      <c r="K142" s="408"/>
      <c r="L142" s="406" t="str">
        <f t="shared" si="12"/>
        <v xml:space="preserve">Social benefits from private employer social insurance by </v>
      </c>
      <c r="M142" s="672"/>
      <c r="N142" s="506"/>
      <c r="O142" s="508"/>
      <c r="P142" s="409"/>
      <c r="Q142" s="409"/>
      <c r="R142" s="409"/>
      <c r="S142" s="410"/>
      <c r="T142" s="411"/>
      <c r="U142" s="411" t="str">
        <f t="shared" si="17"/>
        <v>*ssbfc</v>
      </c>
      <c r="V142" s="411"/>
      <c r="W142" s="411"/>
      <c r="X142" s="411"/>
      <c r="Y142" s="411"/>
      <c r="Z142" s="548" t="str">
        <f>IF(Income_Macro_Variables!T142&lt;&gt;"",CONCATENATE(Income_Macro_Variables!$J142,"[",Income_Macro_Variables!T142,"]"),"")</f>
        <v/>
      </c>
      <c r="AA142" s="413" t="str">
        <f>IF(Income_Macro_Variables!U142&lt;&gt;"",CONCATENATE(Income_Macro_Variables!$J142,"[",Income_Macro_Variables!U142,"]"),"")</f>
        <v>Social benefits from private employer social insurance[*ssbfc]</v>
      </c>
      <c r="AB142" s="413" t="str">
        <f>IF(Income_Macro_Variables!V142&lt;&gt;"",CONCATENATE(Income_Macro_Variables!$H142,"[",Income_Macro_Variables!V142,"]"),"")</f>
        <v/>
      </c>
      <c r="AC142" s="413" t="str">
        <f>IF(Income_Macro_Variables!W142&lt;&gt;"",CONCATENATE(Income_Macro_Variables!$H142,"[",Income_Macro_Variables!W142,"]"),"")</f>
        <v/>
      </c>
      <c r="AD142" s="413"/>
      <c r="AE142" s="414"/>
    </row>
    <row r="143" spans="1:31" ht="20" customHeight="1" thickBot="1">
      <c r="A143" s="406" t="s">
        <v>615</v>
      </c>
      <c r="B143" s="380" t="s">
        <v>2780</v>
      </c>
      <c r="C143" s="380" t="s">
        <v>2781</v>
      </c>
      <c r="D143" s="407" t="str">
        <f t="shared" si="13"/>
        <v>*savgo</v>
      </c>
      <c r="E143" s="408"/>
      <c r="F143" s="406"/>
      <c r="G143" s="407" t="s">
        <v>2973</v>
      </c>
      <c r="H143" s="661" t="s">
        <v>2779</v>
      </c>
      <c r="I143" s="407"/>
      <c r="J143" s="673" t="str">
        <f t="shared" si="15"/>
        <v>Net savings of the general government</v>
      </c>
      <c r="K143" s="408"/>
      <c r="L143" s="406" t="str">
        <f t="shared" si="12"/>
        <v xml:space="preserve">Net savings of the general government by </v>
      </c>
      <c r="M143" s="674"/>
      <c r="N143" s="506"/>
      <c r="O143" s="508"/>
      <c r="P143" s="409"/>
      <c r="Q143" s="409" t="str">
        <f>CONCATENATE("[",H143,"]","=","[",H144,"]","-","[",H145,"]",)</f>
        <v>[Net savings of the general government]=[Net secondary income of the general government]-[Final consumption expenditures]</v>
      </c>
      <c r="R143" s="409" t="str">
        <f>CONCATENATE("[",D143,"]","=","[",D144,"]","-","[",D145,"]",)</f>
        <v>[*savgo]=[*secgo]-[*congo]</v>
      </c>
      <c r="S143" s="410"/>
      <c r="T143" s="411" t="str">
        <f>D143</f>
        <v>*savgo</v>
      </c>
      <c r="U143" s="411"/>
      <c r="V143" s="411"/>
      <c r="W143" s="411"/>
      <c r="X143" s="411"/>
      <c r="Y143" s="411"/>
      <c r="Z143" s="548" t="str">
        <f>IF(Income_Macro_Variables!T143&lt;&gt;"",CONCATENATE(Income_Macro_Variables!$J143,"[",Income_Macro_Variables!T143,"]"),"")</f>
        <v>Net savings of the general government[*savgo]</v>
      </c>
      <c r="AA143" s="413" t="str">
        <f>IF(Income_Macro_Variables!U143&lt;&gt;"",CONCATENATE(Income_Macro_Variables!$J143,"[",Income_Macro_Variables!U143,"]"),"")</f>
        <v/>
      </c>
      <c r="AB143" s="413" t="str">
        <f>IF(Income_Macro_Variables!V143&lt;&gt;"",CONCATENATE(Income_Macro_Variables!$H143,"[",Income_Macro_Variables!V143,"]"),"")</f>
        <v/>
      </c>
      <c r="AC143" s="413" t="str">
        <f>IF(Income_Macro_Variables!W143&lt;&gt;"",CONCATENATE(Income_Macro_Variables!$H143,"[",Income_Macro_Variables!W143,"]"),"")</f>
        <v/>
      </c>
      <c r="AD143" s="413"/>
      <c r="AE143" s="414"/>
    </row>
    <row r="144" spans="1:31" ht="20" customHeight="1" thickBot="1">
      <c r="A144" s="406" t="s">
        <v>615</v>
      </c>
      <c r="B144" s="380" t="s">
        <v>2756</v>
      </c>
      <c r="C144" s="380" t="s">
        <v>2757</v>
      </c>
      <c r="D144" s="407" t="str">
        <f t="shared" si="13"/>
        <v>*secgo</v>
      </c>
      <c r="E144" s="408"/>
      <c r="F144" s="406"/>
      <c r="G144" s="407"/>
      <c r="H144" s="662" t="s">
        <v>2753</v>
      </c>
      <c r="I144" s="407"/>
      <c r="J144" s="673" t="str">
        <f t="shared" si="15"/>
        <v>Net secondary income of the general government</v>
      </c>
      <c r="K144" s="408"/>
      <c r="L144" s="406" t="str">
        <f t="shared" si="12"/>
        <v xml:space="preserve">Net secondary income of the general government by </v>
      </c>
      <c r="M144" s="648"/>
      <c r="N144" s="506"/>
      <c r="O144" s="508"/>
      <c r="P144" s="409"/>
      <c r="Q144" s="409"/>
      <c r="R144" s="409"/>
      <c r="S144" s="410"/>
      <c r="T144" s="411"/>
      <c r="U144" s="411" t="str">
        <f>D144</f>
        <v>*secgo</v>
      </c>
      <c r="V144" s="411"/>
      <c r="W144" s="411"/>
      <c r="X144" s="411"/>
      <c r="Y144" s="411"/>
      <c r="Z144" s="548" t="str">
        <f>IF(Income_Macro_Variables!T144&lt;&gt;"",CONCATENATE(Income_Macro_Variables!$J144,"[",Income_Macro_Variables!T144,"]"),"")</f>
        <v/>
      </c>
      <c r="AA144" s="413" t="str">
        <f>IF(Income_Macro_Variables!U144&lt;&gt;"",CONCATENATE(Income_Macro_Variables!$J144,"[",Income_Macro_Variables!U144,"]"),"")</f>
        <v>Net secondary income of the general government[*secgo]</v>
      </c>
      <c r="AB144" s="413" t="str">
        <f>IF(Income_Macro_Variables!V144&lt;&gt;"",CONCATENATE(Income_Macro_Variables!$H144,"[",Income_Macro_Variables!V144,"]"),"")</f>
        <v/>
      </c>
      <c r="AC144" s="413" t="str">
        <f>IF(Income_Macro_Variables!W144&lt;&gt;"",CONCATENATE(Income_Macro_Variables!$H144,"[",Income_Macro_Variables!W144,"]"),"")</f>
        <v/>
      </c>
      <c r="AD144" s="413"/>
      <c r="AE144" s="414"/>
    </row>
    <row r="145" spans="1:31" ht="20" customHeight="1" thickBot="1">
      <c r="A145" s="406" t="s">
        <v>615</v>
      </c>
      <c r="B145" s="380" t="s">
        <v>453</v>
      </c>
      <c r="C145" s="380" t="s">
        <v>488</v>
      </c>
      <c r="D145" s="407" t="str">
        <f t="shared" si="13"/>
        <v>*congo</v>
      </c>
      <c r="E145" s="408"/>
      <c r="F145" s="406"/>
      <c r="G145" s="407"/>
      <c r="H145" s="662" t="s">
        <v>2865</v>
      </c>
      <c r="I145" s="407"/>
      <c r="J145" s="673" t="str">
        <f t="shared" si="15"/>
        <v>Final consumption expenditures</v>
      </c>
      <c r="K145" s="408"/>
      <c r="L145" s="406" t="str">
        <f t="shared" si="12"/>
        <v xml:space="preserve">Final consumption expenditures by </v>
      </c>
      <c r="M145" s="648"/>
      <c r="N145" s="506"/>
      <c r="O145" s="508"/>
      <c r="P145" s="409"/>
      <c r="Q145" s="409" t="str">
        <f>CONCATENATE("[",H145,"]","=","[",H146,"]","+","[",H147,"]",)</f>
        <v>[Final consumption expenditures]=[Individual consumption expenditures]+[Collective consumption expenditure]</v>
      </c>
      <c r="R145" s="409" t="str">
        <f>CONCATENATE("[",D145,"]","=","[",D146,"]","+","[",D147,"]",)</f>
        <v>[*congo]=[*indgo]+[*colgo]</v>
      </c>
      <c r="S145" s="410"/>
      <c r="T145" s="411"/>
      <c r="U145" s="411" t="str">
        <f>D145</f>
        <v>*congo</v>
      </c>
      <c r="V145" s="411"/>
      <c r="W145" s="411"/>
      <c r="X145" s="411"/>
      <c r="Y145" s="411"/>
      <c r="Z145" s="548" t="str">
        <f>IF(Income_Macro_Variables!T145&lt;&gt;"",CONCATENATE(Income_Macro_Variables!$J145,"[",Income_Macro_Variables!T145,"]"),"")</f>
        <v/>
      </c>
      <c r="AA145" s="413" t="str">
        <f>IF(Income_Macro_Variables!U145&lt;&gt;"",CONCATENATE(Income_Macro_Variables!$J145,"[",Income_Macro_Variables!U145,"]"),"")</f>
        <v>Final consumption expenditures[*congo]</v>
      </c>
      <c r="AB145" s="413" t="str">
        <f>IF(Income_Macro_Variables!V145&lt;&gt;"",CONCATENATE(Income_Macro_Variables!$H145,"[",Income_Macro_Variables!V145,"]"),"")</f>
        <v/>
      </c>
      <c r="AC145" s="413" t="str">
        <f>IF(Income_Macro_Variables!W145&lt;&gt;"",CONCATENATE(Income_Macro_Variables!$H145,"[",Income_Macro_Variables!W145,"]"),"")</f>
        <v/>
      </c>
      <c r="AD145" s="413"/>
      <c r="AE145" s="414"/>
    </row>
    <row r="146" spans="1:31" ht="20" customHeight="1" thickBot="1">
      <c r="A146" s="406" t="s">
        <v>615</v>
      </c>
      <c r="B146" s="380" t="s">
        <v>1421</v>
      </c>
      <c r="C146" s="380" t="s">
        <v>491</v>
      </c>
      <c r="D146" s="407" t="str">
        <f t="shared" si="13"/>
        <v>*indgo</v>
      </c>
      <c r="E146" s="408"/>
      <c r="F146" s="406"/>
      <c r="G146" s="407"/>
      <c r="H146" s="665" t="s">
        <v>2866</v>
      </c>
      <c r="I146" s="407"/>
      <c r="J146" s="673" t="str">
        <f t="shared" si="15"/>
        <v>Individual consumption expenditures</v>
      </c>
      <c r="K146" s="408"/>
      <c r="L146" s="406" t="str">
        <f t="shared" si="12"/>
        <v xml:space="preserve">Individual consumption expenditures by </v>
      </c>
      <c r="M146" s="648"/>
      <c r="N146" s="506"/>
      <c r="O146" s="508"/>
      <c r="P146" s="409"/>
      <c r="Q146" s="409"/>
      <c r="R146" s="409"/>
      <c r="S146" s="410"/>
      <c r="T146" s="411"/>
      <c r="U146" s="411"/>
      <c r="V146" s="411" t="str">
        <f>D146</f>
        <v>*indgo</v>
      </c>
      <c r="W146" s="411"/>
      <c r="X146" s="411"/>
      <c r="Y146" s="411"/>
      <c r="Z146" s="548" t="str">
        <f>IF(Income_Macro_Variables!T146&lt;&gt;"",CONCATENATE(Income_Macro_Variables!$J146,"[",Income_Macro_Variables!T146,"]"),"")</f>
        <v/>
      </c>
      <c r="AA146" s="413" t="str">
        <f>IF(Income_Macro_Variables!U146&lt;&gt;"",CONCATENATE(Income_Macro_Variables!$J146,"[",Income_Macro_Variables!U146,"]"),"")</f>
        <v/>
      </c>
      <c r="AB146" s="413" t="str">
        <f>IF(Income_Macro_Variables!V146&lt;&gt;"",CONCATENATE(Income_Macro_Variables!$H146,"[",Income_Macro_Variables!V146,"]"),"")</f>
        <v>Individual consumption expenditures[*indgo]</v>
      </c>
      <c r="AC146" s="413" t="str">
        <f>IF(Income_Macro_Variables!W146&lt;&gt;"",CONCATENATE(Income_Macro_Variables!$H146,"[",Income_Macro_Variables!W146,"]"),"")</f>
        <v/>
      </c>
      <c r="AD146" s="413"/>
      <c r="AE146" s="414"/>
    </row>
    <row r="147" spans="1:31" s="362" customFormat="1" ht="20" customHeight="1">
      <c r="A147" s="406" t="s">
        <v>615</v>
      </c>
      <c r="B147" s="380" t="s">
        <v>453</v>
      </c>
      <c r="C147" s="380" t="s">
        <v>2879</v>
      </c>
      <c r="D147" s="407" t="str">
        <f t="shared" si="13"/>
        <v>*colgo</v>
      </c>
      <c r="E147" s="408"/>
      <c r="F147" s="406"/>
      <c r="G147" s="407"/>
      <c r="H147" s="665" t="s">
        <v>334</v>
      </c>
      <c r="I147" s="407"/>
      <c r="J147" s="673" t="str">
        <f t="shared" si="15"/>
        <v>Collective consumption expenditure</v>
      </c>
      <c r="K147" s="408"/>
      <c r="L147" s="406" t="str">
        <f t="shared" si="12"/>
        <v xml:space="preserve">Collective consumption expenditure by </v>
      </c>
      <c r="M147" s="672"/>
      <c r="N147" s="506"/>
      <c r="O147" s="508"/>
      <c r="P147" s="409"/>
      <c r="Q147" s="409"/>
      <c r="R147" s="409"/>
      <c r="S147" s="410"/>
      <c r="T147" s="411"/>
      <c r="U147" s="411"/>
      <c r="V147" s="411" t="str">
        <f>D147</f>
        <v>*colgo</v>
      </c>
      <c r="W147" s="411"/>
      <c r="X147" s="411"/>
      <c r="Y147" s="411"/>
      <c r="Z147" s="548" t="str">
        <f>IF(Income_Macro_Variables!T147&lt;&gt;"",CONCATENATE(Income_Macro_Variables!$J147,"[",Income_Macro_Variables!T147,"]"),"")</f>
        <v/>
      </c>
      <c r="AA147" s="413" t="str">
        <f>IF(Income_Macro_Variables!U147&lt;&gt;"",CONCATENATE(Income_Macro_Variables!$J147,"[",Income_Macro_Variables!U147,"]"),"")</f>
        <v/>
      </c>
      <c r="AB147" s="413" t="str">
        <f>IF(Income_Macro_Variables!V147&lt;&gt;"",CONCATENATE(Income_Macro_Variables!$H147,"[",Income_Macro_Variables!V147,"]"),"")</f>
        <v>Collective consumption expenditure[*colgo]</v>
      </c>
      <c r="AC147" s="413" t="str">
        <f>IF(Income_Macro_Variables!W147&lt;&gt;"",CONCATENATE(Income_Macro_Variables!$H147,"[",Income_Macro_Variables!W147,"]"),"")</f>
        <v/>
      </c>
      <c r="AD147" s="413"/>
      <c r="AE147" s="414"/>
    </row>
    <row r="148" spans="1:31" ht="20" customHeight="1" thickBot="1">
      <c r="A148" s="406" t="s">
        <v>615</v>
      </c>
      <c r="B148" s="380" t="s">
        <v>453</v>
      </c>
      <c r="C148" s="380" t="s">
        <v>488</v>
      </c>
      <c r="D148" s="407" t="str">
        <f t="shared" si="13"/>
        <v>*congo</v>
      </c>
      <c r="E148" s="408"/>
      <c r="F148" s="406"/>
      <c r="G148" s="407" t="s">
        <v>2974</v>
      </c>
      <c r="H148" s="661" t="s">
        <v>2999</v>
      </c>
      <c r="I148" s="407"/>
      <c r="J148" s="673" t="str">
        <f t="shared" si="15"/>
        <v>Government consumption by function</v>
      </c>
      <c r="K148" s="408"/>
      <c r="L148" s="406" t="str">
        <f t="shared" si="12"/>
        <v xml:space="preserve">Government consumption by function by </v>
      </c>
      <c r="M148" s="674"/>
      <c r="N148" s="506"/>
      <c r="O148" s="508"/>
      <c r="P148" s="409"/>
      <c r="Q148" s="409" t="str">
        <f>CONCATENATE("[",H148,"]","=","[",H149,"]","+","[",H150,"]","+","[",H151,"]","+","[",H152,"]","+","[",H153,"]","+","[",H154,"]","+","[",H155,"]","+","[",H156,"]","+","[",H157,"]","+","[",H158,"]","+","[",H159,"]",)</f>
        <v>[Government consumption by function]=[General public services]+[Defense]+[Public order and safety]+[Economic affairs]+[Environment protection]+[Housing and community amenities]+[Health]+[Recreation, culture and religion]+[Education]+[Social protection]+[Other government spending]</v>
      </c>
      <c r="R148" s="409" t="str">
        <f>CONCATENATE("[",D148,"]","=","[",D149,"]","+","[",D150,"]","+","[",D151,"]","+","[",D152,"]","+","[",D153,"]","+","[",D154,"]","+","[",D155,"]","+","[",D156,"]","+","[",D157,"]","+","[",D158,"]","+","[",D159,"]",)</f>
        <v>[*congo]=[*gpsgo]+[*defgo]+[*polgo]+[*ecogo]+[*envgo]+[*hougo]+[*heago]+[*recgo]+[*edugo]+[*sopgo]+[*othgo]</v>
      </c>
      <c r="S148" s="410"/>
      <c r="T148" s="411" t="str">
        <f>D148</f>
        <v>*congo</v>
      </c>
      <c r="U148" s="411"/>
      <c r="V148" s="411"/>
      <c r="W148" s="411"/>
      <c r="X148" s="411"/>
      <c r="Y148" s="411"/>
      <c r="Z148" s="548" t="str">
        <f>IF(Income_Macro_Variables!T148&lt;&gt;"",CONCATENATE(Income_Macro_Variables!$J148,"[",Income_Macro_Variables!T148,"]"),"")</f>
        <v>Government consumption by function[*congo]</v>
      </c>
      <c r="AA148" s="413" t="str">
        <f>IF(Income_Macro_Variables!U148&lt;&gt;"",CONCATENATE(Income_Macro_Variables!$J148,"[",Income_Macro_Variables!U148,"]"),"")</f>
        <v/>
      </c>
      <c r="AB148" s="413" t="str">
        <f>IF(Income_Macro_Variables!V148&lt;&gt;"",CONCATENATE(Income_Macro_Variables!$H148,"[",Income_Macro_Variables!V148,"]"),"")</f>
        <v/>
      </c>
      <c r="AC148" s="413" t="str">
        <f>IF(Income_Macro_Variables!W148&lt;&gt;"",CONCATENATE(Income_Macro_Variables!$H148,"[",Income_Macro_Variables!W148,"]"),"")</f>
        <v/>
      </c>
      <c r="AD148" s="413"/>
      <c r="AE148" s="414"/>
    </row>
    <row r="149" spans="1:31" ht="20" customHeight="1" thickBot="1">
      <c r="A149" s="406" t="s">
        <v>615</v>
      </c>
      <c r="B149" s="380" t="s">
        <v>2880</v>
      </c>
      <c r="C149" s="380" t="s">
        <v>2886</v>
      </c>
      <c r="D149" s="407" t="str">
        <f t="shared" si="13"/>
        <v>*gpsgo</v>
      </c>
      <c r="E149" s="408"/>
      <c r="F149" s="406"/>
      <c r="G149" s="407"/>
      <c r="H149" s="662" t="s">
        <v>2867</v>
      </c>
      <c r="I149" s="407"/>
      <c r="J149" s="673" t="str">
        <f t="shared" si="15"/>
        <v>General public services</v>
      </c>
      <c r="K149" s="408"/>
      <c r="L149" s="406" t="str">
        <f t="shared" si="12"/>
        <v xml:space="preserve">General public services by </v>
      </c>
      <c r="M149" s="648"/>
      <c r="N149" s="506"/>
      <c r="O149" s="508"/>
      <c r="P149" s="409"/>
      <c r="Q149" s="409"/>
      <c r="R149" s="409"/>
      <c r="S149" s="410"/>
      <c r="T149" s="411"/>
      <c r="U149" s="411" t="str">
        <f>D149</f>
        <v>*gpsgo</v>
      </c>
      <c r="V149" s="411"/>
      <c r="W149" s="411"/>
      <c r="X149" s="411"/>
      <c r="Y149" s="411"/>
      <c r="Z149" s="548" t="str">
        <f>IF(Income_Macro_Variables!T149&lt;&gt;"",CONCATENATE(Income_Macro_Variables!$J149,"[",Income_Macro_Variables!T149,"]"),"")</f>
        <v/>
      </c>
      <c r="AA149" s="413" t="str">
        <f>IF(Income_Macro_Variables!U149&lt;&gt;"",CONCATENATE(Income_Macro_Variables!$J149,"[",Income_Macro_Variables!U149,"]"),"")</f>
        <v>General public services[*gpsgo]</v>
      </c>
      <c r="AB149" s="413" t="str">
        <f>IF(Income_Macro_Variables!V149&lt;&gt;"",CONCATENATE(Income_Macro_Variables!$H149,"[",Income_Macro_Variables!V149,"]"),"")</f>
        <v/>
      </c>
      <c r="AC149" s="413" t="str">
        <f>IF(Income_Macro_Variables!W149&lt;&gt;"",CONCATENATE(Income_Macro_Variables!$H149,"[",Income_Macro_Variables!W149,"]"),"")</f>
        <v/>
      </c>
      <c r="AD149" s="413"/>
      <c r="AE149" s="414"/>
    </row>
    <row r="150" spans="1:31" ht="20" customHeight="1" thickBot="1">
      <c r="A150" s="406" t="s">
        <v>615</v>
      </c>
      <c r="B150" s="380" t="s">
        <v>315</v>
      </c>
      <c r="C150" s="380" t="s">
        <v>2887</v>
      </c>
      <c r="D150" s="407" t="str">
        <f t="shared" si="13"/>
        <v>*defgo</v>
      </c>
      <c r="E150" s="408"/>
      <c r="F150" s="406"/>
      <c r="G150" s="407"/>
      <c r="H150" s="662" t="s">
        <v>2868</v>
      </c>
      <c r="I150" s="407"/>
      <c r="J150" s="673" t="str">
        <f t="shared" si="15"/>
        <v>Defense</v>
      </c>
      <c r="K150" s="408"/>
      <c r="L150" s="406" t="str">
        <f t="shared" si="12"/>
        <v xml:space="preserve">Defense by </v>
      </c>
      <c r="M150" s="648"/>
      <c r="N150" s="506"/>
      <c r="O150" s="508"/>
      <c r="P150" s="409"/>
      <c r="Q150" s="409"/>
      <c r="R150" s="409"/>
      <c r="S150" s="410"/>
      <c r="T150" s="411"/>
      <c r="U150" s="411" t="str">
        <f>D150</f>
        <v>*defgo</v>
      </c>
      <c r="V150" s="411"/>
      <c r="W150" s="411"/>
      <c r="X150" s="411"/>
      <c r="Y150" s="411"/>
      <c r="Z150" s="548" t="str">
        <f>IF(Income_Macro_Variables!T150&lt;&gt;"",CONCATENATE(Income_Macro_Variables!$J150,"[",Income_Macro_Variables!T150,"]"),"")</f>
        <v/>
      </c>
      <c r="AA150" s="413" t="str">
        <f>IF(Income_Macro_Variables!U150&lt;&gt;"",CONCATENATE(Income_Macro_Variables!$J150,"[",Income_Macro_Variables!U150,"]"),"")</f>
        <v>Defense[*defgo]</v>
      </c>
      <c r="AB150" s="413" t="str">
        <f>IF(Income_Macro_Variables!V150&lt;&gt;"",CONCATENATE(Income_Macro_Variables!$H150,"[",Income_Macro_Variables!V150,"]"),"")</f>
        <v/>
      </c>
      <c r="AC150" s="413" t="str">
        <f>IF(Income_Macro_Variables!W150&lt;&gt;"",CONCATENATE(Income_Macro_Variables!$H150,"[",Income_Macro_Variables!W150,"]"),"")</f>
        <v/>
      </c>
      <c r="AD150" s="413"/>
      <c r="AE150" s="414"/>
    </row>
    <row r="151" spans="1:31" ht="20" customHeight="1" thickBot="1">
      <c r="A151" s="406" t="s">
        <v>615</v>
      </c>
      <c r="B151" s="380" t="s">
        <v>429</v>
      </c>
      <c r="C151" s="380" t="s">
        <v>2879</v>
      </c>
      <c r="D151" s="407" t="str">
        <f t="shared" si="13"/>
        <v>*polgo</v>
      </c>
      <c r="E151" s="408"/>
      <c r="F151" s="406"/>
      <c r="G151" s="407"/>
      <c r="H151" s="662" t="s">
        <v>2869</v>
      </c>
      <c r="I151" s="407"/>
      <c r="J151" s="673" t="str">
        <f t="shared" si="15"/>
        <v>Public order and safety</v>
      </c>
      <c r="K151" s="407"/>
      <c r="L151" s="406" t="str">
        <f t="shared" si="12"/>
        <v xml:space="preserve">Public order and safety by </v>
      </c>
      <c r="M151" s="648"/>
      <c r="N151" s="506"/>
      <c r="O151" s="508"/>
      <c r="P151" s="409"/>
      <c r="Q151" s="409"/>
      <c r="R151" s="409"/>
      <c r="S151" s="410"/>
      <c r="T151" s="411"/>
      <c r="U151" s="411" t="str">
        <f t="shared" ref="U151:U159" si="18">D151</f>
        <v>*polgo</v>
      </c>
      <c r="V151" s="411"/>
      <c r="W151" s="411"/>
      <c r="X151" s="411"/>
      <c r="Y151" s="411"/>
      <c r="Z151" s="548" t="str">
        <f>IF(Income_Macro_Variables!T151&lt;&gt;"",CONCATENATE(Income_Macro_Variables!$J151,"[",Income_Macro_Variables!T151,"]"),"")</f>
        <v/>
      </c>
      <c r="AA151" s="413" t="str">
        <f>IF(Income_Macro_Variables!U151&lt;&gt;"",CONCATENATE(Income_Macro_Variables!$J151,"[",Income_Macro_Variables!U151,"]"),"")</f>
        <v>Public order and safety[*polgo]</v>
      </c>
      <c r="AB151" s="413" t="str">
        <f>IF(Income_Macro_Variables!V151&lt;&gt;"",CONCATENATE(Income_Macro_Variables!$H151,"[",Income_Macro_Variables!V151,"]"),"")</f>
        <v/>
      </c>
      <c r="AC151" s="413" t="str">
        <f>IF(Income_Macro_Variables!W151&lt;&gt;"",CONCATENATE(Income_Macro_Variables!$H151,"[",Income_Macro_Variables!W151,"]"),"")</f>
        <v/>
      </c>
      <c r="AD151" s="413"/>
      <c r="AE151" s="414"/>
    </row>
    <row r="152" spans="1:31" ht="20" customHeight="1" thickBot="1">
      <c r="A152" s="406" t="s">
        <v>615</v>
      </c>
      <c r="B152" s="380" t="s">
        <v>2888</v>
      </c>
      <c r="C152" s="380" t="s">
        <v>2889</v>
      </c>
      <c r="D152" s="407" t="str">
        <f t="shared" si="13"/>
        <v>*ecogo</v>
      </c>
      <c r="E152" s="408"/>
      <c r="F152" s="406"/>
      <c r="G152" s="407"/>
      <c r="H152" s="662" t="s">
        <v>2870</v>
      </c>
      <c r="I152" s="407"/>
      <c r="J152" s="673" t="str">
        <f t="shared" si="15"/>
        <v>Economic affairs</v>
      </c>
      <c r="K152" s="407"/>
      <c r="L152" s="406" t="str">
        <f t="shared" si="12"/>
        <v xml:space="preserve">Economic affairs by </v>
      </c>
      <c r="M152" s="648"/>
      <c r="N152" s="506"/>
      <c r="O152" s="508"/>
      <c r="P152" s="409"/>
      <c r="Q152" s="409"/>
      <c r="R152" s="409"/>
      <c r="S152" s="410"/>
      <c r="T152" s="411"/>
      <c r="U152" s="411" t="str">
        <f t="shared" si="18"/>
        <v>*ecogo</v>
      </c>
      <c r="V152" s="411"/>
      <c r="W152" s="411"/>
      <c r="X152" s="411"/>
      <c r="Y152" s="411"/>
      <c r="Z152" s="548" t="str">
        <f>IF(Income_Macro_Variables!T152&lt;&gt;"",CONCATENATE(Income_Macro_Variables!$J152,"[",Income_Macro_Variables!T152,"]"),"")</f>
        <v/>
      </c>
      <c r="AA152" s="413" t="str">
        <f>IF(Income_Macro_Variables!U152&lt;&gt;"",CONCATENATE(Income_Macro_Variables!$J152,"[",Income_Macro_Variables!U152,"]"),"")</f>
        <v>Economic affairs[*ecogo]</v>
      </c>
      <c r="AB152" s="413" t="str">
        <f>IF(Income_Macro_Variables!V152&lt;&gt;"",CONCATENATE(Income_Macro_Variables!$H152,"[",Income_Macro_Variables!V152,"]"),"")</f>
        <v/>
      </c>
      <c r="AC152" s="413" t="str">
        <f>IF(Income_Macro_Variables!W152&lt;&gt;"",CONCATENATE(Income_Macro_Variables!$H152,"[",Income_Macro_Variables!W152,"]"),"")</f>
        <v/>
      </c>
      <c r="AD152" s="413"/>
      <c r="AE152" s="414"/>
    </row>
    <row r="153" spans="1:31" ht="20" customHeight="1" thickBot="1">
      <c r="A153" s="406" t="s">
        <v>615</v>
      </c>
      <c r="B153" s="380" t="s">
        <v>2882</v>
      </c>
      <c r="C153" s="380" t="s">
        <v>2781</v>
      </c>
      <c r="D153" s="407" t="str">
        <f t="shared" si="13"/>
        <v>*envgo</v>
      </c>
      <c r="E153" s="408"/>
      <c r="F153" s="406"/>
      <c r="G153" s="407"/>
      <c r="H153" s="662" t="s">
        <v>2871</v>
      </c>
      <c r="I153" s="407"/>
      <c r="J153" s="673" t="str">
        <f t="shared" si="15"/>
        <v>Environment protection</v>
      </c>
      <c r="K153" s="407"/>
      <c r="L153" s="406" t="str">
        <f t="shared" si="12"/>
        <v xml:space="preserve">Environment protection by </v>
      </c>
      <c r="M153" s="648"/>
      <c r="N153" s="506"/>
      <c r="O153" s="508"/>
      <c r="P153" s="409"/>
      <c r="Q153" s="409"/>
      <c r="R153" s="409"/>
      <c r="S153" s="410"/>
      <c r="T153" s="411"/>
      <c r="U153" s="411" t="str">
        <f t="shared" si="18"/>
        <v>*envgo</v>
      </c>
      <c r="V153" s="411"/>
      <c r="W153" s="411"/>
      <c r="X153" s="411"/>
      <c r="Y153" s="411"/>
      <c r="Z153" s="548" t="str">
        <f>IF(Income_Macro_Variables!T153&lt;&gt;"",CONCATENATE(Income_Macro_Variables!$J153,"[",Income_Macro_Variables!T153,"]"),"")</f>
        <v/>
      </c>
      <c r="AA153" s="413" t="str">
        <f>IF(Income_Macro_Variables!U153&lt;&gt;"",CONCATENATE(Income_Macro_Variables!$J153,"[",Income_Macro_Variables!U153,"]"),"")</f>
        <v>Environment protection[*envgo]</v>
      </c>
      <c r="AB153" s="413" t="str">
        <f>IF(Income_Macro_Variables!V153&lt;&gt;"",CONCATENATE(Income_Macro_Variables!$H153,"[",Income_Macro_Variables!V153,"]"),"")</f>
        <v/>
      </c>
      <c r="AC153" s="413" t="str">
        <f>IF(Income_Macro_Variables!W153&lt;&gt;"",CONCATENATE(Income_Macro_Variables!$H153,"[",Income_Macro_Variables!W153,"]"),"")</f>
        <v/>
      </c>
      <c r="AD153" s="413"/>
      <c r="AE153" s="414"/>
    </row>
    <row r="154" spans="1:31" ht="20" customHeight="1" thickBot="1">
      <c r="A154" s="406" t="s">
        <v>615</v>
      </c>
      <c r="B154" s="380" t="s">
        <v>2883</v>
      </c>
      <c r="C154" s="380" t="s">
        <v>2890</v>
      </c>
      <c r="D154" s="407" t="str">
        <f t="shared" si="13"/>
        <v>*hougo</v>
      </c>
      <c r="E154" s="408"/>
      <c r="F154" s="406"/>
      <c r="G154" s="407"/>
      <c r="H154" s="662" t="s">
        <v>2872</v>
      </c>
      <c r="I154" s="407"/>
      <c r="J154" s="673" t="str">
        <f t="shared" si="15"/>
        <v>Housing and community amenities</v>
      </c>
      <c r="K154" s="407"/>
      <c r="L154" s="406" t="str">
        <f t="shared" si="12"/>
        <v xml:space="preserve">Housing and community amenities by </v>
      </c>
      <c r="M154" s="648"/>
      <c r="N154" s="506"/>
      <c r="O154" s="508"/>
      <c r="P154" s="409"/>
      <c r="Q154" s="409"/>
      <c r="R154" s="409"/>
      <c r="S154" s="410"/>
      <c r="T154" s="411"/>
      <c r="U154" s="411" t="str">
        <f t="shared" si="18"/>
        <v>*hougo</v>
      </c>
      <c r="V154" s="411"/>
      <c r="W154" s="411"/>
      <c r="X154" s="411"/>
      <c r="Y154" s="411"/>
      <c r="Z154" s="548" t="str">
        <f>IF(Income_Macro_Variables!T154&lt;&gt;"",CONCATENATE(Income_Macro_Variables!$J154,"[",Income_Macro_Variables!T154,"]"),"")</f>
        <v/>
      </c>
      <c r="AA154" s="413" t="str">
        <f>IF(Income_Macro_Variables!U154&lt;&gt;"",CONCATENATE(Income_Macro_Variables!$J154,"[",Income_Macro_Variables!U154,"]"),"")</f>
        <v>Housing and community amenities[*hougo]</v>
      </c>
      <c r="AB154" s="413" t="str">
        <f>IF(Income_Macro_Variables!V154&lt;&gt;"",CONCATENATE(Income_Macro_Variables!$H154,"[",Income_Macro_Variables!V154,"]"),"")</f>
        <v/>
      </c>
      <c r="AC154" s="413" t="str">
        <f>IF(Income_Macro_Variables!W154&lt;&gt;"",CONCATENATE(Income_Macro_Variables!$H154,"[",Income_Macro_Variables!W154,"]"),"")</f>
        <v/>
      </c>
      <c r="AD154" s="413"/>
      <c r="AE154" s="414"/>
    </row>
    <row r="155" spans="1:31" ht="20" customHeight="1" thickBot="1">
      <c r="A155" s="406" t="s">
        <v>615</v>
      </c>
      <c r="B155" s="380" t="s">
        <v>2884</v>
      </c>
      <c r="C155" s="380" t="s">
        <v>460</v>
      </c>
      <c r="D155" s="407" t="str">
        <f t="shared" si="13"/>
        <v>*heago</v>
      </c>
      <c r="E155" s="408"/>
      <c r="F155" s="406"/>
      <c r="G155" s="407"/>
      <c r="H155" s="662" t="s">
        <v>2873</v>
      </c>
      <c r="I155" s="407"/>
      <c r="J155" s="673" t="str">
        <f t="shared" si="15"/>
        <v>Health</v>
      </c>
      <c r="K155" s="407"/>
      <c r="L155" s="406" t="str">
        <f t="shared" si="12"/>
        <v xml:space="preserve">Health by </v>
      </c>
      <c r="M155" s="648"/>
      <c r="N155" s="506"/>
      <c r="O155" s="508"/>
      <c r="P155" s="409"/>
      <c r="Q155" s="409"/>
      <c r="R155" s="409"/>
      <c r="S155" s="410"/>
      <c r="T155" s="411"/>
      <c r="U155" s="411" t="str">
        <f t="shared" si="18"/>
        <v>*heago</v>
      </c>
      <c r="V155" s="411"/>
      <c r="W155" s="411"/>
      <c r="X155" s="411"/>
      <c r="Y155" s="411"/>
      <c r="Z155" s="548" t="str">
        <f>IF(Income_Macro_Variables!T155&lt;&gt;"",CONCATENATE(Income_Macro_Variables!$J155,"[",Income_Macro_Variables!T155,"]"),"")</f>
        <v/>
      </c>
      <c r="AA155" s="413" t="str">
        <f>IF(Income_Macro_Variables!U155&lt;&gt;"",CONCATENATE(Income_Macro_Variables!$J155,"[",Income_Macro_Variables!U155,"]"),"")</f>
        <v>Health[*heago]</v>
      </c>
      <c r="AB155" s="413" t="str">
        <f>IF(Income_Macro_Variables!V155&lt;&gt;"",CONCATENATE(Income_Macro_Variables!$H155,"[",Income_Macro_Variables!V155,"]"),"")</f>
        <v/>
      </c>
      <c r="AC155" s="413" t="str">
        <f>IF(Income_Macro_Variables!W155&lt;&gt;"",CONCATENATE(Income_Macro_Variables!$H155,"[",Income_Macro_Variables!W155,"]"),"")</f>
        <v/>
      </c>
      <c r="AD155" s="413"/>
      <c r="AE155" s="414"/>
    </row>
    <row r="156" spans="1:31" ht="20" customHeight="1" thickBot="1">
      <c r="A156" s="406" t="s">
        <v>615</v>
      </c>
      <c r="B156" s="380" t="s">
        <v>2885</v>
      </c>
      <c r="C156" s="380" t="s">
        <v>2757</v>
      </c>
      <c r="D156" s="407" t="str">
        <f t="shared" si="13"/>
        <v>*recgo</v>
      </c>
      <c r="E156" s="408"/>
      <c r="F156" s="406"/>
      <c r="G156" s="407"/>
      <c r="H156" s="662" t="s">
        <v>2874</v>
      </c>
      <c r="I156" s="407"/>
      <c r="J156" s="673" t="str">
        <f t="shared" si="15"/>
        <v>Recreation, culture and religion</v>
      </c>
      <c r="K156" s="407"/>
      <c r="L156" s="406" t="str">
        <f t="shared" si="12"/>
        <v xml:space="preserve">Recreation, culture and religion by </v>
      </c>
      <c r="M156" s="648"/>
      <c r="N156" s="506"/>
      <c r="O156" s="508"/>
      <c r="P156" s="409"/>
      <c r="Q156" s="409"/>
      <c r="R156" s="409"/>
      <c r="S156" s="410"/>
      <c r="T156" s="411"/>
      <c r="U156" s="411" t="str">
        <f t="shared" si="18"/>
        <v>*recgo</v>
      </c>
      <c r="V156" s="411"/>
      <c r="W156" s="411"/>
      <c r="X156" s="411"/>
      <c r="Y156" s="411"/>
      <c r="Z156" s="548" t="str">
        <f>IF(Income_Macro_Variables!T156&lt;&gt;"",CONCATENATE(Income_Macro_Variables!$J156,"[",Income_Macro_Variables!T156,"]"),"")</f>
        <v/>
      </c>
      <c r="AA156" s="413" t="str">
        <f>IF(Income_Macro_Variables!U156&lt;&gt;"",CONCATENATE(Income_Macro_Variables!$J156,"[",Income_Macro_Variables!U156,"]"),"")</f>
        <v>Recreation, culture and religion[*recgo]</v>
      </c>
      <c r="AB156" s="413" t="str">
        <f>IF(Income_Macro_Variables!V156&lt;&gt;"",CONCATENATE(Income_Macro_Variables!$H156,"[",Income_Macro_Variables!V156,"]"),"")</f>
        <v/>
      </c>
      <c r="AC156" s="413" t="str">
        <f>IF(Income_Macro_Variables!W156&lt;&gt;"",CONCATENATE(Income_Macro_Variables!$H156,"[",Income_Macro_Variables!W156,"]"),"")</f>
        <v/>
      </c>
      <c r="AD156" s="413"/>
      <c r="AE156" s="414"/>
    </row>
    <row r="157" spans="1:31" ht="20" customHeight="1" thickBot="1">
      <c r="A157" s="406" t="s">
        <v>615</v>
      </c>
      <c r="B157" s="380" t="s">
        <v>2881</v>
      </c>
      <c r="C157" s="380" t="s">
        <v>2890</v>
      </c>
      <c r="D157" s="407" t="str">
        <f t="shared" si="13"/>
        <v>*edugo</v>
      </c>
      <c r="E157" s="408"/>
      <c r="F157" s="406"/>
      <c r="G157" s="407"/>
      <c r="H157" s="662" t="s">
        <v>2875</v>
      </c>
      <c r="I157" s="407"/>
      <c r="J157" s="673" t="str">
        <f t="shared" si="15"/>
        <v>Education</v>
      </c>
      <c r="K157" s="407"/>
      <c r="L157" s="406" t="str">
        <f t="shared" si="12"/>
        <v xml:space="preserve">Education by </v>
      </c>
      <c r="M157" s="648"/>
      <c r="N157" s="506"/>
      <c r="O157" s="508"/>
      <c r="P157" s="409"/>
      <c r="Q157" s="409"/>
      <c r="R157" s="409"/>
      <c r="S157" s="410"/>
      <c r="T157" s="411"/>
      <c r="U157" s="411" t="str">
        <f t="shared" si="18"/>
        <v>*edugo</v>
      </c>
      <c r="V157" s="411"/>
      <c r="W157" s="411"/>
      <c r="X157" s="411"/>
      <c r="Y157" s="411"/>
      <c r="Z157" s="548" t="str">
        <f>IF(Income_Macro_Variables!T157&lt;&gt;"",CONCATENATE(Income_Macro_Variables!$J157,"[",Income_Macro_Variables!T157,"]"),"")</f>
        <v/>
      </c>
      <c r="AA157" s="413" t="str">
        <f>IF(Income_Macro_Variables!U157&lt;&gt;"",CONCATENATE(Income_Macro_Variables!$J157,"[",Income_Macro_Variables!U157,"]"),"")</f>
        <v>Education[*edugo]</v>
      </c>
      <c r="AB157" s="413" t="str">
        <f>IF(Income_Macro_Variables!V157&lt;&gt;"",CONCATENATE(Income_Macro_Variables!$H157,"[",Income_Macro_Variables!V157,"]"),"")</f>
        <v/>
      </c>
      <c r="AC157" s="413" t="str">
        <f>IF(Income_Macro_Variables!W157&lt;&gt;"",CONCATENATE(Income_Macro_Variables!$H157,"[",Income_Macro_Variables!W157,"]"),"")</f>
        <v/>
      </c>
      <c r="AD157" s="413"/>
      <c r="AE157" s="414"/>
    </row>
    <row r="158" spans="1:31" ht="20" customHeight="1" thickBot="1">
      <c r="A158" s="406" t="s">
        <v>615</v>
      </c>
      <c r="B158" s="380" t="s">
        <v>505</v>
      </c>
      <c r="C158" s="380" t="s">
        <v>2768</v>
      </c>
      <c r="D158" s="407" t="str">
        <f t="shared" si="13"/>
        <v>*sopgo</v>
      </c>
      <c r="E158" s="408"/>
      <c r="F158" s="406"/>
      <c r="G158" s="407"/>
      <c r="H158" s="662" t="s">
        <v>2876</v>
      </c>
      <c r="I158" s="407"/>
      <c r="J158" s="673" t="str">
        <f t="shared" si="15"/>
        <v>Social protection</v>
      </c>
      <c r="K158" s="407"/>
      <c r="L158" s="406" t="str">
        <f t="shared" si="12"/>
        <v xml:space="preserve">Social protection by </v>
      </c>
      <c r="M158" s="648"/>
      <c r="N158" s="506"/>
      <c r="O158" s="508"/>
      <c r="P158" s="409"/>
      <c r="Q158" s="409"/>
      <c r="R158" s="409"/>
      <c r="S158" s="410"/>
      <c r="T158" s="411"/>
      <c r="U158" s="411" t="str">
        <f t="shared" si="18"/>
        <v>*sopgo</v>
      </c>
      <c r="V158" s="411"/>
      <c r="W158" s="411"/>
      <c r="X158" s="411"/>
      <c r="Y158" s="411"/>
      <c r="Z158" s="548" t="str">
        <f>IF(Income_Macro_Variables!T158&lt;&gt;"",CONCATENATE(Income_Macro_Variables!$J158,"[",Income_Macro_Variables!T158,"]"),"")</f>
        <v/>
      </c>
      <c r="AA158" s="413" t="str">
        <f>IF(Income_Macro_Variables!U158&lt;&gt;"",CONCATENATE(Income_Macro_Variables!$J158,"[",Income_Macro_Variables!U158,"]"),"")</f>
        <v>Social protection[*sopgo]</v>
      </c>
      <c r="AB158" s="413" t="str">
        <f>IF(Income_Macro_Variables!V158&lt;&gt;"",CONCATENATE(Income_Macro_Variables!$H158,"[",Income_Macro_Variables!V158,"]"),"")</f>
        <v/>
      </c>
      <c r="AC158" s="413" t="str">
        <f>IF(Income_Macro_Variables!W158&lt;&gt;"",CONCATENATE(Income_Macro_Variables!$H158,"[",Income_Macro_Variables!W158,"]"),"")</f>
        <v/>
      </c>
      <c r="AD158" s="413"/>
      <c r="AE158" s="414"/>
    </row>
    <row r="159" spans="1:31" ht="20" customHeight="1" thickBot="1">
      <c r="A159" s="415" t="s">
        <v>615</v>
      </c>
      <c r="B159" s="381" t="s">
        <v>2857</v>
      </c>
      <c r="C159" s="381" t="s">
        <v>2891</v>
      </c>
      <c r="D159" s="416" t="str">
        <f t="shared" si="13"/>
        <v>*othgo</v>
      </c>
      <c r="E159" s="421"/>
      <c r="F159" s="415"/>
      <c r="G159" s="416"/>
      <c r="H159" s="670" t="s">
        <v>2877</v>
      </c>
      <c r="I159" s="416"/>
      <c r="J159" s="674" t="str">
        <f t="shared" si="15"/>
        <v>Other government spending</v>
      </c>
      <c r="K159" s="416"/>
      <c r="L159" s="416" t="str">
        <f t="shared" si="12"/>
        <v xml:space="preserve">Other government spending by </v>
      </c>
      <c r="M159" s="648"/>
      <c r="N159" s="565"/>
      <c r="O159" s="507"/>
      <c r="P159" s="422"/>
      <c r="Q159" s="422"/>
      <c r="R159" s="422"/>
      <c r="S159" s="423"/>
      <c r="T159" s="418"/>
      <c r="U159" s="418" t="str">
        <f t="shared" si="18"/>
        <v>*othgo</v>
      </c>
      <c r="V159" s="418"/>
      <c r="W159" s="418"/>
      <c r="X159" s="418"/>
      <c r="Y159" s="418"/>
      <c r="Z159" s="550" t="str">
        <f>IF(Income_Macro_Variables!T159&lt;&gt;"",CONCATENATE(Income_Macro_Variables!$J159,"[",Income_Macro_Variables!T159,"]"),"")</f>
        <v/>
      </c>
      <c r="AA159" s="419" t="str">
        <f>IF(Income_Macro_Variables!U159&lt;&gt;"",CONCATENATE(Income_Macro_Variables!$J159,"[",Income_Macro_Variables!U159,"]"),"")</f>
        <v>Other government spending[*othgo]</v>
      </c>
      <c r="AB159" s="419" t="str">
        <f>IF(Income_Macro_Variables!V159&lt;&gt;"",CONCATENATE(Income_Macro_Variables!$H159,"[",Income_Macro_Variables!V159,"]"),"")</f>
        <v/>
      </c>
      <c r="AC159" s="419" t="str">
        <f>IF(Income_Macro_Variables!W159&lt;&gt;"",CONCATENATE(Income_Macro_Variables!$H159,"[",Income_Macro_Variables!W159,"]"),"")</f>
        <v/>
      </c>
      <c r="AD159" s="419"/>
      <c r="AE159" s="420"/>
    </row>
    <row r="160" spans="1:31" ht="20" customHeight="1" thickBot="1">
      <c r="A160" s="406" t="s">
        <v>615</v>
      </c>
      <c r="B160" s="380" t="s">
        <v>2797</v>
      </c>
      <c r="C160" s="380" t="s">
        <v>2759</v>
      </c>
      <c r="D160" s="407" t="str">
        <f t="shared" si="13"/>
        <v>*cfcho</v>
      </c>
      <c r="E160" s="408"/>
      <c r="F160" s="406"/>
      <c r="G160" s="407" t="s">
        <v>2975</v>
      </c>
      <c r="H160" s="661" t="s">
        <v>2924</v>
      </c>
      <c r="I160" s="407"/>
      <c r="J160" s="673" t="str">
        <f t="shared" si="15"/>
        <v>Consumption of fixed capital of households</v>
      </c>
      <c r="K160" s="408"/>
      <c r="L160" s="406" t="str">
        <f t="shared" si="12"/>
        <v xml:space="preserve">Consumption of fixed capital of households by </v>
      </c>
      <c r="M160" s="674"/>
      <c r="N160" s="506"/>
      <c r="O160" s="508"/>
      <c r="P160" s="409"/>
      <c r="Q160" s="409" t="str">
        <f>CONCATENATE("[",H160,"]","=","[",H161,"]","+","[",H162,"]",)</f>
        <v>[Consumption of fixed capital of households]=[Consumption of fixed capital attributable to operating surplus]+[Consumption of fixed capital attributable to mixed income]</v>
      </c>
      <c r="R160" s="409" t="str">
        <f>CONCATENATE("[",D160,"]","=","[",D161,"]","+","[",D162,"]",)</f>
        <v>[*cfcho]=[*ccsho]+[*ccmho]</v>
      </c>
      <c r="S160" s="410"/>
      <c r="T160" s="411" t="str">
        <f>D160</f>
        <v>*cfcho</v>
      </c>
      <c r="U160" s="411"/>
      <c r="V160" s="411"/>
      <c r="W160" s="411"/>
      <c r="X160" s="411"/>
      <c r="Y160" s="411"/>
      <c r="Z160" s="548" t="str">
        <f>IF(Income_Macro_Variables!T160&lt;&gt;"",CONCATENATE(Income_Macro_Variables!$J160,"[",Income_Macro_Variables!T160,"]"),"")</f>
        <v>Consumption of fixed capital of households[*cfcho]</v>
      </c>
      <c r="AA160" s="413" t="str">
        <f>IF(Income_Macro_Variables!U160&lt;&gt;"",CONCATENATE(Income_Macro_Variables!$J160,"[",Income_Macro_Variables!U160,"]"),"")</f>
        <v/>
      </c>
      <c r="AB160" s="413" t="str">
        <f>IF(Income_Macro_Variables!V160&lt;&gt;"",CONCATENATE(Income_Macro_Variables!$H160,"[",Income_Macro_Variables!V160,"]"),"")</f>
        <v/>
      </c>
      <c r="AC160" s="413" t="str">
        <f>IF(Income_Macro_Variables!W160&lt;&gt;"",CONCATENATE(Income_Macro_Variables!$H160,"[",Income_Macro_Variables!W160,"]"),"")</f>
        <v/>
      </c>
      <c r="AD160" s="413"/>
      <c r="AE160" s="414"/>
    </row>
    <row r="161" spans="1:31" ht="20" customHeight="1" thickBot="1">
      <c r="A161" s="406" t="s">
        <v>615</v>
      </c>
      <c r="B161" s="380" t="s">
        <v>2819</v>
      </c>
      <c r="C161" s="380" t="s">
        <v>2820</v>
      </c>
      <c r="D161" s="407" t="str">
        <f t="shared" ref="D161:D166" si="19">CONCATENATE(A161,B161,C161)</f>
        <v>*ccsho</v>
      </c>
      <c r="E161" s="408"/>
      <c r="F161" s="406"/>
      <c r="G161" s="407"/>
      <c r="H161" s="663" t="s">
        <v>2812</v>
      </c>
      <c r="I161" s="407"/>
      <c r="J161" s="673" t="str">
        <f t="shared" si="15"/>
        <v>Consumption of fixed capital attributable to operating surplus</v>
      </c>
      <c r="K161" s="408"/>
      <c r="L161" s="406" t="str">
        <f t="shared" si="12"/>
        <v xml:space="preserve">Consumption of fixed capital attributable to operating surplus by </v>
      </c>
      <c r="M161" s="648"/>
      <c r="N161" s="506"/>
      <c r="O161" s="508"/>
      <c r="P161" s="409"/>
      <c r="Q161" s="409"/>
      <c r="R161" s="409"/>
      <c r="S161" s="410"/>
      <c r="T161" s="411"/>
      <c r="U161" s="411" t="str">
        <f>D161</f>
        <v>*ccsho</v>
      </c>
      <c r="V161" s="411"/>
      <c r="W161" s="411"/>
      <c r="X161" s="411"/>
      <c r="Y161" s="411"/>
      <c r="Z161" s="548" t="str">
        <f>IF(Income_Macro_Variables!T161&lt;&gt;"",CONCATENATE(Income_Macro_Variables!$J161,"[",Income_Macro_Variables!T161,"]"),"")</f>
        <v/>
      </c>
      <c r="AA161" s="413" t="str">
        <f>IF(Income_Macro_Variables!U161&lt;&gt;"",CONCATENATE(Income_Macro_Variables!$J161,"[",Income_Macro_Variables!U161,"]"),"")</f>
        <v>Consumption of fixed capital attributable to operating surplus[*ccsho]</v>
      </c>
      <c r="AB161" s="413" t="str">
        <f>IF(Income_Macro_Variables!V161&lt;&gt;"",CONCATENATE(Income_Macro_Variables!$H161,"[",Income_Macro_Variables!V161,"]"),"")</f>
        <v/>
      </c>
      <c r="AC161" s="413" t="str">
        <f>IF(Income_Macro_Variables!W161&lt;&gt;"",CONCATENATE(Income_Macro_Variables!$H161,"[",Income_Macro_Variables!W161,"]"),"")</f>
        <v/>
      </c>
      <c r="AD161" s="413"/>
      <c r="AE161" s="414"/>
    </row>
    <row r="162" spans="1:31" ht="20" customHeight="1" thickBot="1">
      <c r="A162" s="406" t="s">
        <v>615</v>
      </c>
      <c r="B162" s="380" t="s">
        <v>2819</v>
      </c>
      <c r="C162" s="380" t="s">
        <v>473</v>
      </c>
      <c r="D162" s="407" t="str">
        <f t="shared" si="19"/>
        <v>*ccmho</v>
      </c>
      <c r="E162" s="408"/>
      <c r="F162" s="406"/>
      <c r="G162" s="407"/>
      <c r="H162" s="663" t="s">
        <v>2813</v>
      </c>
      <c r="I162" s="407"/>
      <c r="J162" s="673" t="str">
        <f t="shared" si="15"/>
        <v>Consumption of fixed capital attributable to mixed income</v>
      </c>
      <c r="K162" s="408"/>
      <c r="L162" s="406" t="str">
        <f t="shared" si="12"/>
        <v xml:space="preserve">Consumption of fixed capital attributable to mixed income by </v>
      </c>
      <c r="M162" s="648"/>
      <c r="N162" s="506"/>
      <c r="O162" s="508"/>
      <c r="P162" s="409"/>
      <c r="Q162" s="409"/>
      <c r="R162" s="409"/>
      <c r="S162" s="410"/>
      <c r="T162" s="411"/>
      <c r="U162" s="411" t="str">
        <f>D162</f>
        <v>*ccmho</v>
      </c>
      <c r="V162" s="411"/>
      <c r="W162" s="411"/>
      <c r="X162" s="411"/>
      <c r="Y162" s="411"/>
      <c r="Z162" s="548" t="str">
        <f>IF(Income_Macro_Variables!T162&lt;&gt;"",CONCATENATE(Income_Macro_Variables!$J162,"[",Income_Macro_Variables!T162,"]"),"")</f>
        <v/>
      </c>
      <c r="AA162" s="413" t="str">
        <f>IF(Income_Macro_Variables!U162&lt;&gt;"",CONCATENATE(Income_Macro_Variables!$J162,"[",Income_Macro_Variables!U162,"]"),"")</f>
        <v>Consumption of fixed capital attributable to mixed income[*ccmho]</v>
      </c>
      <c r="AB162" s="413" t="str">
        <f>IF(Income_Macro_Variables!V162&lt;&gt;"",CONCATENATE(Income_Macro_Variables!$H162,"[",Income_Macro_Variables!V162,"]"),"")</f>
        <v/>
      </c>
      <c r="AC162" s="413" t="str">
        <f>IF(Income_Macro_Variables!W162&lt;&gt;"",CONCATENATE(Income_Macro_Variables!$H162,"[",Income_Macro_Variables!W162,"]"),"")</f>
        <v/>
      </c>
      <c r="AD162" s="413"/>
      <c r="AE162" s="414"/>
    </row>
    <row r="163" spans="1:31" ht="20" customHeight="1" thickBot="1">
      <c r="A163" s="406" t="s">
        <v>615</v>
      </c>
      <c r="B163" s="380" t="s">
        <v>2797</v>
      </c>
      <c r="C163" s="380" t="s">
        <v>2760</v>
      </c>
      <c r="D163" s="407" t="str">
        <f t="shared" si="19"/>
        <v>*cfcnp</v>
      </c>
      <c r="E163" s="408"/>
      <c r="F163" s="406"/>
      <c r="G163" s="407" t="s">
        <v>2976</v>
      </c>
      <c r="H163" s="661" t="s">
        <v>2941</v>
      </c>
      <c r="I163" s="407"/>
      <c r="J163" s="673" t="str">
        <f t="shared" si="15"/>
        <v>Consumption of fixed capital of NPISH</v>
      </c>
      <c r="K163" s="408"/>
      <c r="L163" s="406" t="str">
        <f t="shared" si="12"/>
        <v xml:space="preserve">Consumption of fixed capital of NPISH by </v>
      </c>
      <c r="M163" s="648"/>
      <c r="N163" s="506"/>
      <c r="O163" s="508"/>
      <c r="P163" s="409"/>
      <c r="Q163" s="409"/>
      <c r="R163" s="409"/>
      <c r="S163" s="410"/>
      <c r="T163" s="411"/>
      <c r="U163" s="411" t="str">
        <f>D163</f>
        <v>*cfcnp</v>
      </c>
      <c r="V163" s="411"/>
      <c r="W163" s="411"/>
      <c r="X163" s="411"/>
      <c r="Y163" s="411"/>
      <c r="Z163" s="548" t="str">
        <f>IF(Income_Macro_Variables!T163&lt;&gt;"",CONCATENATE(Income_Macro_Variables!$J163,"[",Income_Macro_Variables!T163,"]"),"")</f>
        <v/>
      </c>
      <c r="AA163" s="413" t="str">
        <f>IF(Income_Macro_Variables!U163&lt;&gt;"",CONCATENATE(Income_Macro_Variables!$J163,"[",Income_Macro_Variables!U163,"]"),"")</f>
        <v>Consumption of fixed capital of NPISH[*cfcnp]</v>
      </c>
      <c r="AB163" s="413" t="str">
        <f>IF(Income_Macro_Variables!V163&lt;&gt;"",CONCATENATE(Income_Macro_Variables!$H163,"[",Income_Macro_Variables!V163,"]"),"")</f>
        <v/>
      </c>
      <c r="AC163" s="413" t="str">
        <f>IF(Income_Macro_Variables!W163&lt;&gt;"",CONCATENATE(Income_Macro_Variables!$H163,"[",Income_Macro_Variables!W163,"]"),"")</f>
        <v/>
      </c>
      <c r="AD163" s="413"/>
      <c r="AE163" s="414"/>
    </row>
    <row r="164" spans="1:31" ht="20" customHeight="1" thickBot="1">
      <c r="A164" s="406" t="s">
        <v>615</v>
      </c>
      <c r="B164" s="380" t="s">
        <v>2797</v>
      </c>
      <c r="C164" s="380" t="s">
        <v>2758</v>
      </c>
      <c r="D164" s="407" t="str">
        <f t="shared" si="19"/>
        <v>*cfchn</v>
      </c>
      <c r="E164" s="408"/>
      <c r="F164" s="406"/>
      <c r="G164" s="407" t="s">
        <v>2977</v>
      </c>
      <c r="H164" s="661" t="s">
        <v>2942</v>
      </c>
      <c r="I164" s="407"/>
      <c r="J164" s="673" t="str">
        <f t="shared" si="15"/>
        <v>Consumption of fixed capital of households and NPISH</v>
      </c>
      <c r="K164" s="408"/>
      <c r="L164" s="406" t="str">
        <f t="shared" si="12"/>
        <v xml:space="preserve">Consumption of fixed capital of households and NPISH by </v>
      </c>
      <c r="M164" s="648"/>
      <c r="N164" s="506"/>
      <c r="O164" s="508"/>
      <c r="P164" s="409"/>
      <c r="Q164" s="409" t="str">
        <f>CONCATENATE("[",H164,"]","=","[",H165,"]","+","[",H166,"]",)</f>
        <v>[Consumption of fixed capital of households and NPISH]=[Consumption of fixed capital attributable to operating surplus]+[Consumption of fixed capital attributable to mixed income]</v>
      </c>
      <c r="R164" s="409" t="str">
        <f>CONCATENATE("[",D164,"]","=","[",D165,"]","+","[",D166,"]",)</f>
        <v>[*cfchn]=[*ccshn]+[*ccmhn]</v>
      </c>
      <c r="S164" s="410"/>
      <c r="T164" s="411" t="str">
        <f>D164</f>
        <v>*cfchn</v>
      </c>
      <c r="U164" s="411"/>
      <c r="V164" s="411"/>
      <c r="W164" s="411"/>
      <c r="X164" s="411"/>
      <c r="Y164" s="411"/>
      <c r="Z164" s="548" t="str">
        <f>IF(Income_Macro_Variables!T164&lt;&gt;"",CONCATENATE(Income_Macro_Variables!$J164,"[",Income_Macro_Variables!T164,"]"),"")</f>
        <v>Consumption of fixed capital of households and NPISH[*cfchn]</v>
      </c>
      <c r="AA164" s="413" t="str">
        <f>IF(Income_Macro_Variables!U164&lt;&gt;"",CONCATENATE(Income_Macro_Variables!$J164,"[",Income_Macro_Variables!U164,"]"),"")</f>
        <v/>
      </c>
      <c r="AB164" s="413" t="str">
        <f>IF(Income_Macro_Variables!V164&lt;&gt;"",CONCATENATE(Income_Macro_Variables!$H164,"[",Income_Macro_Variables!V164,"]"),"")</f>
        <v/>
      </c>
      <c r="AC164" s="413" t="str">
        <f>IF(Income_Macro_Variables!W164&lt;&gt;"",CONCATENATE(Income_Macro_Variables!$H164,"[",Income_Macro_Variables!W164,"]"),"")</f>
        <v/>
      </c>
      <c r="AD164" s="413"/>
      <c r="AE164" s="414"/>
    </row>
    <row r="165" spans="1:31" ht="20" customHeight="1" thickBot="1">
      <c r="A165" s="406" t="s">
        <v>615</v>
      </c>
      <c r="B165" s="380" t="s">
        <v>2819</v>
      </c>
      <c r="C165" s="380" t="s">
        <v>2838</v>
      </c>
      <c r="D165" s="407" t="str">
        <f t="shared" si="19"/>
        <v>*ccshn</v>
      </c>
      <c r="E165" s="408"/>
      <c r="F165" s="406"/>
      <c r="G165" s="407"/>
      <c r="H165" s="663" t="s">
        <v>2812</v>
      </c>
      <c r="I165" s="407"/>
      <c r="J165" s="673" t="str">
        <f t="shared" si="15"/>
        <v>Consumption of fixed capital attributable to operating surplus</v>
      </c>
      <c r="K165" s="408"/>
      <c r="L165" s="406" t="str">
        <f t="shared" si="12"/>
        <v xml:space="preserve">Consumption of fixed capital attributable to operating surplus by </v>
      </c>
      <c r="M165" s="648"/>
      <c r="N165" s="506"/>
      <c r="O165" s="508"/>
      <c r="P165" s="409"/>
      <c r="Q165" s="409"/>
      <c r="R165" s="409"/>
      <c r="S165" s="410"/>
      <c r="T165" s="411"/>
      <c r="U165" s="411" t="str">
        <f>D165</f>
        <v>*ccshn</v>
      </c>
      <c r="V165" s="411"/>
      <c r="W165" s="411"/>
      <c r="X165" s="411"/>
      <c r="Y165" s="411"/>
      <c r="Z165" s="548" t="str">
        <f>IF(Income_Macro_Variables!T165&lt;&gt;"",CONCATENATE(Income_Macro_Variables!$J165,"[",Income_Macro_Variables!T165,"]"),"")</f>
        <v/>
      </c>
      <c r="AA165" s="413" t="str">
        <f>IF(Income_Macro_Variables!U165&lt;&gt;"",CONCATENATE(Income_Macro_Variables!$J165,"[",Income_Macro_Variables!U165,"]"),"")</f>
        <v>Consumption of fixed capital attributable to operating surplus[*ccshn]</v>
      </c>
      <c r="AB165" s="413" t="str">
        <f>IF(Income_Macro_Variables!V165&lt;&gt;"",CONCATENATE(Income_Macro_Variables!$H165,"[",Income_Macro_Variables!V165,"]"),"")</f>
        <v/>
      </c>
      <c r="AC165" s="413" t="str">
        <f>IF(Income_Macro_Variables!W165&lt;&gt;"",CONCATENATE(Income_Macro_Variables!$H165,"[",Income_Macro_Variables!W165,"]"),"")</f>
        <v/>
      </c>
      <c r="AD165" s="413"/>
      <c r="AE165" s="414"/>
    </row>
    <row r="166" spans="1:31" ht="20" customHeight="1" thickBot="1">
      <c r="A166" s="406" t="s">
        <v>615</v>
      </c>
      <c r="B166" s="380" t="s">
        <v>2819</v>
      </c>
      <c r="C166" s="380" t="s">
        <v>2800</v>
      </c>
      <c r="D166" s="407" t="str">
        <f t="shared" si="19"/>
        <v>*ccmhn</v>
      </c>
      <c r="E166" s="408"/>
      <c r="F166" s="406"/>
      <c r="G166" s="407"/>
      <c r="H166" s="663" t="s">
        <v>2813</v>
      </c>
      <c r="I166" s="407"/>
      <c r="J166" s="673" t="str">
        <f t="shared" si="15"/>
        <v>Consumption of fixed capital attributable to mixed income</v>
      </c>
      <c r="K166" s="408"/>
      <c r="L166" s="406" t="str">
        <f t="shared" si="12"/>
        <v xml:space="preserve">Consumption of fixed capital attributable to mixed income by </v>
      </c>
      <c r="M166" s="648"/>
      <c r="N166" s="506"/>
      <c r="O166" s="508"/>
      <c r="P166" s="409"/>
      <c r="Q166" s="409"/>
      <c r="R166" s="409"/>
      <c r="S166" s="410"/>
      <c r="T166" s="411"/>
      <c r="U166" s="411" t="str">
        <f>D166</f>
        <v>*ccmhn</v>
      </c>
      <c r="V166" s="411"/>
      <c r="W166" s="411"/>
      <c r="X166" s="411"/>
      <c r="Y166" s="411"/>
      <c r="Z166" s="548" t="str">
        <f>IF(Income_Macro_Variables!T166&lt;&gt;"",CONCATENATE(Income_Macro_Variables!$J166,"[",Income_Macro_Variables!T166,"]"),"")</f>
        <v/>
      </c>
      <c r="AA166" s="413" t="str">
        <f>IF(Income_Macro_Variables!U166&lt;&gt;"",CONCATENATE(Income_Macro_Variables!$J166,"[",Income_Macro_Variables!U166,"]"),"")</f>
        <v>Consumption of fixed capital attributable to mixed income[*ccmhn]</v>
      </c>
      <c r="AB166" s="413" t="str">
        <f>IF(Income_Macro_Variables!V166&lt;&gt;"",CONCATENATE(Income_Macro_Variables!$H166,"[",Income_Macro_Variables!V166,"]"),"")</f>
        <v/>
      </c>
      <c r="AC166" s="413" t="str">
        <f>IF(Income_Macro_Variables!W166&lt;&gt;"",CONCATENATE(Income_Macro_Variables!$H166,"[",Income_Macro_Variables!W166,"]"),"")</f>
        <v/>
      </c>
      <c r="AD166" s="413"/>
      <c r="AE166" s="414"/>
    </row>
    <row r="167" spans="1:31" ht="20" customHeight="1" thickBot="1">
      <c r="A167" s="406" t="s">
        <v>615</v>
      </c>
      <c r="B167" s="380" t="s">
        <v>2797</v>
      </c>
      <c r="C167" s="380" t="s">
        <v>2761</v>
      </c>
      <c r="D167" s="407" t="str">
        <f t="shared" ref="D167:D170" si="20">CONCATENATE(A167,B167,C167)</f>
        <v>*cfcco</v>
      </c>
      <c r="E167" s="408"/>
      <c r="F167" s="406"/>
      <c r="G167" s="407" t="s">
        <v>2978</v>
      </c>
      <c r="H167" s="661" t="s">
        <v>2943</v>
      </c>
      <c r="I167" s="407"/>
      <c r="J167" s="673" t="str">
        <f t="shared" si="15"/>
        <v>Consumption of fixed capital of corporations</v>
      </c>
      <c r="K167" s="408"/>
      <c r="L167" s="406" t="str">
        <f t="shared" ref="L167:L169" si="21">CONCATENATE(H167," by ",I167)</f>
        <v xml:space="preserve">Consumption of fixed capital of corporations by </v>
      </c>
      <c r="M167" s="648"/>
      <c r="N167" s="506"/>
      <c r="O167" s="508"/>
      <c r="P167" s="409"/>
      <c r="Q167" s="409"/>
      <c r="R167" s="409"/>
      <c r="S167" s="410"/>
      <c r="T167" s="411"/>
      <c r="U167" s="411" t="str">
        <f>D167</f>
        <v>*cfcco</v>
      </c>
      <c r="V167" s="411"/>
      <c r="W167" s="411"/>
      <c r="X167" s="411"/>
      <c r="Y167" s="411"/>
      <c r="Z167" s="548" t="str">
        <f>IF(Income_Macro_Variables!T167&lt;&gt;"",CONCATENATE(Income_Macro_Variables!$J167,"[",Income_Macro_Variables!T167,"]"),"")</f>
        <v/>
      </c>
      <c r="AA167" s="413" t="str">
        <f>IF(Income_Macro_Variables!U167&lt;&gt;"",CONCATENATE(Income_Macro_Variables!$J167,"[",Income_Macro_Variables!U167,"]"),"")</f>
        <v>Consumption of fixed capital of corporations[*cfcco]</v>
      </c>
      <c r="AB167" s="413" t="str">
        <f>IF(Income_Macro_Variables!V167&lt;&gt;"",CONCATENATE(Income_Macro_Variables!$H167,"[",Income_Macro_Variables!V167,"]"),"")</f>
        <v/>
      </c>
      <c r="AC167" s="413" t="str">
        <f>IF(Income_Macro_Variables!W167&lt;&gt;"",CONCATENATE(Income_Macro_Variables!$H167,"[",Income_Macro_Variables!W167,"]"),"")</f>
        <v/>
      </c>
      <c r="AD167" s="413"/>
      <c r="AE167" s="414"/>
    </row>
    <row r="168" spans="1:31" ht="20" customHeight="1" thickBot="1">
      <c r="A168" s="406" t="s">
        <v>615</v>
      </c>
      <c r="B168" s="380" t="s">
        <v>2797</v>
      </c>
      <c r="C168" s="380" t="s">
        <v>2762</v>
      </c>
      <c r="D168" s="407" t="str">
        <f t="shared" si="20"/>
        <v>*cfcnf</v>
      </c>
      <c r="E168" s="408"/>
      <c r="F168" s="406"/>
      <c r="G168" s="407" t="s">
        <v>2979</v>
      </c>
      <c r="H168" s="661" t="s">
        <v>2944</v>
      </c>
      <c r="I168" s="407"/>
      <c r="J168" s="673" t="str">
        <f t="shared" si="15"/>
        <v>Consumption of fixed capital of non-financial coporations</v>
      </c>
      <c r="K168" s="408"/>
      <c r="L168" s="406" t="str">
        <f t="shared" si="21"/>
        <v xml:space="preserve">Consumption of fixed capital of non-financial coporations by </v>
      </c>
      <c r="M168" s="648"/>
      <c r="N168" s="506"/>
      <c r="O168" s="508"/>
      <c r="P168" s="409"/>
      <c r="Q168" s="409"/>
      <c r="R168" s="409"/>
      <c r="S168" s="410"/>
      <c r="T168" s="411"/>
      <c r="U168" s="411" t="str">
        <f>D168</f>
        <v>*cfcnf</v>
      </c>
      <c r="V168" s="411"/>
      <c r="W168" s="411"/>
      <c r="X168" s="411"/>
      <c r="Y168" s="411"/>
      <c r="Z168" s="548" t="str">
        <f>IF(Income_Macro_Variables!T168&lt;&gt;"",CONCATENATE(Income_Macro_Variables!$J168,"[",Income_Macro_Variables!T168,"]"),"")</f>
        <v/>
      </c>
      <c r="AA168" s="413" t="str">
        <f>IF(Income_Macro_Variables!U168&lt;&gt;"",CONCATENATE(Income_Macro_Variables!$J168,"[",Income_Macro_Variables!U168,"]"),"")</f>
        <v>Consumption of fixed capital of non-financial coporations[*cfcnf]</v>
      </c>
      <c r="AB168" s="413" t="str">
        <f>IF(Income_Macro_Variables!V168&lt;&gt;"",CONCATENATE(Income_Macro_Variables!$H168,"[",Income_Macro_Variables!V168,"]"),"")</f>
        <v/>
      </c>
      <c r="AC168" s="413" t="str">
        <f>IF(Income_Macro_Variables!W168&lt;&gt;"",CONCATENATE(Income_Macro_Variables!$H168,"[",Income_Macro_Variables!W168,"]"),"")</f>
        <v/>
      </c>
      <c r="AD168" s="413"/>
      <c r="AE168" s="414"/>
    </row>
    <row r="169" spans="1:31" ht="20" customHeight="1" thickBot="1">
      <c r="A169" s="406" t="s">
        <v>615</v>
      </c>
      <c r="B169" s="380" t="s">
        <v>2797</v>
      </c>
      <c r="C169" s="380" t="s">
        <v>2763</v>
      </c>
      <c r="D169" s="407" t="str">
        <f t="shared" si="20"/>
        <v>*cfcfc</v>
      </c>
      <c r="E169" s="408"/>
      <c r="F169" s="406"/>
      <c r="G169" s="407" t="s">
        <v>2979</v>
      </c>
      <c r="H169" s="661" t="s">
        <v>3000</v>
      </c>
      <c r="I169" s="407"/>
      <c r="J169" s="673" t="str">
        <f t="shared" si="15"/>
        <v>Consumption of fixed capital of financial coporations</v>
      </c>
      <c r="K169" s="408"/>
      <c r="L169" s="406" t="str">
        <f t="shared" si="21"/>
        <v xml:space="preserve">Consumption of fixed capital of financial coporations by </v>
      </c>
      <c r="M169" s="648"/>
      <c r="N169" s="506"/>
      <c r="O169" s="506"/>
      <c r="P169" s="409"/>
      <c r="Q169" s="409"/>
      <c r="R169" s="409"/>
      <c r="S169" s="410"/>
      <c r="T169" s="411"/>
      <c r="U169" s="411" t="str">
        <f>D169</f>
        <v>*cfcfc</v>
      </c>
      <c r="V169" s="411"/>
      <c r="W169" s="411"/>
      <c r="X169" s="411"/>
      <c r="Y169" s="411"/>
      <c r="Z169" s="548"/>
      <c r="AA169" s="413"/>
      <c r="AB169" s="413"/>
      <c r="AC169" s="413"/>
      <c r="AD169" s="413"/>
      <c r="AE169" s="414"/>
    </row>
    <row r="170" spans="1:31" s="370" customFormat="1" ht="20" customHeight="1" thickBot="1">
      <c r="A170" s="415" t="s">
        <v>615</v>
      </c>
      <c r="B170" s="381" t="s">
        <v>2797</v>
      </c>
      <c r="C170" s="381" t="s">
        <v>2757</v>
      </c>
      <c r="D170" s="416" t="str">
        <f t="shared" si="20"/>
        <v>*cfcgo</v>
      </c>
      <c r="E170" s="421"/>
      <c r="F170" s="415"/>
      <c r="G170" s="416" t="s">
        <v>2980</v>
      </c>
      <c r="H170" s="678" t="s">
        <v>2945</v>
      </c>
      <c r="I170" s="416"/>
      <c r="J170" s="674" t="str">
        <f t="shared" si="15"/>
        <v>Consumption of fixed capital of the general goverment</v>
      </c>
      <c r="K170" s="421"/>
      <c r="L170" s="415"/>
      <c r="M170" s="648"/>
      <c r="N170" s="565"/>
      <c r="O170" s="565"/>
      <c r="P170" s="422"/>
      <c r="Q170" s="422"/>
      <c r="R170" s="422"/>
      <c r="S170" s="423"/>
      <c r="T170" s="418" t="s">
        <v>3005</v>
      </c>
      <c r="U170" s="418"/>
      <c r="V170" s="418"/>
      <c r="W170" s="418"/>
      <c r="X170" s="418"/>
      <c r="Y170" s="418"/>
      <c r="Z170" s="550"/>
      <c r="AA170" s="419"/>
      <c r="AB170" s="419"/>
      <c r="AC170" s="419"/>
      <c r="AD170" s="419"/>
      <c r="AE170" s="420"/>
    </row>
    <row r="171" spans="1:31" ht="21" customHeight="1" thickBot="1">
      <c r="A171" s="406" t="s">
        <v>615</v>
      </c>
      <c r="B171" s="380" t="s">
        <v>480</v>
      </c>
      <c r="C171" s="380" t="s">
        <v>2791</v>
      </c>
      <c r="D171" s="407" t="str">
        <f>CONCATENATE(A171,B171,C171)</f>
        <v>*prgho</v>
      </c>
      <c r="E171" s="408"/>
      <c r="F171" s="406"/>
      <c r="G171" s="407" t="s">
        <v>2981</v>
      </c>
      <c r="H171" s="661" t="s">
        <v>2803</v>
      </c>
      <c r="I171" s="407"/>
      <c r="J171" s="673" t="str">
        <f t="shared" si="15"/>
        <v>Gross primary income of households</v>
      </c>
      <c r="K171" s="408"/>
      <c r="L171" s="415" t="str">
        <f t="shared" si="6"/>
        <v xml:space="preserve">Gross primary income of households of </v>
      </c>
      <c r="M171" s="674"/>
      <c r="N171" s="479"/>
      <c r="O171" s="565"/>
      <c r="P171" s="422"/>
      <c r="Q171" s="409" t="str">
        <f>CONCATENATE("[",H171,"]","=","[",H172,"]","+","[",H173,"]","+","[",H174,"]",)</f>
        <v>[Gross primary income of households]=[Compensation of employees]+[Net property income of households]+[Gross operating surplus and mixed income]</v>
      </c>
      <c r="R171" s="409" t="str">
        <f>CONCATENATE("[",D171,"]","=","[",D172,"]","+","[",D173,"]","+","[",D174,"]",)</f>
        <v>[*prgho]=[*comho]+[*prpho]+[*gsmho]</v>
      </c>
      <c r="S171" s="410"/>
      <c r="T171" s="411" t="str">
        <f>D171</f>
        <v>*prgho</v>
      </c>
      <c r="U171" s="411"/>
      <c r="V171" s="411"/>
      <c r="W171" s="411"/>
      <c r="X171" s="411"/>
      <c r="Y171" s="411"/>
      <c r="Z171" s="548" t="str">
        <f>IF(Income_Macro_Variables!T171&lt;&gt;"",CONCATENATE(Income_Macro_Variables!$J171,"[",Income_Macro_Variables!T171,"]"),"")</f>
        <v>Gross primary income of households[*prgho]</v>
      </c>
      <c r="AA171" s="413" t="str">
        <f>IF(Income_Macro_Variables!U171&lt;&gt;"",CONCATENATE(Income_Macro_Variables!$J171,"[",Income_Macro_Variables!U171,"]"),"")</f>
        <v/>
      </c>
      <c r="AB171" s="413" t="str">
        <f>IF(Income_Macro_Variables!V171&lt;&gt;"",CONCATENATE(Income_Macro_Variables!$H171,"[",Income_Macro_Variables!V171,"]"),"")</f>
        <v/>
      </c>
      <c r="AC171" s="413" t="str">
        <f>IF(Income_Macro_Variables!W171&lt;&gt;"",CONCATENATE(Income_Macro_Variables!$H171,"[",Income_Macro_Variables!W171,"]"),"")</f>
        <v/>
      </c>
      <c r="AD171" s="413"/>
      <c r="AE171" s="414" t="str">
        <f>IF(Income_Macro_Variables!Y171&lt;&gt;"",CONCATENATE(Income_Macro_Variables!$H171,"[",Income_Macro_Variables!Y171,"]"),"")</f>
        <v/>
      </c>
    </row>
    <row r="172" spans="1:31" ht="20" customHeight="1" thickBot="1">
      <c r="A172" s="406" t="s">
        <v>615</v>
      </c>
      <c r="B172" s="380" t="s">
        <v>453</v>
      </c>
      <c r="C172" s="380" t="s">
        <v>473</v>
      </c>
      <c r="D172" s="407" t="str">
        <f t="shared" ref="D172:D259" si="22">CONCATENATE(A172,B172,C172)</f>
        <v>*comho</v>
      </c>
      <c r="E172" s="408"/>
      <c r="F172" s="406"/>
      <c r="G172" s="407"/>
      <c r="H172" s="662" t="s">
        <v>350</v>
      </c>
      <c r="I172" s="407"/>
      <c r="J172" s="673" t="str">
        <f t="shared" si="15"/>
        <v>Compensation of employees</v>
      </c>
      <c r="K172" s="408"/>
      <c r="L172" s="406" t="str">
        <f t="shared" si="6"/>
        <v xml:space="preserve">Compensation of employees of </v>
      </c>
      <c r="M172" s="648"/>
      <c r="N172" s="506"/>
      <c r="O172" s="508"/>
      <c r="P172" s="409"/>
      <c r="Q172" s="409"/>
      <c r="R172" s="409"/>
      <c r="S172" s="410"/>
      <c r="T172" s="411"/>
      <c r="U172" s="411" t="str">
        <f>D172</f>
        <v>*comho</v>
      </c>
      <c r="V172" s="411"/>
      <c r="W172" s="411"/>
      <c r="X172" s="411"/>
      <c r="Y172" s="411"/>
      <c r="Z172" s="548" t="str">
        <f>IF(Income_Macro_Variables!T172&lt;&gt;"",CONCATENATE(Income_Macro_Variables!$J172,"[",Income_Macro_Variables!T172,"]"),"")</f>
        <v/>
      </c>
      <c r="AA172" s="413" t="str">
        <f>IF(Income_Macro_Variables!U172&lt;&gt;"",CONCATENATE(Income_Macro_Variables!$J172,"[",Income_Macro_Variables!U172,"]"),"")</f>
        <v>Compensation of employees[*comho]</v>
      </c>
      <c r="AB172" s="413" t="str">
        <f>IF(Income_Macro_Variables!V172&lt;&gt;"",CONCATENATE(Income_Macro_Variables!$H172,"[",Income_Macro_Variables!V172,"]"),"")</f>
        <v/>
      </c>
      <c r="AC172" s="413" t="str">
        <f>IF(Income_Macro_Variables!W172&lt;&gt;"",CONCATENATE(Income_Macro_Variables!$H172,"[",Income_Macro_Variables!W172,"]"),"")</f>
        <v/>
      </c>
      <c r="AD172" s="413"/>
      <c r="AE172" s="414" t="str">
        <f>IF(Income_Macro_Variables!Y172&lt;&gt;"",CONCATENATE(Income_Macro_Variables!$H172,"[",Income_Macro_Variables!Y172,"]"),"")</f>
        <v/>
      </c>
    </row>
    <row r="173" spans="1:31" ht="20" customHeight="1" thickBot="1">
      <c r="A173" s="406" t="s">
        <v>615</v>
      </c>
      <c r="B173" s="380" t="s">
        <v>480</v>
      </c>
      <c r="C173" s="380" t="s">
        <v>2814</v>
      </c>
      <c r="D173" s="407" t="str">
        <f t="shared" si="22"/>
        <v>*prpho</v>
      </c>
      <c r="E173" s="408"/>
      <c r="F173" s="406"/>
      <c r="G173" s="407"/>
      <c r="H173" s="662" t="s">
        <v>2925</v>
      </c>
      <c r="I173" s="407"/>
      <c r="J173" s="673" t="str">
        <f t="shared" si="15"/>
        <v>Net property income of households</v>
      </c>
      <c r="K173" s="408"/>
      <c r="L173" s="406" t="str">
        <f t="shared" si="6"/>
        <v xml:space="preserve">Net property income of households of </v>
      </c>
      <c r="M173" s="648"/>
      <c r="N173" s="506"/>
      <c r="O173" s="508"/>
      <c r="P173" s="409"/>
      <c r="Q173" s="409"/>
      <c r="R173" s="409"/>
      <c r="S173" s="410"/>
      <c r="T173" s="411"/>
      <c r="U173" s="411" t="str">
        <f>D173</f>
        <v>*prpho</v>
      </c>
      <c r="V173" s="411"/>
      <c r="W173" s="411"/>
      <c r="X173" s="411"/>
      <c r="Y173" s="411"/>
      <c r="Z173" s="548" t="str">
        <f>IF(Income_Macro_Variables!T173&lt;&gt;"",CONCATENATE(Income_Macro_Variables!$J173,"[",Income_Macro_Variables!T173,"]"),"")</f>
        <v/>
      </c>
      <c r="AA173" s="413" t="str">
        <f>IF(Income_Macro_Variables!U173&lt;&gt;"",CONCATENATE(Income_Macro_Variables!$J173,"[",Income_Macro_Variables!U173,"]"),"")</f>
        <v>Net property income of households[*prpho]</v>
      </c>
      <c r="AB173" s="413" t="str">
        <f>IF(Income_Macro_Variables!V173&lt;&gt;"",CONCATENATE(Income_Macro_Variables!$H173,"[",Income_Macro_Variables!V173,"]"),"")</f>
        <v/>
      </c>
      <c r="AC173" s="413" t="str">
        <f>IF(Income_Macro_Variables!W173&lt;&gt;"",CONCATENATE(Income_Macro_Variables!$H173,"[",Income_Macro_Variables!W173,"]"),"")</f>
        <v/>
      </c>
      <c r="AD173" s="413"/>
      <c r="AE173" s="414" t="str">
        <f>IF(Income_Macro_Variables!Y173&lt;&gt;"",CONCATENATE(Income_Macro_Variables!$H173,"[",Income_Macro_Variables!Y173,"]"),"")</f>
        <v/>
      </c>
    </row>
    <row r="174" spans="1:31" ht="20" customHeight="1" thickBot="1">
      <c r="A174" s="406" t="s">
        <v>615</v>
      </c>
      <c r="B174" s="380" t="s">
        <v>15</v>
      </c>
      <c r="C174" s="380" t="s">
        <v>473</v>
      </c>
      <c r="D174" s="407" t="str">
        <f t="shared" si="22"/>
        <v>*gsmho</v>
      </c>
      <c r="E174" s="408"/>
      <c r="F174" s="406"/>
      <c r="G174" s="407"/>
      <c r="H174" s="662" t="s">
        <v>2804</v>
      </c>
      <c r="I174" s="407"/>
      <c r="J174" s="673" t="str">
        <f t="shared" si="15"/>
        <v>Gross operating surplus and mixed income</v>
      </c>
      <c r="K174" s="408"/>
      <c r="L174" s="406" t="str">
        <f>CONCATENATE(H174," by ",I174)</f>
        <v xml:space="preserve">Gross operating surplus and mixed income by </v>
      </c>
      <c r="M174" s="648"/>
      <c r="N174" s="506"/>
      <c r="O174" s="508"/>
      <c r="P174" s="409"/>
      <c r="Q174" s="409" t="str">
        <f>CONCATENATE("[",H174,"]","=","[",H175,"]","+","[",H176,"]",)</f>
        <v>[Gross operating surplus and mixed income]=[Gross operating surplus of households]+[Gross mixed income]</v>
      </c>
      <c r="R174" s="409" t="str">
        <f>CONCATENATE("[",D174,"]","=","[",D175,"]","+","[",D176,"]",)</f>
        <v>[*gsmho]=[*gsrho]+[*gmxho]</v>
      </c>
      <c r="S174" s="410"/>
      <c r="T174" s="411"/>
      <c r="U174" s="411" t="str">
        <f>D174</f>
        <v>*gsmho</v>
      </c>
      <c r="V174" s="411"/>
      <c r="W174" s="411"/>
      <c r="X174" s="411"/>
      <c r="Y174" s="411"/>
      <c r="Z174" s="548" t="str">
        <f>IF(Income_Macro_Variables!T174&lt;&gt;"",CONCATENATE(Income_Macro_Variables!$J174,"[",Income_Macro_Variables!T174,"]"),"")</f>
        <v/>
      </c>
      <c r="AA174" s="413" t="str">
        <f>IF(Income_Macro_Variables!U174&lt;&gt;"",CONCATENATE(Income_Macro_Variables!$J174,"[",Income_Macro_Variables!U174,"]"),"")</f>
        <v>Gross operating surplus and mixed income[*gsmho]</v>
      </c>
      <c r="AB174" s="413" t="str">
        <f>IF(Income_Macro_Variables!V174&lt;&gt;"",CONCATENATE(Income_Macro_Variables!$H174,"[",Income_Macro_Variables!V174,"]"),"")</f>
        <v/>
      </c>
      <c r="AC174" s="413" t="str">
        <f>IF(Income_Macro_Variables!W174&lt;&gt;"",CONCATENATE(Income_Macro_Variables!$H174,"[",Income_Macro_Variables!W174,"]"),"")</f>
        <v/>
      </c>
      <c r="AD174" s="413"/>
      <c r="AE174" s="414" t="str">
        <f>IF(Income_Macro_Variables!Y174&lt;&gt;"",CONCATENATE(Income_Macro_Variables!$H174,"[",Income_Macro_Variables!Y174,"]"),"")</f>
        <v/>
      </c>
    </row>
    <row r="175" spans="1:31" ht="20" customHeight="1" thickBot="1">
      <c r="A175" s="406" t="s">
        <v>615</v>
      </c>
      <c r="B175" s="380" t="s">
        <v>15</v>
      </c>
      <c r="C175" s="380" t="s">
        <v>485</v>
      </c>
      <c r="D175" s="407" t="str">
        <f t="shared" si="22"/>
        <v>*gsrho</v>
      </c>
      <c r="E175" s="408"/>
      <c r="F175" s="406"/>
      <c r="G175" s="407"/>
      <c r="H175" s="665" t="s">
        <v>2927</v>
      </c>
      <c r="I175" s="407"/>
      <c r="J175" s="673" t="str">
        <f t="shared" si="15"/>
        <v>Gross operating surplus of households</v>
      </c>
      <c r="K175" s="408"/>
      <c r="L175" s="406" t="str">
        <f>CONCATENATE(H175," by ",I175)</f>
        <v xml:space="preserve">Gross operating surplus of households by </v>
      </c>
      <c r="M175" s="648"/>
      <c r="N175" s="506"/>
      <c r="O175" s="506"/>
      <c r="P175" s="409"/>
      <c r="Q175" s="409"/>
      <c r="R175" s="409"/>
      <c r="S175" s="410"/>
      <c r="T175" s="411"/>
      <c r="U175" s="411"/>
      <c r="V175" s="411" t="str">
        <f>D175</f>
        <v>*gsrho</v>
      </c>
      <c r="W175" s="411"/>
      <c r="X175" s="411"/>
      <c r="Y175" s="411"/>
      <c r="Z175" s="548" t="str">
        <f>IF(Income_Macro_Variables!T175&lt;&gt;"",CONCATENATE(Income_Macro_Variables!$J175,"[",Income_Macro_Variables!T175,"]"),"")</f>
        <v/>
      </c>
      <c r="AA175" s="413" t="str">
        <f>IF(Income_Macro_Variables!U175&lt;&gt;"",CONCATENATE(Income_Macro_Variables!$J175,"[",Income_Macro_Variables!U175,"]"),"")</f>
        <v/>
      </c>
      <c r="AB175" s="413" t="str">
        <f>IF(Income_Macro_Variables!V175&lt;&gt;"",CONCATENATE(Income_Macro_Variables!$H175,"[",Income_Macro_Variables!V175,"]"),"")</f>
        <v>Gross operating surplus of households[*gsrho]</v>
      </c>
      <c r="AC175" s="413" t="str">
        <f>IF(Income_Macro_Variables!W175&lt;&gt;"",CONCATENATE(Income_Macro_Variables!$H175,"[",Income_Macro_Variables!W175,"]"),"")</f>
        <v/>
      </c>
      <c r="AD175" s="413"/>
      <c r="AE175" s="414" t="str">
        <f>IF(Income_Macro_Variables!Y175&lt;&gt;"",CONCATENATE(Income_Macro_Variables!$H175,"[",Income_Macro_Variables!Y175,"]"),"")</f>
        <v/>
      </c>
    </row>
    <row r="176" spans="1:31" ht="20" customHeight="1" thickBot="1">
      <c r="A176" s="406" t="s">
        <v>615</v>
      </c>
      <c r="B176" s="380" t="s">
        <v>2815</v>
      </c>
      <c r="C176" s="380" t="s">
        <v>477</v>
      </c>
      <c r="D176" s="407" t="str">
        <f t="shared" si="22"/>
        <v>*gmxho</v>
      </c>
      <c r="E176" s="408"/>
      <c r="F176" s="406"/>
      <c r="G176" s="407"/>
      <c r="H176" s="665" t="s">
        <v>2806</v>
      </c>
      <c r="I176" s="407"/>
      <c r="J176" s="673" t="str">
        <f t="shared" si="15"/>
        <v>Gross mixed income</v>
      </c>
      <c r="K176" s="408"/>
      <c r="L176" s="406" t="str">
        <f t="shared" si="6"/>
        <v xml:space="preserve">Gross mixed income of </v>
      </c>
      <c r="M176" s="648"/>
      <c r="N176" s="506"/>
      <c r="O176" s="508"/>
      <c r="P176" s="409"/>
      <c r="Q176" s="409"/>
      <c r="R176" s="409"/>
      <c r="S176" s="410"/>
      <c r="T176" s="411"/>
      <c r="U176" s="411"/>
      <c r="V176" s="411" t="str">
        <f>D176</f>
        <v>*gmxho</v>
      </c>
      <c r="W176" s="411"/>
      <c r="X176" s="411"/>
      <c r="Y176" s="411"/>
      <c r="Z176" s="548" t="str">
        <f>IF(Income_Macro_Variables!T176&lt;&gt;"",CONCATENATE(Income_Macro_Variables!$J176,"[",Income_Macro_Variables!T176,"]"),"")</f>
        <v/>
      </c>
      <c r="AA176" s="413" t="str">
        <f>IF(Income_Macro_Variables!U176&lt;&gt;"",CONCATENATE(Income_Macro_Variables!$J176,"[",Income_Macro_Variables!U176,"]"),"")</f>
        <v/>
      </c>
      <c r="AB176" s="413" t="str">
        <f>IF(Income_Macro_Variables!V176&lt;&gt;"",CONCATENATE(Income_Macro_Variables!$H176,"[",Income_Macro_Variables!V176,"]"),"")</f>
        <v>Gross mixed income[*gmxho]</v>
      </c>
      <c r="AC176" s="413" t="str">
        <f>IF(Income_Macro_Variables!W176&lt;&gt;"",CONCATENATE(Income_Macro_Variables!$H176,"[",Income_Macro_Variables!W176,"]"),"")</f>
        <v/>
      </c>
      <c r="AD176" s="413"/>
      <c r="AE176" s="414" t="str">
        <f>IF(Income_Macro_Variables!Y176&lt;&gt;"",CONCATENATE(Income_Macro_Variables!$H176,"[",Income_Macro_Variables!Y176,"]"),"")</f>
        <v/>
      </c>
    </row>
    <row r="177" spans="1:31" ht="20" customHeight="1" thickBot="1">
      <c r="A177" s="406" t="s">
        <v>615</v>
      </c>
      <c r="B177" s="380" t="s">
        <v>480</v>
      </c>
      <c r="C177" s="380" t="s">
        <v>2792</v>
      </c>
      <c r="D177" s="407" t="str">
        <f t="shared" ref="D177:D195" si="23">CONCATENATE(A177,B177,C177)</f>
        <v>*prgnp</v>
      </c>
      <c r="E177" s="408"/>
      <c r="F177" s="406"/>
      <c r="G177" s="407" t="s">
        <v>2982</v>
      </c>
      <c r="H177" s="661" t="s">
        <v>2822</v>
      </c>
      <c r="I177" s="407"/>
      <c r="J177" s="673" t="str">
        <f t="shared" si="15"/>
        <v>Gross primary income of NPISH</v>
      </c>
      <c r="K177" s="408"/>
      <c r="L177" s="406" t="str">
        <f t="shared" ref="L177:L205" si="24">CONCATENATE(H177," by ",I177)</f>
        <v xml:space="preserve">Gross primary income of NPISH by </v>
      </c>
      <c r="M177" s="648"/>
      <c r="N177" s="506"/>
      <c r="O177" s="508"/>
      <c r="P177" s="409"/>
      <c r="Q177" s="409" t="str">
        <f>CONCATENATE("[",H177,"]","=","[",H178,"]","+","[",H179,"]","+","[",H180,"]",)</f>
        <v>[Gross primary income of NPISH]=[Compensation of employees]+[Property income (net)]+[Gross operating surplus and mixed income]</v>
      </c>
      <c r="R177" s="409" t="str">
        <f>CONCATENATE("[",D177,"]","=","[",D178,"]","+","[",D179,"]","+","[",D180,"]",)</f>
        <v>[*prgnp]=[*comnp]+[*prpnp]+[*gsrnp]</v>
      </c>
      <c r="S177" s="410"/>
      <c r="T177" s="411" t="str">
        <f>D177</f>
        <v>*prgnp</v>
      </c>
      <c r="U177" s="411"/>
      <c r="V177" s="411"/>
      <c r="W177" s="411"/>
      <c r="X177" s="411"/>
      <c r="Y177" s="411"/>
      <c r="Z177" s="548" t="str">
        <f>IF(Income_Macro_Variables!T177&lt;&gt;"",CONCATENATE(Income_Macro_Variables!$J177,"[",Income_Macro_Variables!T177,"]"),"")</f>
        <v>Gross primary income of NPISH[*prgnp]</v>
      </c>
      <c r="AA177" s="413" t="str">
        <f>IF(Income_Macro_Variables!U177&lt;&gt;"",CONCATENATE(Income_Macro_Variables!$J177,"[",Income_Macro_Variables!U177,"]"),"")</f>
        <v/>
      </c>
      <c r="AB177" s="413" t="str">
        <f>IF(Income_Macro_Variables!V177&lt;&gt;"",CONCATENATE(Income_Macro_Variables!$H177,"[",Income_Macro_Variables!V177,"]"),"")</f>
        <v/>
      </c>
      <c r="AC177" s="413" t="str">
        <f>IF(Income_Macro_Variables!W177&lt;&gt;"",CONCATENATE(Income_Macro_Variables!$H177,"[",Income_Macro_Variables!W177,"]"),"")</f>
        <v/>
      </c>
      <c r="AD177" s="413"/>
      <c r="AE177" s="414"/>
    </row>
    <row r="178" spans="1:31" ht="20" customHeight="1" thickBot="1">
      <c r="A178" s="406" t="s">
        <v>615</v>
      </c>
      <c r="B178" s="380" t="s">
        <v>453</v>
      </c>
      <c r="C178" s="380" t="s">
        <v>478</v>
      </c>
      <c r="D178" s="407" t="str">
        <f t="shared" si="23"/>
        <v>*comnp</v>
      </c>
      <c r="E178" s="408"/>
      <c r="F178" s="406"/>
      <c r="G178" s="407"/>
      <c r="H178" s="662" t="s">
        <v>350</v>
      </c>
      <c r="I178" s="407"/>
      <c r="J178" s="673" t="str">
        <f t="shared" si="15"/>
        <v>Compensation of employees</v>
      </c>
      <c r="K178" s="408"/>
      <c r="L178" s="406" t="str">
        <f t="shared" si="24"/>
        <v xml:space="preserve">Compensation of employees by </v>
      </c>
      <c r="M178" s="648"/>
      <c r="N178" s="506"/>
      <c r="O178" s="508"/>
      <c r="P178" s="409"/>
      <c r="Q178" s="409"/>
      <c r="R178" s="409"/>
      <c r="S178" s="410"/>
      <c r="T178" s="411"/>
      <c r="U178" s="411" t="str">
        <f>D178</f>
        <v>*comnp</v>
      </c>
      <c r="V178" s="411"/>
      <c r="W178" s="411"/>
      <c r="X178" s="411"/>
      <c r="Y178" s="411"/>
      <c r="Z178" s="548" t="str">
        <f>IF(Income_Macro_Variables!T178&lt;&gt;"",CONCATENATE(Income_Macro_Variables!$J178,"[",Income_Macro_Variables!T178,"]"),"")</f>
        <v/>
      </c>
      <c r="AA178" s="413" t="str">
        <f>IF(Income_Macro_Variables!U178&lt;&gt;"",CONCATENATE(Income_Macro_Variables!$J178,"[",Income_Macro_Variables!U178,"]"),"")</f>
        <v>Compensation of employees[*comnp]</v>
      </c>
      <c r="AB178" s="413" t="str">
        <f>IF(Income_Macro_Variables!V178&lt;&gt;"",CONCATENATE(Income_Macro_Variables!$H178,"[",Income_Macro_Variables!V178,"]"),"")</f>
        <v/>
      </c>
      <c r="AC178" s="413" t="str">
        <f>IF(Income_Macro_Variables!W178&lt;&gt;"",CONCATENATE(Income_Macro_Variables!$H178,"[",Income_Macro_Variables!W178,"]"),"")</f>
        <v/>
      </c>
      <c r="AD178" s="413"/>
      <c r="AE178" s="414"/>
    </row>
    <row r="179" spans="1:31" ht="20" customHeight="1" thickBot="1">
      <c r="A179" s="406" t="s">
        <v>615</v>
      </c>
      <c r="B179" s="380" t="s">
        <v>480</v>
      </c>
      <c r="C179" s="380" t="s">
        <v>500</v>
      </c>
      <c r="D179" s="407" t="str">
        <f t="shared" si="23"/>
        <v>*prpnp</v>
      </c>
      <c r="E179" s="408"/>
      <c r="F179" s="406"/>
      <c r="G179" s="407"/>
      <c r="H179" s="662" t="s">
        <v>2802</v>
      </c>
      <c r="I179" s="407"/>
      <c r="J179" s="673" t="str">
        <f t="shared" si="15"/>
        <v>Property income (net)</v>
      </c>
      <c r="K179" s="408"/>
      <c r="L179" s="406" t="str">
        <f t="shared" si="24"/>
        <v xml:space="preserve">Property income (net) by </v>
      </c>
      <c r="M179" s="648"/>
      <c r="N179" s="506"/>
      <c r="O179" s="508"/>
      <c r="P179" s="409"/>
      <c r="Q179" s="409"/>
      <c r="R179" s="409"/>
      <c r="S179" s="410"/>
      <c r="T179" s="411"/>
      <c r="U179" s="411" t="str">
        <f>D179</f>
        <v>*prpnp</v>
      </c>
      <c r="V179" s="411"/>
      <c r="W179" s="411"/>
      <c r="X179" s="411"/>
      <c r="Y179" s="411"/>
      <c r="Z179" s="548" t="str">
        <f>IF(Income_Macro_Variables!T179&lt;&gt;"",CONCATENATE(Income_Macro_Variables!$J179,"[",Income_Macro_Variables!T179,"]"),"")</f>
        <v/>
      </c>
      <c r="AA179" s="413" t="str">
        <f>IF(Income_Macro_Variables!U179&lt;&gt;"",CONCATENATE(Income_Macro_Variables!$J179,"[",Income_Macro_Variables!U179,"]"),"")</f>
        <v>Property income (net)[*prpnp]</v>
      </c>
      <c r="AB179" s="413" t="str">
        <f>IF(Income_Macro_Variables!V179&lt;&gt;"",CONCATENATE(Income_Macro_Variables!$H179,"[",Income_Macro_Variables!V179,"]"),"")</f>
        <v/>
      </c>
      <c r="AC179" s="413" t="str">
        <f>IF(Income_Macro_Variables!W179&lt;&gt;"",CONCATENATE(Income_Macro_Variables!$H179,"[",Income_Macro_Variables!W179,"]"),"")</f>
        <v/>
      </c>
      <c r="AD179" s="413"/>
      <c r="AE179" s="414"/>
    </row>
    <row r="180" spans="1:31" ht="20" customHeight="1" thickBot="1">
      <c r="A180" s="406" t="s">
        <v>615</v>
      </c>
      <c r="B180" s="380" t="s">
        <v>15</v>
      </c>
      <c r="C180" s="380" t="s">
        <v>2825</v>
      </c>
      <c r="D180" s="407" t="str">
        <f t="shared" si="23"/>
        <v>*gsrnp</v>
      </c>
      <c r="E180" s="408"/>
      <c r="F180" s="406"/>
      <c r="G180" s="407"/>
      <c r="H180" s="662" t="s">
        <v>2804</v>
      </c>
      <c r="I180" s="407"/>
      <c r="J180" s="673" t="str">
        <f t="shared" si="15"/>
        <v>Gross operating surplus and mixed income</v>
      </c>
      <c r="K180" s="408"/>
      <c r="L180" s="406" t="str">
        <f t="shared" si="24"/>
        <v xml:space="preserve">Gross operating surplus and mixed income by </v>
      </c>
      <c r="M180" s="648"/>
      <c r="N180" s="506"/>
      <c r="O180" s="508"/>
      <c r="P180" s="409"/>
      <c r="Q180" s="409"/>
      <c r="R180" s="409"/>
      <c r="S180" s="410"/>
      <c r="T180" s="411"/>
      <c r="U180" s="411" t="str">
        <f>D180</f>
        <v>*gsrnp</v>
      </c>
      <c r="V180" s="411"/>
      <c r="W180" s="411"/>
      <c r="X180" s="411"/>
      <c r="Y180" s="411"/>
      <c r="Z180" s="548" t="str">
        <f>IF(Income_Macro_Variables!T180&lt;&gt;"",CONCATENATE(Income_Macro_Variables!$J180,"[",Income_Macro_Variables!T180,"]"),"")</f>
        <v/>
      </c>
      <c r="AA180" s="413" t="str">
        <f>IF(Income_Macro_Variables!U180&lt;&gt;"",CONCATENATE(Income_Macro_Variables!$J180,"[",Income_Macro_Variables!U180,"]"),"")</f>
        <v>Gross operating surplus and mixed income[*gsrnp]</v>
      </c>
      <c r="AB180" s="413" t="str">
        <f>IF(Income_Macro_Variables!V180&lt;&gt;"",CONCATENATE(Income_Macro_Variables!$H180,"[",Income_Macro_Variables!V180,"]"),"")</f>
        <v/>
      </c>
      <c r="AC180" s="413" t="str">
        <f>IF(Income_Macro_Variables!W180&lt;&gt;"",CONCATENATE(Income_Macro_Variables!$H180,"[",Income_Macro_Variables!W180,"]"),"")</f>
        <v/>
      </c>
      <c r="AD180" s="413"/>
      <c r="AE180" s="414"/>
    </row>
    <row r="181" spans="1:31" ht="20" customHeight="1" thickBot="1">
      <c r="A181" s="406" t="s">
        <v>615</v>
      </c>
      <c r="B181" s="380" t="s">
        <v>480</v>
      </c>
      <c r="C181" s="380" t="s">
        <v>2790</v>
      </c>
      <c r="D181" s="407" t="str">
        <f t="shared" si="23"/>
        <v>*prghn</v>
      </c>
      <c r="E181" s="408"/>
      <c r="F181" s="406"/>
      <c r="G181" s="407" t="s">
        <v>2983</v>
      </c>
      <c r="H181" s="661" t="s">
        <v>2831</v>
      </c>
      <c r="I181" s="407"/>
      <c r="J181" s="673" t="str">
        <f t="shared" si="15"/>
        <v>Gross primary income of households and NPISH</v>
      </c>
      <c r="K181" s="408"/>
      <c r="L181" s="406" t="str">
        <f t="shared" si="24"/>
        <v xml:space="preserve">Gross primary income of households and NPISH by </v>
      </c>
      <c r="M181" s="648"/>
      <c r="N181" s="506"/>
      <c r="O181" s="508"/>
      <c r="P181" s="409"/>
      <c r="Q181" s="409" t="str">
        <f>CONCATENATE("[",H181,"]","=","[",H182,"]","+","[",H183,"]","+","[",H184,"]",)</f>
        <v>[Gross primary income of households and NPISH]=[Compensation of employees]+[Property income (net)]+[Gross operating surplus and mixed income]</v>
      </c>
      <c r="R181" s="409" t="str">
        <f>CONCATENATE("[",D181,"]","=","[",D182,"]","+","[",D183,"]","+","[",D184,"]",)</f>
        <v>[*prghn]=[*comhn]+[*prphn]+[*gsmhn]</v>
      </c>
      <c r="S181" s="410"/>
      <c r="T181" s="411" t="str">
        <f>D181</f>
        <v>*prghn</v>
      </c>
      <c r="U181" s="411"/>
      <c r="V181" s="411"/>
      <c r="W181" s="411"/>
      <c r="X181" s="411"/>
      <c r="Y181" s="411"/>
      <c r="Z181" s="548" t="str">
        <f>IF(Income_Macro_Variables!T181&lt;&gt;"",CONCATENATE(Income_Macro_Variables!$J181,"[",Income_Macro_Variables!T181,"]"),"")</f>
        <v>Gross primary income of households and NPISH[*prghn]</v>
      </c>
      <c r="AA181" s="413" t="str">
        <f>IF(Income_Macro_Variables!U181&lt;&gt;"",CONCATENATE(Income_Macro_Variables!$J181,"[",Income_Macro_Variables!U181,"]"),"")</f>
        <v/>
      </c>
      <c r="AB181" s="413" t="str">
        <f>IF(Income_Macro_Variables!V181&lt;&gt;"",CONCATENATE(Income_Macro_Variables!$H181,"[",Income_Macro_Variables!V181,"]"),"")</f>
        <v/>
      </c>
      <c r="AC181" s="413" t="str">
        <f>IF(Income_Macro_Variables!W181&lt;&gt;"",CONCATENATE(Income_Macro_Variables!$H181,"[",Income_Macro_Variables!W181,"]"),"")</f>
        <v/>
      </c>
      <c r="AD181" s="413"/>
      <c r="AE181" s="414"/>
    </row>
    <row r="182" spans="1:31" ht="20" customHeight="1" thickBot="1">
      <c r="A182" s="406" t="s">
        <v>615</v>
      </c>
      <c r="B182" s="380" t="s">
        <v>453</v>
      </c>
      <c r="C182" s="380" t="s">
        <v>2800</v>
      </c>
      <c r="D182" s="407" t="str">
        <f t="shared" si="23"/>
        <v>*comhn</v>
      </c>
      <c r="E182" s="408"/>
      <c r="F182" s="406"/>
      <c r="G182" s="407"/>
      <c r="H182" s="662" t="s">
        <v>350</v>
      </c>
      <c r="I182" s="407"/>
      <c r="J182" s="673" t="str">
        <f t="shared" si="15"/>
        <v>Compensation of employees</v>
      </c>
      <c r="K182" s="408"/>
      <c r="L182" s="406" t="str">
        <f t="shared" si="24"/>
        <v xml:space="preserve">Compensation of employees by </v>
      </c>
      <c r="M182" s="648"/>
      <c r="N182" s="506"/>
      <c r="O182" s="508"/>
      <c r="P182" s="409"/>
      <c r="Q182" s="409"/>
      <c r="R182" s="409"/>
      <c r="S182" s="410"/>
      <c r="T182" s="411"/>
      <c r="U182" s="411" t="str">
        <f>D182</f>
        <v>*comhn</v>
      </c>
      <c r="V182" s="411"/>
      <c r="W182" s="411"/>
      <c r="X182" s="411"/>
      <c r="Y182" s="411"/>
      <c r="Z182" s="548" t="str">
        <f>IF(Income_Macro_Variables!T182&lt;&gt;"",CONCATENATE(Income_Macro_Variables!$J182,"[",Income_Macro_Variables!T182,"]"),"")</f>
        <v/>
      </c>
      <c r="AA182" s="413" t="str">
        <f>IF(Income_Macro_Variables!U182&lt;&gt;"",CONCATENATE(Income_Macro_Variables!$J182,"[",Income_Macro_Variables!U182,"]"),"")</f>
        <v>Compensation of employees[*comhn]</v>
      </c>
      <c r="AB182" s="413" t="str">
        <f>IF(Income_Macro_Variables!V182&lt;&gt;"",CONCATENATE(Income_Macro_Variables!$H182,"[",Income_Macro_Variables!V182,"]"),"")</f>
        <v/>
      </c>
      <c r="AC182" s="413" t="str">
        <f>IF(Income_Macro_Variables!W182&lt;&gt;"",CONCATENATE(Income_Macro_Variables!$H182,"[",Income_Macro_Variables!W182,"]"),"")</f>
        <v/>
      </c>
      <c r="AD182" s="413"/>
      <c r="AE182" s="414"/>
    </row>
    <row r="183" spans="1:31" ht="20" customHeight="1" thickBot="1">
      <c r="A183" s="406" t="s">
        <v>615</v>
      </c>
      <c r="B183" s="380" t="s">
        <v>480</v>
      </c>
      <c r="C183" s="380" t="s">
        <v>2767</v>
      </c>
      <c r="D183" s="407" t="str">
        <f t="shared" si="23"/>
        <v>*prphn</v>
      </c>
      <c r="E183" s="408"/>
      <c r="F183" s="406"/>
      <c r="G183" s="407"/>
      <c r="H183" s="662" t="s">
        <v>2802</v>
      </c>
      <c r="I183" s="407"/>
      <c r="J183" s="673" t="str">
        <f t="shared" si="15"/>
        <v>Property income (net)</v>
      </c>
      <c r="K183" s="408"/>
      <c r="L183" s="406" t="str">
        <f t="shared" si="24"/>
        <v xml:space="preserve">Property income (net) by </v>
      </c>
      <c r="M183" s="648"/>
      <c r="N183" s="506"/>
      <c r="O183" s="508"/>
      <c r="P183" s="409"/>
      <c r="Q183" s="409"/>
      <c r="R183" s="409"/>
      <c r="S183" s="410"/>
      <c r="T183" s="411"/>
      <c r="U183" s="411" t="str">
        <f>D183</f>
        <v>*prphn</v>
      </c>
      <c r="V183" s="411"/>
      <c r="W183" s="411"/>
      <c r="X183" s="411"/>
      <c r="Y183" s="411"/>
      <c r="Z183" s="548" t="str">
        <f>IF(Income_Macro_Variables!T183&lt;&gt;"",CONCATENATE(Income_Macro_Variables!$J183,"[",Income_Macro_Variables!T183,"]"),"")</f>
        <v/>
      </c>
      <c r="AA183" s="413" t="str">
        <f>IF(Income_Macro_Variables!U183&lt;&gt;"",CONCATENATE(Income_Macro_Variables!$J183,"[",Income_Macro_Variables!U183,"]"),"")</f>
        <v>Property income (net)[*prphn]</v>
      </c>
      <c r="AB183" s="413" t="str">
        <f>IF(Income_Macro_Variables!V183&lt;&gt;"",CONCATENATE(Income_Macro_Variables!$H183,"[",Income_Macro_Variables!V183,"]"),"")</f>
        <v/>
      </c>
      <c r="AC183" s="413" t="str">
        <f>IF(Income_Macro_Variables!W183&lt;&gt;"",CONCATENATE(Income_Macro_Variables!$H183,"[",Income_Macro_Variables!W183,"]"),"")</f>
        <v/>
      </c>
      <c r="AD183" s="413"/>
      <c r="AE183" s="414"/>
    </row>
    <row r="184" spans="1:31" ht="20" customHeight="1" thickBot="1">
      <c r="A184" s="406" t="s">
        <v>615</v>
      </c>
      <c r="B184" s="380" t="s">
        <v>15</v>
      </c>
      <c r="C184" s="380" t="s">
        <v>2800</v>
      </c>
      <c r="D184" s="407" t="str">
        <f t="shared" si="23"/>
        <v>*gsmhn</v>
      </c>
      <c r="E184" s="408"/>
      <c r="F184" s="406"/>
      <c r="G184" s="407"/>
      <c r="H184" s="662" t="s">
        <v>2804</v>
      </c>
      <c r="I184" s="407"/>
      <c r="J184" s="673" t="str">
        <f t="shared" si="15"/>
        <v>Gross operating surplus and mixed income</v>
      </c>
      <c r="K184" s="408"/>
      <c r="L184" s="406" t="str">
        <f t="shared" si="24"/>
        <v xml:space="preserve">Gross operating surplus and mixed income by </v>
      </c>
      <c r="M184" s="648"/>
      <c r="N184" s="506"/>
      <c r="O184" s="508"/>
      <c r="P184" s="409"/>
      <c r="Q184" s="409" t="str">
        <f>CONCATENATE("[",H184,"]","=","[",H185,"]","+","[",H186,"]",)</f>
        <v>[Gross operating surplus and mixed income]=[Gross operating surplus]+[Gross mixed income]</v>
      </c>
      <c r="R184" s="409" t="str">
        <f>CONCATENATE("[",D184,"]","=","[",D185,"]","+","[",D186,"]",)</f>
        <v>[*gsmhn]=[*gsrhn]+[*gmxhn]</v>
      </c>
      <c r="S184" s="410"/>
      <c r="T184" s="411"/>
      <c r="U184" s="411" t="str">
        <f>D184</f>
        <v>*gsmhn</v>
      </c>
      <c r="V184" s="411"/>
      <c r="W184" s="411"/>
      <c r="X184" s="411"/>
      <c r="Y184" s="411"/>
      <c r="Z184" s="548" t="str">
        <f>IF(Income_Macro_Variables!T184&lt;&gt;"",CONCATENATE(Income_Macro_Variables!$J184,"[",Income_Macro_Variables!T184,"]"),"")</f>
        <v/>
      </c>
      <c r="AA184" s="413" t="str">
        <f>IF(Income_Macro_Variables!U184&lt;&gt;"",CONCATENATE(Income_Macro_Variables!$J184,"[",Income_Macro_Variables!U184,"]"),"")</f>
        <v>Gross operating surplus and mixed income[*gsmhn]</v>
      </c>
      <c r="AB184" s="413" t="str">
        <f>IF(Income_Macro_Variables!V184&lt;&gt;"",CONCATENATE(Income_Macro_Variables!$H184,"[",Income_Macro_Variables!V184,"]"),"")</f>
        <v/>
      </c>
      <c r="AC184" s="413" t="str">
        <f>IF(Income_Macro_Variables!W184&lt;&gt;"",CONCATENATE(Income_Macro_Variables!$H184,"[",Income_Macro_Variables!W184,"]"),"")</f>
        <v/>
      </c>
      <c r="AD184" s="413"/>
      <c r="AE184" s="414"/>
    </row>
    <row r="185" spans="1:31" ht="20" customHeight="1" thickBot="1">
      <c r="A185" s="406" t="s">
        <v>615</v>
      </c>
      <c r="B185" s="380" t="s">
        <v>15</v>
      </c>
      <c r="C185" s="380" t="s">
        <v>2801</v>
      </c>
      <c r="D185" s="407" t="str">
        <f t="shared" si="23"/>
        <v>*gsrhn</v>
      </c>
      <c r="E185" s="408"/>
      <c r="F185" s="406"/>
      <c r="G185" s="407"/>
      <c r="H185" s="665" t="s">
        <v>2805</v>
      </c>
      <c r="I185" s="407"/>
      <c r="J185" s="673" t="str">
        <f t="shared" si="15"/>
        <v>Gross operating surplus</v>
      </c>
      <c r="K185" s="408"/>
      <c r="L185" s="406" t="str">
        <f t="shared" si="24"/>
        <v xml:space="preserve">Gross operating surplus by </v>
      </c>
      <c r="M185" s="648"/>
      <c r="N185" s="506"/>
      <c r="O185" s="508"/>
      <c r="P185" s="409"/>
      <c r="Q185" s="409"/>
      <c r="R185" s="409"/>
      <c r="S185" s="410"/>
      <c r="T185" s="411"/>
      <c r="U185" s="411"/>
      <c r="V185" s="411" t="str">
        <f>D185</f>
        <v>*gsrhn</v>
      </c>
      <c r="W185" s="411"/>
      <c r="X185" s="411"/>
      <c r="Y185" s="411"/>
      <c r="Z185" s="548" t="str">
        <f>IF(Income_Macro_Variables!T185&lt;&gt;"",CONCATENATE(Income_Macro_Variables!$J185,"[",Income_Macro_Variables!T185,"]"),"")</f>
        <v/>
      </c>
      <c r="AA185" s="413" t="str">
        <f>IF(Income_Macro_Variables!U185&lt;&gt;"",CONCATENATE(Income_Macro_Variables!$J185,"[",Income_Macro_Variables!U185,"]"),"")</f>
        <v/>
      </c>
      <c r="AB185" s="413" t="str">
        <f>IF(Income_Macro_Variables!V185&lt;&gt;"",CONCATENATE(Income_Macro_Variables!$H185,"[",Income_Macro_Variables!V185,"]"),"")</f>
        <v>Gross operating surplus[*gsrhn]</v>
      </c>
      <c r="AC185" s="413" t="str">
        <f>IF(Income_Macro_Variables!W185&lt;&gt;"",CONCATENATE(Income_Macro_Variables!$H185,"[",Income_Macro_Variables!W185,"]"),"")</f>
        <v/>
      </c>
      <c r="AD185" s="413"/>
      <c r="AE185" s="414"/>
    </row>
    <row r="186" spans="1:31" ht="20" customHeight="1" thickBot="1">
      <c r="A186" s="406" t="s">
        <v>615</v>
      </c>
      <c r="B186" s="380" t="s">
        <v>2815</v>
      </c>
      <c r="C186" s="380" t="s">
        <v>2836</v>
      </c>
      <c r="D186" s="407" t="str">
        <f t="shared" si="23"/>
        <v>*gmxhn</v>
      </c>
      <c r="E186" s="408"/>
      <c r="F186" s="406"/>
      <c r="G186" s="407"/>
      <c r="H186" s="665" t="s">
        <v>2806</v>
      </c>
      <c r="I186" s="407"/>
      <c r="J186" s="673" t="str">
        <f t="shared" si="15"/>
        <v>Gross mixed income</v>
      </c>
      <c r="K186" s="408"/>
      <c r="L186" s="406" t="str">
        <f t="shared" si="24"/>
        <v xml:space="preserve">Gross mixed income by </v>
      </c>
      <c r="M186" s="648"/>
      <c r="N186" s="506"/>
      <c r="O186" s="508"/>
      <c r="P186" s="409"/>
      <c r="Q186" s="409"/>
      <c r="R186" s="409"/>
      <c r="S186" s="410"/>
      <c r="T186" s="411"/>
      <c r="U186" s="411"/>
      <c r="V186" s="411" t="str">
        <f>D186</f>
        <v>*gmxhn</v>
      </c>
      <c r="W186" s="411"/>
      <c r="X186" s="411"/>
      <c r="Y186" s="411"/>
      <c r="Z186" s="548" t="str">
        <f>IF(Income_Macro_Variables!T186&lt;&gt;"",CONCATENATE(Income_Macro_Variables!$J186,"[",Income_Macro_Variables!T186,"]"),"")</f>
        <v/>
      </c>
      <c r="AA186" s="413" t="str">
        <f>IF(Income_Macro_Variables!U186&lt;&gt;"",CONCATENATE(Income_Macro_Variables!$J186,"[",Income_Macro_Variables!U186,"]"),"")</f>
        <v/>
      </c>
      <c r="AB186" s="413" t="str">
        <f>IF(Income_Macro_Variables!V186&lt;&gt;"",CONCATENATE(Income_Macro_Variables!$H186,"[",Income_Macro_Variables!V186,"]"),"")</f>
        <v>Gross mixed income[*gmxhn]</v>
      </c>
      <c r="AC186" s="413" t="str">
        <f>IF(Income_Macro_Variables!W186&lt;&gt;"",CONCATENATE(Income_Macro_Variables!$H186,"[",Income_Macro_Variables!W186,"]"),"")</f>
        <v/>
      </c>
      <c r="AD186" s="413"/>
      <c r="AE186" s="414"/>
    </row>
    <row r="187" spans="1:31" ht="20" customHeight="1" thickBot="1">
      <c r="A187" s="406" t="s">
        <v>615</v>
      </c>
      <c r="B187" s="380" t="s">
        <v>480</v>
      </c>
      <c r="C187" s="380" t="s">
        <v>2793</v>
      </c>
      <c r="D187" s="407" t="str">
        <f t="shared" si="23"/>
        <v>*prgco</v>
      </c>
      <c r="E187" s="408"/>
      <c r="F187" s="406"/>
      <c r="G187" s="407" t="s">
        <v>2984</v>
      </c>
      <c r="H187" s="661" t="s">
        <v>2849</v>
      </c>
      <c r="I187" s="407"/>
      <c r="J187" s="673" t="str">
        <f t="shared" si="15"/>
        <v>Gross primary income of corporations</v>
      </c>
      <c r="K187" s="408"/>
      <c r="L187" s="406" t="str">
        <f t="shared" si="24"/>
        <v xml:space="preserve">Gross primary income of corporations by </v>
      </c>
      <c r="M187" s="648"/>
      <c r="N187" s="506"/>
      <c r="O187" s="508"/>
      <c r="P187" s="409"/>
      <c r="Q187" s="409" t="str">
        <f>CONCATENATE("[",H187,"]","=","[",H188,"]","+","[",H189,"]",)</f>
        <v>[Gross primary income of corporations]=[Property income (net)]+[Gross operating surplus]</v>
      </c>
      <c r="R187" s="409" t="str">
        <f>CONCATENATE("[",D187,"]","=","[",D188,"]","+","[",D189,"]",)</f>
        <v>[*prgco]=[*prpco]+[*gsrco]</v>
      </c>
      <c r="S187" s="410"/>
      <c r="T187" s="411" t="str">
        <f>D187</f>
        <v>*prgco</v>
      </c>
      <c r="U187" s="411"/>
      <c r="V187" s="411"/>
      <c r="W187" s="411"/>
      <c r="X187" s="411"/>
      <c r="Y187" s="411"/>
      <c r="Z187" s="548" t="str">
        <f>IF(Income_Macro_Variables!T187&lt;&gt;"",CONCATENATE(Income_Macro_Variables!$J187,"[",Income_Macro_Variables!T187,"]"),"")</f>
        <v>Gross primary income of corporations[*prgco]</v>
      </c>
      <c r="AA187" s="413" t="str">
        <f>IF(Income_Macro_Variables!U187&lt;&gt;"",CONCATENATE(Income_Macro_Variables!$J187,"[",Income_Macro_Variables!U187,"]"),"")</f>
        <v/>
      </c>
      <c r="AB187" s="413" t="str">
        <f>IF(Income_Macro_Variables!V187&lt;&gt;"",CONCATENATE(Income_Macro_Variables!$H187,"[",Income_Macro_Variables!V187,"]"),"")</f>
        <v/>
      </c>
      <c r="AC187" s="413" t="str">
        <f>IF(Income_Macro_Variables!W187&lt;&gt;"",CONCATENATE(Income_Macro_Variables!$H187,"[",Income_Macro_Variables!W187,"]"),"")</f>
        <v/>
      </c>
      <c r="AD187" s="413"/>
      <c r="AE187" s="414"/>
    </row>
    <row r="188" spans="1:31" ht="20" customHeight="1" thickBot="1">
      <c r="A188" s="406" t="s">
        <v>615</v>
      </c>
      <c r="B188" s="380" t="s">
        <v>480</v>
      </c>
      <c r="C188" s="380" t="s">
        <v>302</v>
      </c>
      <c r="D188" s="407" t="str">
        <f t="shared" si="23"/>
        <v>*prpco</v>
      </c>
      <c r="E188" s="408"/>
      <c r="F188" s="406"/>
      <c r="G188" s="407"/>
      <c r="H188" s="662" t="s">
        <v>2802</v>
      </c>
      <c r="I188" s="407"/>
      <c r="J188" s="673" t="str">
        <f t="shared" si="15"/>
        <v>Property income (net)</v>
      </c>
      <c r="K188" s="408"/>
      <c r="L188" s="406" t="str">
        <f t="shared" si="24"/>
        <v xml:space="preserve">Property income (net) by </v>
      </c>
      <c r="M188" s="648"/>
      <c r="N188" s="506"/>
      <c r="O188" s="508"/>
      <c r="P188" s="409"/>
      <c r="Q188" s="409"/>
      <c r="R188" s="409"/>
      <c r="S188" s="410"/>
      <c r="T188" s="411"/>
      <c r="U188" s="411" t="str">
        <f>D188</f>
        <v>*prpco</v>
      </c>
      <c r="V188" s="411"/>
      <c r="W188" s="411"/>
      <c r="X188" s="411"/>
      <c r="Y188" s="411"/>
      <c r="Z188" s="548" t="str">
        <f>IF(Income_Macro_Variables!T188&lt;&gt;"",CONCATENATE(Income_Macro_Variables!$J188,"[",Income_Macro_Variables!T188,"]"),"")</f>
        <v/>
      </c>
      <c r="AA188" s="413" t="str">
        <f>IF(Income_Macro_Variables!U188&lt;&gt;"",CONCATENATE(Income_Macro_Variables!$J188,"[",Income_Macro_Variables!U188,"]"),"")</f>
        <v>Property income (net)[*prpco]</v>
      </c>
      <c r="AB188" s="413" t="str">
        <f>IF(Income_Macro_Variables!V188&lt;&gt;"",CONCATENATE(Income_Macro_Variables!$H188,"[",Income_Macro_Variables!V188,"]"),"")</f>
        <v/>
      </c>
      <c r="AC188" s="413" t="str">
        <f>IF(Income_Macro_Variables!W188&lt;&gt;"",CONCATENATE(Income_Macro_Variables!$H188,"[",Income_Macro_Variables!W188,"]"),"")</f>
        <v/>
      </c>
      <c r="AD188" s="413"/>
      <c r="AE188" s="414"/>
    </row>
    <row r="189" spans="1:31" ht="20" customHeight="1" thickBot="1">
      <c r="A189" s="406" t="s">
        <v>615</v>
      </c>
      <c r="B189" s="380" t="s">
        <v>15</v>
      </c>
      <c r="C189" s="380" t="s">
        <v>2851</v>
      </c>
      <c r="D189" s="407" t="str">
        <f t="shared" si="23"/>
        <v>*gsrco</v>
      </c>
      <c r="E189" s="408"/>
      <c r="F189" s="406"/>
      <c r="G189" s="407"/>
      <c r="H189" s="662" t="s">
        <v>2805</v>
      </c>
      <c r="I189" s="407"/>
      <c r="J189" s="673" t="str">
        <f t="shared" si="15"/>
        <v>Gross operating surplus</v>
      </c>
      <c r="K189" s="408"/>
      <c r="L189" s="406" t="str">
        <f t="shared" si="24"/>
        <v xml:space="preserve">Gross operating surplus by </v>
      </c>
      <c r="M189" s="648"/>
      <c r="N189" s="506"/>
      <c r="O189" s="508"/>
      <c r="P189" s="409"/>
      <c r="Q189" s="409"/>
      <c r="R189" s="409"/>
      <c r="S189" s="410"/>
      <c r="T189" s="411"/>
      <c r="U189" s="411" t="str">
        <f>D189</f>
        <v>*gsrco</v>
      </c>
      <c r="V189" s="411"/>
      <c r="W189" s="411"/>
      <c r="X189" s="411"/>
      <c r="Y189" s="411"/>
      <c r="Z189" s="548" t="str">
        <f>IF(Income_Macro_Variables!T189&lt;&gt;"",CONCATENATE(Income_Macro_Variables!$J189,"[",Income_Macro_Variables!T189,"]"),"")</f>
        <v/>
      </c>
      <c r="AA189" s="413" t="str">
        <f>IF(Income_Macro_Variables!U189&lt;&gt;"",CONCATENATE(Income_Macro_Variables!$J189,"[",Income_Macro_Variables!U189,"]"),"")</f>
        <v>Gross operating surplus[*gsrco]</v>
      </c>
      <c r="AB189" s="413" t="str">
        <f>IF(Income_Macro_Variables!V189&lt;&gt;"",CONCATENATE(Income_Macro_Variables!$H189,"[",Income_Macro_Variables!V189,"]"),"")</f>
        <v/>
      </c>
      <c r="AC189" s="413" t="str">
        <f>IF(Income_Macro_Variables!W189&lt;&gt;"",CONCATENATE(Income_Macro_Variables!$H189,"[",Income_Macro_Variables!W189,"]"),"")</f>
        <v/>
      </c>
      <c r="AD189" s="413"/>
      <c r="AE189" s="414"/>
    </row>
    <row r="190" spans="1:31" ht="20" customHeight="1" thickBot="1">
      <c r="A190" s="406" t="s">
        <v>615</v>
      </c>
      <c r="B190" s="380" t="s">
        <v>480</v>
      </c>
      <c r="C190" s="380" t="s">
        <v>2794</v>
      </c>
      <c r="D190" s="407" t="str">
        <f t="shared" si="23"/>
        <v>*prgnf</v>
      </c>
      <c r="E190" s="408"/>
      <c r="F190" s="406"/>
      <c r="G190" s="407" t="s">
        <v>2985</v>
      </c>
      <c r="H190" s="661" t="s">
        <v>2839</v>
      </c>
      <c r="I190" s="407"/>
      <c r="J190" s="673" t="str">
        <f t="shared" si="15"/>
        <v>Gross primary income of non-financial corporations</v>
      </c>
      <c r="K190" s="408"/>
      <c r="L190" s="406" t="str">
        <f t="shared" si="24"/>
        <v xml:space="preserve">Gross primary income of non-financial corporations by </v>
      </c>
      <c r="M190" s="648"/>
      <c r="N190" s="506"/>
      <c r="O190" s="508"/>
      <c r="P190" s="409"/>
      <c r="Q190" s="409" t="str">
        <f>CONCATENATE("[",H190,"]","=","[",H191,"]","+","[",H192,"]",)</f>
        <v>[Gross primary income of non-financial corporations]=[Property income (net)]+[Gross operating surplus]</v>
      </c>
      <c r="R190" s="409" t="str">
        <f>CONCATENATE("[",D190,"]","=","[",D191,"]","+","[",D192,"]",)</f>
        <v>[*prgnf]=[*prpnf]+[*gsrnf]</v>
      </c>
      <c r="S190" s="410"/>
      <c r="T190" s="411" t="str">
        <f>D190</f>
        <v>*prgnf</v>
      </c>
      <c r="U190" s="411"/>
      <c r="V190" s="411"/>
      <c r="W190" s="411"/>
      <c r="X190" s="411"/>
      <c r="Y190" s="411"/>
      <c r="Z190" s="548" t="str">
        <f>IF(Income_Macro_Variables!T190&lt;&gt;"",CONCATENATE(Income_Macro_Variables!$J190,"[",Income_Macro_Variables!T190,"]"),"")</f>
        <v>Gross primary income of non-financial corporations[*prgnf]</v>
      </c>
      <c r="AA190" s="413" t="str">
        <f>IF(Income_Macro_Variables!U190&lt;&gt;"",CONCATENATE(Income_Macro_Variables!$J190,"[",Income_Macro_Variables!U190,"]"),"")</f>
        <v/>
      </c>
      <c r="AB190" s="413" t="str">
        <f>IF(Income_Macro_Variables!V190&lt;&gt;"",CONCATENATE(Income_Macro_Variables!$H190,"[",Income_Macro_Variables!V190,"]"),"")</f>
        <v/>
      </c>
      <c r="AC190" s="413" t="str">
        <f>IF(Income_Macro_Variables!W190&lt;&gt;"",CONCATENATE(Income_Macro_Variables!$H190,"[",Income_Macro_Variables!W190,"]"),"")</f>
        <v/>
      </c>
      <c r="AD190" s="413"/>
      <c r="AE190" s="414"/>
    </row>
    <row r="191" spans="1:31" ht="20" customHeight="1" thickBot="1">
      <c r="A191" s="406" t="s">
        <v>615</v>
      </c>
      <c r="B191" s="380" t="s">
        <v>480</v>
      </c>
      <c r="C191" s="380" t="s">
        <v>2841</v>
      </c>
      <c r="D191" s="407" t="str">
        <f t="shared" si="23"/>
        <v>*prpnf</v>
      </c>
      <c r="E191" s="408"/>
      <c r="F191" s="406"/>
      <c r="G191" s="407"/>
      <c r="H191" s="662" t="s">
        <v>2802</v>
      </c>
      <c r="I191" s="407"/>
      <c r="J191" s="673" t="str">
        <f t="shared" si="15"/>
        <v>Property income (net)</v>
      </c>
      <c r="K191" s="408"/>
      <c r="L191" s="406" t="str">
        <f t="shared" si="24"/>
        <v xml:space="preserve">Property income (net) by </v>
      </c>
      <c r="M191" s="648"/>
      <c r="N191" s="506"/>
      <c r="O191" s="508"/>
      <c r="P191" s="409"/>
      <c r="Q191" s="409"/>
      <c r="R191" s="409"/>
      <c r="S191" s="410"/>
      <c r="T191" s="411"/>
      <c r="U191" s="411" t="str">
        <f>D191</f>
        <v>*prpnf</v>
      </c>
      <c r="V191" s="411"/>
      <c r="W191" s="411"/>
      <c r="X191" s="411"/>
      <c r="Y191" s="411"/>
      <c r="Z191" s="548" t="str">
        <f>IF(Income_Macro_Variables!T191&lt;&gt;"",CONCATENATE(Income_Macro_Variables!$J191,"[",Income_Macro_Variables!T191,"]"),"")</f>
        <v/>
      </c>
      <c r="AA191" s="413" t="str">
        <f>IF(Income_Macro_Variables!U191&lt;&gt;"",CONCATENATE(Income_Macro_Variables!$J191,"[",Income_Macro_Variables!U191,"]"),"")</f>
        <v>Property income (net)[*prpnf]</v>
      </c>
      <c r="AB191" s="413" t="str">
        <f>IF(Income_Macro_Variables!V191&lt;&gt;"",CONCATENATE(Income_Macro_Variables!$H191,"[",Income_Macro_Variables!V191,"]"),"")</f>
        <v/>
      </c>
      <c r="AC191" s="413" t="str">
        <f>IF(Income_Macro_Variables!W191&lt;&gt;"",CONCATENATE(Income_Macro_Variables!$H191,"[",Income_Macro_Variables!W191,"]"),"")</f>
        <v/>
      </c>
      <c r="AD191" s="413"/>
      <c r="AE191" s="414"/>
    </row>
    <row r="192" spans="1:31" ht="20" customHeight="1" thickBot="1">
      <c r="A192" s="406" t="s">
        <v>615</v>
      </c>
      <c r="B192" s="380" t="s">
        <v>15</v>
      </c>
      <c r="C192" s="380" t="s">
        <v>2842</v>
      </c>
      <c r="D192" s="407" t="str">
        <f t="shared" si="23"/>
        <v>*gsrnf</v>
      </c>
      <c r="E192" s="408"/>
      <c r="F192" s="406"/>
      <c r="G192" s="407"/>
      <c r="H192" s="662" t="s">
        <v>2805</v>
      </c>
      <c r="I192" s="407"/>
      <c r="J192" s="673" t="str">
        <f t="shared" si="15"/>
        <v>Gross operating surplus</v>
      </c>
      <c r="K192" s="408"/>
      <c r="L192" s="406" t="str">
        <f t="shared" si="24"/>
        <v xml:space="preserve">Gross operating surplus by </v>
      </c>
      <c r="M192" s="648"/>
      <c r="N192" s="506"/>
      <c r="O192" s="508"/>
      <c r="P192" s="409"/>
      <c r="Q192" s="409"/>
      <c r="R192" s="409"/>
      <c r="S192" s="410"/>
      <c r="T192" s="411"/>
      <c r="U192" s="411" t="str">
        <f>D192</f>
        <v>*gsrnf</v>
      </c>
      <c r="V192" s="411"/>
      <c r="W192" s="411"/>
      <c r="X192" s="411"/>
      <c r="Y192" s="411"/>
      <c r="Z192" s="548" t="str">
        <f>IF(Income_Macro_Variables!T192&lt;&gt;"",CONCATENATE(Income_Macro_Variables!$J192,"[",Income_Macro_Variables!T192,"]"),"")</f>
        <v/>
      </c>
      <c r="AA192" s="413" t="str">
        <f>IF(Income_Macro_Variables!U192&lt;&gt;"",CONCATENATE(Income_Macro_Variables!$J192,"[",Income_Macro_Variables!U192,"]"),"")</f>
        <v>Gross operating surplus[*gsrnf]</v>
      </c>
      <c r="AB192" s="413" t="str">
        <f>IF(Income_Macro_Variables!V192&lt;&gt;"",CONCATENATE(Income_Macro_Variables!$H192,"[",Income_Macro_Variables!V192,"]"),"")</f>
        <v/>
      </c>
      <c r="AC192" s="413" t="str">
        <f>IF(Income_Macro_Variables!W192&lt;&gt;"",CONCATENATE(Income_Macro_Variables!$H192,"[",Income_Macro_Variables!W192,"]"),"")</f>
        <v/>
      </c>
      <c r="AD192" s="413"/>
      <c r="AE192" s="414"/>
    </row>
    <row r="193" spans="1:31" ht="20" customHeight="1" thickBot="1">
      <c r="A193" s="406" t="s">
        <v>615</v>
      </c>
      <c r="B193" s="380" t="s">
        <v>480</v>
      </c>
      <c r="C193" s="380" t="s">
        <v>2795</v>
      </c>
      <c r="D193" s="407" t="str">
        <f t="shared" si="23"/>
        <v>*prgfc</v>
      </c>
      <c r="E193" s="408"/>
      <c r="F193" s="406"/>
      <c r="G193" s="407" t="s">
        <v>2986</v>
      </c>
      <c r="H193" s="661" t="s">
        <v>2844</v>
      </c>
      <c r="I193" s="407"/>
      <c r="J193" s="673" t="str">
        <f t="shared" si="15"/>
        <v>Gross primary income of financial corporations</v>
      </c>
      <c r="K193" s="408"/>
      <c r="L193" s="406" t="str">
        <f t="shared" si="24"/>
        <v xml:space="preserve">Gross primary income of financial corporations by </v>
      </c>
      <c r="M193" s="648"/>
      <c r="N193" s="506"/>
      <c r="O193" s="508"/>
      <c r="P193" s="409"/>
      <c r="Q193" s="409" t="str">
        <f>CONCATENATE("[",H193,"]","=","[",H194,"]","+","[",H195,"]",)</f>
        <v>[Gross primary income of financial corporations]=[Property income (net)]+[Gross operating surplus]</v>
      </c>
      <c r="R193" s="409" t="str">
        <f>CONCATENATE("[",D193,"]","=","[",D194,"]","+","[",D195,"]",)</f>
        <v>[*prgfc]=[*prpfc]+[*gsrfc]</v>
      </c>
      <c r="S193" s="410"/>
      <c r="T193" s="411" t="str">
        <f>D193</f>
        <v>*prgfc</v>
      </c>
      <c r="U193" s="411"/>
      <c r="V193" s="411"/>
      <c r="W193" s="411"/>
      <c r="X193" s="411"/>
      <c r="Y193" s="411"/>
      <c r="Z193" s="548" t="str">
        <f>IF(Income_Macro_Variables!T193&lt;&gt;"",CONCATENATE(Income_Macro_Variables!$J193,"[",Income_Macro_Variables!T193,"]"),"")</f>
        <v>Gross primary income of financial corporations[*prgfc]</v>
      </c>
      <c r="AA193" s="413" t="str">
        <f>IF(Income_Macro_Variables!U193&lt;&gt;"",CONCATENATE(Income_Macro_Variables!$J193,"[",Income_Macro_Variables!U193,"]"),"")</f>
        <v/>
      </c>
      <c r="AB193" s="413" t="str">
        <f>IF(Income_Macro_Variables!V193&lt;&gt;"",CONCATENATE(Income_Macro_Variables!$H193,"[",Income_Macro_Variables!V193,"]"),"")</f>
        <v/>
      </c>
      <c r="AC193" s="413" t="str">
        <f>IF(Income_Macro_Variables!W193&lt;&gt;"",CONCATENATE(Income_Macro_Variables!$H193,"[",Income_Macro_Variables!W193,"]"),"")</f>
        <v/>
      </c>
      <c r="AD193" s="413"/>
      <c r="AE193" s="414"/>
    </row>
    <row r="194" spans="1:31" ht="20" customHeight="1" thickBot="1">
      <c r="A194" s="406" t="s">
        <v>615</v>
      </c>
      <c r="B194" s="380" t="s">
        <v>480</v>
      </c>
      <c r="C194" s="380" t="s">
        <v>2846</v>
      </c>
      <c r="D194" s="407" t="str">
        <f t="shared" si="23"/>
        <v>*prpfc</v>
      </c>
      <c r="E194" s="408"/>
      <c r="F194" s="406"/>
      <c r="G194" s="407"/>
      <c r="H194" s="662" t="s">
        <v>2802</v>
      </c>
      <c r="I194" s="407"/>
      <c r="J194" s="673" t="str">
        <f t="shared" si="15"/>
        <v>Property income (net)</v>
      </c>
      <c r="K194" s="408"/>
      <c r="L194" s="406" t="str">
        <f t="shared" si="24"/>
        <v xml:space="preserve">Property income (net) by </v>
      </c>
      <c r="M194" s="648"/>
      <c r="N194" s="506"/>
      <c r="O194" s="508"/>
      <c r="P194" s="409"/>
      <c r="Q194" s="409"/>
      <c r="R194" s="409"/>
      <c r="S194" s="410"/>
      <c r="T194" s="411"/>
      <c r="U194" s="411" t="str">
        <f>D194</f>
        <v>*prpfc</v>
      </c>
      <c r="V194" s="411"/>
      <c r="W194" s="411"/>
      <c r="X194" s="411"/>
      <c r="Y194" s="411"/>
      <c r="Z194" s="548" t="str">
        <f>IF(Income_Macro_Variables!T194&lt;&gt;"",CONCATENATE(Income_Macro_Variables!$J194,"[",Income_Macro_Variables!T194,"]"),"")</f>
        <v/>
      </c>
      <c r="AA194" s="413" t="str">
        <f>IF(Income_Macro_Variables!U194&lt;&gt;"",CONCATENATE(Income_Macro_Variables!$J194,"[",Income_Macro_Variables!U194,"]"),"")</f>
        <v>Property income (net)[*prpfc]</v>
      </c>
      <c r="AB194" s="413" t="str">
        <f>IF(Income_Macro_Variables!V194&lt;&gt;"",CONCATENATE(Income_Macro_Variables!$H194,"[",Income_Macro_Variables!V194,"]"),"")</f>
        <v/>
      </c>
      <c r="AC194" s="413" t="str">
        <f>IF(Income_Macro_Variables!W194&lt;&gt;"",CONCATENATE(Income_Macro_Variables!$H194,"[",Income_Macro_Variables!W194,"]"),"")</f>
        <v/>
      </c>
      <c r="AD194" s="413"/>
      <c r="AE194" s="414"/>
    </row>
    <row r="195" spans="1:31" ht="20" customHeight="1" thickBot="1">
      <c r="A195" s="406" t="s">
        <v>615</v>
      </c>
      <c r="B195" s="380" t="s">
        <v>15</v>
      </c>
      <c r="C195" s="380" t="s">
        <v>2847</v>
      </c>
      <c r="D195" s="407" t="str">
        <f t="shared" si="23"/>
        <v>*gsrfc</v>
      </c>
      <c r="E195" s="408"/>
      <c r="F195" s="406"/>
      <c r="G195" s="407"/>
      <c r="H195" s="662" t="s">
        <v>2805</v>
      </c>
      <c r="I195" s="407"/>
      <c r="J195" s="673" t="str">
        <f t="shared" si="15"/>
        <v>Gross operating surplus</v>
      </c>
      <c r="K195" s="408"/>
      <c r="L195" s="406" t="str">
        <f t="shared" si="24"/>
        <v xml:space="preserve">Gross operating surplus by </v>
      </c>
      <c r="M195" s="648"/>
      <c r="N195" s="506"/>
      <c r="O195" s="508"/>
      <c r="P195" s="409"/>
      <c r="Q195" s="409"/>
      <c r="R195" s="409"/>
      <c r="S195" s="410"/>
      <c r="T195" s="411"/>
      <c r="U195" s="411" t="str">
        <f>D195</f>
        <v>*gsrfc</v>
      </c>
      <c r="V195" s="411"/>
      <c r="W195" s="411"/>
      <c r="X195" s="411"/>
      <c r="Y195" s="411"/>
      <c r="Z195" s="548" t="str">
        <f>IF(Income_Macro_Variables!T195&lt;&gt;"",CONCATENATE(Income_Macro_Variables!$J195,"[",Income_Macro_Variables!T195,"]"),"")</f>
        <v/>
      </c>
      <c r="AA195" s="413" t="str">
        <f>IF(Income_Macro_Variables!U195&lt;&gt;"",CONCATENATE(Income_Macro_Variables!$J195,"[",Income_Macro_Variables!U195,"]"),"")</f>
        <v>Gross operating surplus[*gsrfc]</v>
      </c>
      <c r="AB195" s="413" t="str">
        <f>IF(Income_Macro_Variables!V195&lt;&gt;"",CONCATENATE(Income_Macro_Variables!$H195,"[",Income_Macro_Variables!V195,"]"),"")</f>
        <v/>
      </c>
      <c r="AC195" s="413" t="str">
        <f>IF(Income_Macro_Variables!W195&lt;&gt;"",CONCATENATE(Income_Macro_Variables!$H195,"[",Income_Macro_Variables!W195,"]"),"")</f>
        <v/>
      </c>
      <c r="AD195" s="413"/>
      <c r="AE195" s="414"/>
    </row>
    <row r="196" spans="1:31" ht="22" customHeight="1" thickBot="1">
      <c r="A196" s="406" t="s">
        <v>615</v>
      </c>
      <c r="B196" s="380" t="s">
        <v>480</v>
      </c>
      <c r="C196" s="380" t="s">
        <v>2796</v>
      </c>
      <c r="D196" s="407" t="str">
        <f t="shared" ref="D196:D205" si="25">CONCATENATE(A196,B196,C196)</f>
        <v>*prggo</v>
      </c>
      <c r="E196" s="408"/>
      <c r="F196" s="406"/>
      <c r="G196" s="407" t="s">
        <v>2987</v>
      </c>
      <c r="H196" s="661" t="s">
        <v>2861</v>
      </c>
      <c r="I196" s="407"/>
      <c r="J196" s="673" t="str">
        <f t="shared" si="15"/>
        <v>Gross primary income of the general government</v>
      </c>
      <c r="K196" s="408"/>
      <c r="L196" s="406" t="str">
        <f t="shared" si="24"/>
        <v xml:space="preserve">Gross primary income of the general government by </v>
      </c>
      <c r="M196" s="648"/>
      <c r="N196" s="506"/>
      <c r="O196" s="508"/>
      <c r="P196" s="409"/>
      <c r="Q196" s="409" t="str">
        <f>CONCATENATE("[",H196,"]","=","[",H197,"]","+","[",H204,"]","+","[",H205,"]",)</f>
        <v>[Gross primary income of the general government]=[Taxes on production and imports, less subsidies]+[Property income (net)]+[Gross operating surplus and miscellaneous]</v>
      </c>
      <c r="R196" s="409" t="str">
        <f>CONCATENATE("[",D196,"]","=","[",D197,"]","+","[",D204,"]","+","[",D205,"]",)</f>
        <v>[*prggo]=[*ptxgo]+[*prpgo]+[*gsrgo]</v>
      </c>
      <c r="S196" s="410"/>
      <c r="T196" s="411" t="str">
        <f>D196</f>
        <v>*prggo</v>
      </c>
      <c r="U196" s="411"/>
      <c r="V196" s="411"/>
      <c r="W196" s="411"/>
      <c r="X196" s="411"/>
      <c r="Y196" s="411"/>
      <c r="Z196" s="548" t="str">
        <f>IF(Income_Macro_Variables!T196&lt;&gt;"",CONCATENATE(Income_Macro_Variables!$J196,"[",Income_Macro_Variables!T196,"]"),"")</f>
        <v>Gross primary income of the general government[*prggo]</v>
      </c>
      <c r="AA196" s="413" t="str">
        <f>IF(Income_Macro_Variables!U196&lt;&gt;"",CONCATENATE(Income_Macro_Variables!$J196,"[",Income_Macro_Variables!U196,"]"),"")</f>
        <v/>
      </c>
      <c r="AB196" s="413" t="str">
        <f>IF(Income_Macro_Variables!V196&lt;&gt;"",CONCATENATE(Income_Macro_Variables!$H196,"[",Income_Macro_Variables!V196,"]"),"")</f>
        <v/>
      </c>
      <c r="AC196" s="413" t="str">
        <f>IF(Income_Macro_Variables!W196&lt;&gt;"",CONCATENATE(Income_Macro_Variables!$H196,"[",Income_Macro_Variables!W196,"]"),"")</f>
        <v/>
      </c>
      <c r="AD196" s="413"/>
      <c r="AE196" s="414"/>
    </row>
    <row r="197" spans="1:31" ht="22" customHeight="1" thickBot="1">
      <c r="A197" s="406" t="s">
        <v>615</v>
      </c>
      <c r="B197" s="380" t="s">
        <v>297</v>
      </c>
      <c r="C197" s="380" t="s">
        <v>472</v>
      </c>
      <c r="D197" s="407" t="str">
        <f t="shared" si="25"/>
        <v>*ptxgo</v>
      </c>
      <c r="E197" s="408"/>
      <c r="F197" s="406"/>
      <c r="G197" s="407"/>
      <c r="H197" s="662" t="s">
        <v>2852</v>
      </c>
      <c r="I197" s="407"/>
      <c r="J197" s="673" t="str">
        <f t="shared" ref="J197:J259" si="26">H197</f>
        <v>Taxes on production and imports, less subsidies</v>
      </c>
      <c r="K197" s="408"/>
      <c r="L197" s="406" t="str">
        <f t="shared" si="24"/>
        <v xml:space="preserve">Taxes on production and imports, less subsidies by </v>
      </c>
      <c r="M197" s="648"/>
      <c r="N197" s="506"/>
      <c r="O197" s="508"/>
      <c r="P197" s="409"/>
      <c r="Q197" s="409" t="str">
        <f>CONCATENATE("[",H197,"]","=","[",H198,"]","-","[",H201,"]",)</f>
        <v>[Taxes on production and imports, less subsidies]=[Taxes on production and imports]-[Subsidies on production and imports]</v>
      </c>
      <c r="R197" s="409" t="str">
        <f>CONCATENATE("[",D197,"]","=","[",D198,"]","-","[",D201,"]",)</f>
        <v>[*ptxgo]=[*tpigo]-[*spigo]</v>
      </c>
      <c r="S197" s="410"/>
      <c r="T197" s="411"/>
      <c r="U197" s="411" t="str">
        <f>D197</f>
        <v>*ptxgo</v>
      </c>
      <c r="V197" s="411"/>
      <c r="W197" s="411"/>
      <c r="X197" s="411"/>
      <c r="Y197" s="411"/>
      <c r="Z197" s="548" t="str">
        <f>IF(Income_Macro_Variables!T197&lt;&gt;"",CONCATENATE(Income_Macro_Variables!$J197,"[",Income_Macro_Variables!T197,"]"),"")</f>
        <v/>
      </c>
      <c r="AA197" s="413" t="str">
        <f>IF(Income_Macro_Variables!U197&lt;&gt;"",CONCATENATE(Income_Macro_Variables!$J197,"[",Income_Macro_Variables!U197,"]"),"")</f>
        <v>Taxes on production and imports, less subsidies[*ptxgo]</v>
      </c>
      <c r="AB197" s="413" t="str">
        <f>IF(Income_Macro_Variables!V197&lt;&gt;"",CONCATENATE(Income_Macro_Variables!$H197,"[",Income_Macro_Variables!V197,"]"),"")</f>
        <v/>
      </c>
      <c r="AC197" s="413" t="str">
        <f>IF(Income_Macro_Variables!W197&lt;&gt;"",CONCATENATE(Income_Macro_Variables!$H197,"[",Income_Macro_Variables!W197,"]"),"")</f>
        <v/>
      </c>
      <c r="AD197" s="413"/>
      <c r="AE197" s="414"/>
    </row>
    <row r="198" spans="1:31" ht="22" customHeight="1" thickBot="1">
      <c r="A198" s="406" t="s">
        <v>615</v>
      </c>
      <c r="B198" s="380" t="s">
        <v>2856</v>
      </c>
      <c r="C198" s="380" t="s">
        <v>481</v>
      </c>
      <c r="D198" s="407" t="str">
        <f t="shared" si="25"/>
        <v>*tpigo</v>
      </c>
      <c r="E198" s="408"/>
      <c r="F198" s="406"/>
      <c r="G198" s="407"/>
      <c r="H198" s="665" t="s">
        <v>2853</v>
      </c>
      <c r="I198" s="407"/>
      <c r="J198" s="673" t="str">
        <f t="shared" si="26"/>
        <v>Taxes on production and imports</v>
      </c>
      <c r="K198" s="408"/>
      <c r="L198" s="406" t="str">
        <f t="shared" si="24"/>
        <v xml:space="preserve">Taxes on production and imports by </v>
      </c>
      <c r="M198" s="648"/>
      <c r="N198" s="506"/>
      <c r="O198" s="508"/>
      <c r="P198" s="409"/>
      <c r="Q198" s="409" t="str">
        <f>CONCATENATE("[",H198,"]","=","[",H199,"]","+","[",H200,"]",)</f>
        <v>[Taxes on production and imports]=[Taxes on products]+[Other taxes on production]</v>
      </c>
      <c r="R198" s="409" t="str">
        <f>CONCATENATE("[",D198,"]","=","[",D199,"]","+","[",D200,"]",)</f>
        <v>[*tpigo]=[*tprgo]+[*otpgp]</v>
      </c>
      <c r="S198" s="410"/>
      <c r="T198" s="411"/>
      <c r="U198" s="411"/>
      <c r="V198" s="411" t="str">
        <f>D198</f>
        <v>*tpigo</v>
      </c>
      <c r="W198" s="411"/>
      <c r="X198" s="411"/>
      <c r="Y198" s="411"/>
      <c r="Z198" s="548" t="str">
        <f>IF(Income_Macro_Variables!T198&lt;&gt;"",CONCATENATE(Income_Macro_Variables!$J198,"[",Income_Macro_Variables!T198,"]"),"")</f>
        <v/>
      </c>
      <c r="AA198" s="413" t="str">
        <f>IF(Income_Macro_Variables!U198&lt;&gt;"",CONCATENATE(Income_Macro_Variables!$J198,"[",Income_Macro_Variables!U198,"]"),"")</f>
        <v/>
      </c>
      <c r="AB198" s="413" t="str">
        <f>IF(Income_Macro_Variables!V198&lt;&gt;"",CONCATENATE(Income_Macro_Variables!$H198,"[",Income_Macro_Variables!V198,"]"),"")</f>
        <v>Taxes on production and imports[*tpigo]</v>
      </c>
      <c r="AC198" s="413" t="str">
        <f>IF(Income_Macro_Variables!W198&lt;&gt;"",CONCATENATE(Income_Macro_Variables!$H198,"[",Income_Macro_Variables!W198,"]"),"")</f>
        <v/>
      </c>
      <c r="AD198" s="413"/>
      <c r="AE198" s="414"/>
    </row>
    <row r="199" spans="1:31" ht="22" customHeight="1" thickBot="1">
      <c r="A199" s="406" t="s">
        <v>615</v>
      </c>
      <c r="B199" s="380" t="s">
        <v>2856</v>
      </c>
      <c r="C199" s="380" t="s">
        <v>489</v>
      </c>
      <c r="D199" s="407" t="str">
        <f t="shared" si="25"/>
        <v>*tprgo</v>
      </c>
      <c r="E199" s="408"/>
      <c r="F199" s="406"/>
      <c r="G199" s="407"/>
      <c r="H199" s="669" t="s">
        <v>2712</v>
      </c>
      <c r="I199" s="407"/>
      <c r="J199" s="673" t="str">
        <f t="shared" si="26"/>
        <v>Taxes on products</v>
      </c>
      <c r="K199" s="408"/>
      <c r="L199" s="406" t="str">
        <f t="shared" si="24"/>
        <v xml:space="preserve">Taxes on products by </v>
      </c>
      <c r="M199" s="648"/>
      <c r="N199" s="506"/>
      <c r="O199" s="508"/>
      <c r="P199" s="409"/>
      <c r="Q199" s="409"/>
      <c r="R199" s="409"/>
      <c r="S199" s="410"/>
      <c r="T199" s="411"/>
      <c r="U199" s="411"/>
      <c r="V199" s="411"/>
      <c r="W199" s="411" t="str">
        <f>D199</f>
        <v>*tprgo</v>
      </c>
      <c r="X199" s="411"/>
      <c r="Y199" s="411"/>
      <c r="Z199" s="548" t="str">
        <f>IF(Income_Macro_Variables!T199&lt;&gt;"",CONCATENATE(Income_Macro_Variables!$J199,"[",Income_Macro_Variables!T199,"]"),"")</f>
        <v/>
      </c>
      <c r="AA199" s="413" t="str">
        <f>IF(Income_Macro_Variables!U199&lt;&gt;"",CONCATENATE(Income_Macro_Variables!$J199,"[",Income_Macro_Variables!U199,"]"),"")</f>
        <v/>
      </c>
      <c r="AB199" s="413" t="str">
        <f>IF(Income_Macro_Variables!V199&lt;&gt;"",CONCATENATE(Income_Macro_Variables!$H199,"[",Income_Macro_Variables!V199,"]"),"")</f>
        <v/>
      </c>
      <c r="AC199" s="413" t="str">
        <f>IF(Income_Macro_Variables!W199&lt;&gt;"",CONCATENATE(Income_Macro_Variables!$H199,"[",Income_Macro_Variables!W199,"]"),"")</f>
        <v>Taxes on products[*tprgo]</v>
      </c>
      <c r="AD199" s="413"/>
      <c r="AE199" s="414"/>
    </row>
    <row r="200" spans="1:31" ht="22" customHeight="1" thickBot="1">
      <c r="A200" s="406" t="s">
        <v>615</v>
      </c>
      <c r="B200" s="380" t="s">
        <v>2857</v>
      </c>
      <c r="C200" s="380" t="s">
        <v>2860</v>
      </c>
      <c r="D200" s="407" t="str">
        <f t="shared" si="25"/>
        <v>*otpgp</v>
      </c>
      <c r="E200" s="408"/>
      <c r="F200" s="406"/>
      <c r="G200" s="407"/>
      <c r="H200" s="669" t="s">
        <v>2713</v>
      </c>
      <c r="I200" s="407"/>
      <c r="J200" s="673" t="str">
        <f t="shared" si="26"/>
        <v>Other taxes on production</v>
      </c>
      <c r="K200" s="408"/>
      <c r="L200" s="406" t="str">
        <f t="shared" si="24"/>
        <v xml:space="preserve">Other taxes on production by </v>
      </c>
      <c r="M200" s="648"/>
      <c r="N200" s="506"/>
      <c r="O200" s="508"/>
      <c r="P200" s="409"/>
      <c r="Q200" s="409"/>
      <c r="R200" s="409"/>
      <c r="S200" s="410"/>
      <c r="T200" s="411"/>
      <c r="U200" s="411"/>
      <c r="V200" s="411"/>
      <c r="W200" s="411" t="str">
        <f>D200</f>
        <v>*otpgp</v>
      </c>
      <c r="X200" s="411"/>
      <c r="Y200" s="411"/>
      <c r="Z200" s="548" t="str">
        <f>IF(Income_Macro_Variables!T200&lt;&gt;"",CONCATENATE(Income_Macro_Variables!$J200,"[",Income_Macro_Variables!T200,"]"),"")</f>
        <v/>
      </c>
      <c r="AA200" s="413" t="str">
        <f>IF(Income_Macro_Variables!U200&lt;&gt;"",CONCATENATE(Income_Macro_Variables!$J200,"[",Income_Macro_Variables!U200,"]"),"")</f>
        <v/>
      </c>
      <c r="AB200" s="413" t="str">
        <f>IF(Income_Macro_Variables!V200&lt;&gt;"",CONCATENATE(Income_Macro_Variables!$H200,"[",Income_Macro_Variables!V200,"]"),"")</f>
        <v/>
      </c>
      <c r="AC200" s="413" t="str">
        <f>IF(Income_Macro_Variables!W200&lt;&gt;"",CONCATENATE(Income_Macro_Variables!$H200,"[",Income_Macro_Variables!W200,"]"),"")</f>
        <v>Other taxes on production[*otpgp]</v>
      </c>
      <c r="AD200" s="413"/>
      <c r="AE200" s="414"/>
    </row>
    <row r="201" spans="1:31" ht="22" customHeight="1" thickBot="1">
      <c r="A201" s="406" t="s">
        <v>615</v>
      </c>
      <c r="B201" s="380" t="s">
        <v>2858</v>
      </c>
      <c r="C201" s="380" t="s">
        <v>481</v>
      </c>
      <c r="D201" s="407" t="str">
        <f t="shared" si="25"/>
        <v>*spigo</v>
      </c>
      <c r="E201" s="408"/>
      <c r="F201" s="406"/>
      <c r="G201" s="407"/>
      <c r="H201" s="665" t="s">
        <v>2854</v>
      </c>
      <c r="I201" s="407"/>
      <c r="J201" s="673" t="str">
        <f t="shared" si="26"/>
        <v>Subsidies on production and imports</v>
      </c>
      <c r="K201" s="408"/>
      <c r="L201" s="406" t="str">
        <f t="shared" si="24"/>
        <v xml:space="preserve">Subsidies on production and imports by </v>
      </c>
      <c r="M201" s="648"/>
      <c r="N201" s="506"/>
      <c r="O201" s="508"/>
      <c r="P201" s="409"/>
      <c r="Q201" s="409" t="str">
        <f>CONCATENATE("[",H201,"]","=","[",H202,"]","+","[",H203,"]",)</f>
        <v>[Subsidies on production and imports]=[Subsidies on products]+[Other subsidies on production]</v>
      </c>
      <c r="R201" s="409" t="str">
        <f>CONCATENATE("[",D201,"]","=","[",D202,"]","+","[",D203,"]",)</f>
        <v>[*spigo]=[*sprgo]+[*ospgo]</v>
      </c>
      <c r="S201" s="410"/>
      <c r="T201" s="411"/>
      <c r="U201" s="411"/>
      <c r="V201" s="411" t="str">
        <f>D201</f>
        <v>*spigo</v>
      </c>
      <c r="W201" s="411"/>
      <c r="X201" s="411"/>
      <c r="Y201" s="411"/>
      <c r="Z201" s="548" t="str">
        <f>IF(Income_Macro_Variables!T201&lt;&gt;"",CONCATENATE(Income_Macro_Variables!$J201,"[",Income_Macro_Variables!T201,"]"),"")</f>
        <v/>
      </c>
      <c r="AA201" s="413" t="str">
        <f>IF(Income_Macro_Variables!U201&lt;&gt;"",CONCATENATE(Income_Macro_Variables!$J201,"[",Income_Macro_Variables!U201,"]"),"")</f>
        <v/>
      </c>
      <c r="AB201" s="413" t="str">
        <f>IF(Income_Macro_Variables!V201&lt;&gt;"",CONCATENATE(Income_Macro_Variables!$H201,"[",Income_Macro_Variables!V201,"]"),"")</f>
        <v>Subsidies on production and imports[*spigo]</v>
      </c>
      <c r="AC201" s="413" t="str">
        <f>IF(Income_Macro_Variables!W201&lt;&gt;"",CONCATENATE(Income_Macro_Variables!$H201,"[",Income_Macro_Variables!W201,"]"),"")</f>
        <v/>
      </c>
      <c r="AD201" s="413"/>
      <c r="AE201" s="414"/>
    </row>
    <row r="202" spans="1:31" ht="22" customHeight="1" thickBot="1">
      <c r="A202" s="406" t="s">
        <v>615</v>
      </c>
      <c r="B202" s="380" t="s">
        <v>2858</v>
      </c>
      <c r="C202" s="380" t="s">
        <v>489</v>
      </c>
      <c r="D202" s="407" t="str">
        <f t="shared" si="25"/>
        <v>*sprgo</v>
      </c>
      <c r="E202" s="408"/>
      <c r="F202" s="406"/>
      <c r="G202" s="407"/>
      <c r="H202" s="669" t="s">
        <v>2706</v>
      </c>
      <c r="I202" s="407"/>
      <c r="J202" s="673" t="str">
        <f t="shared" si="26"/>
        <v>Subsidies on products</v>
      </c>
      <c r="K202" s="408"/>
      <c r="L202" s="406" t="str">
        <f t="shared" si="24"/>
        <v xml:space="preserve">Subsidies on products by </v>
      </c>
      <c r="M202" s="648"/>
      <c r="N202" s="506"/>
      <c r="O202" s="508"/>
      <c r="P202" s="409"/>
      <c r="Q202" s="409"/>
      <c r="R202" s="409"/>
      <c r="S202" s="410"/>
      <c r="T202" s="411"/>
      <c r="U202" s="411"/>
      <c r="V202" s="411"/>
      <c r="W202" s="411" t="str">
        <f>D202</f>
        <v>*sprgo</v>
      </c>
      <c r="X202" s="411"/>
      <c r="Y202" s="411"/>
      <c r="Z202" s="548" t="str">
        <f>IF(Income_Macro_Variables!T202&lt;&gt;"",CONCATENATE(Income_Macro_Variables!$J202,"[",Income_Macro_Variables!T202,"]"),"")</f>
        <v/>
      </c>
      <c r="AA202" s="413" t="str">
        <f>IF(Income_Macro_Variables!U202&lt;&gt;"",CONCATENATE(Income_Macro_Variables!$J202,"[",Income_Macro_Variables!U202,"]"),"")</f>
        <v/>
      </c>
      <c r="AB202" s="413" t="str">
        <f>IF(Income_Macro_Variables!V202&lt;&gt;"",CONCATENATE(Income_Macro_Variables!$H202,"[",Income_Macro_Variables!V202,"]"),"")</f>
        <v/>
      </c>
      <c r="AC202" s="413" t="str">
        <f>IF(Income_Macro_Variables!W202&lt;&gt;"",CONCATENATE(Income_Macro_Variables!$H202,"[",Income_Macro_Variables!W202,"]"),"")</f>
        <v>Subsidies on products[*sprgo]</v>
      </c>
      <c r="AD202" s="413"/>
      <c r="AE202" s="414"/>
    </row>
    <row r="203" spans="1:31" ht="22" customHeight="1" thickBot="1">
      <c r="A203" s="406" t="s">
        <v>615</v>
      </c>
      <c r="B203" s="380" t="s">
        <v>2859</v>
      </c>
      <c r="C203" s="380" t="s">
        <v>2768</v>
      </c>
      <c r="D203" s="407" t="str">
        <f t="shared" si="25"/>
        <v>*ospgo</v>
      </c>
      <c r="E203" s="408"/>
      <c r="F203" s="406"/>
      <c r="G203" s="407"/>
      <c r="H203" s="669" t="s">
        <v>2707</v>
      </c>
      <c r="I203" s="407"/>
      <c r="J203" s="673" t="str">
        <f t="shared" si="26"/>
        <v>Other subsidies on production</v>
      </c>
      <c r="K203" s="408"/>
      <c r="L203" s="406" t="str">
        <f t="shared" si="24"/>
        <v xml:space="preserve">Other subsidies on production by </v>
      </c>
      <c r="M203" s="648"/>
      <c r="N203" s="506"/>
      <c r="O203" s="508"/>
      <c r="P203" s="409"/>
      <c r="Q203" s="409"/>
      <c r="R203" s="409"/>
      <c r="S203" s="410"/>
      <c r="T203" s="411"/>
      <c r="U203" s="411"/>
      <c r="V203" s="411"/>
      <c r="W203" s="411" t="str">
        <f>D203</f>
        <v>*ospgo</v>
      </c>
      <c r="X203" s="411"/>
      <c r="Y203" s="411"/>
      <c r="Z203" s="548" t="str">
        <f>IF(Income_Macro_Variables!T203&lt;&gt;"",CONCATENATE(Income_Macro_Variables!$J203,"[",Income_Macro_Variables!T203,"]"),"")</f>
        <v/>
      </c>
      <c r="AA203" s="413" t="str">
        <f>IF(Income_Macro_Variables!U203&lt;&gt;"",CONCATENATE(Income_Macro_Variables!$J203,"[",Income_Macro_Variables!U203,"]"),"")</f>
        <v/>
      </c>
      <c r="AB203" s="413" t="str">
        <f>IF(Income_Macro_Variables!V203&lt;&gt;"",CONCATENATE(Income_Macro_Variables!$H203,"[",Income_Macro_Variables!V203,"]"),"")</f>
        <v/>
      </c>
      <c r="AC203" s="413" t="str">
        <f>IF(Income_Macro_Variables!W203&lt;&gt;"",CONCATENATE(Income_Macro_Variables!$H203,"[",Income_Macro_Variables!W203,"]"),"")</f>
        <v>Other subsidies on production[*ospgo]</v>
      </c>
      <c r="AD203" s="413"/>
      <c r="AE203" s="414"/>
    </row>
    <row r="204" spans="1:31" ht="22" customHeight="1" thickBot="1">
      <c r="A204" s="406" t="s">
        <v>615</v>
      </c>
      <c r="B204" s="380" t="s">
        <v>480</v>
      </c>
      <c r="C204" s="380" t="s">
        <v>2768</v>
      </c>
      <c r="D204" s="407" t="str">
        <f t="shared" si="25"/>
        <v>*prpgo</v>
      </c>
      <c r="E204" s="408"/>
      <c r="F204" s="406"/>
      <c r="G204" s="407"/>
      <c r="H204" s="662" t="s">
        <v>2802</v>
      </c>
      <c r="I204" s="407"/>
      <c r="J204" s="673" t="str">
        <f t="shared" si="26"/>
        <v>Property income (net)</v>
      </c>
      <c r="K204" s="408"/>
      <c r="L204" s="406" t="str">
        <f t="shared" si="24"/>
        <v xml:space="preserve">Property income (net) by </v>
      </c>
      <c r="M204" s="648"/>
      <c r="N204" s="506"/>
      <c r="O204" s="508"/>
      <c r="P204" s="409"/>
      <c r="Q204" s="409"/>
      <c r="R204" s="409"/>
      <c r="S204" s="410"/>
      <c r="T204" s="411"/>
      <c r="U204" s="411" t="str">
        <f>D204</f>
        <v>*prpgo</v>
      </c>
      <c r="V204" s="411"/>
      <c r="W204" s="411"/>
      <c r="X204" s="411"/>
      <c r="Y204" s="411"/>
      <c r="Z204" s="548" t="str">
        <f>IF(Income_Macro_Variables!T204&lt;&gt;"",CONCATENATE(Income_Macro_Variables!$J204,"[",Income_Macro_Variables!T204,"]"),"")</f>
        <v/>
      </c>
      <c r="AA204" s="413" t="str">
        <f>IF(Income_Macro_Variables!U204&lt;&gt;"",CONCATENATE(Income_Macro_Variables!$J204,"[",Income_Macro_Variables!U204,"]"),"")</f>
        <v>Property income (net)[*prpgo]</v>
      </c>
      <c r="AB204" s="413" t="str">
        <f>IF(Income_Macro_Variables!V204&lt;&gt;"",CONCATENATE(Income_Macro_Variables!$H204,"[",Income_Macro_Variables!V204,"]"),"")</f>
        <v/>
      </c>
      <c r="AC204" s="413" t="str">
        <f>IF(Income_Macro_Variables!W204&lt;&gt;"",CONCATENATE(Income_Macro_Variables!$H204,"[",Income_Macro_Variables!W204,"]"),"")</f>
        <v/>
      </c>
      <c r="AD204" s="413"/>
      <c r="AE204" s="414"/>
    </row>
    <row r="205" spans="1:31" s="370" customFormat="1" ht="22" customHeight="1" thickBot="1">
      <c r="A205" s="415" t="s">
        <v>615</v>
      </c>
      <c r="B205" s="381" t="s">
        <v>15</v>
      </c>
      <c r="C205" s="381" t="s">
        <v>489</v>
      </c>
      <c r="D205" s="416" t="str">
        <f t="shared" si="25"/>
        <v>*gsrgo</v>
      </c>
      <c r="E205" s="421"/>
      <c r="F205" s="415"/>
      <c r="G205" s="416"/>
      <c r="H205" s="677" t="s">
        <v>2862</v>
      </c>
      <c r="I205" s="416"/>
      <c r="J205" s="674" t="str">
        <f t="shared" si="26"/>
        <v>Gross operating surplus and miscellaneous</v>
      </c>
      <c r="K205" s="421"/>
      <c r="L205" s="415" t="str">
        <f t="shared" si="24"/>
        <v xml:space="preserve">Gross operating surplus and miscellaneous by </v>
      </c>
      <c r="M205" s="648"/>
      <c r="N205" s="565"/>
      <c r="O205" s="507"/>
      <c r="P205" s="422"/>
      <c r="Q205" s="422"/>
      <c r="R205" s="422"/>
      <c r="S205" s="423"/>
      <c r="T205" s="418"/>
      <c r="U205" s="418" t="str">
        <f>D205</f>
        <v>*gsrgo</v>
      </c>
      <c r="V205" s="418"/>
      <c r="W205" s="418"/>
      <c r="X205" s="418"/>
      <c r="Y205" s="418"/>
      <c r="Z205" s="550" t="str">
        <f>IF(Income_Macro_Variables!T205&lt;&gt;"",CONCATENATE(Income_Macro_Variables!$J205,"[",Income_Macro_Variables!T205,"]"),"")</f>
        <v/>
      </c>
      <c r="AA205" s="419" t="str">
        <f>IF(Income_Macro_Variables!U205&lt;&gt;"",CONCATENATE(Income_Macro_Variables!$J205,"[",Income_Macro_Variables!U205,"]"),"")</f>
        <v>Gross operating surplus and miscellaneous[*gsrgo]</v>
      </c>
      <c r="AB205" s="419" t="str">
        <f>IF(Income_Macro_Variables!V205&lt;&gt;"",CONCATENATE(Income_Macro_Variables!$H205,"[",Income_Macro_Variables!V205,"]"),"")</f>
        <v/>
      </c>
      <c r="AC205" s="419" t="str">
        <f>IF(Income_Macro_Variables!W205&lt;&gt;"",CONCATENATE(Income_Macro_Variables!$H205,"[",Income_Macro_Variables!W205,"]"),"")</f>
        <v/>
      </c>
      <c r="AD205" s="419"/>
      <c r="AE205" s="420"/>
    </row>
    <row r="206" spans="1:31" ht="20" customHeight="1" thickBot="1">
      <c r="A206" s="406" t="s">
        <v>615</v>
      </c>
      <c r="B206" s="380" t="s">
        <v>2756</v>
      </c>
      <c r="C206" s="380" t="s">
        <v>2791</v>
      </c>
      <c r="D206" s="407" t="str">
        <f t="shared" si="22"/>
        <v>*segho</v>
      </c>
      <c r="E206" s="408"/>
      <c r="F206" s="406"/>
      <c r="G206" s="407" t="s">
        <v>2988</v>
      </c>
      <c r="H206" s="661" t="s">
        <v>2810</v>
      </c>
      <c r="I206" s="407"/>
      <c r="J206" s="673" t="str">
        <f t="shared" si="26"/>
        <v>Gross secondary income of households</v>
      </c>
      <c r="K206" s="408"/>
      <c r="L206" s="406" t="str">
        <f t="shared" si="6"/>
        <v xml:space="preserve">Gross secondary income of households of </v>
      </c>
      <c r="M206" s="674"/>
      <c r="N206" s="506"/>
      <c r="O206" s="508"/>
      <c r="P206" s="409"/>
      <c r="Q206" s="409" t="str">
        <f>CONCATENATE("[",H206,"]","=","[",H207,"]","-","[",H208,"]","+","[",H211,"]",)</f>
        <v>[Gross secondary income of households]=[Gross primary income of households]-[Direct taxes]+[Social benefits other than social transfers in kind]</v>
      </c>
      <c r="R206" s="409" t="str">
        <f>CONCATENATE("[",D206,"]","=","[",D207,"]","-","[",D208,"]","+","[",D211,"]",)</f>
        <v>[*segho]=[*prgho]-[*taxho]+[*ssbho]</v>
      </c>
      <c r="S206" s="410"/>
      <c r="T206" s="411" t="str">
        <f>D206</f>
        <v>*segho</v>
      </c>
      <c r="U206" s="411"/>
      <c r="V206" s="411"/>
      <c r="W206" s="411"/>
      <c r="X206" s="411"/>
      <c r="Y206" s="411"/>
      <c r="Z206" s="548" t="str">
        <f>IF(Income_Macro_Variables!T206&lt;&gt;"",CONCATENATE(Income_Macro_Variables!$J206,"[",Income_Macro_Variables!T206,"]"),"")</f>
        <v>Gross secondary income of households[*segho]</v>
      </c>
      <c r="AA206" s="413" t="str">
        <f>IF(Income_Macro_Variables!U206&lt;&gt;"",CONCATENATE(Income_Macro_Variables!$J206,"[",Income_Macro_Variables!U206,"]"),"")</f>
        <v/>
      </c>
      <c r="AB206" s="413" t="str">
        <f>IF(Income_Macro_Variables!V206&lt;&gt;"",CONCATENATE(Income_Macro_Variables!$H206,"[",Income_Macro_Variables!V206,"]"),"")</f>
        <v/>
      </c>
      <c r="AC206" s="413" t="str">
        <f>IF(Income_Macro_Variables!W206&lt;&gt;"",CONCATENATE(Income_Macro_Variables!$H206,"[",Income_Macro_Variables!W206,"]"),"")</f>
        <v/>
      </c>
      <c r="AD206" s="413"/>
      <c r="AE206" s="414" t="str">
        <f>IF(Income_Macro_Variables!Y206&lt;&gt;"",CONCATENATE(Income_Macro_Variables!$H206,"[",Income_Macro_Variables!Y206,"]"),"")</f>
        <v/>
      </c>
    </row>
    <row r="207" spans="1:31" ht="20" customHeight="1" thickBot="1">
      <c r="A207" s="406" t="s">
        <v>615</v>
      </c>
      <c r="B207" s="380" t="s">
        <v>480</v>
      </c>
      <c r="C207" s="380" t="s">
        <v>2791</v>
      </c>
      <c r="D207" s="407" t="str">
        <f t="shared" si="22"/>
        <v>*prgho</v>
      </c>
      <c r="E207" s="408"/>
      <c r="F207" s="406"/>
      <c r="G207" s="407"/>
      <c r="H207" s="662" t="s">
        <v>2803</v>
      </c>
      <c r="I207" s="407"/>
      <c r="J207" s="673" t="str">
        <f t="shared" si="26"/>
        <v>Gross primary income of households</v>
      </c>
      <c r="K207" s="408"/>
      <c r="L207" s="406" t="str">
        <f t="shared" si="6"/>
        <v xml:space="preserve">Gross primary income of households of </v>
      </c>
      <c r="M207" s="648"/>
      <c r="N207" s="506"/>
      <c r="O207" s="508"/>
      <c r="P207" s="409"/>
      <c r="Q207" s="409"/>
      <c r="R207" s="409"/>
      <c r="S207" s="410"/>
      <c r="T207" s="411"/>
      <c r="U207" s="411" t="str">
        <f>D207</f>
        <v>*prgho</v>
      </c>
      <c r="V207" s="411"/>
      <c r="W207" s="411"/>
      <c r="X207" s="411"/>
      <c r="Y207" s="411"/>
      <c r="Z207" s="548" t="str">
        <f>IF(Income_Macro_Variables!T207&lt;&gt;"",CONCATENATE(Income_Macro_Variables!$J207,"[",Income_Macro_Variables!T207,"]"),"")</f>
        <v/>
      </c>
      <c r="AA207" s="413" t="str">
        <f>IF(Income_Macro_Variables!U207&lt;&gt;"",CONCATENATE(Income_Macro_Variables!$J207,"[",Income_Macro_Variables!U207,"]"),"")</f>
        <v>Gross primary income of households[*prgho]</v>
      </c>
      <c r="AB207" s="413" t="str">
        <f>IF(Income_Macro_Variables!V207&lt;&gt;"",CONCATENATE(Income_Macro_Variables!$H207,"[",Income_Macro_Variables!V207,"]"),"")</f>
        <v/>
      </c>
      <c r="AC207" s="413" t="str">
        <f>IF(Income_Macro_Variables!W207&lt;&gt;"",CONCATENATE(Income_Macro_Variables!$H207,"[",Income_Macro_Variables!W207,"]"),"")</f>
        <v/>
      </c>
      <c r="AD207" s="413"/>
      <c r="AE207" s="414" t="str">
        <f>IF(Income_Macro_Variables!Y207&lt;&gt;"",CONCATENATE(Income_Macro_Variables!$H207,"[",Income_Macro_Variables!Y207,"]"),"")</f>
        <v/>
      </c>
    </row>
    <row r="208" spans="1:31" ht="20" customHeight="1" thickBot="1">
      <c r="A208" s="406" t="s">
        <v>615</v>
      </c>
      <c r="B208" s="380" t="s">
        <v>430</v>
      </c>
      <c r="C208" s="380" t="s">
        <v>477</v>
      </c>
      <c r="D208" s="407" t="str">
        <f t="shared" si="22"/>
        <v>*taxho</v>
      </c>
      <c r="E208" s="408"/>
      <c r="F208" s="406"/>
      <c r="G208" s="407"/>
      <c r="H208" s="662" t="s">
        <v>2807</v>
      </c>
      <c r="I208" s="407"/>
      <c r="J208" s="673" t="str">
        <f t="shared" si="26"/>
        <v>Direct taxes</v>
      </c>
      <c r="K208" s="408"/>
      <c r="L208" s="406" t="str">
        <f t="shared" ref="L208:L229" si="27">CONCATENATE(H208," by ",I208)</f>
        <v xml:space="preserve">Direct taxes by </v>
      </c>
      <c r="M208" s="648"/>
      <c r="N208" s="506"/>
      <c r="O208" s="508"/>
      <c r="P208" s="409"/>
      <c r="Q208" s="409" t="str">
        <f>CONCATENATE("[",H208,"]","=","[",H209,"]","+","[",H210,"]",)</f>
        <v>[Direct taxes]=[Social contributions]+[Personal taxes on income and wealth]</v>
      </c>
      <c r="R208" s="409" t="str">
        <f>CONCATENATE("[",D208,"]","=","[",D209,"]","+","[",D210,"]",)</f>
        <v>[*taxho]=[*sscho]+[*tiwho]</v>
      </c>
      <c r="S208" s="410"/>
      <c r="T208" s="411"/>
      <c r="U208" s="411" t="str">
        <f>D208</f>
        <v>*taxho</v>
      </c>
      <c r="V208" s="411"/>
      <c r="W208" s="411"/>
      <c r="X208" s="411"/>
      <c r="Y208" s="411"/>
      <c r="Z208" s="548" t="str">
        <f>IF(Income_Macro_Variables!T208&lt;&gt;"",CONCATENATE(Income_Macro_Variables!$J208,"[",Income_Macro_Variables!T208,"]"),"")</f>
        <v/>
      </c>
      <c r="AA208" s="413" t="str">
        <f>IF(Income_Macro_Variables!U208&lt;&gt;"",CONCATENATE(Income_Macro_Variables!$J208,"[",Income_Macro_Variables!U208,"]"),"")</f>
        <v>Direct taxes[*taxho]</v>
      </c>
      <c r="AB208" s="413" t="str">
        <f>IF(Income_Macro_Variables!V208&lt;&gt;"",CONCATENATE(Income_Macro_Variables!$H208,"[",Income_Macro_Variables!V208,"]"),"")</f>
        <v/>
      </c>
      <c r="AC208" s="413" t="str">
        <f>IF(Income_Macro_Variables!W208&lt;&gt;"",CONCATENATE(Income_Macro_Variables!$H208,"[",Income_Macro_Variables!W208,"]"),"")</f>
        <v/>
      </c>
      <c r="AD208" s="413"/>
      <c r="AE208" s="414" t="str">
        <f>IF(Income_Macro_Variables!Y208&lt;&gt;"",CONCATENATE(Income_Macro_Variables!$H208,"[",Income_Macro_Variables!Y208,"]"),"")</f>
        <v/>
      </c>
    </row>
    <row r="209" spans="1:31" ht="20" customHeight="1" thickBot="1">
      <c r="A209" s="406" t="s">
        <v>615</v>
      </c>
      <c r="B209" s="380" t="s">
        <v>2772</v>
      </c>
      <c r="C209" s="380" t="s">
        <v>2759</v>
      </c>
      <c r="D209" s="407" t="str">
        <f t="shared" si="22"/>
        <v>*sscho</v>
      </c>
      <c r="E209" s="408"/>
      <c r="F209" s="406"/>
      <c r="G209" s="407"/>
      <c r="H209" s="665" t="s">
        <v>75</v>
      </c>
      <c r="I209" s="407"/>
      <c r="J209" s="673" t="str">
        <f t="shared" si="26"/>
        <v>Social contributions</v>
      </c>
      <c r="K209" s="408"/>
      <c r="L209" s="406" t="str">
        <f t="shared" si="27"/>
        <v xml:space="preserve">Social contributions by </v>
      </c>
      <c r="M209" s="648"/>
      <c r="N209" s="506"/>
      <c r="O209" s="508"/>
      <c r="P209" s="409"/>
      <c r="Q209" s="409"/>
      <c r="R209" s="409"/>
      <c r="S209" s="410"/>
      <c r="T209" s="411"/>
      <c r="U209" s="411"/>
      <c r="V209" s="411" t="str">
        <f>D209</f>
        <v>*sscho</v>
      </c>
      <c r="W209" s="411"/>
      <c r="X209" s="411"/>
      <c r="Y209" s="411"/>
      <c r="Z209" s="548" t="str">
        <f>IF(Income_Macro_Variables!T209&lt;&gt;"",CONCATENATE(Income_Macro_Variables!$J209,"[",Income_Macro_Variables!T209,"]"),"")</f>
        <v/>
      </c>
      <c r="AA209" s="413" t="str">
        <f>IF(Income_Macro_Variables!U209&lt;&gt;"",CONCATENATE(Income_Macro_Variables!$J209,"[",Income_Macro_Variables!U209,"]"),"")</f>
        <v/>
      </c>
      <c r="AB209" s="413" t="str">
        <f>IF(Income_Macro_Variables!V209&lt;&gt;"",CONCATENATE(Income_Macro_Variables!$H209,"[",Income_Macro_Variables!V209,"]"),"")</f>
        <v>Social contributions[*sscho]</v>
      </c>
      <c r="AC209" s="413" t="str">
        <f>IF(Income_Macro_Variables!W209&lt;&gt;"",CONCATENATE(Income_Macro_Variables!$H209,"[",Income_Macro_Variables!W209,"]"),"")</f>
        <v/>
      </c>
      <c r="AD209" s="413"/>
      <c r="AE209" s="414" t="str">
        <f>IF(Income_Macro_Variables!Y209&lt;&gt;"",CONCATENATE(Income_Macro_Variables!$H209,"[",Income_Macro_Variables!Y209,"]"),"")</f>
        <v/>
      </c>
    </row>
    <row r="210" spans="1:31" ht="20" customHeight="1" thickBot="1">
      <c r="A210" s="406" t="s">
        <v>615</v>
      </c>
      <c r="B210" s="380" t="s">
        <v>2769</v>
      </c>
      <c r="C210" s="380" t="s">
        <v>2816</v>
      </c>
      <c r="D210" s="407" t="str">
        <f t="shared" si="22"/>
        <v>*tiwho</v>
      </c>
      <c r="E210" s="408"/>
      <c r="F210" s="406"/>
      <c r="G210" s="407"/>
      <c r="H210" s="665" t="s">
        <v>2808</v>
      </c>
      <c r="I210" s="407"/>
      <c r="J210" s="673" t="str">
        <f t="shared" si="26"/>
        <v>Personal taxes on income and wealth</v>
      </c>
      <c r="K210" s="408"/>
      <c r="L210" s="406" t="str">
        <f t="shared" si="27"/>
        <v xml:space="preserve">Personal taxes on income and wealth by </v>
      </c>
      <c r="M210" s="648"/>
      <c r="N210" s="506"/>
      <c r="O210" s="508"/>
      <c r="P210" s="409"/>
      <c r="Q210" s="409"/>
      <c r="R210" s="409"/>
      <c r="S210" s="410"/>
      <c r="T210" s="411"/>
      <c r="U210" s="411"/>
      <c r="V210" s="411" t="str">
        <f>D210</f>
        <v>*tiwho</v>
      </c>
      <c r="W210" s="411"/>
      <c r="X210" s="411"/>
      <c r="Y210" s="411"/>
      <c r="Z210" s="548" t="str">
        <f>IF(Income_Macro_Variables!T210&lt;&gt;"",CONCATENATE(Income_Macro_Variables!$J210,"[",Income_Macro_Variables!T210,"]"),"")</f>
        <v/>
      </c>
      <c r="AA210" s="413" t="str">
        <f>IF(Income_Macro_Variables!U210&lt;&gt;"",CONCATENATE(Income_Macro_Variables!$J210,"[",Income_Macro_Variables!U210,"]"),"")</f>
        <v/>
      </c>
      <c r="AB210" s="413" t="str">
        <f>IF(Income_Macro_Variables!V210&lt;&gt;"",CONCATENATE(Income_Macro_Variables!$H210,"[",Income_Macro_Variables!V210,"]"),"")</f>
        <v>Personal taxes on income and wealth[*tiwho]</v>
      </c>
      <c r="AC210" s="413" t="str">
        <f>IF(Income_Macro_Variables!W210&lt;&gt;"",CONCATENATE(Income_Macro_Variables!$H210,"[",Income_Macro_Variables!W210,"]"),"")</f>
        <v/>
      </c>
      <c r="AD210" s="413"/>
      <c r="AE210" s="414" t="str">
        <f>IF(Income_Macro_Variables!Y210&lt;&gt;"",CONCATENATE(Income_Macro_Variables!$H210,"[",Income_Macro_Variables!Y210,"]"),"")</f>
        <v/>
      </c>
    </row>
    <row r="211" spans="1:31" ht="20" customHeight="1" thickBot="1">
      <c r="A211" s="406" t="s">
        <v>615</v>
      </c>
      <c r="B211" s="380" t="s">
        <v>2772</v>
      </c>
      <c r="C211" s="380" t="s">
        <v>2817</v>
      </c>
      <c r="D211" s="407" t="str">
        <f t="shared" si="22"/>
        <v>*ssbho</v>
      </c>
      <c r="E211" s="408"/>
      <c r="F211" s="406"/>
      <c r="G211" s="407"/>
      <c r="H211" s="662" t="s">
        <v>2809</v>
      </c>
      <c r="I211" s="407"/>
      <c r="J211" s="673" t="str">
        <f t="shared" si="26"/>
        <v>Social benefits other than social transfers in kind</v>
      </c>
      <c r="K211" s="408"/>
      <c r="L211" s="406" t="str">
        <f t="shared" si="27"/>
        <v xml:space="preserve">Social benefits other than social transfers in kind by </v>
      </c>
      <c r="M211" s="648"/>
      <c r="N211" s="506"/>
      <c r="O211" s="508"/>
      <c r="P211" s="409"/>
      <c r="Q211" s="409"/>
      <c r="R211" s="409"/>
      <c r="S211" s="410"/>
      <c r="T211" s="411"/>
      <c r="U211" s="411" t="str">
        <f>D211</f>
        <v>*ssbho</v>
      </c>
      <c r="V211" s="411"/>
      <c r="W211" s="411"/>
      <c r="X211" s="411"/>
      <c r="Y211" s="411"/>
      <c r="Z211" s="548" t="str">
        <f>IF(Income_Macro_Variables!T211&lt;&gt;"",CONCATENATE(Income_Macro_Variables!$J211,"[",Income_Macro_Variables!T211,"]"),"")</f>
        <v/>
      </c>
      <c r="AA211" s="413" t="str">
        <f>IF(Income_Macro_Variables!U211&lt;&gt;"",CONCATENATE(Income_Macro_Variables!$J211,"[",Income_Macro_Variables!U211,"]"),"")</f>
        <v>Social benefits other than social transfers in kind[*ssbho]</v>
      </c>
      <c r="AB211" s="413" t="str">
        <f>IF(Income_Macro_Variables!V211&lt;&gt;"",CONCATENATE(Income_Macro_Variables!$H211,"[",Income_Macro_Variables!V211,"]"),"")</f>
        <v/>
      </c>
      <c r="AC211" s="413" t="str">
        <f>IF(Income_Macro_Variables!W211&lt;&gt;"",CONCATENATE(Income_Macro_Variables!$H211,"[",Income_Macro_Variables!W211,"]"),"")</f>
        <v/>
      </c>
      <c r="AD211" s="413"/>
      <c r="AE211" s="414" t="str">
        <f>IF(Income_Macro_Variables!Y211&lt;&gt;"",CONCATENATE(Income_Macro_Variables!$H211,"[",Income_Macro_Variables!Y211,"]"),"")</f>
        <v/>
      </c>
    </row>
    <row r="212" spans="1:31" ht="20" customHeight="1" thickBot="1">
      <c r="A212" s="406" t="s">
        <v>615</v>
      </c>
      <c r="B212" s="380" t="s">
        <v>2756</v>
      </c>
      <c r="C212" s="380" t="s">
        <v>2792</v>
      </c>
      <c r="D212" s="407" t="str">
        <f t="shared" ref="D212:D230" si="28">CONCATENATE(A212,B212,C212)</f>
        <v>*segnp</v>
      </c>
      <c r="E212" s="408"/>
      <c r="F212" s="406"/>
      <c r="G212" s="407" t="s">
        <v>2989</v>
      </c>
      <c r="H212" s="661" t="s">
        <v>2824</v>
      </c>
      <c r="I212" s="407"/>
      <c r="J212" s="673" t="str">
        <f t="shared" si="26"/>
        <v>Gross secondary income of NPISH</v>
      </c>
      <c r="K212" s="408"/>
      <c r="L212" s="406" t="str">
        <f t="shared" si="27"/>
        <v xml:space="preserve">Gross secondary income of NPISH by </v>
      </c>
      <c r="M212" s="648"/>
      <c r="N212" s="506"/>
      <c r="O212" s="508"/>
      <c r="P212" s="409"/>
      <c r="Q212" s="409" t="str">
        <f>CONCATENATE("[",H212,"]","=","[",H213,"]","-","[",H214,"]","+","[",H217,"]",)</f>
        <v>[Gross secondary income of NPISH]=[Gross primary income of NPISH]-[Direct taxes]+[Social benefits other than social transfers in kind]</v>
      </c>
      <c r="R212" s="409" t="str">
        <f>CONCATENATE("[",D212,"]","=","[",D213,"]","-","[",D214,"]","+","[",D217,"]",)</f>
        <v>[*segnp]=[*prgnp]-[*taxnp]+[*ssbnp]</v>
      </c>
      <c r="S212" s="410"/>
      <c r="T212" s="411" t="str">
        <f>D212</f>
        <v>*segnp</v>
      </c>
      <c r="U212" s="411"/>
      <c r="V212" s="411"/>
      <c r="W212" s="411"/>
      <c r="X212" s="411"/>
      <c r="Y212" s="411"/>
      <c r="Z212" s="548" t="str">
        <f>IF(Income_Macro_Variables!T212&lt;&gt;"",CONCATENATE(Income_Macro_Variables!$J212,"[",Income_Macro_Variables!T212,"]"),"")</f>
        <v>Gross secondary income of NPISH[*segnp]</v>
      </c>
      <c r="AA212" s="413" t="str">
        <f>IF(Income_Macro_Variables!U212&lt;&gt;"",CONCATENATE(Income_Macro_Variables!$J212,"[",Income_Macro_Variables!U212,"]"),"")</f>
        <v/>
      </c>
      <c r="AB212" s="413" t="str">
        <f>IF(Income_Macro_Variables!V212&lt;&gt;"",CONCATENATE(Income_Macro_Variables!$H212,"[",Income_Macro_Variables!V212,"]"),"")</f>
        <v/>
      </c>
      <c r="AC212" s="413" t="str">
        <f>IF(Income_Macro_Variables!W212&lt;&gt;"",CONCATENATE(Income_Macro_Variables!$H212,"[",Income_Macro_Variables!W212,"]"),"")</f>
        <v/>
      </c>
      <c r="AD212" s="413"/>
      <c r="AE212" s="414"/>
    </row>
    <row r="213" spans="1:31" ht="20" customHeight="1" thickBot="1">
      <c r="A213" s="406" t="s">
        <v>615</v>
      </c>
      <c r="B213" s="380" t="s">
        <v>480</v>
      </c>
      <c r="C213" s="380" t="s">
        <v>2792</v>
      </c>
      <c r="D213" s="407" t="str">
        <f t="shared" si="28"/>
        <v>*prgnp</v>
      </c>
      <c r="E213" s="408"/>
      <c r="F213" s="406"/>
      <c r="G213" s="407"/>
      <c r="H213" s="662" t="s">
        <v>2822</v>
      </c>
      <c r="I213" s="407"/>
      <c r="J213" s="673" t="str">
        <f t="shared" si="26"/>
        <v>Gross primary income of NPISH</v>
      </c>
      <c r="K213" s="408"/>
      <c r="L213" s="406" t="str">
        <f t="shared" si="27"/>
        <v xml:space="preserve">Gross primary income of NPISH by </v>
      </c>
      <c r="M213" s="648"/>
      <c r="N213" s="506"/>
      <c r="O213" s="508"/>
      <c r="P213" s="409"/>
      <c r="Q213" s="409"/>
      <c r="R213" s="409"/>
      <c r="S213" s="410"/>
      <c r="T213" s="411"/>
      <c r="U213" s="411" t="str">
        <f>D213</f>
        <v>*prgnp</v>
      </c>
      <c r="V213" s="411"/>
      <c r="W213" s="411"/>
      <c r="X213" s="411"/>
      <c r="Y213" s="411"/>
      <c r="Z213" s="548" t="str">
        <f>IF(Income_Macro_Variables!T213&lt;&gt;"",CONCATENATE(Income_Macro_Variables!$J213,"[",Income_Macro_Variables!T213,"]"),"")</f>
        <v/>
      </c>
      <c r="AA213" s="413" t="str">
        <f>IF(Income_Macro_Variables!U213&lt;&gt;"",CONCATENATE(Income_Macro_Variables!$J213,"[",Income_Macro_Variables!U213,"]"),"")</f>
        <v>Gross primary income of NPISH[*prgnp]</v>
      </c>
      <c r="AB213" s="413" t="str">
        <f>IF(Income_Macro_Variables!V213&lt;&gt;"",CONCATENATE(Income_Macro_Variables!$H213,"[",Income_Macro_Variables!V213,"]"),"")</f>
        <v/>
      </c>
      <c r="AC213" s="413" t="str">
        <f>IF(Income_Macro_Variables!W213&lt;&gt;"",CONCATENATE(Income_Macro_Variables!$H213,"[",Income_Macro_Variables!W213,"]"),"")</f>
        <v/>
      </c>
      <c r="AD213" s="413"/>
      <c r="AE213" s="414"/>
    </row>
    <row r="214" spans="1:31" ht="20" customHeight="1" thickBot="1">
      <c r="A214" s="406" t="s">
        <v>615</v>
      </c>
      <c r="B214" s="380" t="s">
        <v>430</v>
      </c>
      <c r="C214" s="380" t="s">
        <v>479</v>
      </c>
      <c r="D214" s="407" t="str">
        <f t="shared" si="28"/>
        <v>*taxnp</v>
      </c>
      <c r="E214" s="408"/>
      <c r="F214" s="406"/>
      <c r="G214" s="407"/>
      <c r="H214" s="662" t="s">
        <v>2807</v>
      </c>
      <c r="I214" s="407"/>
      <c r="J214" s="673" t="str">
        <f t="shared" si="26"/>
        <v>Direct taxes</v>
      </c>
      <c r="K214" s="408"/>
      <c r="L214" s="406" t="str">
        <f t="shared" si="27"/>
        <v xml:space="preserve">Direct taxes by </v>
      </c>
      <c r="M214" s="648"/>
      <c r="N214" s="506"/>
      <c r="O214" s="508"/>
      <c r="P214" s="409"/>
      <c r="Q214" s="409" t="str">
        <f>CONCATENATE("[",H214,"]","=","[",H215,"]","+","[",H216,"]",)</f>
        <v>[Direct taxes]=[Social contributions]+[Personal taxes on income and wealth]</v>
      </c>
      <c r="R214" s="409" t="str">
        <f>CONCATENATE("[",D214,"]","=","[",D215,"]","+","[",D216,"]",)</f>
        <v>[*taxnp]=[*sscnp]+[*tiwnp]</v>
      </c>
      <c r="S214" s="410"/>
      <c r="T214" s="411"/>
      <c r="U214" s="411" t="str">
        <f>D214</f>
        <v>*taxnp</v>
      </c>
      <c r="V214" s="411"/>
      <c r="W214" s="411"/>
      <c r="X214" s="411"/>
      <c r="Y214" s="411"/>
      <c r="Z214" s="548" t="str">
        <f>IF(Income_Macro_Variables!T214&lt;&gt;"",CONCATENATE(Income_Macro_Variables!$J214,"[",Income_Macro_Variables!T214,"]"),"")</f>
        <v/>
      </c>
      <c r="AA214" s="413" t="str">
        <f>IF(Income_Macro_Variables!U214&lt;&gt;"",CONCATENATE(Income_Macro_Variables!$J214,"[",Income_Macro_Variables!U214,"]"),"")</f>
        <v>Direct taxes[*taxnp]</v>
      </c>
      <c r="AB214" s="413" t="str">
        <f>IF(Income_Macro_Variables!V214&lt;&gt;"",CONCATENATE(Income_Macro_Variables!$H214,"[",Income_Macro_Variables!V214,"]"),"")</f>
        <v/>
      </c>
      <c r="AC214" s="413" t="str">
        <f>IF(Income_Macro_Variables!W214&lt;&gt;"",CONCATENATE(Income_Macro_Variables!$H214,"[",Income_Macro_Variables!W214,"]"),"")</f>
        <v/>
      </c>
      <c r="AD214" s="413"/>
      <c r="AE214" s="414"/>
    </row>
    <row r="215" spans="1:31" ht="20" customHeight="1" thickBot="1">
      <c r="A215" s="406" t="s">
        <v>615</v>
      </c>
      <c r="B215" s="380" t="s">
        <v>2772</v>
      </c>
      <c r="C215" s="380" t="s">
        <v>2760</v>
      </c>
      <c r="D215" s="407" t="str">
        <f t="shared" si="28"/>
        <v>*sscnp</v>
      </c>
      <c r="E215" s="408"/>
      <c r="F215" s="406"/>
      <c r="G215" s="407"/>
      <c r="H215" s="665" t="s">
        <v>75</v>
      </c>
      <c r="I215" s="407"/>
      <c r="J215" s="673" t="str">
        <f t="shared" si="26"/>
        <v>Social contributions</v>
      </c>
      <c r="K215" s="408"/>
      <c r="L215" s="406" t="str">
        <f t="shared" si="27"/>
        <v xml:space="preserve">Social contributions by </v>
      </c>
      <c r="M215" s="648"/>
      <c r="N215" s="506"/>
      <c r="O215" s="508"/>
      <c r="P215" s="409"/>
      <c r="Q215" s="409"/>
      <c r="R215" s="409"/>
      <c r="S215" s="410"/>
      <c r="T215" s="411"/>
      <c r="U215" s="411"/>
      <c r="V215" s="411" t="str">
        <f>D215</f>
        <v>*sscnp</v>
      </c>
      <c r="W215" s="411"/>
      <c r="X215" s="411"/>
      <c r="Y215" s="411"/>
      <c r="Z215" s="548" t="str">
        <f>IF(Income_Macro_Variables!T215&lt;&gt;"",CONCATENATE(Income_Macro_Variables!$J215,"[",Income_Macro_Variables!T215,"]"),"")</f>
        <v/>
      </c>
      <c r="AA215" s="413" t="str">
        <f>IF(Income_Macro_Variables!U215&lt;&gt;"",CONCATENATE(Income_Macro_Variables!$J215,"[",Income_Macro_Variables!U215,"]"),"")</f>
        <v/>
      </c>
      <c r="AB215" s="413" t="str">
        <f>IF(Income_Macro_Variables!V215&lt;&gt;"",CONCATENATE(Income_Macro_Variables!$H215,"[",Income_Macro_Variables!V215,"]"),"")</f>
        <v>Social contributions[*sscnp]</v>
      </c>
      <c r="AC215" s="413" t="str">
        <f>IF(Income_Macro_Variables!W215&lt;&gt;"",CONCATENATE(Income_Macro_Variables!$H215,"[",Income_Macro_Variables!W215,"]"),"")</f>
        <v/>
      </c>
      <c r="AD215" s="413"/>
      <c r="AE215" s="414"/>
    </row>
    <row r="216" spans="1:31" ht="20" customHeight="1" thickBot="1">
      <c r="A216" s="406" t="s">
        <v>615</v>
      </c>
      <c r="B216" s="380" t="s">
        <v>2769</v>
      </c>
      <c r="C216" s="380" t="s">
        <v>2826</v>
      </c>
      <c r="D216" s="407" t="str">
        <f t="shared" si="28"/>
        <v>*tiwnp</v>
      </c>
      <c r="E216" s="408"/>
      <c r="F216" s="406"/>
      <c r="G216" s="407"/>
      <c r="H216" s="665" t="s">
        <v>2808</v>
      </c>
      <c r="I216" s="407"/>
      <c r="J216" s="673" t="str">
        <f t="shared" si="26"/>
        <v>Personal taxes on income and wealth</v>
      </c>
      <c r="K216" s="408"/>
      <c r="L216" s="406" t="str">
        <f t="shared" si="27"/>
        <v xml:space="preserve">Personal taxes on income and wealth by </v>
      </c>
      <c r="M216" s="648"/>
      <c r="N216" s="506"/>
      <c r="O216" s="508"/>
      <c r="P216" s="409"/>
      <c r="Q216" s="409"/>
      <c r="R216" s="409"/>
      <c r="S216" s="410"/>
      <c r="T216" s="411"/>
      <c r="U216" s="411"/>
      <c r="V216" s="411" t="str">
        <f>D216</f>
        <v>*tiwnp</v>
      </c>
      <c r="W216" s="411"/>
      <c r="X216" s="411"/>
      <c r="Y216" s="411"/>
      <c r="Z216" s="548" t="str">
        <f>IF(Income_Macro_Variables!T216&lt;&gt;"",CONCATENATE(Income_Macro_Variables!$J216,"[",Income_Macro_Variables!T216,"]"),"")</f>
        <v/>
      </c>
      <c r="AA216" s="413" t="str">
        <f>IF(Income_Macro_Variables!U216&lt;&gt;"",CONCATENATE(Income_Macro_Variables!$J216,"[",Income_Macro_Variables!U216,"]"),"")</f>
        <v/>
      </c>
      <c r="AB216" s="413" t="str">
        <f>IF(Income_Macro_Variables!V216&lt;&gt;"",CONCATENATE(Income_Macro_Variables!$H216,"[",Income_Macro_Variables!V216,"]"),"")</f>
        <v>Personal taxes on income and wealth[*tiwnp]</v>
      </c>
      <c r="AC216" s="413" t="str">
        <f>IF(Income_Macro_Variables!W216&lt;&gt;"",CONCATENATE(Income_Macro_Variables!$H216,"[",Income_Macro_Variables!W216,"]"),"")</f>
        <v/>
      </c>
      <c r="AD216" s="413"/>
      <c r="AE216" s="414"/>
    </row>
    <row r="217" spans="1:31" ht="20" customHeight="1" thickBot="1">
      <c r="A217" s="406" t="s">
        <v>615</v>
      </c>
      <c r="B217" s="380" t="s">
        <v>2772</v>
      </c>
      <c r="C217" s="380" t="s">
        <v>2827</v>
      </c>
      <c r="D217" s="407" t="str">
        <f t="shared" si="28"/>
        <v>*ssbnp</v>
      </c>
      <c r="E217" s="408"/>
      <c r="F217" s="406"/>
      <c r="G217" s="407"/>
      <c r="H217" s="662" t="s">
        <v>2809</v>
      </c>
      <c r="I217" s="407"/>
      <c r="J217" s="673" t="str">
        <f t="shared" si="26"/>
        <v>Social benefits other than social transfers in kind</v>
      </c>
      <c r="K217" s="408"/>
      <c r="L217" s="406" t="str">
        <f t="shared" si="27"/>
        <v xml:space="preserve">Social benefits other than social transfers in kind by </v>
      </c>
      <c r="M217" s="648"/>
      <c r="N217" s="506"/>
      <c r="O217" s="508"/>
      <c r="P217" s="409"/>
      <c r="Q217" s="409"/>
      <c r="R217" s="409"/>
      <c r="S217" s="410"/>
      <c r="T217" s="411"/>
      <c r="U217" s="411" t="str">
        <f>D217</f>
        <v>*ssbnp</v>
      </c>
      <c r="V217" s="411"/>
      <c r="W217" s="411"/>
      <c r="X217" s="411"/>
      <c r="Y217" s="411"/>
      <c r="Z217" s="548" t="str">
        <f>IF(Income_Macro_Variables!T217&lt;&gt;"",CONCATENATE(Income_Macro_Variables!$J217,"[",Income_Macro_Variables!T217,"]"),"")</f>
        <v/>
      </c>
      <c r="AA217" s="413" t="str">
        <f>IF(Income_Macro_Variables!U217&lt;&gt;"",CONCATENATE(Income_Macro_Variables!$J217,"[",Income_Macro_Variables!U217,"]"),"")</f>
        <v>Social benefits other than social transfers in kind[*ssbnp]</v>
      </c>
      <c r="AB217" s="413" t="str">
        <f>IF(Income_Macro_Variables!V217&lt;&gt;"",CONCATENATE(Income_Macro_Variables!$H217,"[",Income_Macro_Variables!V217,"]"),"")</f>
        <v/>
      </c>
      <c r="AC217" s="413" t="str">
        <f>IF(Income_Macro_Variables!W217&lt;&gt;"",CONCATENATE(Income_Macro_Variables!$H217,"[",Income_Macro_Variables!W217,"]"),"")</f>
        <v/>
      </c>
      <c r="AD217" s="413"/>
      <c r="AE217" s="414"/>
    </row>
    <row r="218" spans="1:31" ht="20" customHeight="1" thickBot="1">
      <c r="A218" s="406" t="s">
        <v>615</v>
      </c>
      <c r="B218" s="380" t="s">
        <v>2756</v>
      </c>
      <c r="C218" s="380" t="s">
        <v>2790</v>
      </c>
      <c r="D218" s="407" t="str">
        <f t="shared" si="28"/>
        <v>*seghn</v>
      </c>
      <c r="E218" s="408"/>
      <c r="F218" s="406"/>
      <c r="G218" s="407" t="s">
        <v>2990</v>
      </c>
      <c r="H218" s="661" t="s">
        <v>2833</v>
      </c>
      <c r="I218" s="407"/>
      <c r="J218" s="673" t="str">
        <f t="shared" si="26"/>
        <v>Gross secondary income of households and NPISH</v>
      </c>
      <c r="K218" s="408"/>
      <c r="L218" s="406" t="str">
        <f t="shared" si="27"/>
        <v xml:space="preserve">Gross secondary income of households and NPISH by </v>
      </c>
      <c r="M218" s="648"/>
      <c r="N218" s="506"/>
      <c r="O218" s="508"/>
      <c r="P218" s="409"/>
      <c r="Q218" s="409" t="str">
        <f>CONCATENATE("[",H218,"]","=","[",H219,"]","-","[",H220,"]","+","[",H223,"]",)</f>
        <v>[Gross secondary income of households and NPISH]=[Gross primary income of households and NPISH]-[Direct taxes]+[Social benefits other than social transfers in kind]</v>
      </c>
      <c r="R218" s="409" t="str">
        <f>CONCATENATE("[",D218,"]","=","[",D219,"]","-","[",D220,"]","+","[",D223,"]",)</f>
        <v>[*seghn]=[*prghn]-[*taxhn]+[*ssbhn]</v>
      </c>
      <c r="S218" s="410"/>
      <c r="T218" s="411" t="str">
        <f>D218</f>
        <v>*seghn</v>
      </c>
      <c r="U218" s="411"/>
      <c r="V218" s="411"/>
      <c r="W218" s="411"/>
      <c r="X218" s="411"/>
      <c r="Y218" s="411"/>
      <c r="Z218" s="548" t="str">
        <f>IF(Income_Macro_Variables!T218&lt;&gt;"",CONCATENATE(Income_Macro_Variables!$J218,"[",Income_Macro_Variables!T218,"]"),"")</f>
        <v>Gross secondary income of households and NPISH[*seghn]</v>
      </c>
      <c r="AA218" s="413" t="str">
        <f>IF(Income_Macro_Variables!U218&lt;&gt;"",CONCATENATE(Income_Macro_Variables!$J218,"[",Income_Macro_Variables!U218,"]"),"")</f>
        <v/>
      </c>
      <c r="AB218" s="413" t="str">
        <f>IF(Income_Macro_Variables!V218&lt;&gt;"",CONCATENATE(Income_Macro_Variables!$H218,"[",Income_Macro_Variables!V218,"]"),"")</f>
        <v/>
      </c>
      <c r="AC218" s="413" t="str">
        <f>IF(Income_Macro_Variables!W218&lt;&gt;"",CONCATENATE(Income_Macro_Variables!$H218,"[",Income_Macro_Variables!W218,"]"),"")</f>
        <v/>
      </c>
      <c r="AD218" s="413"/>
      <c r="AE218" s="414"/>
    </row>
    <row r="219" spans="1:31" ht="20" customHeight="1" thickBot="1">
      <c r="A219" s="406" t="s">
        <v>615</v>
      </c>
      <c r="B219" s="380" t="s">
        <v>480</v>
      </c>
      <c r="C219" s="380" t="s">
        <v>2790</v>
      </c>
      <c r="D219" s="407" t="str">
        <f t="shared" si="28"/>
        <v>*prghn</v>
      </c>
      <c r="E219" s="408"/>
      <c r="F219" s="406"/>
      <c r="G219" s="407"/>
      <c r="H219" s="662" t="s">
        <v>2831</v>
      </c>
      <c r="I219" s="407"/>
      <c r="J219" s="673" t="str">
        <f t="shared" si="26"/>
        <v>Gross primary income of households and NPISH</v>
      </c>
      <c r="K219" s="408"/>
      <c r="L219" s="406" t="str">
        <f t="shared" si="27"/>
        <v xml:space="preserve">Gross primary income of households and NPISH by </v>
      </c>
      <c r="M219" s="648"/>
      <c r="N219" s="506"/>
      <c r="O219" s="508"/>
      <c r="P219" s="409"/>
      <c r="Q219" s="409"/>
      <c r="R219" s="409"/>
      <c r="S219" s="410"/>
      <c r="T219" s="411"/>
      <c r="U219" s="411" t="str">
        <f>D219</f>
        <v>*prghn</v>
      </c>
      <c r="V219" s="411"/>
      <c r="W219" s="411"/>
      <c r="X219" s="411"/>
      <c r="Y219" s="411"/>
      <c r="Z219" s="548" t="str">
        <f>IF(Income_Macro_Variables!T219&lt;&gt;"",CONCATENATE(Income_Macro_Variables!$J219,"[",Income_Macro_Variables!T219,"]"),"")</f>
        <v/>
      </c>
      <c r="AA219" s="413" t="str">
        <f>IF(Income_Macro_Variables!U219&lt;&gt;"",CONCATENATE(Income_Macro_Variables!$J219,"[",Income_Macro_Variables!U219,"]"),"")</f>
        <v>Gross primary income of households and NPISH[*prghn]</v>
      </c>
      <c r="AB219" s="413" t="str">
        <f>IF(Income_Macro_Variables!V219&lt;&gt;"",CONCATENATE(Income_Macro_Variables!$H219,"[",Income_Macro_Variables!V219,"]"),"")</f>
        <v/>
      </c>
      <c r="AC219" s="413" t="str">
        <f>IF(Income_Macro_Variables!W219&lt;&gt;"",CONCATENATE(Income_Macro_Variables!$H219,"[",Income_Macro_Variables!W219,"]"),"")</f>
        <v/>
      </c>
      <c r="AD219" s="413"/>
      <c r="AE219" s="414"/>
    </row>
    <row r="220" spans="1:31" ht="20" customHeight="1" thickBot="1">
      <c r="A220" s="406" t="s">
        <v>615</v>
      </c>
      <c r="B220" s="380" t="s">
        <v>430</v>
      </c>
      <c r="C220" s="380" t="s">
        <v>2836</v>
      </c>
      <c r="D220" s="407" t="str">
        <f t="shared" si="28"/>
        <v>*taxhn</v>
      </c>
      <c r="E220" s="408"/>
      <c r="F220" s="406"/>
      <c r="G220" s="407"/>
      <c r="H220" s="662" t="s">
        <v>2807</v>
      </c>
      <c r="I220" s="407"/>
      <c r="J220" s="673" t="str">
        <f t="shared" si="26"/>
        <v>Direct taxes</v>
      </c>
      <c r="K220" s="408"/>
      <c r="L220" s="406" t="str">
        <f t="shared" si="27"/>
        <v xml:space="preserve">Direct taxes by </v>
      </c>
      <c r="M220" s="648"/>
      <c r="N220" s="506"/>
      <c r="O220" s="508"/>
      <c r="P220" s="409"/>
      <c r="Q220" s="409" t="str">
        <f>CONCATENATE("[",H220,"]","=","[",H221,"]","+","[",H222,"]",)</f>
        <v>[Direct taxes]=[Social contributions]+[Personal taxes on income and wealth]</v>
      </c>
      <c r="R220" s="409" t="str">
        <f>CONCATENATE("[",D220,"]","=","[",D221,"]","+","[",D222,"]",)</f>
        <v>[*taxhn]=[*sschn]+[*tiwhn]</v>
      </c>
      <c r="S220" s="410"/>
      <c r="T220" s="411"/>
      <c r="U220" s="411" t="str">
        <f>D220</f>
        <v>*taxhn</v>
      </c>
      <c r="V220" s="411"/>
      <c r="W220" s="411"/>
      <c r="X220" s="411"/>
      <c r="Y220" s="411"/>
      <c r="Z220" s="548" t="str">
        <f>IF(Income_Macro_Variables!T220&lt;&gt;"",CONCATENATE(Income_Macro_Variables!$J220,"[",Income_Macro_Variables!T220,"]"),"")</f>
        <v/>
      </c>
      <c r="AA220" s="413" t="str">
        <f>IF(Income_Macro_Variables!U220&lt;&gt;"",CONCATENATE(Income_Macro_Variables!$J220,"[",Income_Macro_Variables!U220,"]"),"")</f>
        <v>Direct taxes[*taxhn]</v>
      </c>
      <c r="AB220" s="413" t="str">
        <f>IF(Income_Macro_Variables!V220&lt;&gt;"",CONCATENATE(Income_Macro_Variables!$H220,"[",Income_Macro_Variables!V220,"]"),"")</f>
        <v/>
      </c>
      <c r="AC220" s="413" t="str">
        <f>IF(Income_Macro_Variables!W220&lt;&gt;"",CONCATENATE(Income_Macro_Variables!$H220,"[",Income_Macro_Variables!W220,"]"),"")</f>
        <v/>
      </c>
      <c r="AD220" s="413"/>
      <c r="AE220" s="414"/>
    </row>
    <row r="221" spans="1:31" ht="20" customHeight="1" thickBot="1">
      <c r="A221" s="406" t="s">
        <v>615</v>
      </c>
      <c r="B221" s="380" t="s">
        <v>2772</v>
      </c>
      <c r="C221" s="380" t="s">
        <v>2758</v>
      </c>
      <c r="D221" s="407" t="str">
        <f t="shared" si="28"/>
        <v>*sschn</v>
      </c>
      <c r="E221" s="408"/>
      <c r="F221" s="406"/>
      <c r="G221" s="407"/>
      <c r="H221" s="665" t="s">
        <v>75</v>
      </c>
      <c r="I221" s="407"/>
      <c r="J221" s="673" t="str">
        <f t="shared" si="26"/>
        <v>Social contributions</v>
      </c>
      <c r="K221" s="408"/>
      <c r="L221" s="406" t="str">
        <f t="shared" si="27"/>
        <v xml:space="preserve">Social contributions by </v>
      </c>
      <c r="M221" s="648"/>
      <c r="N221" s="506"/>
      <c r="O221" s="508"/>
      <c r="P221" s="409"/>
      <c r="Q221" s="409"/>
      <c r="R221" s="409"/>
      <c r="S221" s="410"/>
      <c r="T221" s="411"/>
      <c r="U221" s="411"/>
      <c r="V221" s="411" t="str">
        <f>D221</f>
        <v>*sschn</v>
      </c>
      <c r="W221" s="411"/>
      <c r="X221" s="411"/>
      <c r="Y221" s="411"/>
      <c r="Z221" s="548" t="str">
        <f>IF(Income_Macro_Variables!T221&lt;&gt;"",CONCATENATE(Income_Macro_Variables!$J221,"[",Income_Macro_Variables!T221,"]"),"")</f>
        <v/>
      </c>
      <c r="AA221" s="413" t="str">
        <f>IF(Income_Macro_Variables!U221&lt;&gt;"",CONCATENATE(Income_Macro_Variables!$J221,"[",Income_Macro_Variables!U221,"]"),"")</f>
        <v/>
      </c>
      <c r="AB221" s="413" t="str">
        <f>IF(Income_Macro_Variables!V221&lt;&gt;"",CONCATENATE(Income_Macro_Variables!$H221,"[",Income_Macro_Variables!V221,"]"),"")</f>
        <v>Social contributions[*sschn]</v>
      </c>
      <c r="AC221" s="413" t="str">
        <f>IF(Income_Macro_Variables!W221&lt;&gt;"",CONCATENATE(Income_Macro_Variables!$H221,"[",Income_Macro_Variables!W221,"]"),"")</f>
        <v/>
      </c>
      <c r="AD221" s="413"/>
      <c r="AE221" s="414"/>
    </row>
    <row r="222" spans="1:31" ht="20" customHeight="1" thickBot="1">
      <c r="A222" s="406" t="s">
        <v>615</v>
      </c>
      <c r="B222" s="380" t="s">
        <v>2769</v>
      </c>
      <c r="C222" s="380" t="s">
        <v>2770</v>
      </c>
      <c r="D222" s="407" t="str">
        <f t="shared" si="28"/>
        <v>*tiwhn</v>
      </c>
      <c r="E222" s="408"/>
      <c r="F222" s="406"/>
      <c r="G222" s="407"/>
      <c r="H222" s="665" t="s">
        <v>2808</v>
      </c>
      <c r="I222" s="407"/>
      <c r="J222" s="673" t="str">
        <f t="shared" si="26"/>
        <v>Personal taxes on income and wealth</v>
      </c>
      <c r="K222" s="408"/>
      <c r="L222" s="406" t="str">
        <f t="shared" si="27"/>
        <v xml:space="preserve">Personal taxes on income and wealth by </v>
      </c>
      <c r="M222" s="648"/>
      <c r="N222" s="506"/>
      <c r="O222" s="508"/>
      <c r="P222" s="409"/>
      <c r="Q222" s="409"/>
      <c r="R222" s="409"/>
      <c r="S222" s="410"/>
      <c r="T222" s="411"/>
      <c r="U222" s="411"/>
      <c r="V222" s="411" t="str">
        <f>D222</f>
        <v>*tiwhn</v>
      </c>
      <c r="W222" s="411"/>
      <c r="X222" s="411"/>
      <c r="Y222" s="411"/>
      <c r="Z222" s="548" t="str">
        <f>IF(Income_Macro_Variables!T222&lt;&gt;"",CONCATENATE(Income_Macro_Variables!$J222,"[",Income_Macro_Variables!T222,"]"),"")</f>
        <v/>
      </c>
      <c r="AA222" s="413" t="str">
        <f>IF(Income_Macro_Variables!U222&lt;&gt;"",CONCATENATE(Income_Macro_Variables!$J222,"[",Income_Macro_Variables!U222,"]"),"")</f>
        <v/>
      </c>
      <c r="AB222" s="413" t="str">
        <f>IF(Income_Macro_Variables!V222&lt;&gt;"",CONCATENATE(Income_Macro_Variables!$H222,"[",Income_Macro_Variables!V222,"]"),"")</f>
        <v>Personal taxes on income and wealth[*tiwhn]</v>
      </c>
      <c r="AC222" s="413" t="str">
        <f>IF(Income_Macro_Variables!W222&lt;&gt;"",CONCATENATE(Income_Macro_Variables!$H222,"[",Income_Macro_Variables!W222,"]"),"")</f>
        <v/>
      </c>
      <c r="AD222" s="413"/>
      <c r="AE222" s="414"/>
    </row>
    <row r="223" spans="1:31" ht="20" customHeight="1" thickBot="1">
      <c r="A223" s="406" t="s">
        <v>615</v>
      </c>
      <c r="B223" s="380" t="s">
        <v>2772</v>
      </c>
      <c r="C223" s="380" t="s">
        <v>2773</v>
      </c>
      <c r="D223" s="407" t="str">
        <f t="shared" si="28"/>
        <v>*ssbhn</v>
      </c>
      <c r="E223" s="408"/>
      <c r="F223" s="406"/>
      <c r="G223" s="407"/>
      <c r="H223" s="662" t="s">
        <v>2809</v>
      </c>
      <c r="I223" s="407"/>
      <c r="J223" s="673" t="str">
        <f t="shared" si="26"/>
        <v>Social benefits other than social transfers in kind</v>
      </c>
      <c r="K223" s="408"/>
      <c r="L223" s="406" t="str">
        <f t="shared" si="27"/>
        <v xml:space="preserve">Social benefits other than social transfers in kind by </v>
      </c>
      <c r="M223" s="648"/>
      <c r="N223" s="506"/>
      <c r="O223" s="508"/>
      <c r="P223" s="409"/>
      <c r="Q223" s="409"/>
      <c r="R223" s="409"/>
      <c r="S223" s="410"/>
      <c r="T223" s="411"/>
      <c r="U223" s="411" t="str">
        <f>D223</f>
        <v>*ssbhn</v>
      </c>
      <c r="V223" s="411"/>
      <c r="W223" s="411"/>
      <c r="X223" s="411"/>
      <c r="Y223" s="411"/>
      <c r="Z223" s="548" t="str">
        <f>IF(Income_Macro_Variables!T223&lt;&gt;"",CONCATENATE(Income_Macro_Variables!$J223,"[",Income_Macro_Variables!T223,"]"),"")</f>
        <v/>
      </c>
      <c r="AA223" s="413" t="str">
        <f>IF(Income_Macro_Variables!U223&lt;&gt;"",CONCATENATE(Income_Macro_Variables!$J223,"[",Income_Macro_Variables!U223,"]"),"")</f>
        <v>Social benefits other than social transfers in kind[*ssbhn]</v>
      </c>
      <c r="AB223" s="413" t="str">
        <f>IF(Income_Macro_Variables!V223&lt;&gt;"",CONCATENATE(Income_Macro_Variables!$H223,"[",Income_Macro_Variables!V223,"]"),"")</f>
        <v/>
      </c>
      <c r="AC223" s="413" t="str">
        <f>IF(Income_Macro_Variables!W223&lt;&gt;"",CONCATENATE(Income_Macro_Variables!$H223,"[",Income_Macro_Variables!W223,"]"),"")</f>
        <v/>
      </c>
      <c r="AD223" s="413"/>
      <c r="AE223" s="414"/>
    </row>
    <row r="224" spans="1:31" ht="20" customHeight="1" thickBot="1">
      <c r="A224" s="406" t="s">
        <v>615</v>
      </c>
      <c r="B224" s="380" t="s">
        <v>2756</v>
      </c>
      <c r="C224" s="380" t="s">
        <v>2796</v>
      </c>
      <c r="D224" s="407" t="str">
        <f t="shared" si="28"/>
        <v>*seggo</v>
      </c>
      <c r="E224" s="408"/>
      <c r="F224" s="406"/>
      <c r="G224" s="407" t="s">
        <v>2991</v>
      </c>
      <c r="H224" s="661" t="s">
        <v>2864</v>
      </c>
      <c r="I224" s="407"/>
      <c r="J224" s="673" t="str">
        <f t="shared" si="26"/>
        <v>Gross secondary income of the general government</v>
      </c>
      <c r="K224" s="408"/>
      <c r="L224" s="406" t="str">
        <f t="shared" si="27"/>
        <v xml:space="preserve">Gross secondary income of the general government by </v>
      </c>
      <c r="M224" s="648"/>
      <c r="N224" s="506"/>
      <c r="O224" s="508"/>
      <c r="P224" s="409"/>
      <c r="Q224" s="409" t="str">
        <f>CONCATENATE("[",H224,"]","=","[",H225,"]","+","[",H226,"]","-","[",H229,"]",)</f>
        <v>[Gross secondary income of the general government]=[Gross primary income of the general government]+[Direct taxes]-[Social benefits other than social transfers in kind]</v>
      </c>
      <c r="R224" s="409" t="str">
        <f>CONCATENATE("[",D224,"]","=","[",D225,"]","+","[",D226,"]","-","[",D229,"]",)</f>
        <v>[*seggo]=[*prggo]+[*taxgo]-[*ssbgo]</v>
      </c>
      <c r="S224" s="410"/>
      <c r="T224" s="411" t="str">
        <f>D224</f>
        <v>*seggo</v>
      </c>
      <c r="U224" s="411"/>
      <c r="V224" s="411"/>
      <c r="W224" s="411"/>
      <c r="X224" s="411"/>
      <c r="Y224" s="411"/>
      <c r="Z224" s="548" t="str">
        <f>IF(Income_Macro_Variables!T224&lt;&gt;"",CONCATENATE(Income_Macro_Variables!$J224,"[",Income_Macro_Variables!T224,"]"),"")</f>
        <v>Gross secondary income of the general government[*seggo]</v>
      </c>
      <c r="AA224" s="413" t="str">
        <f>IF(Income_Macro_Variables!U224&lt;&gt;"",CONCATENATE(Income_Macro_Variables!$J224,"[",Income_Macro_Variables!U224,"]"),"")</f>
        <v/>
      </c>
      <c r="AB224" s="413" t="str">
        <f>IF(Income_Macro_Variables!V224&lt;&gt;"",CONCATENATE(Income_Macro_Variables!$H224,"[",Income_Macro_Variables!V224,"]"),"")</f>
        <v/>
      </c>
      <c r="AC224" s="413" t="str">
        <f>IF(Income_Macro_Variables!W224&lt;&gt;"",CONCATENATE(Income_Macro_Variables!$H224,"[",Income_Macro_Variables!W224,"]"),"")</f>
        <v/>
      </c>
      <c r="AD224" s="413"/>
      <c r="AE224" s="414"/>
    </row>
    <row r="225" spans="1:31" ht="20" customHeight="1" thickBot="1">
      <c r="A225" s="406" t="s">
        <v>615</v>
      </c>
      <c r="B225" s="380" t="s">
        <v>480</v>
      </c>
      <c r="C225" s="380" t="s">
        <v>2796</v>
      </c>
      <c r="D225" s="407" t="str">
        <f t="shared" si="28"/>
        <v>*prggo</v>
      </c>
      <c r="E225" s="408"/>
      <c r="F225" s="406"/>
      <c r="G225" s="407"/>
      <c r="H225" s="662" t="s">
        <v>2861</v>
      </c>
      <c r="I225" s="407"/>
      <c r="J225" s="673" t="str">
        <f t="shared" si="26"/>
        <v>Gross primary income of the general government</v>
      </c>
      <c r="K225" s="408"/>
      <c r="L225" s="406" t="str">
        <f t="shared" si="27"/>
        <v xml:space="preserve">Gross primary income of the general government by </v>
      </c>
      <c r="M225" s="648"/>
      <c r="N225" s="506"/>
      <c r="O225" s="508"/>
      <c r="P225" s="409"/>
      <c r="Q225" s="409"/>
      <c r="R225" s="409"/>
      <c r="S225" s="410"/>
      <c r="T225" s="411"/>
      <c r="U225" s="411" t="str">
        <f>D225</f>
        <v>*prggo</v>
      </c>
      <c r="V225" s="411"/>
      <c r="W225" s="411"/>
      <c r="X225" s="411"/>
      <c r="Y225" s="411"/>
      <c r="Z225" s="548" t="str">
        <f>IF(Income_Macro_Variables!T225&lt;&gt;"",CONCATENATE(Income_Macro_Variables!$J225,"[",Income_Macro_Variables!T225,"]"),"")</f>
        <v/>
      </c>
      <c r="AA225" s="413" t="str">
        <f>IF(Income_Macro_Variables!U225&lt;&gt;"",CONCATENATE(Income_Macro_Variables!$J225,"[",Income_Macro_Variables!U225,"]"),"")</f>
        <v>Gross primary income of the general government[*prggo]</v>
      </c>
      <c r="AB225" s="413" t="str">
        <f>IF(Income_Macro_Variables!V225&lt;&gt;"",CONCATENATE(Income_Macro_Variables!$H225,"[",Income_Macro_Variables!V225,"]"),"")</f>
        <v/>
      </c>
      <c r="AC225" s="413" t="str">
        <f>IF(Income_Macro_Variables!W225&lt;&gt;"",CONCATENATE(Income_Macro_Variables!$H225,"[",Income_Macro_Variables!W225,"]"),"")</f>
        <v/>
      </c>
      <c r="AD225" s="413"/>
      <c r="AE225" s="414"/>
    </row>
    <row r="226" spans="1:31" ht="20" customHeight="1" thickBot="1">
      <c r="A226" s="406" t="s">
        <v>615</v>
      </c>
      <c r="B226" s="380" t="s">
        <v>430</v>
      </c>
      <c r="C226" s="380" t="s">
        <v>472</v>
      </c>
      <c r="D226" s="407" t="str">
        <f t="shared" si="28"/>
        <v>*taxgo</v>
      </c>
      <c r="E226" s="408"/>
      <c r="F226" s="406"/>
      <c r="G226" s="407"/>
      <c r="H226" s="662" t="s">
        <v>2807</v>
      </c>
      <c r="I226" s="407"/>
      <c r="J226" s="673" t="str">
        <f t="shared" si="26"/>
        <v>Direct taxes</v>
      </c>
      <c r="K226" s="408"/>
      <c r="L226" s="406" t="str">
        <f t="shared" si="27"/>
        <v xml:space="preserve">Direct taxes by </v>
      </c>
      <c r="M226" s="648"/>
      <c r="N226" s="506"/>
      <c r="O226" s="508"/>
      <c r="P226" s="409"/>
      <c r="Q226" s="409" t="str">
        <f>CONCATENATE("[",H226,"]","=","[",H227,"]","+","[",H228,"]",)</f>
        <v>[Direct taxes]=[Direct taxes on income and wealth]+[Social contributions]</v>
      </c>
      <c r="R226" s="409" t="str">
        <f>CONCATENATE("[",D226,"]","=","[",D227,"]","+","[",D228,"]",)</f>
        <v>[*taxgo]=[*tiwgo]+[*sscgo]</v>
      </c>
      <c r="S226" s="410"/>
      <c r="T226" s="411"/>
      <c r="U226" s="411" t="str">
        <f>D226</f>
        <v>*taxgo</v>
      </c>
      <c r="V226" s="411"/>
      <c r="W226" s="411"/>
      <c r="X226" s="411"/>
      <c r="Y226" s="411"/>
      <c r="Z226" s="548" t="str">
        <f>IF(Income_Macro_Variables!T226&lt;&gt;"",CONCATENATE(Income_Macro_Variables!$J226,"[",Income_Macro_Variables!T226,"]"),"")</f>
        <v/>
      </c>
      <c r="AA226" s="413" t="str">
        <f>IF(Income_Macro_Variables!U226&lt;&gt;"",CONCATENATE(Income_Macro_Variables!$J226,"[",Income_Macro_Variables!U226,"]"),"")</f>
        <v>Direct taxes[*taxgo]</v>
      </c>
      <c r="AB226" s="413" t="str">
        <f>IF(Income_Macro_Variables!V226&lt;&gt;"",CONCATENATE(Income_Macro_Variables!$H226,"[",Income_Macro_Variables!V226,"]"),"")</f>
        <v/>
      </c>
      <c r="AC226" s="413" t="str">
        <f>IF(Income_Macro_Variables!W226&lt;&gt;"",CONCATENATE(Income_Macro_Variables!$H226,"[",Income_Macro_Variables!W226,"]"),"")</f>
        <v/>
      </c>
      <c r="AD226" s="413"/>
      <c r="AE226" s="414"/>
    </row>
    <row r="227" spans="1:31" ht="20" customHeight="1" thickBot="1">
      <c r="A227" s="406" t="s">
        <v>615</v>
      </c>
      <c r="B227" s="380" t="s">
        <v>2769</v>
      </c>
      <c r="C227" s="380" t="s">
        <v>2878</v>
      </c>
      <c r="D227" s="407" t="str">
        <f t="shared" si="28"/>
        <v>*tiwgo</v>
      </c>
      <c r="E227" s="408"/>
      <c r="F227" s="406"/>
      <c r="G227" s="407"/>
      <c r="H227" s="665" t="s">
        <v>2863</v>
      </c>
      <c r="I227" s="407"/>
      <c r="J227" s="673" t="str">
        <f t="shared" si="26"/>
        <v>Direct taxes on income and wealth</v>
      </c>
      <c r="K227" s="408"/>
      <c r="L227" s="406" t="str">
        <f t="shared" si="27"/>
        <v xml:space="preserve">Direct taxes on income and wealth by </v>
      </c>
      <c r="M227" s="648"/>
      <c r="N227" s="506"/>
      <c r="O227" s="508"/>
      <c r="P227" s="409"/>
      <c r="Q227" s="409"/>
      <c r="R227" s="409"/>
      <c r="S227" s="410"/>
      <c r="T227" s="411"/>
      <c r="U227" s="411"/>
      <c r="V227" s="411" t="str">
        <f>D227</f>
        <v>*tiwgo</v>
      </c>
      <c r="W227" s="411"/>
      <c r="X227" s="411"/>
      <c r="Y227" s="411"/>
      <c r="Z227" s="548" t="str">
        <f>IF(Income_Macro_Variables!T227&lt;&gt;"",CONCATENATE(Income_Macro_Variables!$J227,"[",Income_Macro_Variables!T227,"]"),"")</f>
        <v/>
      </c>
      <c r="AA227" s="413" t="str">
        <f>IF(Income_Macro_Variables!U227&lt;&gt;"",CONCATENATE(Income_Macro_Variables!$J227,"[",Income_Macro_Variables!U227,"]"),"")</f>
        <v/>
      </c>
      <c r="AB227" s="413" t="str">
        <f>IF(Income_Macro_Variables!V227&lt;&gt;"",CONCATENATE(Income_Macro_Variables!$H227,"[",Income_Macro_Variables!V227,"]"),"")</f>
        <v>Direct taxes on income and wealth[*tiwgo]</v>
      </c>
      <c r="AC227" s="413" t="str">
        <f>IF(Income_Macro_Variables!W227&lt;&gt;"",CONCATENATE(Income_Macro_Variables!$H227,"[",Income_Macro_Variables!W227,"]"),"")</f>
        <v/>
      </c>
      <c r="AD227" s="413"/>
      <c r="AE227" s="414"/>
    </row>
    <row r="228" spans="1:31" ht="20" customHeight="1" thickBot="1">
      <c r="A228" s="406" t="s">
        <v>615</v>
      </c>
      <c r="B228" s="380" t="s">
        <v>2772</v>
      </c>
      <c r="C228" s="380" t="s">
        <v>2757</v>
      </c>
      <c r="D228" s="407" t="str">
        <f t="shared" si="28"/>
        <v>*sscgo</v>
      </c>
      <c r="E228" s="408"/>
      <c r="F228" s="406"/>
      <c r="G228" s="407"/>
      <c r="H228" s="665" t="s">
        <v>75</v>
      </c>
      <c r="I228" s="407"/>
      <c r="J228" s="673" t="str">
        <f t="shared" si="26"/>
        <v>Social contributions</v>
      </c>
      <c r="K228" s="408"/>
      <c r="L228" s="406" t="str">
        <f t="shared" si="27"/>
        <v xml:space="preserve">Social contributions by </v>
      </c>
      <c r="M228" s="648"/>
      <c r="N228" s="506"/>
      <c r="O228" s="508"/>
      <c r="P228" s="409"/>
      <c r="Q228" s="409"/>
      <c r="R228" s="409"/>
      <c r="S228" s="410"/>
      <c r="T228" s="411"/>
      <c r="U228" s="411"/>
      <c r="V228" s="411" t="str">
        <f>D228</f>
        <v>*sscgo</v>
      </c>
      <c r="W228" s="411"/>
      <c r="X228" s="411"/>
      <c r="Y228" s="411"/>
      <c r="Z228" s="548" t="str">
        <f>IF(Income_Macro_Variables!T228&lt;&gt;"",CONCATENATE(Income_Macro_Variables!$J228,"[",Income_Macro_Variables!T228,"]"),"")</f>
        <v/>
      </c>
      <c r="AA228" s="413" t="str">
        <f>IF(Income_Macro_Variables!U228&lt;&gt;"",CONCATENATE(Income_Macro_Variables!$J228,"[",Income_Macro_Variables!U228,"]"),"")</f>
        <v/>
      </c>
      <c r="AB228" s="413" t="str">
        <f>IF(Income_Macro_Variables!V228&lt;&gt;"",CONCATENATE(Income_Macro_Variables!$H228,"[",Income_Macro_Variables!V228,"]"),"")</f>
        <v>Social contributions[*sscgo]</v>
      </c>
      <c r="AC228" s="413" t="str">
        <f>IF(Income_Macro_Variables!W228&lt;&gt;"",CONCATENATE(Income_Macro_Variables!$H228,"[",Income_Macro_Variables!W228,"]"),"")</f>
        <v/>
      </c>
      <c r="AD228" s="413"/>
      <c r="AE228" s="414"/>
    </row>
    <row r="229" spans="1:31" s="370" customFormat="1" ht="20" customHeight="1" thickBot="1">
      <c r="A229" s="415" t="s">
        <v>615</v>
      </c>
      <c r="B229" s="381" t="s">
        <v>2772</v>
      </c>
      <c r="C229" s="381" t="s">
        <v>2774</v>
      </c>
      <c r="D229" s="416" t="str">
        <f t="shared" si="28"/>
        <v>*ssbgo</v>
      </c>
      <c r="E229" s="421"/>
      <c r="F229" s="415"/>
      <c r="G229" s="416"/>
      <c r="H229" s="677" t="s">
        <v>2809</v>
      </c>
      <c r="I229" s="416"/>
      <c r="J229" s="674" t="str">
        <f t="shared" si="26"/>
        <v>Social benefits other than social transfers in kind</v>
      </c>
      <c r="K229" s="421"/>
      <c r="L229" s="415" t="str">
        <f t="shared" si="27"/>
        <v xml:space="preserve">Social benefits other than social transfers in kind by </v>
      </c>
      <c r="M229" s="648"/>
      <c r="N229" s="565"/>
      <c r="O229" s="507"/>
      <c r="P229" s="422"/>
      <c r="Q229" s="422"/>
      <c r="R229" s="422"/>
      <c r="S229" s="423"/>
      <c r="T229" s="418"/>
      <c r="U229" s="418" t="str">
        <f>D229</f>
        <v>*ssbgo</v>
      </c>
      <c r="V229" s="418"/>
      <c r="W229" s="418"/>
      <c r="X229" s="418"/>
      <c r="Y229" s="418"/>
      <c r="Z229" s="550" t="str">
        <f>IF(Income_Macro_Variables!T229&lt;&gt;"",CONCATENATE(Income_Macro_Variables!$J229,"[",Income_Macro_Variables!T229,"]"),"")</f>
        <v/>
      </c>
      <c r="AA229" s="419" t="str">
        <f>IF(Income_Macro_Variables!U229&lt;&gt;"",CONCATENATE(Income_Macro_Variables!$J229,"[",Income_Macro_Variables!U229,"]"),"")</f>
        <v>Social benefits other than social transfers in kind[*ssbgo]</v>
      </c>
      <c r="AB229" s="419" t="str">
        <f>IF(Income_Macro_Variables!V229&lt;&gt;"",CONCATENATE(Income_Macro_Variables!$H229,"[",Income_Macro_Variables!V229,"]"),"")</f>
        <v/>
      </c>
      <c r="AC229" s="419" t="str">
        <f>IF(Income_Macro_Variables!W229&lt;&gt;"",CONCATENATE(Income_Macro_Variables!$H229,"[",Income_Macro_Variables!W229,"]"),"")</f>
        <v/>
      </c>
      <c r="AD229" s="419"/>
      <c r="AE229" s="420"/>
    </row>
    <row r="230" spans="1:31" s="362" customFormat="1" ht="20" customHeight="1" thickBot="1">
      <c r="A230" s="406" t="s">
        <v>615</v>
      </c>
      <c r="B230" s="380" t="s">
        <v>2780</v>
      </c>
      <c r="C230" s="380" t="s">
        <v>2782</v>
      </c>
      <c r="D230" s="407" t="str">
        <f t="shared" si="28"/>
        <v>*savig</v>
      </c>
      <c r="E230" s="408"/>
      <c r="F230" s="406"/>
      <c r="G230" s="407" t="s">
        <v>2992</v>
      </c>
      <c r="H230" s="661" t="s">
        <v>2947</v>
      </c>
      <c r="I230" s="407"/>
      <c r="J230" s="673" t="str">
        <f t="shared" si="26"/>
        <v>Gross national savings</v>
      </c>
      <c r="K230" s="408"/>
      <c r="L230" s="406"/>
      <c r="M230" s="674"/>
      <c r="N230" s="506"/>
      <c r="O230" s="508"/>
      <c r="P230" s="409"/>
      <c r="Q230" s="409"/>
      <c r="R230" s="409"/>
      <c r="S230" s="410"/>
      <c r="T230" s="411" t="s">
        <v>3006</v>
      </c>
      <c r="U230" s="411"/>
      <c r="V230" s="411"/>
      <c r="W230" s="411"/>
      <c r="X230" s="411"/>
      <c r="Y230" s="411"/>
      <c r="Z230" s="548"/>
      <c r="AA230" s="413"/>
      <c r="AB230" s="413"/>
      <c r="AC230" s="413"/>
      <c r="AD230" s="413"/>
      <c r="AE230" s="414"/>
    </row>
    <row r="231" spans="1:31" ht="20" customHeight="1" thickBot="1">
      <c r="A231" s="406" t="s">
        <v>615</v>
      </c>
      <c r="B231" s="380" t="s">
        <v>2780</v>
      </c>
      <c r="C231" s="380" t="s">
        <v>2791</v>
      </c>
      <c r="D231" s="407" t="str">
        <f t="shared" si="22"/>
        <v>*sagho</v>
      </c>
      <c r="E231" s="408"/>
      <c r="F231" s="406"/>
      <c r="G231" s="407"/>
      <c r="H231" s="661" t="s">
        <v>2787</v>
      </c>
      <c r="I231" s="407"/>
      <c r="J231" s="673" t="str">
        <f t="shared" si="26"/>
        <v>Gross savings of households</v>
      </c>
      <c r="K231" s="408"/>
      <c r="L231" s="406" t="str">
        <f t="shared" ref="L231:L236" si="29">CONCATENATE(H231," by ",I231)</f>
        <v xml:space="preserve">Gross savings of households by </v>
      </c>
      <c r="M231" s="674"/>
      <c r="N231" s="506"/>
      <c r="O231" s="508"/>
      <c r="P231" s="409"/>
      <c r="Q231" s="409" t="str">
        <f>CONCATENATE("[",H231,"]","=","[",H232,"]","+","[",H233,"]",)</f>
        <v>[Gross savings of households]=[Gross secondary income of households]+[Private expenditures of households]</v>
      </c>
      <c r="R231" s="409" t="str">
        <f>CONCATENATE("[",D231,"]","=","[",D232,"]","+","[",D233,"]",)</f>
        <v>[*sagho]=[*segho]+[*conho]</v>
      </c>
      <c r="S231" s="410"/>
      <c r="T231" s="411" t="str">
        <f>D231</f>
        <v>*sagho</v>
      </c>
      <c r="U231" s="411"/>
      <c r="V231" s="411"/>
      <c r="W231" s="411"/>
      <c r="X231" s="411"/>
      <c r="Y231" s="411"/>
      <c r="Z231" s="548" t="str">
        <f>IF(Income_Macro_Variables!T231&lt;&gt;"",CONCATENATE(Income_Macro_Variables!$J231,"[",Income_Macro_Variables!T231,"]"),"")</f>
        <v>Gross savings of households[*sagho]</v>
      </c>
      <c r="AA231" s="413" t="str">
        <f>IF(Income_Macro_Variables!U231&lt;&gt;"",CONCATENATE(Income_Macro_Variables!$J231,"[",Income_Macro_Variables!U231,"]"),"")</f>
        <v/>
      </c>
      <c r="AB231" s="413" t="str">
        <f>IF(Income_Macro_Variables!V231&lt;&gt;"",CONCATENATE(Income_Macro_Variables!$H231,"[",Income_Macro_Variables!V231,"]"),"")</f>
        <v/>
      </c>
      <c r="AC231" s="413" t="str">
        <f>IF(Income_Macro_Variables!W231&lt;&gt;"",CONCATENATE(Income_Macro_Variables!$H231,"[",Income_Macro_Variables!W231,"]"),"")</f>
        <v/>
      </c>
      <c r="AD231" s="413"/>
      <c r="AE231" s="414"/>
    </row>
    <row r="232" spans="1:31" ht="20" customHeight="1" thickBot="1">
      <c r="A232" s="406" t="s">
        <v>615</v>
      </c>
      <c r="B232" s="380" t="s">
        <v>2756</v>
      </c>
      <c r="C232" s="380" t="s">
        <v>2791</v>
      </c>
      <c r="D232" s="407" t="str">
        <f t="shared" si="22"/>
        <v>*segho</v>
      </c>
      <c r="E232" s="408"/>
      <c r="F232" s="406"/>
      <c r="G232" s="407"/>
      <c r="H232" s="662" t="s">
        <v>2810</v>
      </c>
      <c r="I232" s="407"/>
      <c r="J232" s="673" t="str">
        <f t="shared" si="26"/>
        <v>Gross secondary income of households</v>
      </c>
      <c r="K232" s="408"/>
      <c r="L232" s="406" t="str">
        <f t="shared" si="29"/>
        <v xml:space="preserve">Gross secondary income of households by </v>
      </c>
      <c r="M232" s="648"/>
      <c r="N232" s="506"/>
      <c r="O232" s="508"/>
      <c r="P232" s="409"/>
      <c r="Q232" s="409"/>
      <c r="R232" s="409"/>
      <c r="S232" s="410"/>
      <c r="T232" s="411"/>
      <c r="U232" s="411" t="str">
        <f>D232</f>
        <v>*segho</v>
      </c>
      <c r="V232" s="411"/>
      <c r="W232" s="411"/>
      <c r="X232" s="411"/>
      <c r="Y232" s="411"/>
      <c r="Z232" s="548" t="str">
        <f>IF(Income_Macro_Variables!T232&lt;&gt;"",CONCATENATE(Income_Macro_Variables!$J232,"[",Income_Macro_Variables!T232,"]"),"")</f>
        <v/>
      </c>
      <c r="AA232" s="413" t="str">
        <f>IF(Income_Macro_Variables!U232&lt;&gt;"",CONCATENATE(Income_Macro_Variables!$J232,"[",Income_Macro_Variables!U232,"]"),"")</f>
        <v>Gross secondary income of households[*segho]</v>
      </c>
      <c r="AB232" s="413" t="str">
        <f>IF(Income_Macro_Variables!V232&lt;&gt;"",CONCATENATE(Income_Macro_Variables!$H232,"[",Income_Macro_Variables!V232,"]"),"")</f>
        <v/>
      </c>
      <c r="AC232" s="413" t="str">
        <f>IF(Income_Macro_Variables!W232&lt;&gt;"",CONCATENATE(Income_Macro_Variables!$H232,"[",Income_Macro_Variables!W232,"]"),"")</f>
        <v/>
      </c>
      <c r="AD232" s="413"/>
      <c r="AE232" s="414"/>
    </row>
    <row r="233" spans="1:31" ht="20" customHeight="1" thickBot="1">
      <c r="A233" s="406" t="s">
        <v>615</v>
      </c>
      <c r="B233" s="380" t="s">
        <v>453</v>
      </c>
      <c r="C233" s="380" t="s">
        <v>2818</v>
      </c>
      <c r="D233" s="407" t="str">
        <f t="shared" si="22"/>
        <v>*conho</v>
      </c>
      <c r="E233" s="408"/>
      <c r="F233" s="406"/>
      <c r="G233" s="407"/>
      <c r="H233" s="662" t="s">
        <v>2811</v>
      </c>
      <c r="I233" s="407"/>
      <c r="J233" s="673" t="str">
        <f t="shared" si="26"/>
        <v>Private expenditures of households</v>
      </c>
      <c r="K233" s="408"/>
      <c r="L233" s="406" t="str">
        <f t="shared" si="29"/>
        <v xml:space="preserve">Private expenditures of households by </v>
      </c>
      <c r="M233" s="648"/>
      <c r="N233" s="506"/>
      <c r="O233" s="508"/>
      <c r="P233" s="409"/>
      <c r="Q233" s="409"/>
      <c r="R233" s="409"/>
      <c r="S233" s="410"/>
      <c r="T233" s="411"/>
      <c r="U233" s="411" t="str">
        <f>D233</f>
        <v>*conho</v>
      </c>
      <c r="V233" s="411"/>
      <c r="W233" s="411"/>
      <c r="X233" s="411"/>
      <c r="Y233" s="411"/>
      <c r="Z233" s="548" t="str">
        <f>IF(Income_Macro_Variables!T233&lt;&gt;"",CONCATENATE(Income_Macro_Variables!$J233,"[",Income_Macro_Variables!T233,"]"),"")</f>
        <v/>
      </c>
      <c r="AA233" s="413" t="str">
        <f>IF(Income_Macro_Variables!U233&lt;&gt;"",CONCATENATE(Income_Macro_Variables!$J233,"[",Income_Macro_Variables!U233,"]"),"")</f>
        <v>Private expenditures of households[*conho]</v>
      </c>
      <c r="AB233" s="413" t="str">
        <f>IF(Income_Macro_Variables!V233&lt;&gt;"",CONCATENATE(Income_Macro_Variables!$H233,"[",Income_Macro_Variables!V233,"]"),"")</f>
        <v/>
      </c>
      <c r="AC233" s="413" t="str">
        <f>IF(Income_Macro_Variables!W233&lt;&gt;"",CONCATENATE(Income_Macro_Variables!$H233,"[",Income_Macro_Variables!W233,"]"),"")</f>
        <v/>
      </c>
      <c r="AD233" s="413"/>
      <c r="AE233" s="414"/>
    </row>
    <row r="234" spans="1:31" ht="20" customHeight="1" thickBot="1">
      <c r="A234" s="406" t="s">
        <v>615</v>
      </c>
      <c r="B234" s="380" t="s">
        <v>2780</v>
      </c>
      <c r="C234" s="380" t="s">
        <v>2792</v>
      </c>
      <c r="D234" s="407" t="str">
        <f t="shared" si="22"/>
        <v>*sagnp</v>
      </c>
      <c r="E234" s="408"/>
      <c r="F234" s="406"/>
      <c r="G234" s="407" t="s">
        <v>2993</v>
      </c>
      <c r="H234" s="661" t="s">
        <v>2788</v>
      </c>
      <c r="I234" s="407"/>
      <c r="J234" s="673" t="str">
        <f t="shared" si="26"/>
        <v>Gross savings of NPISH</v>
      </c>
      <c r="K234" s="408"/>
      <c r="L234" s="406" t="str">
        <f t="shared" si="29"/>
        <v xml:space="preserve">Gross savings of NPISH by </v>
      </c>
      <c r="M234" s="648"/>
      <c r="N234" s="506"/>
      <c r="O234" s="508"/>
      <c r="P234" s="409"/>
      <c r="Q234" s="409" t="str">
        <f>CONCATENATE("[",H234,"]","=","[",H235,"]","-","[",H236,"]",)</f>
        <v>[Gross savings of NPISH]=[Gross secondary income of NPISH]-[Private expenditures of NPISH]</v>
      </c>
      <c r="R234" s="409" t="str">
        <f>CONCATENATE("[",D234,"]","=","[",D235,"]","-","[",D236,"]",)</f>
        <v>[*sagnp]=[*segnp]-[*connp]</v>
      </c>
      <c r="S234" s="410"/>
      <c r="T234" s="411" t="str">
        <f>D234</f>
        <v>*sagnp</v>
      </c>
      <c r="U234" s="411"/>
      <c r="V234" s="411"/>
      <c r="W234" s="411"/>
      <c r="X234" s="411"/>
      <c r="Y234" s="411"/>
      <c r="Z234" s="548" t="str">
        <f>IF(Income_Macro_Variables!T234&lt;&gt;"",CONCATENATE(Income_Macro_Variables!$J234,"[",Income_Macro_Variables!T234,"]"),"")</f>
        <v>Gross savings of NPISH[*sagnp]</v>
      </c>
      <c r="AA234" s="413" t="str">
        <f>IF(Income_Macro_Variables!U234&lt;&gt;"",CONCATENATE(Income_Macro_Variables!$J234,"[",Income_Macro_Variables!U234,"]"),"")</f>
        <v/>
      </c>
      <c r="AB234" s="413" t="str">
        <f>IF(Income_Macro_Variables!V234&lt;&gt;"",CONCATENATE(Income_Macro_Variables!$H234,"[",Income_Macro_Variables!V234,"]"),"")</f>
        <v/>
      </c>
      <c r="AC234" s="413" t="str">
        <f>IF(Income_Macro_Variables!W234&lt;&gt;"",CONCATENATE(Income_Macro_Variables!$H234,"[",Income_Macro_Variables!W234,"]"),"")</f>
        <v/>
      </c>
      <c r="AD234" s="413"/>
      <c r="AE234" s="414"/>
    </row>
    <row r="235" spans="1:31" ht="20" customHeight="1" thickBot="1">
      <c r="A235" s="406" t="s">
        <v>615</v>
      </c>
      <c r="B235" s="380" t="s">
        <v>2756</v>
      </c>
      <c r="C235" s="380" t="s">
        <v>2792</v>
      </c>
      <c r="D235" s="407" t="str">
        <f t="shared" si="22"/>
        <v>*segnp</v>
      </c>
      <c r="E235" s="408"/>
      <c r="F235" s="406"/>
      <c r="G235" s="407"/>
      <c r="H235" s="662" t="s">
        <v>2824</v>
      </c>
      <c r="I235" s="407"/>
      <c r="J235" s="673" t="str">
        <f t="shared" si="26"/>
        <v>Gross secondary income of NPISH</v>
      </c>
      <c r="K235" s="408"/>
      <c r="L235" s="406" t="str">
        <f t="shared" si="29"/>
        <v xml:space="preserve">Gross secondary income of NPISH by </v>
      </c>
      <c r="M235" s="648"/>
      <c r="N235" s="506"/>
      <c r="O235" s="508"/>
      <c r="P235" s="409"/>
      <c r="Q235" s="409"/>
      <c r="R235" s="409"/>
      <c r="S235" s="410"/>
      <c r="T235" s="411"/>
      <c r="U235" s="411" t="str">
        <f>D235</f>
        <v>*segnp</v>
      </c>
      <c r="V235" s="411"/>
      <c r="W235" s="411"/>
      <c r="X235" s="411"/>
      <c r="Y235" s="411"/>
      <c r="Z235" s="548" t="str">
        <f>IF(Income_Macro_Variables!T235&lt;&gt;"",CONCATENATE(Income_Macro_Variables!$J235,"[",Income_Macro_Variables!T235,"]"),"")</f>
        <v/>
      </c>
      <c r="AA235" s="413" t="str">
        <f>IF(Income_Macro_Variables!U235&lt;&gt;"",CONCATENATE(Income_Macro_Variables!$J235,"[",Income_Macro_Variables!U235,"]"),"")</f>
        <v>Gross secondary income of NPISH[*segnp]</v>
      </c>
      <c r="AB235" s="413" t="str">
        <f>IF(Income_Macro_Variables!V235&lt;&gt;"",CONCATENATE(Income_Macro_Variables!$H235,"[",Income_Macro_Variables!V235,"]"),"")</f>
        <v/>
      </c>
      <c r="AC235" s="413" t="str">
        <f>IF(Income_Macro_Variables!W235&lt;&gt;"",CONCATENATE(Income_Macro_Variables!$H235,"[",Income_Macro_Variables!W235,"]"),"")</f>
        <v/>
      </c>
      <c r="AD235" s="413"/>
      <c r="AE235" s="414"/>
    </row>
    <row r="236" spans="1:31" ht="20" customHeight="1" thickBot="1">
      <c r="A236" s="406" t="s">
        <v>615</v>
      </c>
      <c r="B236" s="380" t="s">
        <v>453</v>
      </c>
      <c r="C236" s="380" t="s">
        <v>2828</v>
      </c>
      <c r="D236" s="407" t="str">
        <f t="shared" si="22"/>
        <v>*connp</v>
      </c>
      <c r="E236" s="408"/>
      <c r="F236" s="406"/>
      <c r="G236" s="407"/>
      <c r="H236" s="662" t="s">
        <v>2829</v>
      </c>
      <c r="I236" s="407"/>
      <c r="J236" s="673" t="str">
        <f t="shared" si="26"/>
        <v>Private expenditures of NPISH</v>
      </c>
      <c r="K236" s="408"/>
      <c r="L236" s="406" t="str">
        <f t="shared" si="29"/>
        <v xml:space="preserve">Private expenditures of NPISH by </v>
      </c>
      <c r="M236" s="648"/>
      <c r="N236" s="506"/>
      <c r="O236" s="508"/>
      <c r="P236" s="409"/>
      <c r="Q236" s="409"/>
      <c r="R236" s="409"/>
      <c r="S236" s="410"/>
      <c r="T236" s="411"/>
      <c r="U236" s="411" t="str">
        <f>D236</f>
        <v>*connp</v>
      </c>
      <c r="V236" s="411"/>
      <c r="W236" s="411"/>
      <c r="X236" s="411"/>
      <c r="Y236" s="411"/>
      <c r="Z236" s="548" t="str">
        <f>IF(Income_Macro_Variables!T236&lt;&gt;"",CONCATENATE(Income_Macro_Variables!$J236,"[",Income_Macro_Variables!T236,"]"),"")</f>
        <v/>
      </c>
      <c r="AA236" s="413" t="str">
        <f>IF(Income_Macro_Variables!U236&lt;&gt;"",CONCATENATE(Income_Macro_Variables!$J236,"[",Income_Macro_Variables!U236,"]"),"")</f>
        <v>Private expenditures of NPISH[*connp]</v>
      </c>
      <c r="AB236" s="413" t="str">
        <f>IF(Income_Macro_Variables!V236&lt;&gt;"",CONCATENATE(Income_Macro_Variables!$H236,"[",Income_Macro_Variables!V236,"]"),"")</f>
        <v/>
      </c>
      <c r="AC236" s="413" t="str">
        <f>IF(Income_Macro_Variables!W236&lt;&gt;"",CONCATENATE(Income_Macro_Variables!$H236,"[",Income_Macro_Variables!W236,"]"),"")</f>
        <v/>
      </c>
      <c r="AD236" s="413"/>
      <c r="AE236" s="414"/>
    </row>
    <row r="237" spans="1:31" ht="20" customHeight="1" thickBot="1">
      <c r="A237" s="406" t="s">
        <v>615</v>
      </c>
      <c r="B237" s="380" t="s">
        <v>2780</v>
      </c>
      <c r="C237" s="380" t="s">
        <v>2790</v>
      </c>
      <c r="D237" s="407" t="str">
        <f t="shared" si="22"/>
        <v>*saghn</v>
      </c>
      <c r="E237" s="408"/>
      <c r="F237" s="406"/>
      <c r="G237" s="407" t="s">
        <v>2994</v>
      </c>
      <c r="H237" s="661" t="s">
        <v>2786</v>
      </c>
      <c r="I237" s="407"/>
      <c r="J237" s="673" t="str">
        <f t="shared" si="26"/>
        <v>Gross savings of households and NPISH</v>
      </c>
      <c r="K237" s="408"/>
      <c r="L237" s="406" t="str">
        <f t="shared" ref="L237:L246" si="30">CONCATENATE(H237," by ",I237)</f>
        <v xml:space="preserve">Gross savings of households and NPISH by </v>
      </c>
      <c r="M237" s="648"/>
      <c r="N237" s="506"/>
      <c r="O237" s="508"/>
      <c r="P237" s="409"/>
      <c r="Q237" s="409" t="str">
        <f>CONCATENATE("[",H237,"]","=","[",H238,"]","-","[",H239,"]",)</f>
        <v>[Gross savings of households and NPISH]=[Gross secondary income of households and NPISH]-[Private expenditures of households and NPISH]</v>
      </c>
      <c r="R237" s="409" t="str">
        <f>CONCATENATE("[",D237,"]","=","[",D238,"]","-","[",D239,"]",)</f>
        <v>[*saghn]=[*seghn]-[*conhn]</v>
      </c>
      <c r="S237" s="410"/>
      <c r="T237" s="411" t="str">
        <f>D237</f>
        <v>*saghn</v>
      </c>
      <c r="U237" s="411"/>
      <c r="V237" s="411"/>
      <c r="W237" s="411"/>
      <c r="X237" s="411"/>
      <c r="Y237" s="411"/>
      <c r="Z237" s="548" t="str">
        <f>IF(Income_Macro_Variables!T237&lt;&gt;"",CONCATENATE(Income_Macro_Variables!$J237,"[",Income_Macro_Variables!T237,"]"),"")</f>
        <v>Gross savings of households and NPISH[*saghn]</v>
      </c>
      <c r="AA237" s="413" t="str">
        <f>IF(Income_Macro_Variables!U237&lt;&gt;"",CONCATENATE(Income_Macro_Variables!$J237,"[",Income_Macro_Variables!U237,"]"),"")</f>
        <v/>
      </c>
      <c r="AB237" s="413" t="str">
        <f>IF(Income_Macro_Variables!V237&lt;&gt;"",CONCATENATE(Income_Macro_Variables!$H237,"[",Income_Macro_Variables!V237,"]"),"")</f>
        <v/>
      </c>
      <c r="AC237" s="413" t="str">
        <f>IF(Income_Macro_Variables!W237&lt;&gt;"",CONCATENATE(Income_Macro_Variables!$H237,"[",Income_Macro_Variables!W237,"]"),"")</f>
        <v/>
      </c>
      <c r="AD237" s="413"/>
      <c r="AE237" s="414"/>
    </row>
    <row r="238" spans="1:31" ht="20" customHeight="1" thickBot="1">
      <c r="A238" s="406" t="s">
        <v>615</v>
      </c>
      <c r="B238" s="380" t="s">
        <v>2756</v>
      </c>
      <c r="C238" s="380" t="s">
        <v>2790</v>
      </c>
      <c r="D238" s="407" t="str">
        <f t="shared" si="22"/>
        <v>*seghn</v>
      </c>
      <c r="E238" s="408"/>
      <c r="F238" s="406"/>
      <c r="G238" s="407"/>
      <c r="H238" s="662" t="s">
        <v>2833</v>
      </c>
      <c r="I238" s="407"/>
      <c r="J238" s="673" t="str">
        <f t="shared" si="26"/>
        <v>Gross secondary income of households and NPISH</v>
      </c>
      <c r="K238" s="408"/>
      <c r="L238" s="406" t="str">
        <f t="shared" si="30"/>
        <v xml:space="preserve">Gross secondary income of households and NPISH by </v>
      </c>
      <c r="M238" s="648"/>
      <c r="N238" s="506"/>
      <c r="O238" s="508"/>
      <c r="P238" s="409"/>
      <c r="Q238" s="409"/>
      <c r="R238" s="409"/>
      <c r="S238" s="410"/>
      <c r="T238" s="411"/>
      <c r="U238" s="411" t="str">
        <f>D238</f>
        <v>*seghn</v>
      </c>
      <c r="V238" s="411"/>
      <c r="W238" s="411"/>
      <c r="X238" s="411"/>
      <c r="Y238" s="411"/>
      <c r="Z238" s="548" t="str">
        <f>IF(Income_Macro_Variables!T238&lt;&gt;"",CONCATENATE(Income_Macro_Variables!$J238,"[",Income_Macro_Variables!T238,"]"),"")</f>
        <v/>
      </c>
      <c r="AA238" s="413" t="str">
        <f>IF(Income_Macro_Variables!U238&lt;&gt;"",CONCATENATE(Income_Macro_Variables!$J238,"[",Income_Macro_Variables!U238,"]"),"")</f>
        <v>Gross secondary income of households and NPISH[*seghn]</v>
      </c>
      <c r="AB238" s="413" t="str">
        <f>IF(Income_Macro_Variables!V238&lt;&gt;"",CONCATENATE(Income_Macro_Variables!$H238,"[",Income_Macro_Variables!V238,"]"),"")</f>
        <v/>
      </c>
      <c r="AC238" s="413" t="str">
        <f>IF(Income_Macro_Variables!W238&lt;&gt;"",CONCATENATE(Income_Macro_Variables!$H238,"[",Income_Macro_Variables!W238,"]"),"")</f>
        <v/>
      </c>
      <c r="AD238" s="413"/>
      <c r="AE238" s="414"/>
    </row>
    <row r="239" spans="1:31" ht="20" customHeight="1" thickBot="1">
      <c r="A239" s="406" t="s">
        <v>615</v>
      </c>
      <c r="B239" s="380" t="s">
        <v>453</v>
      </c>
      <c r="C239" s="380" t="s">
        <v>2837</v>
      </c>
      <c r="D239" s="407" t="str">
        <f t="shared" si="22"/>
        <v>*conhn</v>
      </c>
      <c r="E239" s="408"/>
      <c r="F239" s="406"/>
      <c r="G239" s="407"/>
      <c r="H239" s="662" t="s">
        <v>2834</v>
      </c>
      <c r="I239" s="407"/>
      <c r="J239" s="673" t="str">
        <f t="shared" si="26"/>
        <v>Private expenditures of households and NPISH</v>
      </c>
      <c r="K239" s="408"/>
      <c r="L239" s="406" t="str">
        <f t="shared" si="30"/>
        <v xml:space="preserve">Private expenditures of households and NPISH by </v>
      </c>
      <c r="M239" s="648"/>
      <c r="N239" s="506"/>
      <c r="O239" s="508"/>
      <c r="P239" s="409"/>
      <c r="Q239" s="409"/>
      <c r="R239" s="409"/>
      <c r="S239" s="410"/>
      <c r="T239" s="411"/>
      <c r="U239" s="411" t="str">
        <f>D239</f>
        <v>*conhn</v>
      </c>
      <c r="V239" s="411"/>
      <c r="W239" s="411"/>
      <c r="X239" s="411"/>
      <c r="Y239" s="411"/>
      <c r="Z239" s="548" t="str">
        <f>IF(Income_Macro_Variables!T239&lt;&gt;"",CONCATENATE(Income_Macro_Variables!$J239,"[",Income_Macro_Variables!T239,"]"),"")</f>
        <v/>
      </c>
      <c r="AA239" s="413" t="str">
        <f>IF(Income_Macro_Variables!U239&lt;&gt;"",CONCATENATE(Income_Macro_Variables!$J239,"[",Income_Macro_Variables!U239,"]"),"")</f>
        <v>Private expenditures of households and NPISH[*conhn]</v>
      </c>
      <c r="AB239" s="413" t="str">
        <f>IF(Income_Macro_Variables!V239&lt;&gt;"",CONCATENATE(Income_Macro_Variables!$H239,"[",Income_Macro_Variables!V239,"]"),"")</f>
        <v/>
      </c>
      <c r="AC239" s="413" t="str">
        <f>IF(Income_Macro_Variables!W239&lt;&gt;"",CONCATENATE(Income_Macro_Variables!$H239,"[",Income_Macro_Variables!W239,"]"),"")</f>
        <v/>
      </c>
      <c r="AD239" s="413"/>
      <c r="AE239" s="414"/>
    </row>
    <row r="240" spans="1:31" ht="20" customHeight="1" thickBot="1">
      <c r="A240" s="406" t="s">
        <v>615</v>
      </c>
      <c r="B240" s="380" t="s">
        <v>2756</v>
      </c>
      <c r="C240" s="380" t="s">
        <v>2793</v>
      </c>
      <c r="D240" s="407" t="str">
        <f>CONCATENATE(A240,B240,C240)</f>
        <v>*segco</v>
      </c>
      <c r="E240" s="408"/>
      <c r="F240" s="406"/>
      <c r="G240" s="407" t="s">
        <v>2995</v>
      </c>
      <c r="H240" s="661" t="s">
        <v>2898</v>
      </c>
      <c r="I240" s="407"/>
      <c r="J240" s="673" t="str">
        <f t="shared" si="26"/>
        <v>Gross secondary income/Gross saving of corporations</v>
      </c>
      <c r="K240" s="408"/>
      <c r="L240" s="406" t="str">
        <f>CONCATENATE(H240," by ",I240)</f>
        <v xml:space="preserve">Gross secondary income/Gross saving of corporations by </v>
      </c>
      <c r="M240" s="648"/>
      <c r="N240" s="506"/>
      <c r="O240" s="508"/>
      <c r="P240" s="409"/>
      <c r="Q240" s="409" t="str">
        <f>CONCATENATE("[",H240,"]","=","[",H241,"]","-","[",H242,"]","+","[",H243,"]","-","[",H244,"]",)</f>
        <v>[Gross secondary income/Gross saving of corporations]=[Gross primary income of corporations]-[Corporate tax]+[Social contributions to private employer social insurance]-[Social benefits from private employer social insurance]</v>
      </c>
      <c r="R240" s="409" t="str">
        <f>CONCATENATE("[",D240,"]","=","[",D241,"]","-","[",D242,"]","+","[",D243,"]","-","[",D244,"]",)</f>
        <v>[*segco]=[*prgco]-[*taxco]+[*sscco]-[*ssbco]</v>
      </c>
      <c r="S240" s="410"/>
      <c r="T240" s="411" t="str">
        <f>D240</f>
        <v>*segco</v>
      </c>
      <c r="U240" s="411"/>
      <c r="V240" s="411"/>
      <c r="W240" s="411"/>
      <c r="X240" s="411"/>
      <c r="Y240" s="411"/>
      <c r="Z240" s="548" t="str">
        <f>IF(Income_Macro_Variables!T240&lt;&gt;"",CONCATENATE(Income_Macro_Variables!$J240,"[",Income_Macro_Variables!T240,"]"),"")</f>
        <v>Gross secondary income/Gross saving of corporations[*segco]</v>
      </c>
      <c r="AA240" s="413" t="str">
        <f>IF(Income_Macro_Variables!U240&lt;&gt;"",CONCATENATE(Income_Macro_Variables!$J240,"[",Income_Macro_Variables!U240,"]"),"")</f>
        <v/>
      </c>
      <c r="AB240" s="413" t="str">
        <f>IF(Income_Macro_Variables!V240&lt;&gt;"",CONCATENATE(Income_Macro_Variables!$H240,"[",Income_Macro_Variables!V240,"]"),"")</f>
        <v/>
      </c>
      <c r="AC240" s="413" t="str">
        <f>IF(Income_Macro_Variables!W240&lt;&gt;"",CONCATENATE(Income_Macro_Variables!$H240,"[",Income_Macro_Variables!W240,"]"),"")</f>
        <v/>
      </c>
      <c r="AD240" s="413"/>
      <c r="AE240" s="414"/>
    </row>
    <row r="241" spans="1:31" ht="20" customHeight="1" thickBot="1">
      <c r="A241" s="406" t="s">
        <v>615</v>
      </c>
      <c r="B241" s="380" t="s">
        <v>480</v>
      </c>
      <c r="C241" s="380" t="s">
        <v>2793</v>
      </c>
      <c r="D241" s="407" t="str">
        <f>CONCATENATE(A241,B241,C241)</f>
        <v>*prgco</v>
      </c>
      <c r="E241" s="408"/>
      <c r="F241" s="406"/>
      <c r="G241" s="407"/>
      <c r="H241" s="662" t="s">
        <v>2849</v>
      </c>
      <c r="I241" s="407"/>
      <c r="J241" s="673" t="str">
        <f t="shared" si="26"/>
        <v>Gross primary income of corporations</v>
      </c>
      <c r="K241" s="408"/>
      <c r="L241" s="406" t="str">
        <f>CONCATENATE(H241," by ",I241)</f>
        <v xml:space="preserve">Gross primary income of corporations by </v>
      </c>
      <c r="M241" s="648"/>
      <c r="N241" s="506"/>
      <c r="O241" s="508"/>
      <c r="P241" s="409"/>
      <c r="Q241" s="409"/>
      <c r="R241" s="409"/>
      <c r="S241" s="410"/>
      <c r="T241" s="411"/>
      <c r="U241" s="411" t="str">
        <f>D241</f>
        <v>*prgco</v>
      </c>
      <c r="V241" s="411"/>
      <c r="W241" s="411"/>
      <c r="X241" s="411"/>
      <c r="Y241" s="411"/>
      <c r="Z241" s="548" t="str">
        <f>IF(Income_Macro_Variables!T241&lt;&gt;"",CONCATENATE(Income_Macro_Variables!$J241,"[",Income_Macro_Variables!T241,"]"),"")</f>
        <v/>
      </c>
      <c r="AA241" s="413" t="str">
        <f>IF(Income_Macro_Variables!U241&lt;&gt;"",CONCATENATE(Income_Macro_Variables!$J241,"[",Income_Macro_Variables!U241,"]"),"")</f>
        <v>Gross primary income of corporations[*prgco]</v>
      </c>
      <c r="AB241" s="413" t="str">
        <f>IF(Income_Macro_Variables!V241&lt;&gt;"",CONCATENATE(Income_Macro_Variables!$H241,"[",Income_Macro_Variables!V241,"]"),"")</f>
        <v/>
      </c>
      <c r="AC241" s="413" t="str">
        <f>IF(Income_Macro_Variables!W241&lt;&gt;"",CONCATENATE(Income_Macro_Variables!$H241,"[",Income_Macro_Variables!W241,"]"),"")</f>
        <v/>
      </c>
      <c r="AD241" s="413"/>
      <c r="AE241" s="414"/>
    </row>
    <row r="242" spans="1:31" ht="20" customHeight="1" thickBot="1">
      <c r="A242" s="406" t="s">
        <v>615</v>
      </c>
      <c r="B242" s="380" t="s">
        <v>430</v>
      </c>
      <c r="C242" s="380" t="s">
        <v>2771</v>
      </c>
      <c r="D242" s="407" t="str">
        <f>CONCATENATE(A242,B242,C242)</f>
        <v>*taxco</v>
      </c>
      <c r="E242" s="408"/>
      <c r="F242" s="406"/>
      <c r="G242" s="407"/>
      <c r="H242" s="662" t="s">
        <v>2764</v>
      </c>
      <c r="I242" s="407"/>
      <c r="J242" s="673" t="str">
        <f t="shared" si="26"/>
        <v>Corporate tax</v>
      </c>
      <c r="K242" s="408"/>
      <c r="L242" s="406" t="str">
        <f>CONCATENATE(H242," by ",I242)</f>
        <v xml:space="preserve">Corporate tax by </v>
      </c>
      <c r="M242" s="648"/>
      <c r="N242" s="506"/>
      <c r="O242" s="508"/>
      <c r="P242" s="409"/>
      <c r="Q242" s="409"/>
      <c r="R242" s="409"/>
      <c r="S242" s="410"/>
      <c r="T242" s="411"/>
      <c r="U242" s="411" t="str">
        <f>D242</f>
        <v>*taxco</v>
      </c>
      <c r="V242" s="411"/>
      <c r="W242" s="411"/>
      <c r="X242" s="411"/>
      <c r="Y242" s="411"/>
      <c r="Z242" s="548" t="str">
        <f>IF(Income_Macro_Variables!T242&lt;&gt;"",CONCATENATE(Income_Macro_Variables!$J242,"[",Income_Macro_Variables!T242,"]"),"")</f>
        <v/>
      </c>
      <c r="AA242" s="413" t="str">
        <f>IF(Income_Macro_Variables!U242&lt;&gt;"",CONCATENATE(Income_Macro_Variables!$J242,"[",Income_Macro_Variables!U242,"]"),"")</f>
        <v>Corporate tax[*taxco]</v>
      </c>
      <c r="AB242" s="413" t="str">
        <f>IF(Income_Macro_Variables!V242&lt;&gt;"",CONCATENATE(Income_Macro_Variables!$H242,"[",Income_Macro_Variables!V242,"]"),"")</f>
        <v/>
      </c>
      <c r="AC242" s="413" t="str">
        <f>IF(Income_Macro_Variables!W242&lt;&gt;"",CONCATENATE(Income_Macro_Variables!$H242,"[",Income_Macro_Variables!W242,"]"),"")</f>
        <v/>
      </c>
      <c r="AD242" s="413"/>
      <c r="AE242" s="414"/>
    </row>
    <row r="243" spans="1:31" ht="20" customHeight="1" thickBot="1">
      <c r="A243" s="406" t="s">
        <v>615</v>
      </c>
      <c r="B243" s="380" t="s">
        <v>2772</v>
      </c>
      <c r="C243" s="380" t="s">
        <v>2761</v>
      </c>
      <c r="D243" s="407" t="str">
        <f>CONCATENATE(A243,B243,C243)</f>
        <v>*sscco</v>
      </c>
      <c r="E243" s="408"/>
      <c r="F243" s="406"/>
      <c r="G243" s="407"/>
      <c r="H243" s="662" t="s">
        <v>2765</v>
      </c>
      <c r="I243" s="407"/>
      <c r="J243" s="673" t="str">
        <f t="shared" si="26"/>
        <v>Social contributions to private employer social insurance</v>
      </c>
      <c r="K243" s="408"/>
      <c r="L243" s="406" t="str">
        <f>CONCATENATE(H243," by ",I243)</f>
        <v xml:space="preserve">Social contributions to private employer social insurance by </v>
      </c>
      <c r="M243" s="648"/>
      <c r="N243" s="506"/>
      <c r="O243" s="508"/>
      <c r="P243" s="409"/>
      <c r="Q243" s="409"/>
      <c r="R243" s="409"/>
      <c r="S243" s="410"/>
      <c r="T243" s="411"/>
      <c r="U243" s="411" t="str">
        <f t="shared" ref="U243:U244" si="31">D243</f>
        <v>*sscco</v>
      </c>
      <c r="V243" s="411"/>
      <c r="W243" s="411"/>
      <c r="X243" s="411"/>
      <c r="Y243" s="411"/>
      <c r="Z243" s="548" t="str">
        <f>IF(Income_Macro_Variables!T243&lt;&gt;"",CONCATENATE(Income_Macro_Variables!$J243,"[",Income_Macro_Variables!T243,"]"),"")</f>
        <v/>
      </c>
      <c r="AA243" s="413" t="str">
        <f>IF(Income_Macro_Variables!U243&lt;&gt;"",CONCATENATE(Income_Macro_Variables!$J243,"[",Income_Macro_Variables!U243,"]"),"")</f>
        <v>Social contributions to private employer social insurance[*sscco]</v>
      </c>
      <c r="AB243" s="413" t="str">
        <f>IF(Income_Macro_Variables!V243&lt;&gt;"",CONCATENATE(Income_Macro_Variables!$H243,"[",Income_Macro_Variables!V243,"]"),"")</f>
        <v/>
      </c>
      <c r="AC243" s="413" t="str">
        <f>IF(Income_Macro_Variables!W243&lt;&gt;"",CONCATENATE(Income_Macro_Variables!$H243,"[",Income_Macro_Variables!W243,"]"),"")</f>
        <v/>
      </c>
      <c r="AD243" s="413"/>
      <c r="AE243" s="414"/>
    </row>
    <row r="244" spans="1:31" ht="20" customHeight="1" thickBot="1">
      <c r="A244" s="406" t="s">
        <v>615</v>
      </c>
      <c r="B244" s="380" t="s">
        <v>2772</v>
      </c>
      <c r="C244" s="380" t="s">
        <v>2775</v>
      </c>
      <c r="D244" s="407" t="str">
        <f>CONCATENATE(A244,B244,C244)</f>
        <v>*ssbco</v>
      </c>
      <c r="E244" s="408"/>
      <c r="F244" s="406"/>
      <c r="G244" s="407"/>
      <c r="H244" s="662" t="s">
        <v>2766</v>
      </c>
      <c r="I244" s="407"/>
      <c r="J244" s="673" t="str">
        <f t="shared" si="26"/>
        <v>Social benefits from private employer social insurance</v>
      </c>
      <c r="K244" s="408"/>
      <c r="L244" s="406" t="str">
        <f>CONCATENATE(H244," by ",I244)</f>
        <v xml:space="preserve">Social benefits from private employer social insurance by </v>
      </c>
      <c r="M244" s="648"/>
      <c r="N244" s="506"/>
      <c r="O244" s="508"/>
      <c r="P244" s="409"/>
      <c r="Q244" s="409"/>
      <c r="R244" s="409"/>
      <c r="S244" s="410"/>
      <c r="T244" s="411"/>
      <c r="U244" s="411" t="str">
        <f t="shared" si="31"/>
        <v>*ssbco</v>
      </c>
      <c r="V244" s="411"/>
      <c r="W244" s="411"/>
      <c r="X244" s="411"/>
      <c r="Y244" s="411"/>
      <c r="Z244" s="548" t="str">
        <f>IF(Income_Macro_Variables!T244&lt;&gt;"",CONCATENATE(Income_Macro_Variables!$J244,"[",Income_Macro_Variables!T244,"]"),"")</f>
        <v/>
      </c>
      <c r="AA244" s="413" t="str">
        <f>IF(Income_Macro_Variables!U244&lt;&gt;"",CONCATENATE(Income_Macro_Variables!$J244,"[",Income_Macro_Variables!U244,"]"),"")</f>
        <v>Social benefits from private employer social insurance[*ssbco]</v>
      </c>
      <c r="AB244" s="413" t="str">
        <f>IF(Income_Macro_Variables!V244&lt;&gt;"",CONCATENATE(Income_Macro_Variables!$H244,"[",Income_Macro_Variables!V244,"]"),"")</f>
        <v/>
      </c>
      <c r="AC244" s="413" t="str">
        <f>IF(Income_Macro_Variables!W244&lt;&gt;"",CONCATENATE(Income_Macro_Variables!$H244,"[",Income_Macro_Variables!W244,"]"),"")</f>
        <v/>
      </c>
      <c r="AD244" s="413"/>
      <c r="AE244" s="414"/>
    </row>
    <row r="245" spans="1:31" ht="20" customHeight="1" thickBot="1">
      <c r="A245" s="406" t="s">
        <v>615</v>
      </c>
      <c r="B245" s="380" t="s">
        <v>2756</v>
      </c>
      <c r="C245" s="380" t="s">
        <v>2794</v>
      </c>
      <c r="D245" s="407" t="str">
        <f t="shared" si="22"/>
        <v>*segnf</v>
      </c>
      <c r="E245" s="408"/>
      <c r="F245" s="406"/>
      <c r="G245" s="407" t="s">
        <v>2996</v>
      </c>
      <c r="H245" s="661" t="s">
        <v>2896</v>
      </c>
      <c r="I245" s="407"/>
      <c r="J245" s="673" t="str">
        <f t="shared" si="26"/>
        <v>Gross secondary income/Gross saving of non-financial corporations</v>
      </c>
      <c r="K245" s="408"/>
      <c r="L245" s="406" t="str">
        <f t="shared" si="30"/>
        <v xml:space="preserve">Gross secondary income/Gross saving of non-financial corporations by </v>
      </c>
      <c r="M245" s="648"/>
      <c r="N245" s="506"/>
      <c r="O245" s="508"/>
      <c r="P245" s="409"/>
      <c r="Q245" s="409" t="str">
        <f>CONCATENATE("[",H245,"]","=","[",H246,"]","-","[",H247,"]","+","[",H248,"]","-","[",H249,"]",)</f>
        <v>[Gross secondary income/Gross saving of non-financial corporations]=[Gross primary income of non-financial corporations]-[Corporate tax]+[Social contributions to private employer social insurance]-[Social benefits from private employer social insurance]</v>
      </c>
      <c r="R245" s="409" t="str">
        <f>CONCATENATE("[",D245,"]","=","[",D246,"]","-","[",D247,"]","+","[",D248,"]","-","[",D249,"]",)</f>
        <v>[*segnf]=[*prgnf]-[*taxnf]+[*sscnf]-[*ssbnf]</v>
      </c>
      <c r="S245" s="410"/>
      <c r="T245" s="411" t="str">
        <f>D245</f>
        <v>*segnf</v>
      </c>
      <c r="U245" s="411"/>
      <c r="V245" s="411"/>
      <c r="W245" s="411"/>
      <c r="X245" s="411"/>
      <c r="Y245" s="411"/>
      <c r="Z245" s="548" t="str">
        <f>IF(Income_Macro_Variables!T245&lt;&gt;"",CONCATENATE(Income_Macro_Variables!$J245,"[",Income_Macro_Variables!T245,"]"),"")</f>
        <v>Gross secondary income/Gross saving of non-financial corporations[*segnf]</v>
      </c>
      <c r="AA245" s="413" t="str">
        <f>IF(Income_Macro_Variables!U245&lt;&gt;"",CONCATENATE(Income_Macro_Variables!$J245,"[",Income_Macro_Variables!U245,"]"),"")</f>
        <v/>
      </c>
      <c r="AB245" s="413" t="str">
        <f>IF(Income_Macro_Variables!V245&lt;&gt;"",CONCATENATE(Income_Macro_Variables!$H245,"[",Income_Macro_Variables!V245,"]"),"")</f>
        <v/>
      </c>
      <c r="AC245" s="413" t="str">
        <f>IF(Income_Macro_Variables!W245&lt;&gt;"",CONCATENATE(Income_Macro_Variables!$H245,"[",Income_Macro_Variables!W245,"]"),"")</f>
        <v/>
      </c>
      <c r="AD245" s="413"/>
      <c r="AE245" s="414"/>
    </row>
    <row r="246" spans="1:31" ht="20" customHeight="1" thickBot="1">
      <c r="A246" s="406" t="s">
        <v>615</v>
      </c>
      <c r="B246" s="380" t="s">
        <v>480</v>
      </c>
      <c r="C246" s="380" t="s">
        <v>2794</v>
      </c>
      <c r="D246" s="407" t="str">
        <f t="shared" si="22"/>
        <v>*prgnf</v>
      </c>
      <c r="E246" s="408"/>
      <c r="F246" s="406"/>
      <c r="G246" s="407"/>
      <c r="H246" s="662" t="s">
        <v>2839</v>
      </c>
      <c r="I246" s="407"/>
      <c r="J246" s="673" t="str">
        <f t="shared" si="26"/>
        <v>Gross primary income of non-financial corporations</v>
      </c>
      <c r="K246" s="408"/>
      <c r="L246" s="406" t="str">
        <f t="shared" si="30"/>
        <v xml:space="preserve">Gross primary income of non-financial corporations by </v>
      </c>
      <c r="M246" s="648"/>
      <c r="N246" s="506"/>
      <c r="O246" s="508"/>
      <c r="P246" s="409"/>
      <c r="Q246" s="409"/>
      <c r="R246" s="409"/>
      <c r="S246" s="410"/>
      <c r="T246" s="411"/>
      <c r="U246" s="411" t="str">
        <f>D246</f>
        <v>*prgnf</v>
      </c>
      <c r="V246" s="411"/>
      <c r="W246" s="411"/>
      <c r="X246" s="411"/>
      <c r="Y246" s="411"/>
      <c r="Z246" s="548" t="str">
        <f>IF(Income_Macro_Variables!T246&lt;&gt;"",CONCATENATE(Income_Macro_Variables!$J246,"[",Income_Macro_Variables!T246,"]"),"")</f>
        <v/>
      </c>
      <c r="AA246" s="413" t="str">
        <f>IF(Income_Macro_Variables!U246&lt;&gt;"",CONCATENATE(Income_Macro_Variables!$J246,"[",Income_Macro_Variables!U246,"]"),"")</f>
        <v>Gross primary income of non-financial corporations[*prgnf]</v>
      </c>
      <c r="AB246" s="413" t="str">
        <f>IF(Income_Macro_Variables!V246&lt;&gt;"",CONCATENATE(Income_Macro_Variables!$H246,"[",Income_Macro_Variables!V246,"]"),"")</f>
        <v/>
      </c>
      <c r="AC246" s="413" t="str">
        <f>IF(Income_Macro_Variables!W246&lt;&gt;"",CONCATENATE(Income_Macro_Variables!$H246,"[",Income_Macro_Variables!W246,"]"),"")</f>
        <v/>
      </c>
      <c r="AD246" s="413"/>
      <c r="AE246" s="414"/>
    </row>
    <row r="247" spans="1:31" ht="20" customHeight="1" thickBot="1">
      <c r="A247" s="406" t="s">
        <v>615</v>
      </c>
      <c r="B247" s="380" t="s">
        <v>430</v>
      </c>
      <c r="C247" s="380" t="s">
        <v>466</v>
      </c>
      <c r="D247" s="407" t="str">
        <f t="shared" si="22"/>
        <v>*taxnf</v>
      </c>
      <c r="E247" s="408"/>
      <c r="F247" s="406"/>
      <c r="G247" s="407"/>
      <c r="H247" s="662" t="s">
        <v>2764</v>
      </c>
      <c r="I247" s="407"/>
      <c r="J247" s="673" t="str">
        <f t="shared" si="26"/>
        <v>Corporate tax</v>
      </c>
      <c r="K247" s="408"/>
      <c r="L247" s="406" t="str">
        <f t="shared" ref="L247:L254" si="32">CONCATENATE(H247," by ",I247)</f>
        <v xml:space="preserve">Corporate tax by </v>
      </c>
      <c r="M247" s="648"/>
      <c r="N247" s="506"/>
      <c r="O247" s="508"/>
      <c r="P247" s="409"/>
      <c r="Q247" s="409"/>
      <c r="R247" s="409"/>
      <c r="S247" s="410"/>
      <c r="T247" s="411"/>
      <c r="U247" s="411" t="str">
        <f>D247</f>
        <v>*taxnf</v>
      </c>
      <c r="V247" s="411"/>
      <c r="W247" s="411"/>
      <c r="X247" s="411"/>
      <c r="Y247" s="411"/>
      <c r="Z247" s="548" t="str">
        <f>IF(Income_Macro_Variables!T247&lt;&gt;"",CONCATENATE(Income_Macro_Variables!$J247,"[",Income_Macro_Variables!T247,"]"),"")</f>
        <v/>
      </c>
      <c r="AA247" s="413" t="str">
        <f>IF(Income_Macro_Variables!U247&lt;&gt;"",CONCATENATE(Income_Macro_Variables!$J247,"[",Income_Macro_Variables!U247,"]"),"")</f>
        <v>Corporate tax[*taxnf]</v>
      </c>
      <c r="AB247" s="413" t="str">
        <f>IF(Income_Macro_Variables!V247&lt;&gt;"",CONCATENATE(Income_Macro_Variables!$H247,"[",Income_Macro_Variables!V247,"]"),"")</f>
        <v/>
      </c>
      <c r="AC247" s="413" t="str">
        <f>IF(Income_Macro_Variables!W247&lt;&gt;"",CONCATENATE(Income_Macro_Variables!$H247,"[",Income_Macro_Variables!W247,"]"),"")</f>
        <v/>
      </c>
      <c r="AD247" s="413"/>
      <c r="AE247" s="414"/>
    </row>
    <row r="248" spans="1:31" ht="20" customHeight="1" thickBot="1">
      <c r="A248" s="406" t="s">
        <v>615</v>
      </c>
      <c r="B248" s="380" t="s">
        <v>2772</v>
      </c>
      <c r="C248" s="380" t="s">
        <v>2762</v>
      </c>
      <c r="D248" s="407" t="str">
        <f t="shared" si="22"/>
        <v>*sscnf</v>
      </c>
      <c r="E248" s="408"/>
      <c r="F248" s="406"/>
      <c r="G248" s="407"/>
      <c r="H248" s="662" t="s">
        <v>2765</v>
      </c>
      <c r="I248" s="407"/>
      <c r="J248" s="673" t="str">
        <f t="shared" si="26"/>
        <v>Social contributions to private employer social insurance</v>
      </c>
      <c r="K248" s="408"/>
      <c r="L248" s="406" t="str">
        <f t="shared" si="32"/>
        <v xml:space="preserve">Social contributions to private employer social insurance by </v>
      </c>
      <c r="M248" s="648"/>
      <c r="N248" s="506"/>
      <c r="O248" s="508"/>
      <c r="P248" s="409"/>
      <c r="Q248" s="409"/>
      <c r="R248" s="409"/>
      <c r="S248" s="410"/>
      <c r="T248" s="411"/>
      <c r="U248" s="411" t="str">
        <f t="shared" ref="U248:U249" si="33">D248</f>
        <v>*sscnf</v>
      </c>
      <c r="V248" s="411"/>
      <c r="W248" s="411"/>
      <c r="X248" s="411"/>
      <c r="Y248" s="411"/>
      <c r="Z248" s="548" t="str">
        <f>IF(Income_Macro_Variables!T248&lt;&gt;"",CONCATENATE(Income_Macro_Variables!$J248,"[",Income_Macro_Variables!T248,"]"),"")</f>
        <v/>
      </c>
      <c r="AA248" s="413" t="str">
        <f>IF(Income_Macro_Variables!U248&lt;&gt;"",CONCATENATE(Income_Macro_Variables!$J248,"[",Income_Macro_Variables!U248,"]"),"")</f>
        <v>Social contributions to private employer social insurance[*sscnf]</v>
      </c>
      <c r="AB248" s="413" t="str">
        <f>IF(Income_Macro_Variables!V248&lt;&gt;"",CONCATENATE(Income_Macro_Variables!$H248,"[",Income_Macro_Variables!V248,"]"),"")</f>
        <v/>
      </c>
      <c r="AC248" s="413" t="str">
        <f>IF(Income_Macro_Variables!W248&lt;&gt;"",CONCATENATE(Income_Macro_Variables!$H248,"[",Income_Macro_Variables!W248,"]"),"")</f>
        <v/>
      </c>
      <c r="AD248" s="413"/>
      <c r="AE248" s="414"/>
    </row>
    <row r="249" spans="1:31" ht="20" customHeight="1" thickBot="1">
      <c r="A249" s="406" t="s">
        <v>615</v>
      </c>
      <c r="B249" s="380" t="s">
        <v>2772</v>
      </c>
      <c r="C249" s="380" t="s">
        <v>2843</v>
      </c>
      <c r="D249" s="407" t="str">
        <f t="shared" si="22"/>
        <v>*ssbnf</v>
      </c>
      <c r="E249" s="408"/>
      <c r="F249" s="406"/>
      <c r="G249" s="407"/>
      <c r="H249" s="662" t="s">
        <v>2766</v>
      </c>
      <c r="I249" s="407"/>
      <c r="J249" s="673" t="str">
        <f t="shared" si="26"/>
        <v>Social benefits from private employer social insurance</v>
      </c>
      <c r="K249" s="408"/>
      <c r="L249" s="406" t="str">
        <f t="shared" si="32"/>
        <v xml:space="preserve">Social benefits from private employer social insurance by </v>
      </c>
      <c r="M249" s="648"/>
      <c r="N249" s="506"/>
      <c r="O249" s="508"/>
      <c r="P249" s="409"/>
      <c r="Q249" s="409"/>
      <c r="R249" s="409"/>
      <c r="S249" s="410"/>
      <c r="T249" s="411"/>
      <c r="U249" s="411" t="str">
        <f t="shared" si="33"/>
        <v>*ssbnf</v>
      </c>
      <c r="V249" s="411"/>
      <c r="W249" s="411"/>
      <c r="X249" s="411"/>
      <c r="Y249" s="411"/>
      <c r="Z249" s="548" t="str">
        <f>IF(Income_Macro_Variables!T249&lt;&gt;"",CONCATENATE(Income_Macro_Variables!$J249,"[",Income_Macro_Variables!T249,"]"),"")</f>
        <v/>
      </c>
      <c r="AA249" s="413" t="str">
        <f>IF(Income_Macro_Variables!U249&lt;&gt;"",CONCATENATE(Income_Macro_Variables!$J249,"[",Income_Macro_Variables!U249,"]"),"")</f>
        <v>Social benefits from private employer social insurance[*ssbnf]</v>
      </c>
      <c r="AB249" s="413" t="str">
        <f>IF(Income_Macro_Variables!V249&lt;&gt;"",CONCATENATE(Income_Macro_Variables!$H249,"[",Income_Macro_Variables!V249,"]"),"")</f>
        <v/>
      </c>
      <c r="AC249" s="413" t="str">
        <f>IF(Income_Macro_Variables!W249&lt;&gt;"",CONCATENATE(Income_Macro_Variables!$H249,"[",Income_Macro_Variables!W249,"]"),"")</f>
        <v/>
      </c>
      <c r="AD249" s="413"/>
      <c r="AE249" s="414"/>
    </row>
    <row r="250" spans="1:31" ht="20" customHeight="1" thickBot="1">
      <c r="A250" s="406" t="s">
        <v>615</v>
      </c>
      <c r="B250" s="380" t="s">
        <v>2756</v>
      </c>
      <c r="C250" s="380" t="s">
        <v>2795</v>
      </c>
      <c r="D250" s="407" t="str">
        <f t="shared" si="22"/>
        <v>*segfc</v>
      </c>
      <c r="E250" s="408"/>
      <c r="F250" s="406"/>
      <c r="G250" s="407" t="s">
        <v>2997</v>
      </c>
      <c r="H250" s="661" t="s">
        <v>2897</v>
      </c>
      <c r="I250" s="407"/>
      <c r="J250" s="673" t="str">
        <f t="shared" si="26"/>
        <v>Gross secondary income/Gross saving of financial corporations</v>
      </c>
      <c r="K250" s="408"/>
      <c r="L250" s="406" t="str">
        <f t="shared" si="32"/>
        <v xml:space="preserve">Gross secondary income/Gross saving of financial corporations by </v>
      </c>
      <c r="M250" s="648"/>
      <c r="N250" s="506"/>
      <c r="O250" s="508"/>
      <c r="P250" s="409"/>
      <c r="Q250" s="409" t="str">
        <f>CONCATENATE("[",H250,"]","=","[",H251,"]","-","[",H252,"]","+","[",H253,"]","-","[",H254,"]",)</f>
        <v>[Gross secondary income/Gross saving of financial corporations]=[Gross primary income of financial corporations]-[Corporate tax]+[Social contributions to private employer social insurance]-[Social benefits from private employer social insurance]</v>
      </c>
      <c r="R250" s="409" t="str">
        <f>CONCATENATE("[",D250,"]","=","[",D251,"]","-","[",D252,"]","+","[",D253,"]","-","[",D254,"]",)</f>
        <v>[*segfc]=[*prgfc]-[*taxfc]+[*sscfc]-[*ssbfc]</v>
      </c>
      <c r="S250" s="410"/>
      <c r="T250" s="411" t="str">
        <f>D250</f>
        <v>*segfc</v>
      </c>
      <c r="U250" s="411"/>
      <c r="V250" s="411"/>
      <c r="W250" s="411"/>
      <c r="X250" s="411"/>
      <c r="Y250" s="411"/>
      <c r="Z250" s="548" t="str">
        <f>IF(Income_Macro_Variables!T250&lt;&gt;"",CONCATENATE(Income_Macro_Variables!$J250,"[",Income_Macro_Variables!T250,"]"),"")</f>
        <v>Gross secondary income/Gross saving of financial corporations[*segfc]</v>
      </c>
      <c r="AA250" s="413" t="str">
        <f>IF(Income_Macro_Variables!U250&lt;&gt;"",CONCATENATE(Income_Macro_Variables!$J250,"[",Income_Macro_Variables!U250,"]"),"")</f>
        <v/>
      </c>
      <c r="AB250" s="413" t="str">
        <f>IF(Income_Macro_Variables!V250&lt;&gt;"",CONCATENATE(Income_Macro_Variables!$H250,"[",Income_Macro_Variables!V250,"]"),"")</f>
        <v/>
      </c>
      <c r="AC250" s="413" t="str">
        <f>IF(Income_Macro_Variables!W250&lt;&gt;"",CONCATENATE(Income_Macro_Variables!$H250,"[",Income_Macro_Variables!W250,"]"),"")</f>
        <v/>
      </c>
      <c r="AD250" s="413"/>
      <c r="AE250" s="414"/>
    </row>
    <row r="251" spans="1:31" ht="20" customHeight="1" thickBot="1">
      <c r="A251" s="406" t="s">
        <v>615</v>
      </c>
      <c r="B251" s="380" t="s">
        <v>480</v>
      </c>
      <c r="C251" s="380" t="s">
        <v>2795</v>
      </c>
      <c r="D251" s="407" t="str">
        <f t="shared" si="22"/>
        <v>*prgfc</v>
      </c>
      <c r="E251" s="408"/>
      <c r="F251" s="406"/>
      <c r="G251" s="407"/>
      <c r="H251" s="662" t="s">
        <v>2844</v>
      </c>
      <c r="I251" s="407"/>
      <c r="J251" s="673" t="str">
        <f t="shared" si="26"/>
        <v>Gross primary income of financial corporations</v>
      </c>
      <c r="K251" s="408"/>
      <c r="L251" s="406" t="str">
        <f t="shared" si="32"/>
        <v xml:space="preserve">Gross primary income of financial corporations by </v>
      </c>
      <c r="M251" s="648"/>
      <c r="N251" s="506"/>
      <c r="O251" s="508"/>
      <c r="P251" s="409"/>
      <c r="Q251" s="409"/>
      <c r="R251" s="409"/>
      <c r="S251" s="410"/>
      <c r="T251" s="411"/>
      <c r="U251" s="411" t="str">
        <f>D251</f>
        <v>*prgfc</v>
      </c>
      <c r="V251" s="411"/>
      <c r="W251" s="411"/>
      <c r="X251" s="411"/>
      <c r="Y251" s="411"/>
      <c r="Z251" s="548" t="str">
        <f>IF(Income_Macro_Variables!T251&lt;&gt;"",CONCATENATE(Income_Macro_Variables!$J251,"[",Income_Macro_Variables!T251,"]"),"")</f>
        <v/>
      </c>
      <c r="AA251" s="413" t="str">
        <f>IF(Income_Macro_Variables!U251&lt;&gt;"",CONCATENATE(Income_Macro_Variables!$J251,"[",Income_Macro_Variables!U251,"]"),"")</f>
        <v>Gross primary income of financial corporations[*prgfc]</v>
      </c>
      <c r="AB251" s="413" t="str">
        <f>IF(Income_Macro_Variables!V251&lt;&gt;"",CONCATENATE(Income_Macro_Variables!$H251,"[",Income_Macro_Variables!V251,"]"),"")</f>
        <v/>
      </c>
      <c r="AC251" s="413" t="str">
        <f>IF(Income_Macro_Variables!W251&lt;&gt;"",CONCATENATE(Income_Macro_Variables!$H251,"[",Income_Macro_Variables!W251,"]"),"")</f>
        <v/>
      </c>
      <c r="AD251" s="413"/>
      <c r="AE251" s="414"/>
    </row>
    <row r="252" spans="1:31" ht="20" customHeight="1" thickBot="1">
      <c r="A252" s="406" t="s">
        <v>615</v>
      </c>
      <c r="B252" s="380" t="s">
        <v>430</v>
      </c>
      <c r="C252" s="380" t="s">
        <v>470</v>
      </c>
      <c r="D252" s="407" t="str">
        <f t="shared" si="22"/>
        <v>*taxfc</v>
      </c>
      <c r="E252" s="408"/>
      <c r="F252" s="406"/>
      <c r="G252" s="407"/>
      <c r="H252" s="662" t="s">
        <v>2764</v>
      </c>
      <c r="I252" s="407"/>
      <c r="J252" s="673" t="str">
        <f t="shared" si="26"/>
        <v>Corporate tax</v>
      </c>
      <c r="K252" s="408"/>
      <c r="L252" s="406" t="str">
        <f t="shared" si="32"/>
        <v xml:space="preserve">Corporate tax by </v>
      </c>
      <c r="M252" s="648"/>
      <c r="N252" s="506"/>
      <c r="O252" s="508"/>
      <c r="P252" s="409"/>
      <c r="Q252" s="409"/>
      <c r="R252" s="409"/>
      <c r="S252" s="410"/>
      <c r="T252" s="411"/>
      <c r="U252" s="411" t="str">
        <f>D252</f>
        <v>*taxfc</v>
      </c>
      <c r="V252" s="411"/>
      <c r="W252" s="411"/>
      <c r="X252" s="411"/>
      <c r="Y252" s="411"/>
      <c r="Z252" s="548" t="str">
        <f>IF(Income_Macro_Variables!T252&lt;&gt;"",CONCATENATE(Income_Macro_Variables!$J252,"[",Income_Macro_Variables!T252,"]"),"")</f>
        <v/>
      </c>
      <c r="AA252" s="413" t="str">
        <f>IF(Income_Macro_Variables!U252&lt;&gt;"",CONCATENATE(Income_Macro_Variables!$J252,"[",Income_Macro_Variables!U252,"]"),"")</f>
        <v>Corporate tax[*taxfc]</v>
      </c>
      <c r="AB252" s="413" t="str">
        <f>IF(Income_Macro_Variables!V252&lt;&gt;"",CONCATENATE(Income_Macro_Variables!$H252,"[",Income_Macro_Variables!V252,"]"),"")</f>
        <v/>
      </c>
      <c r="AC252" s="413" t="str">
        <f>IF(Income_Macro_Variables!W252&lt;&gt;"",CONCATENATE(Income_Macro_Variables!$H252,"[",Income_Macro_Variables!W252,"]"),"")</f>
        <v/>
      </c>
      <c r="AD252" s="413"/>
      <c r="AE252" s="414"/>
    </row>
    <row r="253" spans="1:31" ht="20" customHeight="1" thickBot="1">
      <c r="A253" s="406" t="s">
        <v>615</v>
      </c>
      <c r="B253" s="380" t="s">
        <v>2772</v>
      </c>
      <c r="C253" s="380" t="s">
        <v>2763</v>
      </c>
      <c r="D253" s="407" t="str">
        <f t="shared" si="22"/>
        <v>*sscfc</v>
      </c>
      <c r="E253" s="408"/>
      <c r="F253" s="406"/>
      <c r="G253" s="407"/>
      <c r="H253" s="662" t="s">
        <v>2765</v>
      </c>
      <c r="I253" s="407"/>
      <c r="J253" s="673" t="str">
        <f t="shared" si="26"/>
        <v>Social contributions to private employer social insurance</v>
      </c>
      <c r="K253" s="408"/>
      <c r="L253" s="406" t="str">
        <f t="shared" si="32"/>
        <v xml:space="preserve">Social contributions to private employer social insurance by </v>
      </c>
      <c r="M253" s="648"/>
      <c r="N253" s="506"/>
      <c r="O253" s="508"/>
      <c r="P253" s="409"/>
      <c r="Q253" s="409"/>
      <c r="R253" s="409"/>
      <c r="S253" s="410"/>
      <c r="T253" s="411"/>
      <c r="U253" s="411" t="str">
        <f t="shared" ref="U253:U254" si="34">D253</f>
        <v>*sscfc</v>
      </c>
      <c r="V253" s="411"/>
      <c r="W253" s="411"/>
      <c r="X253" s="411"/>
      <c r="Y253" s="411"/>
      <c r="Z253" s="548" t="str">
        <f>IF(Income_Macro_Variables!T253&lt;&gt;"",CONCATENATE(Income_Macro_Variables!$J253,"[",Income_Macro_Variables!T253,"]"),"")</f>
        <v/>
      </c>
      <c r="AA253" s="413" t="str">
        <f>IF(Income_Macro_Variables!U253&lt;&gt;"",CONCATENATE(Income_Macro_Variables!$J253,"[",Income_Macro_Variables!U253,"]"),"")</f>
        <v>Social contributions to private employer social insurance[*sscfc]</v>
      </c>
      <c r="AB253" s="413" t="str">
        <f>IF(Income_Macro_Variables!V253&lt;&gt;"",CONCATENATE(Income_Macro_Variables!$H253,"[",Income_Macro_Variables!V253,"]"),"")</f>
        <v/>
      </c>
      <c r="AC253" s="413" t="str">
        <f>IF(Income_Macro_Variables!W253&lt;&gt;"",CONCATENATE(Income_Macro_Variables!$H253,"[",Income_Macro_Variables!W253,"]"),"")</f>
        <v/>
      </c>
      <c r="AD253" s="413"/>
      <c r="AE253" s="414"/>
    </row>
    <row r="254" spans="1:31" ht="20" customHeight="1" thickBot="1">
      <c r="A254" s="406" t="s">
        <v>615</v>
      </c>
      <c r="B254" s="380" t="s">
        <v>2772</v>
      </c>
      <c r="C254" s="380" t="s">
        <v>2848</v>
      </c>
      <c r="D254" s="407" t="str">
        <f t="shared" si="22"/>
        <v>*ssbfc</v>
      </c>
      <c r="E254" s="408"/>
      <c r="F254" s="406"/>
      <c r="G254" s="407"/>
      <c r="H254" s="662" t="s">
        <v>2766</v>
      </c>
      <c r="I254" s="407"/>
      <c r="J254" s="673" t="str">
        <f t="shared" si="26"/>
        <v>Social benefits from private employer social insurance</v>
      </c>
      <c r="K254" s="408"/>
      <c r="L254" s="406" t="str">
        <f t="shared" si="32"/>
        <v xml:space="preserve">Social benefits from private employer social insurance by </v>
      </c>
      <c r="M254" s="648"/>
      <c r="N254" s="506"/>
      <c r="O254" s="508"/>
      <c r="P254" s="409"/>
      <c r="Q254" s="409"/>
      <c r="R254" s="409"/>
      <c r="S254" s="410"/>
      <c r="T254" s="411"/>
      <c r="U254" s="411" t="str">
        <f t="shared" si="34"/>
        <v>*ssbfc</v>
      </c>
      <c r="V254" s="411"/>
      <c r="W254" s="411"/>
      <c r="X254" s="411"/>
      <c r="Y254" s="411"/>
      <c r="Z254" s="548" t="str">
        <f>IF(Income_Macro_Variables!T254&lt;&gt;"",CONCATENATE(Income_Macro_Variables!$J254,"[",Income_Macro_Variables!T254,"]"),"")</f>
        <v/>
      </c>
      <c r="AA254" s="413" t="str">
        <f>IF(Income_Macro_Variables!U254&lt;&gt;"",CONCATENATE(Income_Macro_Variables!$J254,"[",Income_Macro_Variables!U254,"]"),"")</f>
        <v>Social benefits from private employer social insurance[*ssbfc]</v>
      </c>
      <c r="AB254" s="413" t="str">
        <f>IF(Income_Macro_Variables!V254&lt;&gt;"",CONCATENATE(Income_Macro_Variables!$H254,"[",Income_Macro_Variables!V254,"]"),"")</f>
        <v/>
      </c>
      <c r="AC254" s="413" t="str">
        <f>IF(Income_Macro_Variables!W254&lt;&gt;"",CONCATENATE(Income_Macro_Variables!$H254,"[",Income_Macro_Variables!W254,"]"),"")</f>
        <v/>
      </c>
      <c r="AD254" s="413"/>
      <c r="AE254" s="414"/>
    </row>
    <row r="255" spans="1:31" ht="20" customHeight="1" thickBot="1">
      <c r="A255" s="406" t="s">
        <v>615</v>
      </c>
      <c r="B255" s="380" t="s">
        <v>2780</v>
      </c>
      <c r="C255" s="380" t="s">
        <v>2796</v>
      </c>
      <c r="D255" s="407" t="str">
        <f t="shared" si="22"/>
        <v>*saggo</v>
      </c>
      <c r="E255" s="408"/>
      <c r="F255" s="406"/>
      <c r="G255" s="407" t="s">
        <v>2998</v>
      </c>
      <c r="H255" s="661" t="s">
        <v>2789</v>
      </c>
      <c r="I255" s="407"/>
      <c r="J255" s="673" t="str">
        <f t="shared" si="26"/>
        <v>Gross savings of the general government</v>
      </c>
      <c r="K255" s="408"/>
      <c r="L255" s="406" t="str">
        <f t="shared" ref="L255:L259" si="35">CONCATENATE(H255," by ",I255)</f>
        <v xml:space="preserve">Gross savings of the general government by </v>
      </c>
      <c r="M255" s="648"/>
      <c r="N255" s="506"/>
      <c r="O255" s="508"/>
      <c r="P255" s="409"/>
      <c r="Q255" s="409" t="str">
        <f>CONCATENATE("[",H255,"]","=","[",H256,"]","-","[",H257,"]",)</f>
        <v>[Gross savings of the general government]=[Gross secondary income of the general government]-[Final consumption expenditures]</v>
      </c>
      <c r="R255" s="409" t="str">
        <f>CONCATENATE("[",D255,"]","=","[",D256,"]","-","[",D257,"]",)</f>
        <v>[*saggo]=[*seggo]-[*congo]</v>
      </c>
      <c r="S255" s="410"/>
      <c r="T255" s="411" t="str">
        <f>D255</f>
        <v>*saggo</v>
      </c>
      <c r="U255" s="411"/>
      <c r="V255" s="411"/>
      <c r="W255" s="411"/>
      <c r="X255" s="411"/>
      <c r="Y255" s="411"/>
      <c r="Z255" s="548" t="str">
        <f>IF(Income_Macro_Variables!T255&lt;&gt;"",CONCATENATE(Income_Macro_Variables!$J255,"[",Income_Macro_Variables!T255,"]"),"")</f>
        <v>Gross savings of the general government[*saggo]</v>
      </c>
      <c r="AA255" s="413" t="str">
        <f>IF(Income_Macro_Variables!U255&lt;&gt;"",CONCATENATE(Income_Macro_Variables!$J255,"[",Income_Macro_Variables!U255,"]"),"")</f>
        <v/>
      </c>
      <c r="AB255" s="413" t="str">
        <f>IF(Income_Macro_Variables!V255&lt;&gt;"",CONCATENATE(Income_Macro_Variables!$H255,"[",Income_Macro_Variables!V255,"]"),"")</f>
        <v/>
      </c>
      <c r="AC255" s="413" t="str">
        <f>IF(Income_Macro_Variables!W255&lt;&gt;"",CONCATENATE(Income_Macro_Variables!$H255,"[",Income_Macro_Variables!W255,"]"),"")</f>
        <v/>
      </c>
      <c r="AD255" s="413"/>
      <c r="AE255" s="414"/>
    </row>
    <row r="256" spans="1:31" ht="20" customHeight="1" thickBot="1">
      <c r="A256" s="406" t="s">
        <v>615</v>
      </c>
      <c r="B256" s="380" t="s">
        <v>2756</v>
      </c>
      <c r="C256" s="380" t="s">
        <v>2796</v>
      </c>
      <c r="D256" s="407" t="str">
        <f t="shared" si="22"/>
        <v>*seggo</v>
      </c>
      <c r="E256" s="408"/>
      <c r="F256" s="406"/>
      <c r="G256" s="407"/>
      <c r="H256" s="662" t="s">
        <v>2864</v>
      </c>
      <c r="I256" s="407"/>
      <c r="J256" s="673" t="str">
        <f t="shared" si="26"/>
        <v>Gross secondary income of the general government</v>
      </c>
      <c r="K256" s="408"/>
      <c r="L256" s="406" t="str">
        <f t="shared" si="35"/>
        <v xml:space="preserve">Gross secondary income of the general government by </v>
      </c>
      <c r="M256" s="648"/>
      <c r="N256" s="506"/>
      <c r="O256" s="508"/>
      <c r="P256" s="409"/>
      <c r="Q256" s="409"/>
      <c r="R256" s="409"/>
      <c r="S256" s="410"/>
      <c r="T256" s="411"/>
      <c r="U256" s="411" t="str">
        <f>D256</f>
        <v>*seggo</v>
      </c>
      <c r="V256" s="411"/>
      <c r="W256" s="411"/>
      <c r="X256" s="411"/>
      <c r="Y256" s="411"/>
      <c r="Z256" s="548" t="str">
        <f>IF(Income_Macro_Variables!T256&lt;&gt;"",CONCATENATE(Income_Macro_Variables!$J256,"[",Income_Macro_Variables!T256,"]"),"")</f>
        <v/>
      </c>
      <c r="AA256" s="413" t="str">
        <f>IF(Income_Macro_Variables!U256&lt;&gt;"",CONCATENATE(Income_Macro_Variables!$J256,"[",Income_Macro_Variables!U256,"]"),"")</f>
        <v>Gross secondary income of the general government[*seggo]</v>
      </c>
      <c r="AB256" s="413" t="str">
        <f>IF(Income_Macro_Variables!V256&lt;&gt;"",CONCATENATE(Income_Macro_Variables!$H256,"[",Income_Macro_Variables!V256,"]"),"")</f>
        <v/>
      </c>
      <c r="AC256" s="413" t="str">
        <f>IF(Income_Macro_Variables!W256&lt;&gt;"",CONCATENATE(Income_Macro_Variables!$H256,"[",Income_Macro_Variables!W256,"]"),"")</f>
        <v/>
      </c>
      <c r="AD256" s="413"/>
      <c r="AE256" s="414"/>
    </row>
    <row r="257" spans="1:31" ht="20" customHeight="1" thickBot="1">
      <c r="A257" s="406" t="s">
        <v>615</v>
      </c>
      <c r="B257" s="380" t="s">
        <v>453</v>
      </c>
      <c r="C257" s="380" t="s">
        <v>488</v>
      </c>
      <c r="D257" s="407" t="str">
        <f t="shared" si="22"/>
        <v>*congo</v>
      </c>
      <c r="E257" s="408"/>
      <c r="F257" s="406"/>
      <c r="G257" s="407"/>
      <c r="H257" s="662" t="s">
        <v>2865</v>
      </c>
      <c r="I257" s="407"/>
      <c r="J257" s="673" t="str">
        <f t="shared" si="26"/>
        <v>Final consumption expenditures</v>
      </c>
      <c r="K257" s="408"/>
      <c r="L257" s="406" t="str">
        <f t="shared" si="35"/>
        <v xml:space="preserve">Final consumption expenditures by </v>
      </c>
      <c r="M257" s="648"/>
      <c r="N257" s="506"/>
      <c r="O257" s="508"/>
      <c r="P257" s="409"/>
      <c r="Q257" s="409" t="str">
        <f>CONCATENATE("[",H257,"]","=","[",H258,"]","+","[",H259,"]",)</f>
        <v>[Final consumption expenditures]=[Individual consumption expenditures]+[Collective consumption expenditure]</v>
      </c>
      <c r="R257" s="409" t="str">
        <f>CONCATENATE("[",D257,"]","=","[",D258,"]","+","[",D259,"]",)</f>
        <v>[*congo]=[*indgo]+[*colgo]</v>
      </c>
      <c r="S257" s="410"/>
      <c r="T257" s="411"/>
      <c r="U257" s="411" t="str">
        <f>D257</f>
        <v>*congo</v>
      </c>
      <c r="V257" s="411"/>
      <c r="W257" s="411"/>
      <c r="X257" s="411"/>
      <c r="Y257" s="411"/>
      <c r="Z257" s="548" t="str">
        <f>IF(Income_Macro_Variables!T257&lt;&gt;"",CONCATENATE(Income_Macro_Variables!$J257,"[",Income_Macro_Variables!T257,"]"),"")</f>
        <v/>
      </c>
      <c r="AA257" s="413" t="str">
        <f>IF(Income_Macro_Variables!U257&lt;&gt;"",CONCATENATE(Income_Macro_Variables!$J257,"[",Income_Macro_Variables!U257,"]"),"")</f>
        <v>Final consumption expenditures[*congo]</v>
      </c>
      <c r="AB257" s="413" t="str">
        <f>IF(Income_Macro_Variables!V257&lt;&gt;"",CONCATENATE(Income_Macro_Variables!$H257,"[",Income_Macro_Variables!V257,"]"),"")</f>
        <v/>
      </c>
      <c r="AC257" s="413" t="str">
        <f>IF(Income_Macro_Variables!W257&lt;&gt;"",CONCATENATE(Income_Macro_Variables!$H257,"[",Income_Macro_Variables!W257,"]"),"")</f>
        <v/>
      </c>
      <c r="AD257" s="413"/>
      <c r="AE257" s="414"/>
    </row>
    <row r="258" spans="1:31" ht="20" customHeight="1" thickBot="1">
      <c r="A258" s="406" t="s">
        <v>615</v>
      </c>
      <c r="B258" s="380" t="s">
        <v>1421</v>
      </c>
      <c r="C258" s="380" t="s">
        <v>491</v>
      </c>
      <c r="D258" s="407" t="str">
        <f t="shared" si="22"/>
        <v>*indgo</v>
      </c>
      <c r="E258" s="408"/>
      <c r="F258" s="406"/>
      <c r="G258" s="407"/>
      <c r="H258" s="665" t="s">
        <v>2866</v>
      </c>
      <c r="I258" s="407"/>
      <c r="J258" s="673" t="str">
        <f t="shared" si="26"/>
        <v>Individual consumption expenditures</v>
      </c>
      <c r="K258" s="408"/>
      <c r="L258" s="406" t="str">
        <f t="shared" si="35"/>
        <v xml:space="preserve">Individual consumption expenditures by </v>
      </c>
      <c r="M258" s="648"/>
      <c r="N258" s="506"/>
      <c r="O258" s="508"/>
      <c r="P258" s="409"/>
      <c r="Q258" s="409"/>
      <c r="R258" s="409"/>
      <c r="S258" s="410"/>
      <c r="T258" s="411"/>
      <c r="U258" s="411"/>
      <c r="V258" s="411" t="str">
        <f>D258</f>
        <v>*indgo</v>
      </c>
      <c r="W258" s="411"/>
      <c r="X258" s="411"/>
      <c r="Y258" s="411"/>
      <c r="Z258" s="548" t="str">
        <f>IF(Income_Macro_Variables!T258&lt;&gt;"",CONCATENATE(Income_Macro_Variables!$J258,"[",Income_Macro_Variables!T258,"]"),"")</f>
        <v/>
      </c>
      <c r="AA258" s="413" t="str">
        <f>IF(Income_Macro_Variables!U258&lt;&gt;"",CONCATENATE(Income_Macro_Variables!$J258,"[",Income_Macro_Variables!U258,"]"),"")</f>
        <v/>
      </c>
      <c r="AB258" s="413" t="str">
        <f>IF(Income_Macro_Variables!V258&lt;&gt;"",CONCATENATE(Income_Macro_Variables!$H258,"[",Income_Macro_Variables!V258,"]"),"")</f>
        <v>Individual consumption expenditures[*indgo]</v>
      </c>
      <c r="AC258" s="413" t="str">
        <f>IF(Income_Macro_Variables!W258&lt;&gt;"",CONCATENATE(Income_Macro_Variables!$H258,"[",Income_Macro_Variables!W258,"]"),"")</f>
        <v/>
      </c>
      <c r="AD258" s="413"/>
      <c r="AE258" s="414"/>
    </row>
    <row r="259" spans="1:31" s="370" customFormat="1" ht="20" customHeight="1" thickBot="1">
      <c r="A259" s="415" t="s">
        <v>615</v>
      </c>
      <c r="B259" s="381" t="s">
        <v>453</v>
      </c>
      <c r="C259" s="381" t="s">
        <v>2879</v>
      </c>
      <c r="D259" s="416" t="str">
        <f t="shared" si="22"/>
        <v>*colgo</v>
      </c>
      <c r="E259" s="421"/>
      <c r="F259" s="415"/>
      <c r="G259" s="416"/>
      <c r="H259" s="676" t="s">
        <v>334</v>
      </c>
      <c r="I259" s="416"/>
      <c r="J259" s="674" t="str">
        <f t="shared" si="26"/>
        <v>Collective consumption expenditure</v>
      </c>
      <c r="K259" s="421"/>
      <c r="L259" s="415" t="str">
        <f t="shared" si="35"/>
        <v xml:space="preserve">Collective consumption expenditure by </v>
      </c>
      <c r="M259" s="648"/>
      <c r="N259" s="565"/>
      <c r="O259" s="507"/>
      <c r="P259" s="422"/>
      <c r="Q259" s="422"/>
      <c r="R259" s="422"/>
      <c r="S259" s="423"/>
      <c r="T259" s="418"/>
      <c r="U259" s="418"/>
      <c r="V259" s="418" t="str">
        <f>D259</f>
        <v>*colgo</v>
      </c>
      <c r="W259" s="418"/>
      <c r="X259" s="418"/>
      <c r="Y259" s="418"/>
      <c r="Z259" s="550" t="str">
        <f>IF(Income_Macro_Variables!T259&lt;&gt;"",CONCATENATE(Income_Macro_Variables!$J259,"[",Income_Macro_Variables!T259,"]"),"")</f>
        <v/>
      </c>
      <c r="AA259" s="419" t="str">
        <f>IF(Income_Macro_Variables!U259&lt;&gt;"",CONCATENATE(Income_Macro_Variables!$J259,"[",Income_Macro_Variables!U259,"]"),"")</f>
        <v/>
      </c>
      <c r="AB259" s="419" t="str">
        <f>IF(Income_Macro_Variables!V259&lt;&gt;"",CONCATENATE(Income_Macro_Variables!$H259,"[",Income_Macro_Variables!V259,"]"),"")</f>
        <v>Collective consumption expenditure[*colgo]</v>
      </c>
      <c r="AC259" s="419" t="str">
        <f>IF(Income_Macro_Variables!W259&lt;&gt;"",CONCATENATE(Income_Macro_Variables!$H259,"[",Income_Macro_Variables!W259,"]"),"")</f>
        <v/>
      </c>
      <c r="AD259" s="419"/>
      <c r="AE259" s="420"/>
    </row>
    <row r="260" spans="1:31">
      <c r="A260" s="376"/>
      <c r="B260" s="376"/>
      <c r="C260" s="376"/>
      <c r="D260" s="376"/>
      <c r="E260" s="376"/>
      <c r="F260" s="376"/>
      <c r="G260" s="376"/>
      <c r="H260" s="377"/>
      <c r="I260" s="376"/>
      <c r="J260" s="583"/>
      <c r="K260" s="376"/>
      <c r="M260" s="583"/>
      <c r="N260" s="504"/>
      <c r="O260" s="504"/>
      <c r="P260" s="376"/>
      <c r="Q260" s="376"/>
      <c r="R260" s="376"/>
      <c r="S260" s="376"/>
      <c r="T260" s="376"/>
      <c r="U260" s="376"/>
      <c r="V260" s="376"/>
      <c r="W260" s="376"/>
      <c r="X260" s="376"/>
      <c r="Y260" s="376"/>
      <c r="Z260" s="551" t="str">
        <f>IF(Income_Macro_Variables!T260&lt;&gt;"",CONCATENATE(Income_Macro_Variables!#REF!,"[",Income_Macro_Variables!T260,"]"),"")</f>
        <v/>
      </c>
      <c r="AA260" s="379" t="str">
        <f>IF(Income_Macro_Variables!U260&lt;&gt;"",CONCATENATE(Income_Macro_Variables!#REF!,"[",Income_Macro_Variables!U260,"]"),"")</f>
        <v/>
      </c>
      <c r="AB260" s="379" t="str">
        <f>IF(Income_Macro_Variables!V260&lt;&gt;"",CONCATENATE(Income_Macro_Variables!#REF!,"[",Income_Macro_Variables!V260,"]"),"")</f>
        <v/>
      </c>
      <c r="AC260" s="342" t="str">
        <f>IF(Income_Macro_Variables!W260&lt;&gt;"",CONCATENATE(Income_Macro_Variables!$H260,"[",Income_Macro_Variables!W260,"]"),"")</f>
        <v/>
      </c>
      <c r="AD260" s="379"/>
      <c r="AE260" s="379" t="str">
        <f>IF(Income_Macro_Variables!Y260&lt;&gt;"",CONCATENATE(Income_Macro_Variables!#REF!,"[",Income_Macro_Variables!Y260,"]"),"")</f>
        <v/>
      </c>
    </row>
    <row r="261" spans="1:31">
      <c r="A261" s="379" t="s">
        <v>1611</v>
      </c>
      <c r="H261" s="377"/>
      <c r="AC261" s="342" t="str">
        <f>IF(Income_Macro_Variables!W261&lt;&gt;"",CONCATENATE(Income_Macro_Variables!$H261,"[",Income_Macro_Variables!W261,"]"),"")</f>
        <v/>
      </c>
    </row>
    <row r="262" spans="1:31">
      <c r="A262" s="379" t="s">
        <v>1612</v>
      </c>
      <c r="AC262" s="342" t="str">
        <f>IF(Income_Macro_Variables!W262&lt;&gt;"",CONCATENATE(Income_Macro_Variables!$H262,"[",Income_Macro_Variables!W262,"]"),"")</f>
        <v/>
      </c>
    </row>
  </sheetData>
  <mergeCells count="10">
    <mergeCell ref="J2:L2"/>
    <mergeCell ref="N2:R2"/>
    <mergeCell ref="S2:Y2"/>
    <mergeCell ref="Z2:AE2"/>
    <mergeCell ref="A2:D2"/>
    <mergeCell ref="E2:E3"/>
    <mergeCell ref="F2:F3"/>
    <mergeCell ref="G2:G3"/>
    <mergeCell ref="H2:H3"/>
    <mergeCell ref="I2:I3"/>
  </mergeCells>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23"/>
  <sheetViews>
    <sheetView topLeftCell="A3" zoomScaleNormal="100" zoomScalePageLayoutView="80" workbookViewId="0">
      <selection activeCell="H6" sqref="H6"/>
    </sheetView>
  </sheetViews>
  <sheetFormatPr baseColWidth="10" defaultColWidth="47.83203125" defaultRowHeight="16"/>
  <cols>
    <col min="1" max="2" width="8.5" style="34" customWidth="1"/>
    <col min="3" max="3" width="20.33203125" style="34" customWidth="1"/>
    <col min="4" max="4" width="12.1640625" style="34" customWidth="1"/>
    <col min="5" max="5" width="4" style="34" customWidth="1"/>
    <col min="6" max="6" width="5.33203125" style="34" customWidth="1"/>
    <col min="7" max="7" width="6.1640625" style="34" customWidth="1"/>
    <col min="8" max="8" width="93.1640625" style="34" customWidth="1"/>
    <col min="9" max="9" width="4.1640625" style="34" customWidth="1"/>
    <col min="10" max="11" width="81.33203125" style="34" customWidth="1"/>
    <col min="12" max="12" width="88.83203125" style="34" bestFit="1" customWidth="1"/>
    <col min="13" max="13" width="88.83203125" style="34" customWidth="1"/>
    <col min="14" max="15" width="65.6640625" style="34" customWidth="1"/>
    <col min="16" max="16" width="61.6640625" style="62" customWidth="1"/>
    <col min="17" max="17" width="102.1640625" style="62" customWidth="1"/>
    <col min="18" max="18" width="66.83203125" style="34" bestFit="1" customWidth="1"/>
    <col min="19" max="19" width="13.83203125" style="34" customWidth="1"/>
    <col min="20" max="20" width="7.33203125" style="34" customWidth="1"/>
    <col min="21" max="21" width="7.83203125" style="34" customWidth="1"/>
    <col min="22" max="22" width="5.83203125" style="34" customWidth="1"/>
    <col min="23" max="23" width="7.83203125" style="34" customWidth="1"/>
    <col min="24" max="24" width="54" style="94" customWidth="1"/>
    <col min="25" max="25" width="54.33203125" style="94" bestFit="1" customWidth="1"/>
    <col min="26" max="27" width="47.83203125" style="94"/>
    <col min="28" max="16384" width="47.83203125" style="34"/>
  </cols>
  <sheetData>
    <row r="1" spans="1:27" s="62" customFormat="1" ht="17" customHeight="1" thickBot="1">
      <c r="A1" s="273" t="s">
        <v>1614</v>
      </c>
      <c r="B1" s="274"/>
      <c r="C1" s="274"/>
      <c r="D1" s="274"/>
      <c r="E1" s="274"/>
      <c r="H1" s="70"/>
      <c r="S1" s="274"/>
      <c r="T1" s="274"/>
      <c r="U1" s="274"/>
      <c r="V1" s="274"/>
      <c r="W1" s="274"/>
      <c r="X1" s="63"/>
      <c r="Y1" s="63"/>
      <c r="Z1" s="63"/>
      <c r="AA1" s="63"/>
    </row>
    <row r="2" spans="1:27" ht="17" thickBot="1">
      <c r="A2" s="794" t="s">
        <v>269</v>
      </c>
      <c r="B2" s="794"/>
      <c r="C2" s="794"/>
      <c r="D2" s="794"/>
      <c r="E2" s="100"/>
      <c r="F2" s="829" t="s">
        <v>427</v>
      </c>
      <c r="G2" s="808" t="s">
        <v>2113</v>
      </c>
      <c r="H2" s="796" t="s">
        <v>60</v>
      </c>
      <c r="I2" s="796" t="s">
        <v>51</v>
      </c>
      <c r="J2" s="801" t="s">
        <v>270</v>
      </c>
      <c r="K2" s="801"/>
      <c r="L2" s="802"/>
      <c r="M2" s="574"/>
      <c r="N2" s="793" t="s">
        <v>416</v>
      </c>
      <c r="O2" s="794"/>
      <c r="P2" s="794"/>
      <c r="Q2" s="794"/>
      <c r="R2" s="795"/>
      <c r="S2" s="779" t="s">
        <v>421</v>
      </c>
      <c r="T2" s="780"/>
      <c r="U2" s="780"/>
      <c r="V2" s="780"/>
      <c r="W2" s="781"/>
      <c r="X2" s="800" t="s">
        <v>417</v>
      </c>
      <c r="Y2" s="801"/>
      <c r="Z2" s="801"/>
      <c r="AA2" s="802"/>
    </row>
    <row r="3" spans="1:27" ht="45" customHeight="1" thickBot="1">
      <c r="A3" s="653" t="s">
        <v>9</v>
      </c>
      <c r="B3" s="654" t="s">
        <v>8</v>
      </c>
      <c r="C3" s="655" t="s">
        <v>7</v>
      </c>
      <c r="D3" s="161" t="s">
        <v>38</v>
      </c>
      <c r="E3" s="232" t="s">
        <v>1613</v>
      </c>
      <c r="F3" s="830"/>
      <c r="G3" s="831"/>
      <c r="H3" s="797"/>
      <c r="I3" s="828"/>
      <c r="J3" s="147" t="s">
        <v>63</v>
      </c>
      <c r="K3" s="147" t="s">
        <v>2229</v>
      </c>
      <c r="L3" s="222" t="s">
        <v>61</v>
      </c>
      <c r="M3" s="575" t="s">
        <v>2188</v>
      </c>
      <c r="N3" s="230" t="s">
        <v>1880</v>
      </c>
      <c r="O3" s="230" t="s">
        <v>2190</v>
      </c>
      <c r="P3" s="165"/>
      <c r="Q3" s="589" t="s">
        <v>420</v>
      </c>
      <c r="R3" s="225" t="s">
        <v>1504</v>
      </c>
      <c r="S3" s="110" t="s">
        <v>59</v>
      </c>
      <c r="T3" s="110" t="s">
        <v>4</v>
      </c>
      <c r="U3" s="110" t="s">
        <v>5</v>
      </c>
      <c r="V3" s="110" t="s">
        <v>58</v>
      </c>
      <c r="W3" s="110" t="s">
        <v>57</v>
      </c>
      <c r="X3" s="231" t="s">
        <v>271</v>
      </c>
      <c r="Y3" s="226" t="s">
        <v>272</v>
      </c>
      <c r="Z3" s="231" t="s">
        <v>273</v>
      </c>
      <c r="AA3" s="227" t="s">
        <v>274</v>
      </c>
    </row>
    <row r="4" spans="1:27">
      <c r="A4" s="82" t="s">
        <v>615</v>
      </c>
      <c r="B4" s="84" t="s">
        <v>275</v>
      </c>
      <c r="C4" s="68" t="s">
        <v>276</v>
      </c>
      <c r="D4" s="83" t="str">
        <f>CONCATENATE(A4,B4,C4)</f>
        <v>*fiinc</v>
      </c>
      <c r="E4" s="68"/>
      <c r="F4" s="83"/>
      <c r="G4" s="68">
        <v>1</v>
      </c>
      <c r="H4" s="233" t="s">
        <v>1597</v>
      </c>
      <c r="I4" s="252"/>
      <c r="J4" s="82" t="str">
        <f>H4</f>
        <v xml:space="preserve">Fiscal income </v>
      </c>
      <c r="K4" s="68" t="s">
        <v>2581</v>
      </c>
      <c r="L4" s="83" t="str">
        <f>J4</f>
        <v xml:space="preserve">Fiscal income </v>
      </c>
      <c r="M4" s="68" t="str">
        <f>N4</f>
        <v>Fiscal income is defined as the sum of all income items reported on income tax returns, before any deduction. It includes labour income, capital income and mixed income. The concept of fiscal income varies with national tax legislations, so in order to make international comparisons it is preferable to use the concept of national income.</v>
      </c>
      <c r="N4" s="651" t="s">
        <v>1886</v>
      </c>
      <c r="O4" s="137"/>
      <c r="P4" s="229"/>
      <c r="Q4" s="138" t="str">
        <f>CONCATENATE("[",J4,"]","=","[",J5,"","]","+","[",J8,"]")</f>
        <v>[Fiscal income ]=[Fiscal labour income [total fiscal income ranking]]+[Fiscal capital income [total fiscal income ranking]]</v>
      </c>
      <c r="R4" s="229" t="str">
        <f>CONCATENATE(D4,"=",D5,"+",D8)</f>
        <v>*fiinc=*filin+*ficap</v>
      </c>
      <c r="S4" s="245"/>
      <c r="T4" s="140" t="str">
        <f>D4</f>
        <v>*fiinc</v>
      </c>
      <c r="U4" s="140"/>
      <c r="V4" s="140"/>
      <c r="W4" s="246"/>
      <c r="X4" s="126" t="str">
        <f>IF(Income_Distributed_Variables!T4&lt;&gt;"",CONCATENATE(Income_Distributed_Variables!$H4,"[",Income_Distributed_Variables!T4,"]"),"")</f>
        <v>Fiscal income [*fiinc]</v>
      </c>
      <c r="Y4" s="125" t="str">
        <f>IF(Income_Distributed_Variables!U4&lt;&gt;"",CONCATENATE(Income_Distributed_Variables!$H4,"[",Income_Distributed_Variables!U4,"]"),"")</f>
        <v/>
      </c>
      <c r="Z4" s="126" t="str">
        <f>IF(Income_Distributed_Variables!V4&lt;&gt;"",CONCATENATE(Income_Distributed_Variables!$H4,"[",Income_Distributed_Variables!V4,"]"),"")</f>
        <v/>
      </c>
      <c r="AA4" s="125" t="str">
        <f>IF(Income_Distributed_Variables!W4&lt;&gt;"",CONCATENATE(Income_Distributed_Variables!$H4,"[",Income_Distributed_Variables!W4,"]"),"")</f>
        <v/>
      </c>
    </row>
    <row r="5" spans="1:27">
      <c r="A5" s="74" t="s">
        <v>615</v>
      </c>
      <c r="B5" s="85" t="s">
        <v>275</v>
      </c>
      <c r="C5" s="69" t="s">
        <v>277</v>
      </c>
      <c r="D5" s="75" t="str">
        <f t="shared" ref="D5:D53" si="0">CONCATENATE(A5,B5,C5)</f>
        <v>*filin</v>
      </c>
      <c r="E5" s="69"/>
      <c r="F5" s="75"/>
      <c r="G5" s="69"/>
      <c r="H5" s="219" t="s">
        <v>2641</v>
      </c>
      <c r="I5" s="243"/>
      <c r="J5" s="74" t="str">
        <f t="shared" ref="J5:J35" si="1">H5</f>
        <v>Fiscal labour income [total fiscal income ranking]</v>
      </c>
      <c r="K5" s="69" t="s">
        <v>2582</v>
      </c>
      <c r="L5" s="75" t="str">
        <f>J5</f>
        <v>Fiscal labour income [total fiscal income ranking]</v>
      </c>
      <c r="M5" s="69" t="str">
        <f>N5</f>
        <v>Fiscal labour income  is wages and pensions as a remuneration in exchange for labour. Reported on income tax returns before any specific deduction.</v>
      </c>
      <c r="N5" s="557" t="s">
        <v>2053</v>
      </c>
      <c r="O5" s="138"/>
      <c r="P5" s="228"/>
      <c r="Q5" s="138" t="str">
        <f>CONCATENATE("[",J5,"]","=","[",J6,"","]","+","[",J7,"]")</f>
        <v>[Fiscal labour income [total fiscal income ranking]]=[Wages and pensions]+[Labour component of mixed income]</v>
      </c>
      <c r="R5" s="228" t="str">
        <f>CONCATENATE(D5,"=",D6,"+",D7)</f>
        <v>*filin=*fiwag+*fimil</v>
      </c>
      <c r="S5" s="247"/>
      <c r="T5" s="141"/>
      <c r="U5" s="141" t="str">
        <f>D5</f>
        <v>*filin</v>
      </c>
      <c r="V5" s="141"/>
      <c r="W5" s="248"/>
      <c r="X5" s="129"/>
      <c r="Y5" s="128" t="str">
        <f>IF(Income_Distributed_Variables!U5&lt;&gt;"",CONCATENATE(Income_Distributed_Variables!$H5,"[",Income_Distributed_Variables!U5,"]"),"")</f>
        <v>Fiscal labour income [total fiscal income ranking][*filin]</v>
      </c>
      <c r="Z5" s="129"/>
      <c r="AA5" s="128"/>
    </row>
    <row r="6" spans="1:27">
      <c r="A6" s="74" t="s">
        <v>615</v>
      </c>
      <c r="B6" s="85" t="s">
        <v>275</v>
      </c>
      <c r="C6" s="69" t="s">
        <v>278</v>
      </c>
      <c r="D6" s="75" t="str">
        <f t="shared" si="0"/>
        <v>*fiwag</v>
      </c>
      <c r="E6" s="69"/>
      <c r="F6" s="75"/>
      <c r="G6" s="69"/>
      <c r="H6" s="220" t="s">
        <v>345</v>
      </c>
      <c r="I6" s="243"/>
      <c r="J6" s="74" t="str">
        <f t="shared" si="1"/>
        <v>Wages and pensions</v>
      </c>
      <c r="K6" s="69" t="s">
        <v>2583</v>
      </c>
      <c r="L6" s="75" t="str">
        <f t="shared" ref="L6:L15" si="2">J6</f>
        <v>Wages and pensions</v>
      </c>
      <c r="M6" s="69" t="str">
        <f t="shared" ref="M6:M76" si="3">N6</f>
        <v>Wages and pensions are remunerations paid by employers to employees in exchange for work done, and payments from pension funds or social insurance schemes to support the retirement. Reported on income tax returns before any specific deduction.</v>
      </c>
      <c r="N6" s="557" t="s">
        <v>2054</v>
      </c>
      <c r="O6" s="138"/>
      <c r="P6" s="228"/>
      <c r="Q6" s="138"/>
      <c r="R6" s="228"/>
      <c r="S6" s="247"/>
      <c r="T6" s="141"/>
      <c r="U6" s="141"/>
      <c r="V6" s="141" t="str">
        <f>D6</f>
        <v>*fiwag</v>
      </c>
      <c r="W6" s="248"/>
      <c r="X6" s="129" t="str">
        <f>IF(Income_Distributed_Variables!T6&lt;&gt;"",CONCATENATE(Income_Distributed_Variables!$H6,"[",Income_Distributed_Variables!T6,"]"),"")</f>
        <v/>
      </c>
      <c r="Y6" s="128" t="str">
        <f>IF(Income_Distributed_Variables!U6&lt;&gt;"",CONCATENATE(Income_Distributed_Variables!$H6,"[",Income_Distributed_Variables!U6,"]"),"")</f>
        <v/>
      </c>
      <c r="Z6" s="129" t="str">
        <f>IF(Income_Distributed_Variables!V6&lt;&gt;"",CONCATENATE(Income_Distributed_Variables!$H6,"[",Income_Distributed_Variables!V6,"]"),"")</f>
        <v>Wages and pensions[*fiwag]</v>
      </c>
      <c r="AA6" s="128" t="str">
        <f>IF(Income_Distributed_Variables!W6&lt;&gt;"",CONCATENATE(Income_Distributed_Variables!$H6,"[",Income_Distributed_Variables!W6,"]"),"")</f>
        <v/>
      </c>
    </row>
    <row r="7" spans="1:27">
      <c r="A7" s="74" t="s">
        <v>615</v>
      </c>
      <c r="B7" s="85" t="s">
        <v>275</v>
      </c>
      <c r="C7" s="224" t="s">
        <v>1512</v>
      </c>
      <c r="D7" s="75" t="str">
        <f t="shared" si="0"/>
        <v>*fimil</v>
      </c>
      <c r="E7" s="69"/>
      <c r="F7" s="75"/>
      <c r="G7" s="69"/>
      <c r="H7" s="220" t="s">
        <v>1509</v>
      </c>
      <c r="I7" s="243"/>
      <c r="J7" s="74" t="str">
        <f>H7</f>
        <v>Labour component of mixed income</v>
      </c>
      <c r="K7" s="69" t="s">
        <v>2584</v>
      </c>
      <c r="L7" s="75" t="str">
        <f t="shared" si="2"/>
        <v>Labour component of mixed income</v>
      </c>
      <c r="M7" s="69" t="str">
        <f t="shared" si="3"/>
        <v>Labour component of mixed income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N7" s="557" t="s">
        <v>2055</v>
      </c>
      <c r="O7" s="138"/>
      <c r="P7" s="228"/>
      <c r="Q7" s="138"/>
      <c r="R7" s="228"/>
      <c r="S7" s="247"/>
      <c r="T7" s="141"/>
      <c r="U7" s="141"/>
      <c r="V7" s="141" t="str">
        <f>D7</f>
        <v>*fimil</v>
      </c>
      <c r="W7" s="248"/>
      <c r="X7" s="129"/>
      <c r="Y7" s="128"/>
      <c r="Z7" s="129" t="str">
        <f>IF(Income_Distributed_Variables!V7&lt;&gt;"",CONCATENATE(Income_Distributed_Variables!$H7,"[",Income_Distributed_Variables!V7,"]"),"")</f>
        <v>Labour component of mixed income[*fimil]</v>
      </c>
      <c r="AA7" s="128"/>
    </row>
    <row r="8" spans="1:27">
      <c r="A8" s="74" t="s">
        <v>615</v>
      </c>
      <c r="B8" s="85" t="s">
        <v>275</v>
      </c>
      <c r="C8" s="69" t="s">
        <v>279</v>
      </c>
      <c r="D8" s="75" t="str">
        <f t="shared" si="0"/>
        <v>*ficap</v>
      </c>
      <c r="E8" s="69"/>
      <c r="F8" s="75"/>
      <c r="G8" s="69"/>
      <c r="H8" s="219" t="s">
        <v>2642</v>
      </c>
      <c r="I8" s="243"/>
      <c r="J8" s="74" t="str">
        <f t="shared" si="1"/>
        <v>Fiscal capital income [total fiscal income ranking]</v>
      </c>
      <c r="K8" s="69" t="s">
        <v>2585</v>
      </c>
      <c r="L8" s="75" t="str">
        <f t="shared" si="2"/>
        <v>Fiscal capital income [total fiscal income ranking]</v>
      </c>
      <c r="M8" s="69" t="str">
        <f t="shared" si="3"/>
        <v>Fiscal capital income  is income received by virtue of owning capital.  Reported on income tax returns before any specific deduction.</v>
      </c>
      <c r="N8" s="557" t="s">
        <v>2056</v>
      </c>
      <c r="O8" s="138"/>
      <c r="P8" s="228"/>
      <c r="Q8" s="138" t="str">
        <f>CONCATENATE("[",J8,"]","=","[",J9,"]","+","[",J10,"]","+","[",J11,"]","+","[",J12,"]","+","[",J13,"]")</f>
        <v>[Fiscal capital income [total fiscal income ranking]]=[Capital component of mixed income]+[Rents]+[Interest]+[Dividends]+[Capital gains]</v>
      </c>
      <c r="R8" s="228" t="str">
        <f>CONCATENATE(D8,"=",D9,"+",D10,"+",D11,"+",D12,"+",D13)</f>
        <v>*ficap=*fimik+*firen+*fiint+*fidiv+*fikgi</v>
      </c>
      <c r="S8" s="247"/>
      <c r="T8" s="141"/>
      <c r="U8" s="141" t="str">
        <f>D8</f>
        <v>*ficap</v>
      </c>
      <c r="V8" s="141"/>
      <c r="W8" s="248"/>
      <c r="X8" s="129"/>
      <c r="Y8" s="128" t="str">
        <f>IF(Income_Distributed_Variables!U8&lt;&gt;"",CONCATENATE(Income_Distributed_Variables!$H8,"[",Income_Distributed_Variables!U8,"]"),"")</f>
        <v>Fiscal capital income [total fiscal income ranking][*ficap]</v>
      </c>
      <c r="Z8" s="129" t="str">
        <f>IF(Income_Distributed_Variables!V8&lt;&gt;"",CONCATENATE(Income_Distributed_Variables!$H8,"[",Income_Distributed_Variables!V8,"]"),"")</f>
        <v/>
      </c>
      <c r="AA8" s="128"/>
    </row>
    <row r="9" spans="1:27">
      <c r="A9" s="74" t="s">
        <v>615</v>
      </c>
      <c r="B9" s="85" t="s">
        <v>275</v>
      </c>
      <c r="C9" s="69" t="s">
        <v>1513</v>
      </c>
      <c r="D9" s="75" t="str">
        <f t="shared" si="0"/>
        <v>*fimik</v>
      </c>
      <c r="E9" s="69"/>
      <c r="F9" s="75"/>
      <c r="G9" s="69"/>
      <c r="H9" s="220" t="s">
        <v>1510</v>
      </c>
      <c r="I9" s="243"/>
      <c r="J9" s="74" t="str">
        <f t="shared" si="1"/>
        <v>Capital component of mixed income</v>
      </c>
      <c r="K9" s="69" t="s">
        <v>2586</v>
      </c>
      <c r="L9" s="75" t="str">
        <f t="shared" si="2"/>
        <v>Capital component of mixed income</v>
      </c>
      <c r="M9" s="69" t="str">
        <f t="shared" si="3"/>
        <v>Capital component of mixed income is 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v>
      </c>
      <c r="N9" s="557" t="s">
        <v>2057</v>
      </c>
      <c r="O9" s="138"/>
      <c r="P9" s="228"/>
      <c r="Q9" s="138"/>
      <c r="R9" s="228"/>
      <c r="S9" s="247"/>
      <c r="T9" s="141"/>
      <c r="U9" s="141"/>
      <c r="V9" s="141" t="str">
        <f t="shared" ref="V9:V15" si="4">D9</f>
        <v>*fimik</v>
      </c>
      <c r="W9" s="248"/>
      <c r="X9" s="129" t="str">
        <f>IF(Income_Distributed_Variables!T9&lt;&gt;"",CONCATENATE(Income_Distributed_Variables!$H9,"[",Income_Distributed_Variables!T9,"]"),"")</f>
        <v/>
      </c>
      <c r="Y9" s="128" t="str">
        <f>IF(Income_Distributed_Variables!U9&lt;&gt;"",CONCATENATE(Income_Distributed_Variables!$H9,"[",Income_Distributed_Variables!U9,"]"),"")</f>
        <v/>
      </c>
      <c r="Z9" s="129" t="str">
        <f>IF(Income_Distributed_Variables!V9&lt;&gt;"",CONCATENATE(Income_Distributed_Variables!$H9,"[",Income_Distributed_Variables!V9,"]"),"")</f>
        <v>Capital component of mixed income[*fimik]</v>
      </c>
      <c r="AA9" s="128" t="str">
        <f>IF(Income_Distributed_Variables!W9&lt;&gt;"",CONCATENATE(Income_Distributed_Variables!$H9,"[",Income_Distributed_Variables!W9,"]"),"")</f>
        <v/>
      </c>
    </row>
    <row r="10" spans="1:27">
      <c r="A10" s="74" t="s">
        <v>615</v>
      </c>
      <c r="B10" s="85" t="s">
        <v>275</v>
      </c>
      <c r="C10" s="69" t="s">
        <v>280</v>
      </c>
      <c r="D10" s="75" t="str">
        <f t="shared" si="0"/>
        <v>*firen</v>
      </c>
      <c r="E10" s="69"/>
      <c r="F10" s="75"/>
      <c r="G10" s="69"/>
      <c r="H10" s="220" t="s">
        <v>342</v>
      </c>
      <c r="I10" s="243"/>
      <c r="J10" s="74" t="str">
        <f t="shared" si="1"/>
        <v>Rents</v>
      </c>
      <c r="K10" s="69" t="s">
        <v>2587</v>
      </c>
      <c r="L10" s="75" t="str">
        <f t="shared" si="2"/>
        <v>Rents</v>
      </c>
      <c r="M10" s="69" t="str">
        <f t="shared" si="3"/>
        <v>Rents are payments for the temporary use of goods, services or properties.  Reported on income tax returns before any specific deduction.</v>
      </c>
      <c r="N10" s="557" t="s">
        <v>2058</v>
      </c>
      <c r="O10" s="138"/>
      <c r="P10" s="228"/>
      <c r="Q10" s="138"/>
      <c r="R10" s="228"/>
      <c r="S10" s="247"/>
      <c r="T10" s="141"/>
      <c r="U10" s="141"/>
      <c r="V10" s="141" t="str">
        <f t="shared" si="4"/>
        <v>*firen</v>
      </c>
      <c r="W10" s="248"/>
      <c r="X10" s="129" t="str">
        <f>IF(Income_Distributed_Variables!T10&lt;&gt;"",CONCATENATE(Income_Distributed_Variables!$H10,"[",Income_Distributed_Variables!T10,"]"),"")</f>
        <v/>
      </c>
      <c r="Y10" s="128" t="str">
        <f>IF(Income_Distributed_Variables!U10&lt;&gt;"",CONCATENATE(Income_Distributed_Variables!$H10,"[",Income_Distributed_Variables!U10,"]"),"")</f>
        <v/>
      </c>
      <c r="Z10" s="129" t="str">
        <f>IF(Income_Distributed_Variables!V10&lt;&gt;"",CONCATENATE(Income_Distributed_Variables!$H10,"[",Income_Distributed_Variables!V10,"]"),"")</f>
        <v>Rents[*firen]</v>
      </c>
      <c r="AA10" s="128" t="str">
        <f>IF(Income_Distributed_Variables!W10&lt;&gt;"",CONCATENATE(Income_Distributed_Variables!$H10,"[",Income_Distributed_Variables!W10,"]"),"")</f>
        <v/>
      </c>
    </row>
    <row r="11" spans="1:27">
      <c r="A11" s="74" t="s">
        <v>615</v>
      </c>
      <c r="B11" s="85" t="s">
        <v>275</v>
      </c>
      <c r="C11" s="69" t="s">
        <v>281</v>
      </c>
      <c r="D11" s="75" t="str">
        <f t="shared" si="0"/>
        <v>*fiint</v>
      </c>
      <c r="E11" s="69"/>
      <c r="F11" s="75"/>
      <c r="G11" s="69"/>
      <c r="H11" s="220" t="s">
        <v>343</v>
      </c>
      <c r="I11" s="243"/>
      <c r="J11" s="74" t="str">
        <f t="shared" si="1"/>
        <v>Interest</v>
      </c>
      <c r="K11" s="69" t="s">
        <v>2588</v>
      </c>
      <c r="L11" s="75" t="str">
        <f t="shared" si="2"/>
        <v>Interest</v>
      </c>
      <c r="M11" s="69" t="str">
        <f t="shared" si="3"/>
        <v>Interest is payments from borrowers to lenders above repayments of the principal sum.  Reported on income tax returns before any specific deduction.</v>
      </c>
      <c r="N11" s="557" t="s">
        <v>2059</v>
      </c>
      <c r="O11" s="138"/>
      <c r="P11" s="228"/>
      <c r="Q11" s="138"/>
      <c r="R11" s="228"/>
      <c r="S11" s="247"/>
      <c r="T11" s="141"/>
      <c r="U11" s="141"/>
      <c r="V11" s="141" t="str">
        <f t="shared" si="4"/>
        <v>*fiint</v>
      </c>
      <c r="W11" s="248"/>
      <c r="X11" s="129" t="str">
        <f>IF(Income_Distributed_Variables!T11&lt;&gt;"",CONCATENATE(Income_Distributed_Variables!$H11,"[",Income_Distributed_Variables!T11,"]"),"")</f>
        <v/>
      </c>
      <c r="Y11" s="128" t="str">
        <f>IF(Income_Distributed_Variables!U11&lt;&gt;"",CONCATENATE(Income_Distributed_Variables!$H11,"[",Income_Distributed_Variables!U11,"]"),"")</f>
        <v/>
      </c>
      <c r="Z11" s="129" t="str">
        <f>IF(Income_Distributed_Variables!V11&lt;&gt;"",CONCATENATE(Income_Distributed_Variables!$H11,"[",Income_Distributed_Variables!V11,"]"),"")</f>
        <v>Interest[*fiint]</v>
      </c>
      <c r="AA11" s="128" t="str">
        <f>IF(Income_Distributed_Variables!W11&lt;&gt;"",CONCATENATE(Income_Distributed_Variables!$H11,"[",Income_Distributed_Variables!W11,"]"),"")</f>
        <v/>
      </c>
    </row>
    <row r="12" spans="1:27">
      <c r="A12" s="74" t="s">
        <v>615</v>
      </c>
      <c r="B12" s="85" t="s">
        <v>275</v>
      </c>
      <c r="C12" s="69" t="s">
        <v>282</v>
      </c>
      <c r="D12" s="75" t="str">
        <f t="shared" si="0"/>
        <v>*fidiv</v>
      </c>
      <c r="E12" s="69"/>
      <c r="F12" s="75"/>
      <c r="G12" s="69"/>
      <c r="H12" s="220" t="s">
        <v>344</v>
      </c>
      <c r="I12" s="243"/>
      <c r="J12" s="74" t="str">
        <f t="shared" si="1"/>
        <v>Dividends</v>
      </c>
      <c r="K12" s="69" t="s">
        <v>2589</v>
      </c>
      <c r="L12" s="75" t="str">
        <f t="shared" si="2"/>
        <v>Dividends</v>
      </c>
      <c r="M12" s="69" t="str">
        <f t="shared" si="3"/>
        <v>Dividends are payments from corporations to shareholders, usually as a distribution of profits.  Reported on income tax returns before any specific deduction.</v>
      </c>
      <c r="N12" s="557" t="s">
        <v>2060</v>
      </c>
      <c r="O12" s="138"/>
      <c r="P12" s="228"/>
      <c r="Q12" s="138"/>
      <c r="R12" s="228"/>
      <c r="S12" s="247"/>
      <c r="T12" s="141"/>
      <c r="U12" s="141"/>
      <c r="V12" s="141" t="str">
        <f t="shared" si="4"/>
        <v>*fidiv</v>
      </c>
      <c r="W12" s="248"/>
      <c r="X12" s="129" t="str">
        <f>IF(Income_Distributed_Variables!T12&lt;&gt;"",CONCATENATE(Income_Distributed_Variables!$H12,"[",Income_Distributed_Variables!T12,"]"),"")</f>
        <v/>
      </c>
      <c r="Y12" s="128" t="str">
        <f>IF(Income_Distributed_Variables!U12&lt;&gt;"",CONCATENATE(Income_Distributed_Variables!$H12,"[",Income_Distributed_Variables!U12,"]"),"")</f>
        <v/>
      </c>
      <c r="Z12" s="129" t="str">
        <f>IF(Income_Distributed_Variables!V12&lt;&gt;"",CONCATENATE(Income_Distributed_Variables!$H12,"[",Income_Distributed_Variables!V12,"]"),"")</f>
        <v>Dividends[*fidiv]</v>
      </c>
      <c r="AA12" s="128" t="str">
        <f>IF(Income_Distributed_Variables!W12&lt;&gt;"",CONCATENATE(Income_Distributed_Variables!$H12,"[",Income_Distributed_Variables!W12,"]"),"")</f>
        <v/>
      </c>
    </row>
    <row r="13" spans="1:27">
      <c r="A13" s="74" t="s">
        <v>615</v>
      </c>
      <c r="B13" s="85" t="s">
        <v>275</v>
      </c>
      <c r="C13" s="69" t="s">
        <v>283</v>
      </c>
      <c r="D13" s="75" t="str">
        <f>CONCATENATE(A13,B13,C13)</f>
        <v>*fikgi</v>
      </c>
      <c r="E13" s="69"/>
      <c r="F13" s="75"/>
      <c r="G13" s="69"/>
      <c r="H13" s="220" t="s">
        <v>346</v>
      </c>
      <c r="I13" s="243"/>
      <c r="J13" s="74" t="str">
        <f>H13</f>
        <v>Capital gains</v>
      </c>
      <c r="K13" s="69" t="s">
        <v>2590</v>
      </c>
      <c r="L13" s="75" t="str">
        <f t="shared" si="2"/>
        <v>Capital gains</v>
      </c>
      <c r="M13" s="69" t="str">
        <f t="shared" si="3"/>
        <v>Capital gains are increase in the value of capital assets.  Reported on income tax returns before any specific deduction.</v>
      </c>
      <c r="N13" s="557" t="s">
        <v>2061</v>
      </c>
      <c r="O13" s="138"/>
      <c r="P13" s="228"/>
      <c r="Q13" s="138"/>
      <c r="R13" s="228"/>
      <c r="S13" s="247"/>
      <c r="T13" s="141"/>
      <c r="U13" s="141"/>
      <c r="V13" s="141" t="str">
        <f t="shared" si="4"/>
        <v>*fikgi</v>
      </c>
      <c r="W13" s="248"/>
      <c r="X13" s="129" t="str">
        <f>IF(Income_Distributed_Variables!T13&lt;&gt;"",CONCATENATE(Income_Distributed_Variables!$H13,"[",Income_Distributed_Variables!T13,"]"),"")</f>
        <v/>
      </c>
      <c r="Y13" s="128" t="str">
        <f>IF(Income_Distributed_Variables!U13&lt;&gt;"",CONCATENATE(Income_Distributed_Variables!$H13,"[",Income_Distributed_Variables!U13,"]"),"")</f>
        <v/>
      </c>
      <c r="Z13" s="129" t="str">
        <f>IF(Income_Distributed_Variables!V13&lt;&gt;"",CONCATENATE(Income_Distributed_Variables!$H13,"[",Income_Distributed_Variables!V13,"]"),"")</f>
        <v>Capital gains[*fikgi]</v>
      </c>
      <c r="AA13" s="128" t="str">
        <f>IF(Income_Distributed_Variables!W13&lt;&gt;"",CONCATENATE(Income_Distributed_Variables!$H13,"[",Income_Distributed_Variables!W13,"]"),"")</f>
        <v/>
      </c>
    </row>
    <row r="14" spans="1:27">
      <c r="A14" s="74" t="s">
        <v>615</v>
      </c>
      <c r="B14" s="85" t="s">
        <v>275</v>
      </c>
      <c r="C14" s="224" t="s">
        <v>1511</v>
      </c>
      <c r="D14" s="75" t="str">
        <f>CONCATENATE(A14,B14,C14)</f>
        <v>*fimix</v>
      </c>
      <c r="E14" s="69"/>
      <c r="F14" s="75"/>
      <c r="G14" s="69"/>
      <c r="H14" s="219" t="s">
        <v>1508</v>
      </c>
      <c r="I14" s="243"/>
      <c r="J14" s="163" t="str">
        <f>H14</f>
        <v>Mixed income</v>
      </c>
      <c r="K14" s="224" t="s">
        <v>2516</v>
      </c>
      <c r="L14" s="75" t="str">
        <f t="shared" si="2"/>
        <v>Mixed income</v>
      </c>
      <c r="M14" s="69" t="str">
        <f t="shared" si="3"/>
        <v>Mixed income is the surplus or deficit accruing from production by unincorporated enterprises owned by households (sometimes termed as "business income").  Reported on income tax returns before any specific deduction.</v>
      </c>
      <c r="N14" s="557" t="s">
        <v>2062</v>
      </c>
      <c r="O14" s="138"/>
      <c r="P14" s="228"/>
      <c r="Q14" s="138" t="str">
        <f>CONCATENATE("[",J14,"]","=","[",J7,"]","+","[",J9,"]")</f>
        <v>[Mixed income]=[Labour component of mixed income]+[Capital component of mixed income]</v>
      </c>
      <c r="R14" s="228" t="str">
        <f>CONCATENATE("(",U14,"=",V7,"+",V9,")")</f>
        <v>(*fimix=*fimil+*fimik)</v>
      </c>
      <c r="S14" s="247"/>
      <c r="T14" s="141"/>
      <c r="U14" s="141" t="str">
        <f>D14</f>
        <v>*fimix</v>
      </c>
      <c r="V14" s="244"/>
      <c r="W14" s="248"/>
      <c r="X14" s="129"/>
      <c r="Y14" s="128" t="str">
        <f>IF(Income_Distributed_Variables!U14&lt;&gt;"",CONCATENATE(Income_Distributed_Variables!$H14,"[",Income_Distributed_Variables!U14,"]"),"")</f>
        <v>Mixed income[*fimix]</v>
      </c>
      <c r="Z14" s="129" t="str">
        <f>IF(Income_Distributed_Variables!V14&lt;&gt;"",CONCATENATE(Income_Distributed_Variables!$H14,"[",Income_Distributed_Variables!V14,"]"),"")</f>
        <v/>
      </c>
      <c r="AA14" s="128"/>
    </row>
    <row r="15" spans="1:27">
      <c r="A15" s="74" t="s">
        <v>615</v>
      </c>
      <c r="B15" s="85" t="s">
        <v>275</v>
      </c>
      <c r="C15" s="69" t="str">
        <f>C7</f>
        <v>mil</v>
      </c>
      <c r="D15" s="75" t="str">
        <f>D7</f>
        <v>*fimil</v>
      </c>
      <c r="E15" s="69">
        <v>1</v>
      </c>
      <c r="F15" s="75"/>
      <c r="G15" s="69"/>
      <c r="H15" s="220" t="str">
        <f>H7</f>
        <v>Labour component of mixed income</v>
      </c>
      <c r="I15" s="243"/>
      <c r="J15" s="163" t="str">
        <f>J7</f>
        <v>Labour component of mixed income</v>
      </c>
      <c r="K15" s="69" t="s">
        <v>2584</v>
      </c>
      <c r="L15" s="75" t="str">
        <f t="shared" si="2"/>
        <v>Labour component of mixed income</v>
      </c>
      <c r="M15" s="69" t="str">
        <f t="shared" si="3"/>
        <v>Labour component of mixed income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N15" s="557" t="s">
        <v>2055</v>
      </c>
      <c r="O15" s="138"/>
      <c r="P15" s="228"/>
      <c r="Q15" s="138"/>
      <c r="R15" s="228"/>
      <c r="S15" s="247"/>
      <c r="T15" s="141"/>
      <c r="U15" s="141"/>
      <c r="V15" s="141" t="str">
        <f t="shared" si="4"/>
        <v>*fimil</v>
      </c>
      <c r="W15" s="248"/>
      <c r="X15" s="129"/>
      <c r="Y15" s="128" t="str">
        <f>IF(Income_Distributed_Variables!U15&lt;&gt;"",CONCATENATE(Income_Distributed_Variables!$H15,"[",Income_Distributed_Variables!U15,"]"),"")</f>
        <v/>
      </c>
      <c r="Z15" s="129" t="str">
        <f>IF(Income_Distributed_Variables!V15&lt;&gt;"",CONCATENATE(Income_Distributed_Variables!$H15,"[",Income_Distributed_Variables!V15,"]"),"")</f>
        <v>Labour component of mixed income[*fimil]</v>
      </c>
      <c r="AA15" s="128"/>
    </row>
    <row r="16" spans="1:27" s="62" customFormat="1" ht="17" thickBot="1">
      <c r="A16" s="223" t="s">
        <v>615</v>
      </c>
      <c r="B16" s="255" t="s">
        <v>275</v>
      </c>
      <c r="C16" s="224" t="str">
        <f>C9</f>
        <v>mik</v>
      </c>
      <c r="D16" s="70" t="str">
        <f>D9</f>
        <v>*fimik</v>
      </c>
      <c r="E16" s="224">
        <v>1</v>
      </c>
      <c r="F16" s="70"/>
      <c r="G16" s="224"/>
      <c r="H16" s="220" t="str">
        <f>H9</f>
        <v>Capital component of mixed income</v>
      </c>
      <c r="I16" s="253"/>
      <c r="J16" s="163" t="str">
        <f t="shared" si="1"/>
        <v>Capital component of mixed income</v>
      </c>
      <c r="K16" s="69" t="s">
        <v>2586</v>
      </c>
      <c r="L16" s="70" t="str">
        <f t="shared" ref="L16:L21" si="5">J16</f>
        <v>Capital component of mixed income</v>
      </c>
      <c r="M16" s="69" t="str">
        <f t="shared" si="3"/>
        <v>Capital component of mixed income is 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v>
      </c>
      <c r="N16" s="557" t="s">
        <v>2057</v>
      </c>
      <c r="O16" s="138"/>
      <c r="P16" s="228"/>
      <c r="Q16" s="138"/>
      <c r="R16" s="228"/>
      <c r="S16" s="247"/>
      <c r="T16" s="141"/>
      <c r="U16" s="141"/>
      <c r="V16" s="141" t="str">
        <f>D16</f>
        <v>*fimik</v>
      </c>
      <c r="W16" s="248"/>
      <c r="X16" s="129" t="str">
        <f>IF(Income_Distributed_Variables!T16&lt;&gt;"",CONCATENATE(Income_Distributed_Variables!$H16,"[",Income_Distributed_Variables!T16,"]"),"")</f>
        <v/>
      </c>
      <c r="Y16" s="128" t="str">
        <f>IF(Income_Distributed_Variables!U16&lt;&gt;"",CONCATENATE(Income_Distributed_Variables!$H16,"[",Income_Distributed_Variables!U16,"]"),"")</f>
        <v/>
      </c>
      <c r="Z16" s="129" t="str">
        <f>IF(Income_Distributed_Variables!V16&lt;&gt;"",CONCATENATE(Income_Distributed_Variables!$H16,"[",Income_Distributed_Variables!V16,"]"),"")</f>
        <v>Capital component of mixed income[*fimik]</v>
      </c>
      <c r="AA16" s="128" t="str">
        <f>IF(Income_Distributed_Variables!W16&lt;&gt;"",CONCATENATE(Income_Distributed_Variables!$H16,"[",Income_Distributed_Variables!W16,"]"),"")</f>
        <v/>
      </c>
    </row>
    <row r="17" spans="1:27">
      <c r="A17" s="82" t="s">
        <v>615</v>
      </c>
      <c r="B17" s="83" t="s">
        <v>284</v>
      </c>
      <c r="C17" s="68" t="s">
        <v>276</v>
      </c>
      <c r="D17" s="83" t="str">
        <f t="shared" si="0"/>
        <v>*itinc</v>
      </c>
      <c r="E17" s="68"/>
      <c r="F17" s="83"/>
      <c r="G17" s="68">
        <v>2</v>
      </c>
      <c r="H17" s="233" t="s">
        <v>351</v>
      </c>
      <c r="I17" s="252"/>
      <c r="J17" s="82" t="str">
        <f t="shared" si="1"/>
        <v>Intuitive income</v>
      </c>
      <c r="K17" s="68" t="s">
        <v>2591</v>
      </c>
      <c r="L17" s="83" t="str">
        <f t="shared" si="5"/>
        <v>Intuitive income</v>
      </c>
      <c r="M17" s="68" t="str">
        <f t="shared" si="3"/>
        <v>Intuitive income is the most intuitive definition of income that comes to mind in a given country, e.g. in France this is income before income tax, but net of social security and pension contributions.</v>
      </c>
      <c r="N17" s="651" t="s">
        <v>2063</v>
      </c>
      <c r="O17" s="137"/>
      <c r="P17" s="229"/>
      <c r="Q17" s="137" t="str">
        <f>CONCATENATE("[",J17,"]","=","[",J18,"]","+","[",J19,"]")</f>
        <v>[Intuitive income]=[Intuitive labor income]+[Intuitive capital income]</v>
      </c>
      <c r="R17" s="229" t="str">
        <f>CONCATENATE(D17,"=",D18,"+",D19)</f>
        <v>*itinc=*itlab+*itcap</v>
      </c>
      <c r="S17" s="245"/>
      <c r="T17" s="140" t="str">
        <f>D17</f>
        <v>*itinc</v>
      </c>
      <c r="U17" s="140"/>
      <c r="V17" s="140"/>
      <c r="W17" s="246"/>
      <c r="X17" s="126" t="str">
        <f>IF(Income_Distributed_Variables!T17&lt;&gt;"",CONCATENATE(Income_Distributed_Variables!$H17,"[",Income_Distributed_Variables!T17,"]"),"")</f>
        <v>Intuitive income[*itinc]</v>
      </c>
      <c r="Y17" s="125" t="str">
        <f>IF(Income_Distributed_Variables!U17&lt;&gt;"",CONCATENATE(Income_Distributed_Variables!$H17,"[",Income_Distributed_Variables!U17,"]"),"")</f>
        <v/>
      </c>
      <c r="Z17" s="126" t="str">
        <f>IF(Income_Distributed_Variables!V17&lt;&gt;"",CONCATENATE(Income_Distributed_Variables!$H17,"[",Income_Distributed_Variables!V17,"]"),"")</f>
        <v/>
      </c>
      <c r="AA17" s="125" t="str">
        <f>IF(Income_Distributed_Variables!W17&lt;&gt;"",CONCATENATE(Income_Distributed_Variables!$H17,"[",Income_Distributed_Variables!W17,"]"),"")</f>
        <v/>
      </c>
    </row>
    <row r="18" spans="1:27">
      <c r="A18" s="163" t="s">
        <v>615</v>
      </c>
      <c r="B18" s="75" t="s">
        <v>284</v>
      </c>
      <c r="C18" s="69" t="s">
        <v>285</v>
      </c>
      <c r="D18" s="75" t="str">
        <f t="shared" si="0"/>
        <v>*itlab</v>
      </c>
      <c r="E18" s="224"/>
      <c r="F18" s="75"/>
      <c r="G18" s="69"/>
      <c r="H18" s="220" t="s">
        <v>347</v>
      </c>
      <c r="I18" s="243"/>
      <c r="J18" s="74" t="str">
        <f t="shared" si="1"/>
        <v>Intuitive labor income</v>
      </c>
      <c r="K18" s="69" t="s">
        <v>2592</v>
      </c>
      <c r="L18" s="75" t="str">
        <f t="shared" si="5"/>
        <v>Intuitive labor income</v>
      </c>
      <c r="M18" s="69" t="str">
        <f t="shared" si="3"/>
        <v>Intuitive labor income is labour component of the most intuitive definition of income that comes to mind in a given country, e.g. in France this is income before income tax, but net of social security and pension contributions.</v>
      </c>
      <c r="N18" s="557" t="s">
        <v>2064</v>
      </c>
      <c r="O18" s="138"/>
      <c r="P18" s="228"/>
      <c r="Q18" s="138"/>
      <c r="R18" s="228"/>
      <c r="S18" s="247"/>
      <c r="T18" s="141"/>
      <c r="U18" s="141" t="str">
        <f>D18</f>
        <v>*itlab</v>
      </c>
      <c r="V18" s="141"/>
      <c r="W18" s="248"/>
      <c r="X18" s="129" t="str">
        <f>IF(Income_Distributed_Variables!T18&lt;&gt;"",CONCATENATE(Income_Distributed_Variables!$H18,"[",Income_Distributed_Variables!T18,"]"),"")</f>
        <v/>
      </c>
      <c r="Y18" s="128" t="str">
        <f>IF(Income_Distributed_Variables!U18&lt;&gt;"",CONCATENATE(Income_Distributed_Variables!$H18,"[",Income_Distributed_Variables!U18,"]"),"")</f>
        <v>Intuitive labor income[*itlab]</v>
      </c>
      <c r="Z18" s="129" t="str">
        <f>IF(Income_Distributed_Variables!V18&lt;&gt;"",CONCATENATE(Income_Distributed_Variables!$H18,"[",Income_Distributed_Variables!V18,"]"),"")</f>
        <v/>
      </c>
      <c r="AA18" s="128" t="str">
        <f>IF(Income_Distributed_Variables!W18&lt;&gt;"",CONCATENATE(Income_Distributed_Variables!$H18,"[",Income_Distributed_Variables!W18,"]"),"")</f>
        <v/>
      </c>
    </row>
    <row r="19" spans="1:27" ht="17" thickBot="1">
      <c r="A19" s="79" t="s">
        <v>615</v>
      </c>
      <c r="B19" s="80" t="s">
        <v>284</v>
      </c>
      <c r="C19" s="81" t="s">
        <v>279</v>
      </c>
      <c r="D19" s="80" t="str">
        <f t="shared" si="0"/>
        <v>*itcap</v>
      </c>
      <c r="E19" s="81"/>
      <c r="F19" s="80"/>
      <c r="G19" s="81"/>
      <c r="H19" s="221" t="s">
        <v>348</v>
      </c>
      <c r="I19" s="254"/>
      <c r="J19" s="79" t="str">
        <f t="shared" si="1"/>
        <v>Intuitive capital income</v>
      </c>
      <c r="K19" s="81" t="s">
        <v>2593</v>
      </c>
      <c r="L19" s="80" t="str">
        <f t="shared" si="5"/>
        <v>Intuitive capital income</v>
      </c>
      <c r="M19" s="81" t="str">
        <f t="shared" si="3"/>
        <v>Intuitive capital income is capital component of the most intuitive definition of income that comes to mind in a given country, e.g. in France this is income before income tax, but net of social security and pension contributions.</v>
      </c>
      <c r="N19" s="652" t="s">
        <v>2065</v>
      </c>
      <c r="O19" s="139"/>
      <c r="P19" s="251"/>
      <c r="Q19" s="139"/>
      <c r="R19" s="251"/>
      <c r="S19" s="249"/>
      <c r="T19" s="142"/>
      <c r="U19" s="142" t="str">
        <f>D19</f>
        <v>*itcap</v>
      </c>
      <c r="V19" s="142"/>
      <c r="W19" s="250"/>
      <c r="X19" s="132" t="str">
        <f>IF(Income_Distributed_Variables!T19&lt;&gt;"",CONCATENATE(Income_Distributed_Variables!$H19,"[",Income_Distributed_Variables!T19,"]"),"")</f>
        <v/>
      </c>
      <c r="Y19" s="131" t="str">
        <f>IF(Income_Distributed_Variables!U19&lt;&gt;"",CONCATENATE(Income_Distributed_Variables!$H19,"[",Income_Distributed_Variables!U19,"]"),"")</f>
        <v>Intuitive capital income[*itcap]</v>
      </c>
      <c r="Z19" s="132" t="str">
        <f>IF(Income_Distributed_Variables!V19&lt;&gt;"",CONCATENATE(Income_Distributed_Variables!$H19,"[",Income_Distributed_Variables!V19,"]"),"")</f>
        <v/>
      </c>
      <c r="AA19" s="131" t="str">
        <f>IF(Income_Distributed_Variables!W19&lt;&gt;"",CONCATENATE(Income_Distributed_Variables!$H19,"[",Income_Distributed_Variables!W19,"]"),"")</f>
        <v/>
      </c>
    </row>
    <row r="20" spans="1:27">
      <c r="A20" s="82" t="s">
        <v>615</v>
      </c>
      <c r="B20" s="83" t="s">
        <v>286</v>
      </c>
      <c r="C20" s="68" t="s">
        <v>276</v>
      </c>
      <c r="D20" s="68" t="str">
        <f>CONCATENATE(A20,B20,C20)</f>
        <v>*fainc</v>
      </c>
      <c r="E20" s="83"/>
      <c r="F20" s="82"/>
      <c r="G20" s="68">
        <v>3</v>
      </c>
      <c r="H20" s="233" t="s">
        <v>2351</v>
      </c>
      <c r="I20" s="86"/>
      <c r="J20" s="83" t="str">
        <f t="shared" si="1"/>
        <v>Pre-tax factor income</v>
      </c>
      <c r="K20" s="68" t="s">
        <v>2594</v>
      </c>
      <c r="L20" s="84" t="str">
        <f t="shared" si="5"/>
        <v>Pre-tax factor income</v>
      </c>
      <c r="M20" s="69" t="str">
        <f t="shared" si="3"/>
        <v xml:space="preserve">Factor national income is the sum of all pre-tax personal income flows of personal sector accruing directly or indirectly to the individual owners of the production factors, labor and capital, before taking into account the operation of the tax/transfer system, and before taking into account the operation of pension system. </v>
      </c>
      <c r="N20" s="557" t="s">
        <v>2418</v>
      </c>
      <c r="O20" s="138"/>
      <c r="P20" s="229"/>
      <c r="Q20" s="137" t="str">
        <f>CONCATENATE(J20,"=",J21,"+",J27)</f>
        <v>Pre-tax factor income=Factor labor income [total pre-tax factor income ranking]+Factor capital income [total pre-tax factor income ranking]</v>
      </c>
      <c r="R20" s="137" t="str">
        <f>CONCATENATE(T20,"=",U21,"+",U27)</f>
        <v>*fainc=*flinc+*fkinc</v>
      </c>
      <c r="S20" s="140"/>
      <c r="T20" s="140" t="str">
        <f>D20</f>
        <v>*fainc</v>
      </c>
      <c r="U20" s="140"/>
      <c r="V20" s="140"/>
      <c r="W20" s="140"/>
      <c r="X20" s="124" t="str">
        <f>IF(Income_Distributed_Variables!T20&lt;&gt;"",CONCATENATE(Income_Distributed_Variables!$H20,"[",Income_Distributed_Variables!T20,"]"),"")</f>
        <v>Pre-tax factor income[*fainc]</v>
      </c>
      <c r="Y20" s="124" t="str">
        <f>IF(Income_Distributed_Variables!U20&lt;&gt;"",CONCATENATE(Income_Distributed_Variables!$H20,"[",Income_Distributed_Variables!U20,"]"),"")</f>
        <v/>
      </c>
      <c r="Z20" s="125" t="str">
        <f>IF(Income_Distributed_Variables!V20&lt;&gt;"",CONCATENATE(Income_Distributed_Variables!$H20,"[",Income_Distributed_Variables!V20,"]"),"")</f>
        <v/>
      </c>
      <c r="AA20" s="125" t="str">
        <f>IF(Income_Distributed_Variables!W20&lt;&gt;"",CONCATENATE(Income_Distributed_Variables!$H20,"[",Income_Distributed_Variables!W20,"]"),"")</f>
        <v/>
      </c>
    </row>
    <row r="21" spans="1:27">
      <c r="A21" s="163" t="s">
        <v>615</v>
      </c>
      <c r="B21" s="75" t="s">
        <v>287</v>
      </c>
      <c r="C21" s="69" t="s">
        <v>276</v>
      </c>
      <c r="D21" s="69" t="str">
        <f t="shared" si="0"/>
        <v>*flinc</v>
      </c>
      <c r="E21" s="70"/>
      <c r="F21" s="74"/>
      <c r="G21" s="69"/>
      <c r="H21" s="234" t="s">
        <v>2643</v>
      </c>
      <c r="I21" s="87"/>
      <c r="J21" s="75" t="str">
        <f t="shared" si="1"/>
        <v>Factor labor income [total pre-tax factor income ranking]</v>
      </c>
      <c r="K21" s="69" t="s">
        <v>2546</v>
      </c>
      <c r="L21" s="85" t="str">
        <f t="shared" si="5"/>
        <v>Factor labor income [total pre-tax factor income ranking]</v>
      </c>
      <c r="M21" s="69" t="str">
        <f t="shared" si="3"/>
        <v xml:space="preserve">Factor labor income is the sum of all pre-tax personal income flows of personal sector accruing directly or indirectly to the individual owners of labor as a production factor, before taking into account the operation of the tax/transfer system, and before taking into account the operation of pension system. </v>
      </c>
      <c r="N21" s="557" t="s">
        <v>2419</v>
      </c>
      <c r="O21" s="138"/>
      <c r="P21" s="239"/>
      <c r="Q21" s="138" t="str">
        <f>CONCATENATE(J21,"=",J22,"+",J25,"+",J26)</f>
        <v>Factor labor income [total pre-tax factor income ranking]=Compensation of employees+Social contributions+Labor component of net mixed income</v>
      </c>
      <c r="R21" s="138" t="str">
        <f>CONCATENATE(D21,"=",D22,"+",V25,"+",V26)</f>
        <v>*flinc=*flemp+*flcon+*flmil</v>
      </c>
      <c r="S21" s="141"/>
      <c r="T21" s="141"/>
      <c r="U21" s="141" t="str">
        <f>D21</f>
        <v>*flinc</v>
      </c>
      <c r="V21" s="141"/>
      <c r="W21" s="141"/>
      <c r="X21" s="127" t="str">
        <f>IF(Income_Distributed_Variables!T21&lt;&gt;"",CONCATENATE(Income_Distributed_Variables!$H21,"[",Income_Distributed_Variables!T21,"]"),"")</f>
        <v/>
      </c>
      <c r="Y21" s="127" t="str">
        <f>IF(Income_Distributed_Variables!U21&lt;&gt;"",CONCATENATE(Income_Distributed_Variables!$H21,"[",Income_Distributed_Variables!U21,"]"),"")</f>
        <v>Factor labor income [total pre-tax factor income ranking][*flinc]</v>
      </c>
      <c r="Z21" s="128" t="str">
        <f>IF(Income_Distributed_Variables!V21&lt;&gt;"",CONCATENATE(Income_Distributed_Variables!$H21,"[",Income_Distributed_Variables!V21,"]"),"")</f>
        <v/>
      </c>
      <c r="AA21" s="128" t="str">
        <f>IF(Income_Distributed_Variables!W21&lt;&gt;"",CONCATENATE(Income_Distributed_Variables!$H21,"[",Income_Distributed_Variables!W21,"]"),"")</f>
        <v/>
      </c>
    </row>
    <row r="22" spans="1:27">
      <c r="A22" s="163" t="s">
        <v>615</v>
      </c>
      <c r="B22" s="75" t="s">
        <v>287</v>
      </c>
      <c r="C22" s="69" t="s">
        <v>288</v>
      </c>
      <c r="D22" s="69" t="str">
        <f t="shared" si="0"/>
        <v>*flemp</v>
      </c>
      <c r="E22" s="70"/>
      <c r="F22" s="74"/>
      <c r="G22" s="69"/>
      <c r="H22" s="220" t="s">
        <v>350</v>
      </c>
      <c r="I22" s="87"/>
      <c r="J22" s="75" t="str">
        <f t="shared" si="1"/>
        <v>Compensation of employees</v>
      </c>
      <c r="K22" s="69" t="s">
        <v>2595</v>
      </c>
      <c r="L22" s="85" t="str">
        <f t="shared" ref="L22:L34" si="6">J22</f>
        <v>Compensation of employees</v>
      </c>
      <c r="M22" s="69" t="str">
        <f t="shared" si="3"/>
        <v>Compensation of employees is the total remuneration, in cash or in kind, paid by employers to employees in return for work done.</v>
      </c>
      <c r="N22" s="557" t="s">
        <v>2066</v>
      </c>
      <c r="O22" s="138"/>
      <c r="P22" s="239"/>
      <c r="Q22" s="138" t="str">
        <f>CONCATENATE(J22,"=",J23,"+",J24)</f>
        <v>Compensation of employees=Wages and salaries+Supplements to wages and salaries</v>
      </c>
      <c r="R22" s="138" t="str">
        <f>CONCATENATE(D22,"=",D23,"+",D24)</f>
        <v>*flemp=*flwag+*flsup</v>
      </c>
      <c r="S22" s="141"/>
      <c r="T22" s="141"/>
      <c r="U22" s="141"/>
      <c r="V22" s="141" t="str">
        <f>D22</f>
        <v>*flemp</v>
      </c>
      <c r="W22" s="141"/>
      <c r="X22" s="127" t="str">
        <f>IF(Income_Distributed_Variables!T22&lt;&gt;"",CONCATENATE(Income_Distributed_Variables!$H22,"[",Income_Distributed_Variables!T22,"]"),"")</f>
        <v/>
      </c>
      <c r="Y22" s="127" t="str">
        <f>IF(Income_Distributed_Variables!U22&lt;&gt;"",CONCATENATE(Income_Distributed_Variables!$H22,"[",Income_Distributed_Variables!U22,"]"),"")</f>
        <v/>
      </c>
      <c r="Z22" s="128" t="str">
        <f>IF(Income_Distributed_Variables!V22&lt;&gt;"",CONCATENATE(Income_Distributed_Variables!$H22,"[",Income_Distributed_Variables!V22,"]"),"")</f>
        <v>Compensation of employees[*flemp]</v>
      </c>
      <c r="AA22" s="128" t="str">
        <f>IF(Income_Distributed_Variables!W22&lt;&gt;"",CONCATENATE(Income_Distributed_Variables!$H22,"[",Income_Distributed_Variables!W22,"]"),"")</f>
        <v/>
      </c>
    </row>
    <row r="23" spans="1:27">
      <c r="A23" s="163" t="s">
        <v>615</v>
      </c>
      <c r="B23" s="75" t="s">
        <v>287</v>
      </c>
      <c r="C23" s="69" t="s">
        <v>278</v>
      </c>
      <c r="D23" s="69" t="str">
        <f t="shared" si="0"/>
        <v>*flwag</v>
      </c>
      <c r="E23" s="70"/>
      <c r="F23" s="74"/>
      <c r="G23" s="69"/>
      <c r="H23" s="235" t="s">
        <v>77</v>
      </c>
      <c r="I23" s="87"/>
      <c r="J23" s="75" t="str">
        <f t="shared" si="1"/>
        <v>Wages and salaries</v>
      </c>
      <c r="K23" s="69" t="s">
        <v>2596</v>
      </c>
      <c r="L23" s="85" t="str">
        <f t="shared" si="6"/>
        <v>Wages and salaries</v>
      </c>
      <c r="M23" s="69" t="str">
        <f t="shared" si="3"/>
        <v>Wages and salaries are wages are a form of remunerations paid by employers to employees in exchange for work done. Salaries are a form of periodic payment from an employer to an employee, which may be specified in an employment contract.</v>
      </c>
      <c r="N23" s="557" t="s">
        <v>2067</v>
      </c>
      <c r="O23" s="138"/>
      <c r="P23" s="239"/>
      <c r="Q23" s="138"/>
      <c r="R23" s="138"/>
      <c r="S23" s="141"/>
      <c r="T23" s="141"/>
      <c r="U23" s="141"/>
      <c r="V23" s="141"/>
      <c r="W23" s="141" t="str">
        <f>D23</f>
        <v>*flwag</v>
      </c>
      <c r="X23" s="127" t="str">
        <f>IF(Income_Distributed_Variables!T23&lt;&gt;"",CONCATENATE(Income_Distributed_Variables!$H23,"[",Income_Distributed_Variables!T23,"]"),"")</f>
        <v/>
      </c>
      <c r="Y23" s="127" t="str">
        <f>IF(Income_Distributed_Variables!U23&lt;&gt;"",CONCATENATE(Income_Distributed_Variables!$H23,"[",Income_Distributed_Variables!U23,"]"),"")</f>
        <v/>
      </c>
      <c r="Z23" s="128" t="str">
        <f>IF(Income_Distributed_Variables!V23&lt;&gt;"",CONCATENATE(Income_Distributed_Variables!$H23,"[",Income_Distributed_Variables!V23,"]"),"")</f>
        <v/>
      </c>
      <c r="AA23" s="128" t="str">
        <f>IF(Income_Distributed_Variables!W23&lt;&gt;"",CONCATENATE(Income_Distributed_Variables!$H23,"[",Income_Distributed_Variables!W23,"]"),"")</f>
        <v>Wages and salaries[*flwag]</v>
      </c>
    </row>
    <row r="24" spans="1:27">
      <c r="A24" s="163" t="s">
        <v>615</v>
      </c>
      <c r="B24" s="75" t="s">
        <v>287</v>
      </c>
      <c r="C24" s="69" t="s">
        <v>289</v>
      </c>
      <c r="D24" s="69" t="str">
        <f t="shared" si="0"/>
        <v>*flsup</v>
      </c>
      <c r="E24" s="70"/>
      <c r="F24" s="74"/>
      <c r="G24" s="69"/>
      <c r="H24" s="235" t="s">
        <v>76</v>
      </c>
      <c r="I24" s="87"/>
      <c r="J24" s="75" t="str">
        <f t="shared" si="1"/>
        <v>Supplements to wages and salaries</v>
      </c>
      <c r="K24" s="69" t="s">
        <v>2597</v>
      </c>
      <c r="L24" s="85" t="str">
        <f t="shared" si="6"/>
        <v>Supplements to wages and salaries</v>
      </c>
      <c r="M24" s="69" t="str">
        <f t="shared" si="3"/>
        <v>Supplements to wages and salaries are employer contributions for employees' pension funds and employer contributions for government social insurance.</v>
      </c>
      <c r="N24" s="557" t="s">
        <v>2068</v>
      </c>
      <c r="O24" s="138"/>
      <c r="P24" s="239"/>
      <c r="Q24" s="138"/>
      <c r="R24" s="138"/>
      <c r="S24" s="141"/>
      <c r="T24" s="141"/>
      <c r="U24" s="141"/>
      <c r="V24" s="141"/>
      <c r="W24" s="141" t="str">
        <f>D24</f>
        <v>*flsup</v>
      </c>
      <c r="X24" s="127" t="str">
        <f>IF(Income_Distributed_Variables!T24&lt;&gt;"",CONCATENATE(Income_Distributed_Variables!$H24,"[",Income_Distributed_Variables!T24,"]"),"")</f>
        <v/>
      </c>
      <c r="Y24" s="127" t="str">
        <f>IF(Income_Distributed_Variables!U24&lt;&gt;"",CONCATENATE(Income_Distributed_Variables!$H24,"[",Income_Distributed_Variables!U24,"]"),"")</f>
        <v/>
      </c>
      <c r="Z24" s="128" t="str">
        <f>IF(Income_Distributed_Variables!V24&lt;&gt;"",CONCATENATE(Income_Distributed_Variables!$H24,"[",Income_Distributed_Variables!V24,"]"),"")</f>
        <v/>
      </c>
      <c r="AA24" s="128" t="str">
        <f>IF(Income_Distributed_Variables!W24&lt;&gt;"",CONCATENATE(Income_Distributed_Variables!$H24,"[",Income_Distributed_Variables!W24,"]"),"")</f>
        <v>Supplements to wages and salaries[*flsup]</v>
      </c>
    </row>
    <row r="25" spans="1:27">
      <c r="A25" s="163" t="s">
        <v>615</v>
      </c>
      <c r="B25" s="75" t="s">
        <v>287</v>
      </c>
      <c r="C25" s="69" t="s">
        <v>290</v>
      </c>
      <c r="D25" s="69" t="str">
        <f t="shared" si="0"/>
        <v>*flcon</v>
      </c>
      <c r="E25" s="70"/>
      <c r="F25" s="74"/>
      <c r="G25" s="69"/>
      <c r="H25" s="220" t="s">
        <v>75</v>
      </c>
      <c r="I25" s="87"/>
      <c r="J25" s="75" t="str">
        <f t="shared" si="1"/>
        <v>Social contributions</v>
      </c>
      <c r="K25" s="69" t="s">
        <v>2556</v>
      </c>
      <c r="L25" s="85" t="str">
        <f t="shared" si="6"/>
        <v>Social contributions</v>
      </c>
      <c r="M25" s="69" t="str">
        <f t="shared" si="3"/>
        <v>Social contributions are contributions to social security schemes or other employment-related social insurance schemes to secure social benefits for their employees.</v>
      </c>
      <c r="N25" s="557" t="s">
        <v>2069</v>
      </c>
      <c r="O25" s="138"/>
      <c r="P25" s="239"/>
      <c r="Q25" s="138"/>
      <c r="R25" s="138"/>
      <c r="S25" s="141"/>
      <c r="T25" s="141"/>
      <c r="U25" s="141"/>
      <c r="V25" s="141" t="str">
        <f>D25</f>
        <v>*flcon</v>
      </c>
      <c r="W25" s="272"/>
      <c r="X25" s="127" t="str">
        <f>IF(Income_Distributed_Variables!T25&lt;&gt;"",CONCATENATE(Income_Distributed_Variables!$H25,"[",Income_Distributed_Variables!T25,"]"),"")</f>
        <v/>
      </c>
      <c r="Y25" s="127" t="str">
        <f>IF(Income_Distributed_Variables!U25&lt;&gt;"",CONCATENATE(Income_Distributed_Variables!$H25,"[",Income_Distributed_Variables!U25,"]"),"")</f>
        <v/>
      </c>
      <c r="Z25" s="128"/>
      <c r="AA25" s="128" t="str">
        <f>IF(Income_Distributed_Variables!V25&lt;&gt;"",CONCATENATE(Income_Distributed_Variables!$H25,"[",Income_Distributed_Variables!V25,"]"),"")</f>
        <v>Social contributions[*flcon]</v>
      </c>
    </row>
    <row r="26" spans="1:27">
      <c r="A26" s="163" t="s">
        <v>615</v>
      </c>
      <c r="B26" s="75" t="s">
        <v>287</v>
      </c>
      <c r="C26" s="69" t="s">
        <v>1512</v>
      </c>
      <c r="D26" s="69" t="str">
        <f t="shared" si="0"/>
        <v>*flmil</v>
      </c>
      <c r="E26" s="70"/>
      <c r="F26" s="74"/>
      <c r="G26" s="69"/>
      <c r="H26" s="220" t="s">
        <v>335</v>
      </c>
      <c r="I26" s="87"/>
      <c r="J26" s="75" t="str">
        <f t="shared" si="1"/>
        <v>Labor component of net mixed income</v>
      </c>
      <c r="K26" s="69" t="s">
        <v>2598</v>
      </c>
      <c r="L26" s="85" t="str">
        <f t="shared" si="6"/>
        <v>Labor component of net mixed income</v>
      </c>
      <c r="M26" s="69" t="str">
        <f t="shared" si="3"/>
        <v>Labor component of net mixed income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N26" s="557" t="s">
        <v>2070</v>
      </c>
      <c r="O26" s="138"/>
      <c r="P26" s="239"/>
      <c r="Q26" s="138"/>
      <c r="R26" s="138"/>
      <c r="S26" s="141"/>
      <c r="T26" s="141"/>
      <c r="U26" s="141"/>
      <c r="V26" s="141" t="str">
        <f>D26</f>
        <v>*flmil</v>
      </c>
      <c r="W26" s="141"/>
      <c r="X26" s="127" t="str">
        <f>IF(Income_Distributed_Variables!T26&lt;&gt;"",CONCATENATE(Income_Distributed_Variables!$H26,"[",Income_Distributed_Variables!T26,"]"),"")</f>
        <v/>
      </c>
      <c r="Y26" s="127" t="str">
        <f>IF(Income_Distributed_Variables!U26&lt;&gt;"",CONCATENATE(Income_Distributed_Variables!$H26,"[",Income_Distributed_Variables!U26,"]"),"")</f>
        <v/>
      </c>
      <c r="Z26" s="128" t="str">
        <f>IF(Income_Distributed_Variables!V26&lt;&gt;"",CONCATENATE(Income_Distributed_Variables!$H26,"[",Income_Distributed_Variables!V26,"]"),"")</f>
        <v>Labor component of net mixed income[*flmil]</v>
      </c>
      <c r="AA26" s="128" t="str">
        <f>IF(Income_Distributed_Variables!W26&lt;&gt;"",CONCATENATE(Income_Distributed_Variables!$H26,"[",Income_Distributed_Variables!W26,"]"),"")</f>
        <v/>
      </c>
    </row>
    <row r="27" spans="1:27">
      <c r="A27" s="163" t="s">
        <v>615</v>
      </c>
      <c r="B27" s="75" t="s">
        <v>292</v>
      </c>
      <c r="C27" s="69" t="s">
        <v>276</v>
      </c>
      <c r="D27" s="69" t="str">
        <f t="shared" si="0"/>
        <v>*fkinc</v>
      </c>
      <c r="E27" s="70"/>
      <c r="F27" s="74"/>
      <c r="G27" s="69"/>
      <c r="H27" s="234" t="s">
        <v>2644</v>
      </c>
      <c r="I27" s="87"/>
      <c r="J27" s="75" t="str">
        <f t="shared" si="1"/>
        <v>Factor capital income [total pre-tax factor income ranking]</v>
      </c>
      <c r="K27" s="69" t="s">
        <v>2547</v>
      </c>
      <c r="L27" s="85" t="str">
        <f t="shared" si="6"/>
        <v>Factor capital income [total pre-tax factor income ranking]</v>
      </c>
      <c r="M27" s="69" t="str">
        <f t="shared" si="3"/>
        <v xml:space="preserve">Factor capital income is the sum of all pre-tax personal income flows of personal sector accruing directly or indirectly to the individual owners of capital as a production factor, before taking into account the operation of the tax/transfer system, and before taking into account the operation of pension system. </v>
      </c>
      <c r="N27" s="557" t="s">
        <v>2420</v>
      </c>
      <c r="O27" s="138"/>
      <c r="P27" s="239"/>
      <c r="Q27" s="138" t="str">
        <f>CONCATENATE(J27,"=",J28,"+",J29,"+",J30,"+",J31,"-",J33)</f>
        <v>Factor capital income [total pre-tax factor income ranking]=Housing asset income+Equity asset income+Interest income+Pensions and life insurance asset income-Interest payments</v>
      </c>
      <c r="R27" s="138" t="str">
        <f>CONCATENATE(D27,"=",D28,"+",D29,"+",D30,"+",D31,"+",D32,"-",D33)</f>
        <v>*fkinc=*fkhou+*fkequ+*fkfix+*fkpen+*fkmik-*fkdeb</v>
      </c>
      <c r="S27" s="141"/>
      <c r="T27" s="141"/>
      <c r="U27" s="141" t="str">
        <f>D27</f>
        <v>*fkinc</v>
      </c>
      <c r="V27" s="141"/>
      <c r="W27" s="141"/>
      <c r="X27" s="127" t="str">
        <f>IF(Income_Distributed_Variables!T27&lt;&gt;"",CONCATENATE(Income_Distributed_Variables!$H27,"[",Income_Distributed_Variables!T27,"]"),"")</f>
        <v/>
      </c>
      <c r="Y27" s="127" t="str">
        <f>IF(Income_Distributed_Variables!U27&lt;&gt;"",CONCATENATE(Income_Distributed_Variables!$H27,"[",Income_Distributed_Variables!U27,"]"),"")</f>
        <v>Factor capital income [total pre-tax factor income ranking][*fkinc]</v>
      </c>
      <c r="Z27" s="128" t="str">
        <f>IF(Income_Distributed_Variables!V27&lt;&gt;"",CONCATENATE(Income_Distributed_Variables!$H27,"[",Income_Distributed_Variables!V27,"]"),"")</f>
        <v/>
      </c>
      <c r="AA27" s="128" t="str">
        <f>IF(Income_Distributed_Variables!W27&lt;&gt;"",CONCATENATE(Income_Distributed_Variables!$H27,"[",Income_Distributed_Variables!W27,"]"),"")</f>
        <v/>
      </c>
    </row>
    <row r="28" spans="1:27">
      <c r="A28" s="163" t="s">
        <v>615</v>
      </c>
      <c r="B28" s="75" t="s">
        <v>292</v>
      </c>
      <c r="C28" s="69" t="s">
        <v>19</v>
      </c>
      <c r="D28" s="69" t="str">
        <f t="shared" si="0"/>
        <v>*fkhou</v>
      </c>
      <c r="E28" s="70"/>
      <c r="F28" s="74"/>
      <c r="G28" s="69"/>
      <c r="H28" s="220" t="s">
        <v>74</v>
      </c>
      <c r="I28" s="87"/>
      <c r="J28" s="75" t="str">
        <f t="shared" si="1"/>
        <v>Housing asset income</v>
      </c>
      <c r="K28" s="69" t="s">
        <v>2552</v>
      </c>
      <c r="L28" s="85" t="str">
        <f t="shared" si="6"/>
        <v>Housing asset income</v>
      </c>
      <c r="M28" s="69" t="str">
        <f t="shared" si="3"/>
        <v>Housing asset income is income received by virtue of owning housing assets. The most common example of housing asset income is rental income.</v>
      </c>
      <c r="N28" s="557" t="s">
        <v>2071</v>
      </c>
      <c r="O28" s="138"/>
      <c r="P28" s="239"/>
      <c r="Q28" s="138"/>
      <c r="R28" s="138"/>
      <c r="S28" s="141"/>
      <c r="T28" s="141"/>
      <c r="U28" s="141"/>
      <c r="V28" s="141" t="str">
        <f t="shared" ref="V28:V33" si="7">D28</f>
        <v>*fkhou</v>
      </c>
      <c r="W28" s="141"/>
      <c r="X28" s="127" t="str">
        <f>IF(Income_Distributed_Variables!T28&lt;&gt;"",CONCATENATE(Income_Distributed_Variables!$H28,"[",Income_Distributed_Variables!T28,"]"),"")</f>
        <v/>
      </c>
      <c r="Y28" s="127" t="str">
        <f>IF(Income_Distributed_Variables!U28&lt;&gt;"",CONCATENATE(Income_Distributed_Variables!$H28,"[",Income_Distributed_Variables!U28,"]"),"")</f>
        <v/>
      </c>
      <c r="Z28" s="128" t="str">
        <f>IF(Income_Distributed_Variables!V28&lt;&gt;"",CONCATENATE(Income_Distributed_Variables!$H28,"[",Income_Distributed_Variables!V28,"]"),"")</f>
        <v>Housing asset income[*fkhou]</v>
      </c>
      <c r="AA28" s="128" t="str">
        <f>IF(Income_Distributed_Variables!W28&lt;&gt;"",CONCATENATE(Income_Distributed_Variables!$H28,"[",Income_Distributed_Variables!W28,"]"),"")</f>
        <v/>
      </c>
    </row>
    <row r="29" spans="1:27">
      <c r="A29" s="163" t="s">
        <v>615</v>
      </c>
      <c r="B29" s="75" t="s">
        <v>292</v>
      </c>
      <c r="C29" s="69" t="s">
        <v>23</v>
      </c>
      <c r="D29" s="69" t="str">
        <f t="shared" si="0"/>
        <v>*fkequ</v>
      </c>
      <c r="E29" s="70"/>
      <c r="F29" s="74"/>
      <c r="G29" s="69"/>
      <c r="H29" s="220" t="s">
        <v>73</v>
      </c>
      <c r="I29" s="87"/>
      <c r="J29" s="75" t="str">
        <f t="shared" si="1"/>
        <v>Equity asset income</v>
      </c>
      <c r="K29" s="69" t="s">
        <v>2607</v>
      </c>
      <c r="L29" s="85" t="str">
        <f t="shared" si="6"/>
        <v>Equity asset income</v>
      </c>
      <c r="M29" s="69" t="str">
        <f t="shared" si="3"/>
        <v>Equity asset income is income received by virtue of owning equity assets. The most common example of equity asset income is dividends.</v>
      </c>
      <c r="N29" s="557" t="s">
        <v>2072</v>
      </c>
      <c r="O29" s="138"/>
      <c r="P29" s="239"/>
      <c r="Q29" s="138"/>
      <c r="R29" s="138"/>
      <c r="S29" s="141"/>
      <c r="T29" s="141"/>
      <c r="U29" s="141"/>
      <c r="V29" s="141" t="str">
        <f t="shared" si="7"/>
        <v>*fkequ</v>
      </c>
      <c r="W29" s="141"/>
      <c r="X29" s="127" t="str">
        <f>IF(Income_Distributed_Variables!T29&lt;&gt;"",CONCATENATE(Income_Distributed_Variables!$H29,"[",Income_Distributed_Variables!T29,"]"),"")</f>
        <v/>
      </c>
      <c r="Y29" s="127" t="str">
        <f>IF(Income_Distributed_Variables!U29&lt;&gt;"",CONCATENATE(Income_Distributed_Variables!$H29,"[",Income_Distributed_Variables!U29,"]"),"")</f>
        <v/>
      </c>
      <c r="Z29" s="128" t="str">
        <f>IF(Income_Distributed_Variables!V29&lt;&gt;"",CONCATENATE(Income_Distributed_Variables!$H29,"[",Income_Distributed_Variables!V29,"]"),"")</f>
        <v>Equity asset income[*fkequ]</v>
      </c>
      <c r="AA29" s="128" t="str">
        <f>IF(Income_Distributed_Variables!W29&lt;&gt;"",CONCATENATE(Income_Distributed_Variables!$H29,"[",Income_Distributed_Variables!W29,"]"),"")</f>
        <v/>
      </c>
    </row>
    <row r="30" spans="1:27">
      <c r="A30" s="163" t="s">
        <v>615</v>
      </c>
      <c r="B30" s="75" t="s">
        <v>292</v>
      </c>
      <c r="C30" s="69" t="s">
        <v>22</v>
      </c>
      <c r="D30" s="69" t="str">
        <f t="shared" si="0"/>
        <v>*fkfix</v>
      </c>
      <c r="E30" s="70"/>
      <c r="F30" s="74"/>
      <c r="G30" s="69"/>
      <c r="H30" s="220" t="s">
        <v>72</v>
      </c>
      <c r="I30" s="87"/>
      <c r="J30" s="75" t="str">
        <f t="shared" si="1"/>
        <v>Interest income</v>
      </c>
      <c r="K30" s="69" t="s">
        <v>2599</v>
      </c>
      <c r="L30" s="85" t="str">
        <f t="shared" si="6"/>
        <v>Interest income</v>
      </c>
      <c r="M30" s="69" t="str">
        <f t="shared" si="3"/>
        <v>Interest income is payments that lenders receive above repayments of the principal sum.</v>
      </c>
      <c r="N30" s="557" t="s">
        <v>2073</v>
      </c>
      <c r="O30" s="138"/>
      <c r="P30" s="239"/>
      <c r="Q30" s="138"/>
      <c r="R30" s="138"/>
      <c r="S30" s="141"/>
      <c r="T30" s="141"/>
      <c r="U30" s="141"/>
      <c r="V30" s="141" t="str">
        <f t="shared" si="7"/>
        <v>*fkfix</v>
      </c>
      <c r="W30" s="141"/>
      <c r="X30" s="127" t="str">
        <f>IF(Income_Distributed_Variables!T30&lt;&gt;"",CONCATENATE(Income_Distributed_Variables!$H30,"[",Income_Distributed_Variables!T30,"]"),"")</f>
        <v/>
      </c>
      <c r="Y30" s="127" t="str">
        <f>IF(Income_Distributed_Variables!U30&lt;&gt;"",CONCATENATE(Income_Distributed_Variables!$H30,"[",Income_Distributed_Variables!U30,"]"),"")</f>
        <v/>
      </c>
      <c r="Z30" s="128" t="str">
        <f>IF(Income_Distributed_Variables!V30&lt;&gt;"",CONCATENATE(Income_Distributed_Variables!$H30,"[",Income_Distributed_Variables!V30,"]"),"")</f>
        <v>Interest income[*fkfix]</v>
      </c>
      <c r="AA30" s="128" t="str">
        <f>IF(Income_Distributed_Variables!W30&lt;&gt;"",CONCATENATE(Income_Distributed_Variables!$H30,"[",Income_Distributed_Variables!W30,"]"),"")</f>
        <v/>
      </c>
    </row>
    <row r="31" spans="1:27">
      <c r="A31" s="163" t="s">
        <v>615</v>
      </c>
      <c r="B31" s="75" t="s">
        <v>292</v>
      </c>
      <c r="C31" s="69" t="s">
        <v>24</v>
      </c>
      <c r="D31" s="69" t="str">
        <f t="shared" si="0"/>
        <v>*fkpen</v>
      </c>
      <c r="E31" s="70"/>
      <c r="F31" s="74"/>
      <c r="G31" s="69"/>
      <c r="H31" s="220" t="s">
        <v>71</v>
      </c>
      <c r="I31" s="87"/>
      <c r="J31" s="75" t="str">
        <f t="shared" si="1"/>
        <v>Pensions and life insurance asset income</v>
      </c>
      <c r="K31" s="69" t="s">
        <v>2600</v>
      </c>
      <c r="L31" s="85" t="str">
        <f t="shared" si="6"/>
        <v>Pensions and life insurance asset income</v>
      </c>
      <c r="M31" s="69" t="str">
        <f t="shared" si="3"/>
        <v>Pensions and life insurance asset income are payments from pension funds and life insurance schemes.</v>
      </c>
      <c r="N31" s="557" t="s">
        <v>2074</v>
      </c>
      <c r="O31" s="138"/>
      <c r="P31" s="239"/>
      <c r="Q31" s="138"/>
      <c r="R31" s="138"/>
      <c r="S31" s="141"/>
      <c r="T31" s="141"/>
      <c r="U31" s="141"/>
      <c r="V31" s="141" t="str">
        <f t="shared" si="7"/>
        <v>*fkpen</v>
      </c>
      <c r="W31" s="141"/>
      <c r="X31" s="127" t="str">
        <f>IF(Income_Distributed_Variables!T31&lt;&gt;"",CONCATENATE(Income_Distributed_Variables!$H31,"[",Income_Distributed_Variables!T31,"]"),"")</f>
        <v/>
      </c>
      <c r="Y31" s="127" t="str">
        <f>IF(Income_Distributed_Variables!U31&lt;&gt;"",CONCATENATE(Income_Distributed_Variables!$H31,"[",Income_Distributed_Variables!U31,"]"),"")</f>
        <v/>
      </c>
      <c r="Z31" s="128" t="str">
        <f>IF(Income_Distributed_Variables!V31&lt;&gt;"",CONCATENATE(Income_Distributed_Variables!$H31,"[",Income_Distributed_Variables!V31,"]"),"")</f>
        <v>Pensions and life insurance asset income[*fkpen]</v>
      </c>
      <c r="AA31" s="128" t="str">
        <f>IF(Income_Distributed_Variables!W31&lt;&gt;"",CONCATENATE(Income_Distributed_Variables!$H31,"[",Income_Distributed_Variables!W31,"]"),"")</f>
        <v/>
      </c>
    </row>
    <row r="32" spans="1:27">
      <c r="A32" s="163" t="s">
        <v>615</v>
      </c>
      <c r="B32" s="70" t="s">
        <v>292</v>
      </c>
      <c r="C32" s="69" t="s">
        <v>1513</v>
      </c>
      <c r="D32" s="69" t="str">
        <f t="shared" si="0"/>
        <v>*fkmik</v>
      </c>
      <c r="E32" s="70"/>
      <c r="F32" s="74"/>
      <c r="G32" s="69"/>
      <c r="H32" s="220" t="str">
        <f>H16</f>
        <v>Capital component of mixed income</v>
      </c>
      <c r="I32" s="87"/>
      <c r="J32" s="70" t="str">
        <f>H32</f>
        <v>Capital component of mixed income</v>
      </c>
      <c r="K32" s="69" t="s">
        <v>2647</v>
      </c>
      <c r="L32" s="85" t="str">
        <f t="shared" si="6"/>
        <v>Capital component of mixed income</v>
      </c>
      <c r="M32" s="69" t="str">
        <f>M16</f>
        <v>Capital component of mixed income is 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v>
      </c>
      <c r="N32" s="557" t="str">
        <f>N16</f>
        <v>Capital component of mixed income is 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v>
      </c>
      <c r="O32" s="138"/>
      <c r="P32" s="239"/>
      <c r="Q32" s="138"/>
      <c r="R32" s="138"/>
      <c r="S32" s="141"/>
      <c r="T32" s="141"/>
      <c r="U32" s="141"/>
      <c r="V32" s="141" t="str">
        <f t="shared" si="7"/>
        <v>*fkmik</v>
      </c>
      <c r="W32" s="141"/>
      <c r="X32" s="127"/>
      <c r="Y32" s="127"/>
      <c r="Z32" s="128" t="str">
        <f>IF(Income_Distributed_Variables!V32&lt;&gt;"",CONCATENATE(Income_Distributed_Variables!$H32,"[",Income_Distributed_Variables!V32,"]"),"")</f>
        <v>Capital component of mixed income[*fkmik]</v>
      </c>
      <c r="AA32" s="128"/>
    </row>
    <row r="33" spans="1:27">
      <c r="A33" s="163" t="s">
        <v>615</v>
      </c>
      <c r="B33" s="75" t="s">
        <v>292</v>
      </c>
      <c r="C33" s="69" t="s">
        <v>25</v>
      </c>
      <c r="D33" s="69" t="str">
        <f t="shared" si="0"/>
        <v>*fkdeb</v>
      </c>
      <c r="E33" s="70"/>
      <c r="F33" s="74"/>
      <c r="G33" s="69"/>
      <c r="H33" s="220" t="s">
        <v>70</v>
      </c>
      <c r="I33" s="87"/>
      <c r="J33" s="75" t="str">
        <f t="shared" si="1"/>
        <v>Interest payments</v>
      </c>
      <c r="K33" s="69" t="s">
        <v>2601</v>
      </c>
      <c r="L33" s="85" t="str">
        <f t="shared" si="6"/>
        <v>Interest payments</v>
      </c>
      <c r="M33" s="69" t="str">
        <f t="shared" si="3"/>
        <v>Interest payments are payments that are made by borrowers to lenders above repayments of the principal sum.</v>
      </c>
      <c r="N33" s="557" t="s">
        <v>2075</v>
      </c>
      <c r="O33" s="138"/>
      <c r="P33" s="239"/>
      <c r="Q33" s="138" t="str">
        <f>CONCATENATE(J33,"=",J34,"+",J35)</f>
        <v>Interest payments=Mortgage interest paid+Non-mortgage interest paid</v>
      </c>
      <c r="R33" s="138" t="str">
        <f>CONCATENATE(D33,"=",D34,"+",D35)</f>
        <v>*fkdeb=*fkmor+*fknmo</v>
      </c>
      <c r="S33" s="141"/>
      <c r="T33" s="141"/>
      <c r="U33" s="141"/>
      <c r="V33" s="141" t="str">
        <f t="shared" si="7"/>
        <v>*fkdeb</v>
      </c>
      <c r="W33" s="141"/>
      <c r="X33" s="127" t="str">
        <f>IF(Income_Distributed_Variables!T33&lt;&gt;"",CONCATENATE(Income_Distributed_Variables!$H33,"[",Income_Distributed_Variables!T33,"]"),"")</f>
        <v/>
      </c>
      <c r="Y33" s="127" t="str">
        <f>IF(Income_Distributed_Variables!U33&lt;&gt;"",CONCATENATE(Income_Distributed_Variables!$H33,"[",Income_Distributed_Variables!U33,"]"),"")</f>
        <v/>
      </c>
      <c r="Z33" s="128" t="str">
        <f>IF(Income_Distributed_Variables!V33&lt;&gt;"",CONCATENATE(Income_Distributed_Variables!$H33,"[",Income_Distributed_Variables!V33,"]"),"")</f>
        <v>Interest payments[*fkdeb]</v>
      </c>
      <c r="AA33" s="128" t="str">
        <f>IF(Income_Distributed_Variables!W33&lt;&gt;"",CONCATENATE(Income_Distributed_Variables!$H33,"[",Income_Distributed_Variables!W33,"]"),"")</f>
        <v/>
      </c>
    </row>
    <row r="34" spans="1:27">
      <c r="A34" s="163" t="s">
        <v>615</v>
      </c>
      <c r="B34" s="75" t="s">
        <v>292</v>
      </c>
      <c r="C34" s="69" t="s">
        <v>295</v>
      </c>
      <c r="D34" s="69" t="str">
        <f t="shared" si="0"/>
        <v>*fkmor</v>
      </c>
      <c r="E34" s="70"/>
      <c r="F34" s="74"/>
      <c r="G34" s="69"/>
      <c r="H34" s="236" t="s">
        <v>69</v>
      </c>
      <c r="I34" s="87"/>
      <c r="J34" s="75" t="str">
        <f t="shared" si="1"/>
        <v>Mortgage interest paid</v>
      </c>
      <c r="K34" s="69" t="s">
        <v>2602</v>
      </c>
      <c r="L34" s="85" t="str">
        <f t="shared" si="6"/>
        <v>Mortgage interest paid</v>
      </c>
      <c r="M34" s="69" t="str">
        <f t="shared" si="3"/>
        <v>Mortgage interest paid is payments that are made by borrowers to mortgage lenders above repayments of the principal sum.</v>
      </c>
      <c r="N34" s="557" t="s">
        <v>2076</v>
      </c>
      <c r="O34" s="138"/>
      <c r="P34" s="239"/>
      <c r="Q34" s="138"/>
      <c r="R34" s="138"/>
      <c r="S34" s="141"/>
      <c r="T34" s="141"/>
      <c r="U34" s="141"/>
      <c r="V34" s="141"/>
      <c r="W34" s="141" t="str">
        <f>D34</f>
        <v>*fkmor</v>
      </c>
      <c r="X34" s="127" t="str">
        <f>IF(Income_Distributed_Variables!T34&lt;&gt;"",CONCATENATE(Income_Distributed_Variables!$H34,"[",Income_Distributed_Variables!T34,"]"),"")</f>
        <v/>
      </c>
      <c r="Y34" s="127" t="str">
        <f>IF(Income_Distributed_Variables!U34&lt;&gt;"",CONCATENATE(Income_Distributed_Variables!$H34,"[",Income_Distributed_Variables!U34,"]"),"")</f>
        <v/>
      </c>
      <c r="Z34" s="128" t="str">
        <f>IF(Income_Distributed_Variables!V34&lt;&gt;"",CONCATENATE(Income_Distributed_Variables!$H34,"[",Income_Distributed_Variables!V34,"]"),"")</f>
        <v/>
      </c>
      <c r="AA34" s="128" t="str">
        <f>IF(Income_Distributed_Variables!W34&lt;&gt;"",CONCATENATE(Income_Distributed_Variables!$H34,"[",Income_Distributed_Variables!W34,"]"),"")</f>
        <v>Mortgage interest paid[*fkmor]</v>
      </c>
    </row>
    <row r="35" spans="1:27" ht="17" thickBot="1">
      <c r="A35" s="79" t="s">
        <v>615</v>
      </c>
      <c r="B35" s="80" t="s">
        <v>292</v>
      </c>
      <c r="C35" s="81" t="s">
        <v>296</v>
      </c>
      <c r="D35" s="81" t="str">
        <f t="shared" si="0"/>
        <v>*fknmo</v>
      </c>
      <c r="E35" s="80"/>
      <c r="F35" s="79"/>
      <c r="G35" s="81"/>
      <c r="H35" s="237" t="s">
        <v>68</v>
      </c>
      <c r="I35" s="88"/>
      <c r="J35" s="80" t="str">
        <f t="shared" si="1"/>
        <v>Non-mortgage interest paid</v>
      </c>
      <c r="K35" s="69" t="s">
        <v>2603</v>
      </c>
      <c r="L35" s="630" t="str">
        <f>J35</f>
        <v>Non-mortgage interest paid</v>
      </c>
      <c r="M35" s="69" t="str">
        <f t="shared" si="3"/>
        <v>Non-mortgage interest paid is payments that are made by borrowers to lenders, except lenders of mortgage loans, above repayments of the principal sum.</v>
      </c>
      <c r="N35" s="652" t="s">
        <v>2077</v>
      </c>
      <c r="O35" s="139"/>
      <c r="P35" s="262"/>
      <c r="Q35" s="139"/>
      <c r="R35" s="139"/>
      <c r="S35" s="142"/>
      <c r="T35" s="142"/>
      <c r="U35" s="142"/>
      <c r="V35" s="142"/>
      <c r="W35" s="142" t="str">
        <f>D35</f>
        <v>*fknmo</v>
      </c>
      <c r="X35" s="130" t="str">
        <f>IF(Income_Distributed_Variables!T35&lt;&gt;"",CONCATENATE(Income_Distributed_Variables!$H35,"[",Income_Distributed_Variables!T35,"]"),"")</f>
        <v/>
      </c>
      <c r="Y35" s="130" t="str">
        <f>IF(Income_Distributed_Variables!U35&lt;&gt;"",CONCATENATE(Income_Distributed_Variables!$H35,"[",Income_Distributed_Variables!U35,"]"),"")</f>
        <v/>
      </c>
      <c r="Z35" s="131" t="str">
        <f>IF(Income_Distributed_Variables!V35&lt;&gt;"",CONCATENATE(Income_Distributed_Variables!$H35,"[",Income_Distributed_Variables!V35,"]"),"")</f>
        <v/>
      </c>
      <c r="AA35" s="131" t="str">
        <f>IF(Income_Distributed_Variables!W35&lt;&gt;"",CONCATENATE(Income_Distributed_Variables!$H35,"[",Income_Distributed_Variables!W35,"]"),"")</f>
        <v>Non-mortgage interest paid[*fknmo]</v>
      </c>
    </row>
    <row r="36" spans="1:27">
      <c r="A36" s="82" t="s">
        <v>615</v>
      </c>
      <c r="B36" s="83" t="s">
        <v>297</v>
      </c>
      <c r="C36" s="68" t="s">
        <v>276</v>
      </c>
      <c r="D36" s="68" t="str">
        <f t="shared" si="0"/>
        <v>*ptinc</v>
      </c>
      <c r="E36" s="83"/>
      <c r="F36" s="82"/>
      <c r="G36" s="68">
        <v>4</v>
      </c>
      <c r="H36" s="233" t="s">
        <v>1595</v>
      </c>
      <c r="I36" s="86"/>
      <c r="J36" s="83" t="str">
        <f>H36</f>
        <v xml:space="preserve">Pre-tax national income </v>
      </c>
      <c r="K36" s="68" t="s">
        <v>2574</v>
      </c>
      <c r="L36" s="84" t="str">
        <f>J36</f>
        <v xml:space="preserve">Pre-tax national income </v>
      </c>
      <c r="M36" s="68" t="str">
        <f t="shared" si="3"/>
        <v>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N36" s="651" t="s">
        <v>2421</v>
      </c>
      <c r="O36" s="137"/>
      <c r="P36" s="260"/>
      <c r="Q36" s="137" t="str">
        <f>CONCATENATE(J36,"=",J37,"+",J41)</f>
        <v>Pre-tax national income =Pre-tax labor income [total pre-tax income ranking]+Pre-tax capital income [total pre-tax income ranking]</v>
      </c>
      <c r="R36" s="137" t="str">
        <f>CONCATENATE(D36,"=",D37,"+",D41,"-",D50,"+",D51,"+",D52,"+",D53)</f>
        <v>*ptinc=*ptlin+*ptkin-*govin+*npinc+*prspn+*invpn</v>
      </c>
      <c r="S36" s="140"/>
      <c r="T36" s="140" t="str">
        <f>D36</f>
        <v>*ptinc</v>
      </c>
      <c r="U36" s="140"/>
      <c r="V36" s="140"/>
      <c r="W36" s="140"/>
      <c r="X36" s="124" t="str">
        <f>IF(Income_Distributed_Variables!T36&lt;&gt;"",CONCATENATE(Income_Distributed_Variables!$H36,"[",Income_Distributed_Variables!T36,"]"),"")</f>
        <v>Pre-tax national income [*ptinc]</v>
      </c>
      <c r="Y36" s="124" t="str">
        <f>IF(Income_Distributed_Variables!U36&lt;&gt;"",CONCATENATE(Income_Distributed_Variables!$H36,"[",Income_Distributed_Variables!U36,"]"),"")</f>
        <v/>
      </c>
      <c r="Z36" s="125" t="str">
        <f>IF(Income_Distributed_Variables!V36&lt;&gt;"",CONCATENATE(Income_Distributed_Variables!$H36,"[",Income_Distributed_Variables!V36,"]"),"")</f>
        <v/>
      </c>
      <c r="AA36" s="125" t="str">
        <f>IF(Income_Distributed_Variables!W36&lt;&gt;"",CONCATENATE(Income_Distributed_Variables!$H36,"[",Income_Distributed_Variables!W36,"]"),"")</f>
        <v/>
      </c>
    </row>
    <row r="37" spans="1:27">
      <c r="A37" s="163" t="s">
        <v>615</v>
      </c>
      <c r="B37" s="75" t="s">
        <v>297</v>
      </c>
      <c r="C37" s="69" t="s">
        <v>277</v>
      </c>
      <c r="D37" s="69" t="str">
        <f t="shared" si="0"/>
        <v>*ptlin</v>
      </c>
      <c r="E37" s="70"/>
      <c r="F37" s="74"/>
      <c r="G37" s="69"/>
      <c r="H37" s="234" t="s">
        <v>2645</v>
      </c>
      <c r="I37" s="87"/>
      <c r="J37" s="238" t="str">
        <f>H37</f>
        <v>Pre-tax labor income [total pre-tax income ranking]</v>
      </c>
      <c r="K37" s="152" t="s">
        <v>2604</v>
      </c>
      <c r="L37" s="85" t="str">
        <f>J37</f>
        <v>Pre-tax labor income [total pre-tax income ranking]</v>
      </c>
      <c r="M37" s="69" t="str">
        <f t="shared" si="3"/>
        <v>Pre-tax labor income  is 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N37" s="557" t="s">
        <v>2422</v>
      </c>
      <c r="O37" s="138"/>
      <c r="P37" s="239"/>
      <c r="Q37" s="138" t="str">
        <f>CONCATENATE(J37,"=",J38,"+",J39,"+",J40)</f>
        <v>Pre-tax labor income [total pre-tax income ranking]=Compensation of employees +Labor component of net mixed income +Pensions and social insurance income (labor share)</v>
      </c>
      <c r="R37" s="138" t="str">
        <f>CONCATENATE(D37,"=",V38,"+",V39,"+",V40)</f>
        <v>*ptlin=*ptemp+*ptlbu+*ptsoc</v>
      </c>
      <c r="S37" s="141"/>
      <c r="T37" s="141"/>
      <c r="U37" s="141" t="str">
        <f>D37</f>
        <v>*ptlin</v>
      </c>
      <c r="V37" s="141"/>
      <c r="W37" s="141"/>
      <c r="X37" s="127" t="str">
        <f>IF(Income_Distributed_Variables!T37&lt;&gt;"",CONCATENATE(Income_Distributed_Variables!$H37,"[",Income_Distributed_Variables!T37,"]"),"")</f>
        <v/>
      </c>
      <c r="Y37" s="127" t="str">
        <f>IF(Income_Distributed_Variables!U37&lt;&gt;"",CONCATENATE(Income_Distributed_Variables!$H37,"[",Income_Distributed_Variables!U37,"]"),"")</f>
        <v>Pre-tax labor income [total pre-tax income ranking][*ptlin]</v>
      </c>
      <c r="Z37" s="128" t="str">
        <f>IF(Income_Distributed_Variables!V37&lt;&gt;"",CONCATENATE(Income_Distributed_Variables!$H37,"[",Income_Distributed_Variables!V37,"]"),"")</f>
        <v/>
      </c>
      <c r="AA37" s="128" t="str">
        <f>IF(Income_Distributed_Variables!W37&lt;&gt;"",CONCATENATE(Income_Distributed_Variables!$H37,"[",Income_Distributed_Variables!W37,"]"),"")</f>
        <v/>
      </c>
    </row>
    <row r="38" spans="1:27">
      <c r="A38" s="163" t="s">
        <v>615</v>
      </c>
      <c r="B38" s="75" t="s">
        <v>297</v>
      </c>
      <c r="C38" s="69" t="s">
        <v>288</v>
      </c>
      <c r="D38" s="69" t="str">
        <f t="shared" si="0"/>
        <v>*ptemp</v>
      </c>
      <c r="E38" s="70"/>
      <c r="F38" s="74"/>
      <c r="G38" s="69"/>
      <c r="H38" s="220" t="s">
        <v>67</v>
      </c>
      <c r="I38" s="87"/>
      <c r="J38" s="238" t="str">
        <f t="shared" ref="J38:J47" si="8">H38</f>
        <v xml:space="preserve">Compensation of employees </v>
      </c>
      <c r="K38" s="152" t="s">
        <v>2595</v>
      </c>
      <c r="L38" s="85" t="str">
        <f t="shared" ref="L38:L48" si="9">J38</f>
        <v xml:space="preserve">Compensation of employees </v>
      </c>
      <c r="M38" s="69" t="str">
        <f t="shared" si="3"/>
        <v>Compensation of employees  is the total remuneration, in cash or in kind, paid by employers to employees in return for work done.</v>
      </c>
      <c r="N38" s="557" t="s">
        <v>2078</v>
      </c>
      <c r="O38" s="138"/>
      <c r="P38" s="239"/>
      <c r="Q38" s="138"/>
      <c r="R38" s="138"/>
      <c r="S38" s="141"/>
      <c r="T38" s="141"/>
      <c r="U38" s="141"/>
      <c r="V38" s="141" t="str">
        <f>D38</f>
        <v>*ptemp</v>
      </c>
      <c r="W38" s="141"/>
      <c r="X38" s="127" t="str">
        <f>IF(Income_Distributed_Variables!T38&lt;&gt;"",CONCATENATE(Income_Distributed_Variables!$H38,"[",Income_Distributed_Variables!T38,"]"),"")</f>
        <v/>
      </c>
      <c r="Y38" s="127" t="str">
        <f>IF(Income_Distributed_Variables!U38&lt;&gt;"",CONCATENATE(Income_Distributed_Variables!$H38,"[",Income_Distributed_Variables!U38,"]"),"")</f>
        <v/>
      </c>
      <c r="Z38" s="128" t="str">
        <f>IF(Income_Distributed_Variables!V38&lt;&gt;"",CONCATENATE(Income_Distributed_Variables!$H38,"[",Income_Distributed_Variables!V38,"]"),"")</f>
        <v>Compensation of employees [*ptemp]</v>
      </c>
      <c r="AA38" s="128" t="str">
        <f>IF(Income_Distributed_Variables!W38&lt;&gt;"",CONCATENATE(Income_Distributed_Variables!$H38,"[",Income_Distributed_Variables!W38,"]"),"")</f>
        <v/>
      </c>
    </row>
    <row r="39" spans="1:27">
      <c r="A39" s="163" t="s">
        <v>615</v>
      </c>
      <c r="B39" s="75" t="s">
        <v>297</v>
      </c>
      <c r="C39" s="69" t="s">
        <v>299</v>
      </c>
      <c r="D39" s="69" t="str">
        <f t="shared" si="0"/>
        <v>*ptlbu</v>
      </c>
      <c r="E39" s="70"/>
      <c r="F39" s="74"/>
      <c r="G39" s="69"/>
      <c r="H39" s="220" t="s">
        <v>321</v>
      </c>
      <c r="I39" s="87"/>
      <c r="J39" s="238" t="str">
        <f t="shared" si="8"/>
        <v xml:space="preserve">Labor component of net mixed income </v>
      </c>
      <c r="K39" s="69" t="s">
        <v>2598</v>
      </c>
      <c r="L39" s="85" t="str">
        <f t="shared" si="9"/>
        <v xml:space="preserve">Labor component of net mixed income </v>
      </c>
      <c r="M39" s="69" t="str">
        <f t="shared" si="3"/>
        <v>Labor component of net mixed income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N39" s="557" t="s">
        <v>2079</v>
      </c>
      <c r="O39" s="138"/>
      <c r="P39" s="239"/>
      <c r="Q39" s="138"/>
      <c r="R39" s="138"/>
      <c r="S39" s="141"/>
      <c r="T39" s="141"/>
      <c r="U39" s="141"/>
      <c r="V39" s="141" t="str">
        <f>D39</f>
        <v>*ptlbu</v>
      </c>
      <c r="W39" s="141"/>
      <c r="X39" s="127" t="str">
        <f>IF(Income_Distributed_Variables!T39&lt;&gt;"",CONCATENATE(Income_Distributed_Variables!$H39,"[",Income_Distributed_Variables!T39,"]"),"")</f>
        <v/>
      </c>
      <c r="Y39" s="127" t="str">
        <f>IF(Income_Distributed_Variables!U39&lt;&gt;"",CONCATENATE(Income_Distributed_Variables!$H39,"[",Income_Distributed_Variables!U39,"]"),"")</f>
        <v/>
      </c>
      <c r="Z39" s="128" t="str">
        <f>IF(Income_Distributed_Variables!V39&lt;&gt;"",CONCATENATE(Income_Distributed_Variables!$H39,"[",Income_Distributed_Variables!V39,"]"),"")</f>
        <v>Labor component of net mixed income [*ptlbu]</v>
      </c>
      <c r="AA39" s="128" t="str">
        <f>IF(Income_Distributed_Variables!W39&lt;&gt;"",CONCATENATE(Income_Distributed_Variables!$H39,"[",Income_Distributed_Variables!W39,"]"),"")</f>
        <v/>
      </c>
    </row>
    <row r="40" spans="1:27">
      <c r="A40" s="163" t="s">
        <v>615</v>
      </c>
      <c r="B40" s="75" t="s">
        <v>297</v>
      </c>
      <c r="C40" s="69" t="s">
        <v>1603</v>
      </c>
      <c r="D40" s="69" t="str">
        <f t="shared" si="0"/>
        <v>*ptsoc</v>
      </c>
      <c r="E40" s="70"/>
      <c r="F40" s="74"/>
      <c r="G40" s="69"/>
      <c r="H40" s="220" t="s">
        <v>1598</v>
      </c>
      <c r="I40" s="87"/>
      <c r="J40" s="238" t="str">
        <f t="shared" si="8"/>
        <v>Pensions and social insurance income (labor share)</v>
      </c>
      <c r="K40" s="152" t="s">
        <v>2605</v>
      </c>
      <c r="L40" s="85" t="str">
        <f t="shared" si="9"/>
        <v>Pensions and social insurance income (labor share)</v>
      </c>
      <c r="M40" s="69" t="str">
        <f t="shared" si="3"/>
        <v>Pensions and social insurance income (labor share) are the labour share of payments made by pension funds and social insurance system. The labour share of payments is the share received by providing labour as a factor of production.</v>
      </c>
      <c r="N40" s="66" t="s">
        <v>2080</v>
      </c>
      <c r="O40" s="107"/>
      <c r="P40" s="239"/>
      <c r="Q40" s="138"/>
      <c r="R40" s="138"/>
      <c r="S40" s="141"/>
      <c r="T40" s="141"/>
      <c r="U40" s="141"/>
      <c r="V40" s="141" t="str">
        <f>D40</f>
        <v>*ptsoc</v>
      </c>
      <c r="W40" s="141"/>
      <c r="X40" s="127" t="str">
        <f>IF(Income_Distributed_Variables!T40&lt;&gt;"",CONCATENATE(Income_Distributed_Variables!$H40,"[",Income_Distributed_Variables!T40,"]"),"")</f>
        <v/>
      </c>
      <c r="Y40" s="127" t="str">
        <f>IF(Income_Distributed_Variables!U40&lt;&gt;"",CONCATENATE(Income_Distributed_Variables!$H40,"[",Income_Distributed_Variables!U40,"]"),"")</f>
        <v/>
      </c>
      <c r="Z40" s="128" t="str">
        <f>IF(Income_Distributed_Variables!V40&lt;&gt;"",CONCATENATE(Income_Distributed_Variables!$H40,"[",Income_Distributed_Variables!V40,"]"),"")</f>
        <v>Pensions and social insurance income (labor share)[*ptsoc]</v>
      </c>
      <c r="AA40" s="128" t="str">
        <f>IF(Income_Distributed_Variables!W40&lt;&gt;"",CONCATENATE(Income_Distributed_Variables!$H40,"[",Income_Distributed_Variables!W40,"]"),"")</f>
        <v/>
      </c>
    </row>
    <row r="41" spans="1:27">
      <c r="A41" s="163" t="s">
        <v>615</v>
      </c>
      <c r="B41" s="75" t="s">
        <v>297</v>
      </c>
      <c r="C41" s="69" t="s">
        <v>313</v>
      </c>
      <c r="D41" s="69" t="str">
        <f t="shared" si="0"/>
        <v>*ptkin</v>
      </c>
      <c r="E41" s="70"/>
      <c r="F41" s="74"/>
      <c r="G41" s="69"/>
      <c r="H41" s="234" t="s">
        <v>2646</v>
      </c>
      <c r="I41" s="87"/>
      <c r="J41" s="238" t="str">
        <f t="shared" si="8"/>
        <v>Pre-tax capital income [total pre-tax income ranking]</v>
      </c>
      <c r="K41" s="152" t="s">
        <v>2606</v>
      </c>
      <c r="L41" s="85" t="str">
        <f t="shared" si="9"/>
        <v>Pre-tax capital income [total pre-tax income ranking]</v>
      </c>
      <c r="M41" s="69" t="str">
        <f t="shared" si="3"/>
        <v>Pre-tax capital income  is the sum of all pre-tax personal income flows accruing to the individual owners of capital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N41" s="557" t="s">
        <v>2423</v>
      </c>
      <c r="O41" s="138"/>
      <c r="P41" s="239"/>
      <c r="Q41" s="138" t="str">
        <f>CONCATENATE(J41,"=",J42,"+",J43,"+",J44,"+",J45,"-",J47)</f>
        <v>Pre-tax capital income [total pre-tax income ranking]=Housing asset income+Equity asset income+Interest income+Pensions and social insurance income (capital share)-Interest payments</v>
      </c>
      <c r="R41" s="138" t="str">
        <f>CONCATENATE(D41,"=",D42,"+",D43,"+",D44,"+",D45,"+",D46,"-",D47)</f>
        <v>*ptkin=*pthou+*ptfin+*ptint+*ptkpe+*ptmik-*ptinp</v>
      </c>
      <c r="S41" s="141"/>
      <c r="T41" s="141"/>
      <c r="U41" s="141" t="str">
        <f>D41</f>
        <v>*ptkin</v>
      </c>
      <c r="V41" s="141"/>
      <c r="W41" s="141"/>
      <c r="X41" s="127" t="str">
        <f>IF(Income_Distributed_Variables!T41&lt;&gt;"",CONCATENATE(Income_Distributed_Variables!$H41,"[",Income_Distributed_Variables!T41,"]"),"")</f>
        <v/>
      </c>
      <c r="Y41" s="127" t="str">
        <f>IF(Income_Distributed_Variables!U41&lt;&gt;"",CONCATENATE(Income_Distributed_Variables!$H41,"[",Income_Distributed_Variables!U41,"]"),"")</f>
        <v>Pre-tax capital income [total pre-tax income ranking][*ptkin]</v>
      </c>
      <c r="Z41" s="128" t="str">
        <f>IF(Income_Distributed_Variables!V41&lt;&gt;"",CONCATENATE(Income_Distributed_Variables!$H41,"[",Income_Distributed_Variables!V41,"]"),"")</f>
        <v/>
      </c>
      <c r="AA41" s="128" t="str">
        <f>IF(Income_Distributed_Variables!W41&lt;&gt;"",CONCATENATE(Income_Distributed_Variables!$H41,"[",Income_Distributed_Variables!W41,"]"),"")</f>
        <v/>
      </c>
    </row>
    <row r="42" spans="1:27">
      <c r="A42" s="163" t="s">
        <v>615</v>
      </c>
      <c r="B42" s="75" t="s">
        <v>297</v>
      </c>
      <c r="C42" s="69" t="s">
        <v>19</v>
      </c>
      <c r="D42" s="69" t="str">
        <f t="shared" si="0"/>
        <v>*pthou</v>
      </c>
      <c r="E42" s="70"/>
      <c r="F42" s="74"/>
      <c r="G42" s="69"/>
      <c r="H42" s="220" t="s">
        <v>74</v>
      </c>
      <c r="I42" s="87"/>
      <c r="J42" s="238" t="str">
        <f t="shared" si="8"/>
        <v>Housing asset income</v>
      </c>
      <c r="K42" s="152" t="s">
        <v>2552</v>
      </c>
      <c r="L42" s="85" t="str">
        <f t="shared" si="9"/>
        <v>Housing asset income</v>
      </c>
      <c r="M42" s="69" t="str">
        <f t="shared" si="3"/>
        <v>Housing asset income is income received by virtue of owning housing assets. The most common example of housing asset income is rental income.</v>
      </c>
      <c r="N42" s="557" t="s">
        <v>2071</v>
      </c>
      <c r="O42" s="138"/>
      <c r="P42" s="239"/>
      <c r="Q42" s="138"/>
      <c r="R42" s="138"/>
      <c r="S42" s="141"/>
      <c r="T42" s="141"/>
      <c r="U42" s="141"/>
      <c r="V42" s="141" t="str">
        <f t="shared" ref="V42:V47" si="10">D42</f>
        <v>*pthou</v>
      </c>
      <c r="W42" s="141"/>
      <c r="X42" s="127" t="str">
        <f>IF(Income_Distributed_Variables!T42&lt;&gt;"",CONCATENATE(Income_Distributed_Variables!$H42,"[",Income_Distributed_Variables!T42,"]"),"")</f>
        <v/>
      </c>
      <c r="Y42" s="127" t="str">
        <f>IF(Income_Distributed_Variables!U42&lt;&gt;"",CONCATENATE(Income_Distributed_Variables!$H42,"[",Income_Distributed_Variables!U42,"]"),"")</f>
        <v/>
      </c>
      <c r="Z42" s="128" t="str">
        <f>IF(Income_Distributed_Variables!V42&lt;&gt;"",CONCATENATE(Income_Distributed_Variables!$H42,"[",Income_Distributed_Variables!V42,"]"),"")</f>
        <v>Housing asset income[*pthou]</v>
      </c>
      <c r="AA42" s="128" t="str">
        <f>IF(Income_Distributed_Variables!W42&lt;&gt;"",CONCATENATE(Income_Distributed_Variables!$H42,"[",Income_Distributed_Variables!W42,"]"),"")</f>
        <v/>
      </c>
    </row>
    <row r="43" spans="1:27">
      <c r="A43" s="163" t="s">
        <v>615</v>
      </c>
      <c r="B43" s="75" t="s">
        <v>297</v>
      </c>
      <c r="C43" s="69" t="s">
        <v>21</v>
      </c>
      <c r="D43" s="69" t="str">
        <f t="shared" si="0"/>
        <v>*ptfin</v>
      </c>
      <c r="E43" s="70"/>
      <c r="F43" s="74"/>
      <c r="G43" s="69"/>
      <c r="H43" s="220" t="s">
        <v>73</v>
      </c>
      <c r="I43" s="87"/>
      <c r="J43" s="238" t="str">
        <f t="shared" si="8"/>
        <v>Equity asset income</v>
      </c>
      <c r="K43" s="152" t="s">
        <v>2607</v>
      </c>
      <c r="L43" s="85" t="str">
        <f t="shared" si="9"/>
        <v>Equity asset income</v>
      </c>
      <c r="M43" s="69" t="str">
        <f t="shared" si="3"/>
        <v>Equity asset income is income received by virtue of owning equity assets. The most common example of equity asset income is dividends.</v>
      </c>
      <c r="N43" s="557" t="s">
        <v>2072</v>
      </c>
      <c r="O43" s="138"/>
      <c r="P43" s="239"/>
      <c r="Q43" s="138"/>
      <c r="R43" s="138"/>
      <c r="S43" s="141"/>
      <c r="T43" s="141"/>
      <c r="U43" s="141"/>
      <c r="V43" s="141" t="str">
        <f t="shared" si="10"/>
        <v>*ptfin</v>
      </c>
      <c r="W43" s="141"/>
      <c r="X43" s="127" t="str">
        <f>IF(Income_Distributed_Variables!T43&lt;&gt;"",CONCATENATE(Income_Distributed_Variables!$H43,"[",Income_Distributed_Variables!T43,"]"),"")</f>
        <v/>
      </c>
      <c r="Y43" s="127" t="str">
        <f>IF(Income_Distributed_Variables!U43&lt;&gt;"",CONCATENATE(Income_Distributed_Variables!$H43,"[",Income_Distributed_Variables!U43,"]"),"")</f>
        <v/>
      </c>
      <c r="Z43" s="128" t="str">
        <f>IF(Income_Distributed_Variables!V43&lt;&gt;"",CONCATENATE(Income_Distributed_Variables!$H43,"[",Income_Distributed_Variables!V43,"]"),"")</f>
        <v>Equity asset income[*ptfin]</v>
      </c>
      <c r="AA43" s="128" t="str">
        <f>IF(Income_Distributed_Variables!W43&lt;&gt;"",CONCATENATE(Income_Distributed_Variables!$H43,"[",Income_Distributed_Variables!W43,"]"),"")</f>
        <v/>
      </c>
    </row>
    <row r="44" spans="1:27">
      <c r="A44" s="163" t="s">
        <v>615</v>
      </c>
      <c r="B44" s="75" t="s">
        <v>297</v>
      </c>
      <c r="C44" s="69" t="s">
        <v>281</v>
      </c>
      <c r="D44" s="69" t="str">
        <f t="shared" si="0"/>
        <v>*ptint</v>
      </c>
      <c r="E44" s="70"/>
      <c r="F44" s="74"/>
      <c r="G44" s="69"/>
      <c r="H44" s="220" t="s">
        <v>72</v>
      </c>
      <c r="I44" s="87"/>
      <c r="J44" s="238" t="str">
        <f t="shared" si="8"/>
        <v>Interest income</v>
      </c>
      <c r="K44" s="152" t="s">
        <v>2599</v>
      </c>
      <c r="L44" s="85" t="str">
        <f t="shared" si="9"/>
        <v>Interest income</v>
      </c>
      <c r="M44" s="69" t="str">
        <f t="shared" si="3"/>
        <v>Interest income is payments that lenders receive above repayments of the principal sum.</v>
      </c>
      <c r="N44" s="557" t="s">
        <v>2073</v>
      </c>
      <c r="O44" s="138"/>
      <c r="P44" s="239"/>
      <c r="Q44" s="138"/>
      <c r="R44" s="138"/>
      <c r="S44" s="141"/>
      <c r="T44" s="141"/>
      <c r="U44" s="141"/>
      <c r="V44" s="141" t="str">
        <f t="shared" si="10"/>
        <v>*ptint</v>
      </c>
      <c r="W44" s="141"/>
      <c r="X44" s="127" t="str">
        <f>IF(Income_Distributed_Variables!T44&lt;&gt;"",CONCATENATE(Income_Distributed_Variables!$H44,"[",Income_Distributed_Variables!T44,"]"),"")</f>
        <v/>
      </c>
      <c r="Y44" s="127" t="str">
        <f>IF(Income_Distributed_Variables!U44&lt;&gt;"",CONCATENATE(Income_Distributed_Variables!$H44,"[",Income_Distributed_Variables!U44,"]"),"")</f>
        <v/>
      </c>
      <c r="Z44" s="128" t="str">
        <f>IF(Income_Distributed_Variables!V44&lt;&gt;"",CONCATENATE(Income_Distributed_Variables!$H44,"[",Income_Distributed_Variables!V44,"]"),"")</f>
        <v>Interest income[*ptint]</v>
      </c>
      <c r="AA44" s="128" t="str">
        <f>IF(Income_Distributed_Variables!W44&lt;&gt;"",CONCATENATE(Income_Distributed_Variables!$H44,"[",Income_Distributed_Variables!W44,"]"),"")</f>
        <v/>
      </c>
    </row>
    <row r="45" spans="1:27">
      <c r="A45" s="163" t="s">
        <v>615</v>
      </c>
      <c r="B45" s="75" t="s">
        <v>297</v>
      </c>
      <c r="C45" s="69" t="s">
        <v>1602</v>
      </c>
      <c r="D45" s="69" t="str">
        <f t="shared" si="0"/>
        <v>*ptkpe</v>
      </c>
      <c r="E45" s="70"/>
      <c r="F45" s="74"/>
      <c r="G45" s="69"/>
      <c r="H45" s="220" t="s">
        <v>1599</v>
      </c>
      <c r="I45" s="87"/>
      <c r="J45" s="238" t="str">
        <f t="shared" si="8"/>
        <v>Pensions and social insurance income (capital share)</v>
      </c>
      <c r="K45" s="152" t="s">
        <v>2608</v>
      </c>
      <c r="L45" s="85" t="str">
        <f t="shared" si="9"/>
        <v>Pensions and social insurance income (capital share)</v>
      </c>
      <c r="M45" s="69" t="str">
        <f t="shared" si="3"/>
        <v>Pensions and social insurance income (capital share) are the capital share of payments made by pension funds and social insurance system. The capital share of payments is the share received by providing capital as a factor of production.</v>
      </c>
      <c r="N45" s="66" t="s">
        <v>2081</v>
      </c>
      <c r="O45" s="107"/>
      <c r="P45" s="239"/>
      <c r="Q45" s="138"/>
      <c r="R45" s="138"/>
      <c r="S45" s="141"/>
      <c r="T45" s="141"/>
      <c r="U45" s="141"/>
      <c r="V45" s="141" t="str">
        <f t="shared" si="10"/>
        <v>*ptkpe</v>
      </c>
      <c r="W45" s="141"/>
      <c r="X45" s="127" t="str">
        <f>IF(Income_Distributed_Variables!T45&lt;&gt;"",CONCATENATE(Income_Distributed_Variables!$H45,"[",Income_Distributed_Variables!T45,"]"),"")</f>
        <v/>
      </c>
      <c r="Y45" s="127" t="str">
        <f>IF(Income_Distributed_Variables!U45&lt;&gt;"",CONCATENATE(Income_Distributed_Variables!$H45,"[",Income_Distributed_Variables!U45,"]"),"")</f>
        <v/>
      </c>
      <c r="Z45" s="128" t="str">
        <f>IF(Income_Distributed_Variables!V45&lt;&gt;"",CONCATENATE(Income_Distributed_Variables!$H45,"[",Income_Distributed_Variables!V45,"]"),"")</f>
        <v>Pensions and social insurance income (capital share)[*ptkpe]</v>
      </c>
      <c r="AA45" s="128" t="str">
        <f>IF(Income_Distributed_Variables!W45&lt;&gt;"",CONCATENATE(Income_Distributed_Variables!$H45,"[",Income_Distributed_Variables!W45,"]"),"")</f>
        <v/>
      </c>
    </row>
    <row r="46" spans="1:27">
      <c r="A46" s="163" t="s">
        <v>615</v>
      </c>
      <c r="B46" s="70" t="s">
        <v>297</v>
      </c>
      <c r="C46" s="69" t="s">
        <v>1513</v>
      </c>
      <c r="D46" s="69" t="str">
        <f t="shared" si="0"/>
        <v>*ptmik</v>
      </c>
      <c r="E46" s="70"/>
      <c r="F46" s="74"/>
      <c r="G46" s="69"/>
      <c r="H46" s="220" t="str">
        <f>H32</f>
        <v>Capital component of mixed income</v>
      </c>
      <c r="I46" s="87"/>
      <c r="J46" s="220" t="str">
        <f>J32</f>
        <v>Capital component of mixed income</v>
      </c>
      <c r="K46" s="152" t="str">
        <f>K32</f>
        <v>Part du revenu du capital dans le revenu mixte des ménages</v>
      </c>
      <c r="L46" s="85" t="str">
        <f>L32</f>
        <v>Capital component of mixed income</v>
      </c>
      <c r="M46" s="69" t="str">
        <f>M32</f>
        <v>Capital component of mixed income is 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v>
      </c>
      <c r="N46" s="66" t="str">
        <f>N32</f>
        <v>Capital component of mixed income is net mixed income that is derived from providing capital as a factor of production. Net mixed income is defined as the surplus or deficit accruing from production by unincorporated enterprises owned by households (sometimes termed as "business income").  Reported on income tax returns before any specific deduction. Reported on income tax returns before any specific deduction.</v>
      </c>
      <c r="O46" s="107"/>
      <c r="P46" s="239"/>
      <c r="Q46" s="138"/>
      <c r="R46" s="138"/>
      <c r="S46" s="141"/>
      <c r="T46" s="141"/>
      <c r="U46" s="141"/>
      <c r="V46" s="141" t="str">
        <f>D46</f>
        <v>*ptmik</v>
      </c>
      <c r="W46" s="141"/>
      <c r="X46" s="127"/>
      <c r="Y46" s="127"/>
      <c r="Z46" s="128" t="str">
        <f>IF(Income_Distributed_Variables!V46&lt;&gt;"",CONCATENATE(Income_Distributed_Variables!$H46,"[",Income_Distributed_Variables!V46,"]"),"")</f>
        <v>Capital component of mixed income[*ptmik]</v>
      </c>
      <c r="AA46" s="128"/>
    </row>
    <row r="47" spans="1:27">
      <c r="A47" s="163" t="s">
        <v>615</v>
      </c>
      <c r="B47" s="75" t="s">
        <v>297</v>
      </c>
      <c r="C47" s="69" t="s">
        <v>484</v>
      </c>
      <c r="D47" s="69" t="str">
        <f t="shared" si="0"/>
        <v>*ptinp</v>
      </c>
      <c r="E47" s="70"/>
      <c r="F47" s="74"/>
      <c r="G47" s="69"/>
      <c r="H47" s="220" t="s">
        <v>70</v>
      </c>
      <c r="I47" s="87"/>
      <c r="J47" s="238" t="str">
        <f t="shared" si="8"/>
        <v>Interest payments</v>
      </c>
      <c r="K47" s="69" t="s">
        <v>2601</v>
      </c>
      <c r="L47" s="85" t="str">
        <f t="shared" si="9"/>
        <v>Interest payments</v>
      </c>
      <c r="M47" s="69" t="str">
        <f t="shared" si="3"/>
        <v>Interest payments are payments that are made by borrowers to lenders above repayments of the principal sum.</v>
      </c>
      <c r="N47" s="557" t="s">
        <v>2075</v>
      </c>
      <c r="O47" s="138"/>
      <c r="P47" s="239"/>
      <c r="Q47" s="138" t="str">
        <f>CONCATENATE(J47,"=",J48,"+",J49)</f>
        <v>Interest payments=Mortgage interest paid+Non-mortgage interest paid</v>
      </c>
      <c r="R47" s="138" t="str">
        <f>CONCATENATE(D47,"=",D48,"+",D49)</f>
        <v>*ptinp=*ptmor+*ptnmo</v>
      </c>
      <c r="S47" s="141"/>
      <c r="T47" s="141"/>
      <c r="U47" s="141"/>
      <c r="V47" s="141" t="str">
        <f t="shared" si="10"/>
        <v>*ptinp</v>
      </c>
      <c r="W47" s="141"/>
      <c r="X47" s="127" t="str">
        <f>IF(Income_Distributed_Variables!T47&lt;&gt;"",CONCATENATE(Income_Distributed_Variables!$H47,"[",Income_Distributed_Variables!T47,"]"),"")</f>
        <v/>
      </c>
      <c r="Y47" s="127" t="str">
        <f>IF(Income_Distributed_Variables!U47&lt;&gt;"",CONCATENATE(Income_Distributed_Variables!$H47,"[",Income_Distributed_Variables!U47,"]"),"")</f>
        <v/>
      </c>
      <c r="Z47" s="128" t="str">
        <f>IF(Income_Distributed_Variables!V47&lt;&gt;"",CONCATENATE(Income_Distributed_Variables!$H47,"[",Income_Distributed_Variables!V47,"]"),"")</f>
        <v>Interest payments[*ptinp]</v>
      </c>
      <c r="AA47" s="128" t="str">
        <f>IF(Income_Distributed_Variables!W47&lt;&gt;"",CONCATENATE(Income_Distributed_Variables!$H47,"[",Income_Distributed_Variables!W47,"]"),"")</f>
        <v/>
      </c>
    </row>
    <row r="48" spans="1:27">
      <c r="A48" s="163" t="s">
        <v>615</v>
      </c>
      <c r="B48" s="75" t="s">
        <v>297</v>
      </c>
      <c r="C48" s="69" t="s">
        <v>295</v>
      </c>
      <c r="D48" s="69" t="str">
        <f t="shared" si="0"/>
        <v>*ptmor</v>
      </c>
      <c r="E48" s="70"/>
      <c r="F48" s="74"/>
      <c r="G48" s="69"/>
      <c r="H48" s="236" t="s">
        <v>69</v>
      </c>
      <c r="I48" s="87"/>
      <c r="J48" s="238" t="str">
        <f t="shared" ref="J48:J57" si="11">H48</f>
        <v>Mortgage interest paid</v>
      </c>
      <c r="K48" s="69" t="s">
        <v>2602</v>
      </c>
      <c r="L48" s="85" t="str">
        <f t="shared" si="9"/>
        <v>Mortgage interest paid</v>
      </c>
      <c r="M48" s="69" t="str">
        <f t="shared" si="3"/>
        <v>Mortgage interest paid is payments that are made by borrowers to mortgage lenders above repayments of the principal sum.</v>
      </c>
      <c r="N48" s="557" t="s">
        <v>2076</v>
      </c>
      <c r="O48" s="138"/>
      <c r="P48" s="239"/>
      <c r="Q48" s="138"/>
      <c r="R48" s="138"/>
      <c r="S48" s="141"/>
      <c r="T48" s="141"/>
      <c r="U48" s="141"/>
      <c r="W48" s="141" t="str">
        <f>D48</f>
        <v>*ptmor</v>
      </c>
      <c r="X48" s="127" t="str">
        <f>IF(Income_Distributed_Variables!T48&lt;&gt;"",CONCATENATE(Income_Distributed_Variables!$H48,"[",Income_Distributed_Variables!T48,"]"),"")</f>
        <v/>
      </c>
      <c r="Y48" s="127" t="str">
        <f>IF(Income_Distributed_Variables!U48&lt;&gt;"",CONCATENATE(Income_Distributed_Variables!$H48,"[",Income_Distributed_Variables!U48,"]"),"")</f>
        <v/>
      </c>
      <c r="Z48" s="128"/>
      <c r="AA48" s="128" t="str">
        <f>IF(Income_Distributed_Variables!W48&lt;&gt;"",CONCATENATE(Income_Distributed_Variables!$H48,"[",Income_Distributed_Variables!W48,"]"),"")</f>
        <v>Mortgage interest paid[*ptmor]</v>
      </c>
    </row>
    <row r="49" spans="1:27">
      <c r="A49" s="163" t="s">
        <v>615</v>
      </c>
      <c r="B49" s="75" t="s">
        <v>297</v>
      </c>
      <c r="C49" s="69" t="s">
        <v>296</v>
      </c>
      <c r="D49" s="69" t="str">
        <f t="shared" si="0"/>
        <v>*ptnmo</v>
      </c>
      <c r="E49" s="70"/>
      <c r="F49" s="74"/>
      <c r="G49" s="69"/>
      <c r="H49" s="236" t="s">
        <v>68</v>
      </c>
      <c r="I49" s="87"/>
      <c r="J49" s="238" t="str">
        <f t="shared" si="11"/>
        <v>Non-mortgage interest paid</v>
      </c>
      <c r="K49" s="69" t="s">
        <v>2603</v>
      </c>
      <c r="L49" s="85" t="str">
        <f t="shared" ref="L49:L57" si="12">J49</f>
        <v>Non-mortgage interest paid</v>
      </c>
      <c r="M49" s="69" t="str">
        <f t="shared" si="3"/>
        <v>Non-mortgage interest paid is payments that are made by borrowers to lenders, except lenders of mortgage loans, above repayments of the principal sum.</v>
      </c>
      <c r="N49" s="557" t="s">
        <v>2077</v>
      </c>
      <c r="O49" s="138"/>
      <c r="P49" s="239"/>
      <c r="Q49" s="138"/>
      <c r="R49" s="138"/>
      <c r="S49" s="141"/>
      <c r="T49" s="141"/>
      <c r="U49" s="141"/>
      <c r="W49" s="141" t="str">
        <f>D49</f>
        <v>*ptnmo</v>
      </c>
      <c r="X49" s="127" t="str">
        <f>IF(Income_Distributed_Variables!T49&lt;&gt;"",CONCATENATE(Income_Distributed_Variables!$H49,"[",Income_Distributed_Variables!T49,"]"),"")</f>
        <v/>
      </c>
      <c r="Y49" s="127" t="str">
        <f>IF(Income_Distributed_Variables!U49&lt;&gt;"",CONCATENATE(Income_Distributed_Variables!$H49,"[",Income_Distributed_Variables!U49,"]"),"")</f>
        <v/>
      </c>
      <c r="Z49" s="128"/>
      <c r="AA49" s="128" t="str">
        <f>IF(Income_Distributed_Variables!W49&lt;&gt;"",CONCATENATE(Income_Distributed_Variables!$H49,"[",Income_Distributed_Variables!W49,"]"),"")</f>
        <v>Non-mortgage interest paid[*ptnmo]</v>
      </c>
    </row>
    <row r="50" spans="1:27">
      <c r="A50" s="163" t="s">
        <v>615</v>
      </c>
      <c r="B50" s="70" t="s">
        <v>2394</v>
      </c>
      <c r="C50" s="69" t="s">
        <v>2395</v>
      </c>
      <c r="D50" s="69" t="str">
        <f t="shared" si="0"/>
        <v>*govin</v>
      </c>
      <c r="E50" s="70"/>
      <c r="F50" s="74"/>
      <c r="G50" s="69"/>
      <c r="H50" s="234" t="s">
        <v>2393</v>
      </c>
      <c r="I50" s="87"/>
      <c r="J50" s="238" t="str">
        <f t="shared" si="11"/>
        <v>Net property income paid by government</v>
      </c>
      <c r="K50" s="152" t="s">
        <v>2609</v>
      </c>
      <c r="L50" s="85" t="str">
        <f t="shared" si="12"/>
        <v>Net property income paid by government</v>
      </c>
      <c r="M50" s="69" t="s">
        <v>2405</v>
      </c>
      <c r="N50" s="228"/>
      <c r="O50" s="138"/>
      <c r="P50" s="239"/>
      <c r="Q50" s="138"/>
      <c r="R50" s="138"/>
      <c r="S50" s="141"/>
      <c r="T50" s="141"/>
      <c r="U50" s="141"/>
      <c r="W50" s="141"/>
      <c r="X50" s="127"/>
      <c r="Y50" s="127"/>
      <c r="Z50" s="128"/>
      <c r="AA50" s="128"/>
    </row>
    <row r="51" spans="1:27">
      <c r="A51" s="163" t="s">
        <v>615</v>
      </c>
      <c r="B51" s="70" t="s">
        <v>2398</v>
      </c>
      <c r="C51" s="69" t="s">
        <v>276</v>
      </c>
      <c r="D51" s="69" t="str">
        <f t="shared" si="0"/>
        <v>*npinc</v>
      </c>
      <c r="E51" s="70"/>
      <c r="F51" s="74"/>
      <c r="G51" s="69"/>
      <c r="H51" s="234" t="s">
        <v>2396</v>
      </c>
      <c r="I51" s="87"/>
      <c r="J51" s="238" t="str">
        <f t="shared" si="11"/>
        <v>Net primary income of non-profit institutions</v>
      </c>
      <c r="K51" s="152" t="s">
        <v>2526</v>
      </c>
      <c r="L51" s="85" t="str">
        <f t="shared" si="12"/>
        <v>Net primary income of non-profit institutions</v>
      </c>
      <c r="M51" s="69" t="s">
        <v>2406</v>
      </c>
      <c r="N51" s="228"/>
      <c r="O51" s="138"/>
      <c r="P51" s="239"/>
      <c r="Q51" s="138"/>
      <c r="R51" s="138"/>
      <c r="S51" s="141"/>
      <c r="T51" s="141"/>
      <c r="U51" s="141"/>
      <c r="W51" s="141"/>
      <c r="X51" s="127"/>
      <c r="Y51" s="127"/>
      <c r="Z51" s="128"/>
      <c r="AA51" s="128"/>
    </row>
    <row r="52" spans="1:27">
      <c r="A52" s="163" t="s">
        <v>615</v>
      </c>
      <c r="B52" s="70" t="s">
        <v>480</v>
      </c>
      <c r="C52" s="69" t="s">
        <v>2399</v>
      </c>
      <c r="D52" s="69" t="str">
        <f t="shared" si="0"/>
        <v>*prspn</v>
      </c>
      <c r="E52" s="70"/>
      <c r="F52" s="74"/>
      <c r="G52" s="69"/>
      <c r="H52" s="234" t="s">
        <v>2397</v>
      </c>
      <c r="I52" s="87"/>
      <c r="J52" s="238" t="str">
        <f t="shared" si="11"/>
        <v>Primary surplus of pension system</v>
      </c>
      <c r="K52" s="152" t="s">
        <v>2610</v>
      </c>
      <c r="L52" s="85" t="str">
        <f t="shared" si="12"/>
        <v>Primary surplus of pension system</v>
      </c>
      <c r="M52" s="69" t="s">
        <v>2404</v>
      </c>
      <c r="N52" s="228"/>
      <c r="O52" s="138"/>
      <c r="P52" s="239"/>
      <c r="Q52" s="138"/>
      <c r="R52" s="138"/>
      <c r="S52" s="141"/>
      <c r="T52" s="141"/>
      <c r="U52" s="141"/>
      <c r="W52" s="141"/>
      <c r="X52" s="127"/>
      <c r="Y52" s="127"/>
      <c r="Z52" s="128"/>
      <c r="AA52" s="128"/>
    </row>
    <row r="53" spans="1:27" ht="17" thickBot="1">
      <c r="A53" s="163" t="s">
        <v>615</v>
      </c>
      <c r="B53" s="70" t="s">
        <v>1421</v>
      </c>
      <c r="C53" s="69" t="s">
        <v>2400</v>
      </c>
      <c r="D53" s="69" t="str">
        <f t="shared" si="0"/>
        <v>*invpn</v>
      </c>
      <c r="E53" s="70"/>
      <c r="F53" s="74"/>
      <c r="G53" s="69"/>
      <c r="H53" s="234" t="s">
        <v>2401</v>
      </c>
      <c r="I53" s="87"/>
      <c r="J53" s="238" t="str">
        <f t="shared" si="11"/>
        <v>Investment income payable to pension funds</v>
      </c>
      <c r="K53" s="153" t="s">
        <v>2611</v>
      </c>
      <c r="L53" s="85" t="str">
        <f t="shared" si="12"/>
        <v>Investment income payable to pension funds</v>
      </c>
      <c r="M53" s="81" t="str">
        <f>L53</f>
        <v>Investment income payable to pension funds</v>
      </c>
      <c r="N53" s="228"/>
      <c r="O53" s="138"/>
      <c r="P53" s="239"/>
      <c r="Q53" s="138"/>
      <c r="R53" s="138"/>
      <c r="S53" s="141"/>
      <c r="T53" s="141"/>
      <c r="U53" s="141"/>
      <c r="W53" s="141"/>
      <c r="X53" s="127"/>
      <c r="Y53" s="127"/>
      <c r="Z53" s="128"/>
      <c r="AA53" s="128"/>
    </row>
    <row r="54" spans="1:27" s="73" customFormat="1">
      <c r="A54" s="150" t="s">
        <v>615</v>
      </c>
      <c r="B54" s="83" t="s">
        <v>298</v>
      </c>
      <c r="C54" s="68" t="s">
        <v>277</v>
      </c>
      <c r="D54" s="68" t="str">
        <f>CONCATENATE(A54,B54,C54)</f>
        <v>*pllin</v>
      </c>
      <c r="E54" s="151"/>
      <c r="F54" s="82"/>
      <c r="G54" s="68">
        <v>5</v>
      </c>
      <c r="H54" s="257" t="s">
        <v>1600</v>
      </c>
      <c r="I54" s="86"/>
      <c r="J54" s="259" t="str">
        <f t="shared" si="11"/>
        <v>Pre-tax labor income [pre-tax labor income ranking]</v>
      </c>
      <c r="K54" s="259" t="str">
        <f t="shared" ref="K54:K62" si="13">CONCATENATE(K37," [classement en fonction des revenus du travail avant impôt]")</f>
        <v>Revenu du travail avant impôt [classement en fonction des revenus du travail avant impôt]</v>
      </c>
      <c r="L54" s="68" t="str">
        <f t="shared" si="12"/>
        <v>Pre-tax labor income [pre-tax labor income ranking]</v>
      </c>
      <c r="M54" s="68" t="str">
        <f t="shared" si="3"/>
        <v>Pre-tax labor income [pre-tax labor income ranking] is 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N54" s="229" t="s">
        <v>2424</v>
      </c>
      <c r="O54" s="137"/>
      <c r="P54" s="260"/>
      <c r="Q54" s="137" t="str">
        <f>CONCATENATE(J54,"=",J55,"+",J56,"+",J57)</f>
        <v>Pre-tax labor income [pre-tax labor income ranking]=Compensation of employees [pre-tax labor income ranking]+Labor component of net mixed income [pre-tax labor income ranking]+Pensions and social insurance income (labor share) [pre-tax labor income ranking]</v>
      </c>
      <c r="R54" s="137" t="str">
        <f>CONCATENATE(D54,"=",V55,"+",V56,"+",V57)</f>
        <v>*pllin=*plemp+*pllbu+*plsoc</v>
      </c>
      <c r="S54" s="140"/>
      <c r="T54" s="140"/>
      <c r="U54" s="140" t="str">
        <f>D54</f>
        <v>*pllin</v>
      </c>
      <c r="V54" s="140"/>
      <c r="W54" s="140"/>
      <c r="X54" s="124" t="str">
        <f>IF(Income_Distributed_Variables!T54&lt;&gt;"",CONCATENATE(Income_Distributed_Variables!$H54,"[",Income_Distributed_Variables!T54,"]"),"")</f>
        <v/>
      </c>
      <c r="Y54" s="124" t="str">
        <f>IF(Income_Distributed_Variables!U54&lt;&gt;"",CONCATENATE(Income_Distributed_Variables!$H54,"[",Income_Distributed_Variables!U54,"]"),"")</f>
        <v>Pre-tax labor income [pre-tax labor income ranking][*pllin]</v>
      </c>
      <c r="Z54" s="125" t="str">
        <f>IF(Income_Distributed_Variables!V54&lt;&gt;"",CONCATENATE(Income_Distributed_Variables!$H54,"[",Income_Distributed_Variables!V54,"]"),"")</f>
        <v/>
      </c>
      <c r="AA54" s="125" t="str">
        <f>IF(Income_Distributed_Variables!W54&lt;&gt;"",CONCATENATE(Income_Distributed_Variables!$H54,"[",Income_Distributed_Variables!W54,"]"),"")</f>
        <v/>
      </c>
    </row>
    <row r="55" spans="1:27" s="73" customFormat="1">
      <c r="A55" s="163" t="s">
        <v>615</v>
      </c>
      <c r="B55" s="75" t="s">
        <v>298</v>
      </c>
      <c r="C55" s="69" t="s">
        <v>288</v>
      </c>
      <c r="D55" s="69" t="str">
        <f>CONCATENATE(A55,B55,C55)</f>
        <v>*plemp</v>
      </c>
      <c r="E55" s="70"/>
      <c r="F55" s="74"/>
      <c r="G55" s="69"/>
      <c r="H55" s="220" t="s">
        <v>1505</v>
      </c>
      <c r="I55" s="87"/>
      <c r="J55" s="238" t="str">
        <f t="shared" si="11"/>
        <v>Compensation of employees [pre-tax labor income ranking]</v>
      </c>
      <c r="K55" s="238" t="str">
        <f t="shared" si="13"/>
        <v>Rémunération des salariés [classement en fonction des revenus du travail avant impôt]</v>
      </c>
      <c r="L55" s="69" t="str">
        <f t="shared" si="12"/>
        <v>Compensation of employees [pre-tax labor income ranking]</v>
      </c>
      <c r="M55" s="69" t="str">
        <f t="shared" si="3"/>
        <v>Compensation of employees [pre-tax labor income ranking] is the total remuneration, in cash or in kind, paid by employers to employees in return for work done.</v>
      </c>
      <c r="N55" s="228" t="s">
        <v>2082</v>
      </c>
      <c r="O55" s="138"/>
      <c r="P55" s="239"/>
      <c r="Q55" s="138"/>
      <c r="R55" s="138"/>
      <c r="S55" s="141"/>
      <c r="T55" s="141"/>
      <c r="U55" s="141"/>
      <c r="V55" s="141" t="str">
        <f>D55</f>
        <v>*plemp</v>
      </c>
      <c r="W55" s="141"/>
      <c r="X55" s="127" t="str">
        <f>IF(Income_Distributed_Variables!T55&lt;&gt;"",CONCATENATE(Income_Distributed_Variables!$H55,"[",Income_Distributed_Variables!T55,"]"),"")</f>
        <v/>
      </c>
      <c r="Y55" s="127" t="str">
        <f>IF(Income_Distributed_Variables!U55&lt;&gt;"",CONCATENATE(Income_Distributed_Variables!$H55,"[",Income_Distributed_Variables!U55,"]"),"")</f>
        <v/>
      </c>
      <c r="Z55" s="128" t="str">
        <f>IF(Income_Distributed_Variables!V55&lt;&gt;"",CONCATENATE(Income_Distributed_Variables!$H55,"[",Income_Distributed_Variables!V55,"]"),"")</f>
        <v>Compensation of employees [pre-tax labor income ranking][*plemp]</v>
      </c>
      <c r="AA55" s="128" t="str">
        <f>IF(Income_Distributed_Variables!W55&lt;&gt;"",CONCATENATE(Income_Distributed_Variables!$H55,"[",Income_Distributed_Variables!W55,"]"),"")</f>
        <v/>
      </c>
    </row>
    <row r="56" spans="1:27" s="73" customFormat="1" ht="17" customHeight="1">
      <c r="A56" s="163" t="s">
        <v>615</v>
      </c>
      <c r="B56" s="75" t="s">
        <v>298</v>
      </c>
      <c r="C56" s="69" t="s">
        <v>299</v>
      </c>
      <c r="D56" s="69" t="str">
        <f>CONCATENATE(A56,B56,C56)</f>
        <v>*pllbu</v>
      </c>
      <c r="E56" s="70"/>
      <c r="F56" s="74"/>
      <c r="G56" s="69"/>
      <c r="H56" s="220" t="s">
        <v>1506</v>
      </c>
      <c r="I56" s="87"/>
      <c r="J56" s="238" t="str">
        <f t="shared" si="11"/>
        <v>Labor component of net mixed income [pre-tax labor income ranking]</v>
      </c>
      <c r="K56" s="238" t="str">
        <f t="shared" si="13"/>
        <v>Part du travail dans le revenu mixte net des ménages [classement en fonction des revenus du travail avant impôt]</v>
      </c>
      <c r="L56" s="69" t="str">
        <f t="shared" si="12"/>
        <v>Labor component of net mixed income [pre-tax labor income ranking]</v>
      </c>
      <c r="M56" s="69" t="str">
        <f t="shared" si="3"/>
        <v>Labor component of net mixed income [pre-tax labor income ranking]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N56" s="228" t="s">
        <v>2083</v>
      </c>
      <c r="O56" s="138"/>
      <c r="P56" s="239"/>
      <c r="Q56" s="138"/>
      <c r="R56" s="138"/>
      <c r="S56" s="141"/>
      <c r="T56" s="141"/>
      <c r="U56" s="141"/>
      <c r="V56" s="141" t="str">
        <f>D56</f>
        <v>*pllbu</v>
      </c>
      <c r="W56" s="141"/>
      <c r="X56" s="127" t="str">
        <f>IF(Income_Distributed_Variables!T56&lt;&gt;"",CONCATENATE(Income_Distributed_Variables!$H56,"[",Income_Distributed_Variables!T56,"]"),"")</f>
        <v/>
      </c>
      <c r="Y56" s="127" t="str">
        <f>IF(Income_Distributed_Variables!U56&lt;&gt;"",CONCATENATE(Income_Distributed_Variables!$H56,"[",Income_Distributed_Variables!U56,"]"),"")</f>
        <v/>
      </c>
      <c r="Z56" s="128" t="str">
        <f>IF(Income_Distributed_Variables!V56&lt;&gt;"",CONCATENATE(Income_Distributed_Variables!$H56,"[",Income_Distributed_Variables!V56,"]"),"")</f>
        <v>Labor component of net mixed income [pre-tax labor income ranking][*pllbu]</v>
      </c>
      <c r="AA56" s="128" t="str">
        <f>IF(Income_Distributed_Variables!W56&lt;&gt;"",CONCATENATE(Income_Distributed_Variables!$H56,"[",Income_Distributed_Variables!W56,"]"),"")</f>
        <v/>
      </c>
    </row>
    <row r="57" spans="1:27" s="73" customFormat="1" ht="17" thickBot="1">
      <c r="A57" s="223" t="s">
        <v>615</v>
      </c>
      <c r="B57" s="80" t="s">
        <v>298</v>
      </c>
      <c r="C57" s="81" t="s">
        <v>1603</v>
      </c>
      <c r="D57" s="81" t="str">
        <f>CONCATENATE(A57,B57,C57)</f>
        <v>*plsoc</v>
      </c>
      <c r="E57" s="258"/>
      <c r="F57" s="79"/>
      <c r="G57" s="81"/>
      <c r="H57" s="221" t="s">
        <v>1604</v>
      </c>
      <c r="I57" s="88"/>
      <c r="J57" s="261" t="str">
        <f t="shared" si="11"/>
        <v>Pensions and social insurance income (labor share) [pre-tax labor income ranking]</v>
      </c>
      <c r="K57" s="261" t="str">
        <f t="shared" si="13"/>
        <v>Part du travail dans les retraites et l'assurance sociale [classement en fonction des revenus du travail avant impôt]</v>
      </c>
      <c r="L57" s="81" t="str">
        <f t="shared" si="12"/>
        <v>Pensions and social insurance income (labor share) [pre-tax labor income ranking]</v>
      </c>
      <c r="M57" s="81" t="str">
        <f t="shared" si="3"/>
        <v>Pensions and social insurance income (labor share) [pre-tax labor income ranking] are the labour share of payments made by pension funds and social insurance system. The labour share of payments is the share received by providing labour as a factor of production.</v>
      </c>
      <c r="N57" s="251" t="s">
        <v>2084</v>
      </c>
      <c r="O57" s="139"/>
      <c r="P57" s="262"/>
      <c r="Q57" s="139"/>
      <c r="R57" s="139"/>
      <c r="S57" s="142"/>
      <c r="T57" s="142"/>
      <c r="U57" s="142"/>
      <c r="V57" s="142" t="str">
        <f>D57</f>
        <v>*plsoc</v>
      </c>
      <c r="W57" s="142"/>
      <c r="X57" s="130" t="str">
        <f>IF(Income_Distributed_Variables!T57&lt;&gt;"",CONCATENATE(Income_Distributed_Variables!$H57,"[",Income_Distributed_Variables!T57,"]"),"")</f>
        <v/>
      </c>
      <c r="Y57" s="130" t="str">
        <f>IF(Income_Distributed_Variables!U57&lt;&gt;"",CONCATENATE(Income_Distributed_Variables!$H57,"[",Income_Distributed_Variables!U57,"]"),"")</f>
        <v/>
      </c>
      <c r="Z57" s="131" t="str">
        <f>IF(Income_Distributed_Variables!V57&lt;&gt;"",CONCATENATE(Income_Distributed_Variables!$H57,"[",Income_Distributed_Variables!V57,"]"),"")</f>
        <v>Pensions and social insurance income (labor share) [pre-tax labor income ranking][*plsoc]</v>
      </c>
      <c r="AA57" s="131" t="str">
        <f>IF(Income_Distributed_Variables!W57&lt;&gt;"",CONCATENATE(Income_Distributed_Variables!$H57,"[",Income_Distributed_Variables!W57,"]"),"")</f>
        <v/>
      </c>
    </row>
    <row r="58" spans="1:27" s="73" customFormat="1">
      <c r="A58" s="163" t="s">
        <v>615</v>
      </c>
      <c r="B58" s="75" t="s">
        <v>303</v>
      </c>
      <c r="C58" s="69" t="s">
        <v>313</v>
      </c>
      <c r="D58" s="69" t="str">
        <f t="shared" ref="D58:D66" si="14">CONCATENATE(A58,B58,C58)</f>
        <v>*pkkin</v>
      </c>
      <c r="E58" s="70"/>
      <c r="F58" s="74"/>
      <c r="G58" s="69">
        <v>6</v>
      </c>
      <c r="H58" s="234" t="s">
        <v>1601</v>
      </c>
      <c r="I58" s="256"/>
      <c r="J58" s="238" t="str">
        <f t="shared" ref="J58:J65" si="15">H58</f>
        <v>Pre-tax capital income [pre-tax capital income ranking]</v>
      </c>
      <c r="K58" s="238" t="str">
        <f t="shared" si="13"/>
        <v>Revenu du capital avant impôt [classement en fonction des revenus du travail avant impôt]</v>
      </c>
      <c r="L58" s="69" t="str">
        <f t="shared" ref="L58:L66" si="16">J58</f>
        <v>Pre-tax capital income [pre-tax capital income ranking]</v>
      </c>
      <c r="M58" s="69" t="str">
        <f t="shared" si="3"/>
        <v>Pre-tax capital income [pre-tax capital income ranking] is the sum of all pre-tax personal income flows accruing to the individual owners of capital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N58" s="228" t="s">
        <v>2425</v>
      </c>
      <c r="O58" s="138"/>
      <c r="P58" s="239"/>
      <c r="Q58" s="138" t="str">
        <f>CONCATENATE(J58,"=",J59,"+",J60,"+",J61,"+",J62,"-",J64)</f>
        <v>Pre-tax capital income [pre-tax capital income ranking]=Housing asset income [pre-tax capital income ranking]+Equity asset income [pre-tax capital income ranking]+Interest income [pre-tax capital income ranking]+Pensions and social insurance income (capital share) [pre-tax capital income ranking]-Interest payments [pre-tax capital income ranking]</v>
      </c>
      <c r="R58" s="138" t="str">
        <f>CONCATENATE(D58,"=",D59,"+",D60,"+",D61,"+",D62,"+",D63,"-",D64)</f>
        <v>*pkkin=*pkhou+*pkfin+*pkint+*pkkpe+*pkmik-*pkinp</v>
      </c>
      <c r="S58" s="141"/>
      <c r="T58" s="141"/>
      <c r="U58" s="141" t="str">
        <f>D58</f>
        <v>*pkkin</v>
      </c>
      <c r="V58" s="141"/>
      <c r="W58" s="141"/>
      <c r="X58" s="127" t="str">
        <f>IF(Income_Distributed_Variables!T58&lt;&gt;"",CONCATENATE(Income_Distributed_Variables!$H58,"[",Income_Distributed_Variables!T58,"]"),"")</f>
        <v/>
      </c>
      <c r="Y58" s="127" t="str">
        <f>IF(Income_Distributed_Variables!U58&lt;&gt;"",CONCATENATE(Income_Distributed_Variables!$H58,"[",Income_Distributed_Variables!U58,"]"),"")</f>
        <v>Pre-tax capital income [pre-tax capital income ranking][*pkkin]</v>
      </c>
      <c r="Z58" s="128" t="str">
        <f>IF(Income_Distributed_Variables!V58&lt;&gt;"",CONCATENATE(Income_Distributed_Variables!$H58,"[",Income_Distributed_Variables!V58,"]"),"")</f>
        <v/>
      </c>
      <c r="AA58" s="128" t="str">
        <f>IF(Income_Distributed_Variables!W58&lt;&gt;"",CONCATENATE(Income_Distributed_Variables!$H58,"[",Income_Distributed_Variables!W58,"]"),"")</f>
        <v/>
      </c>
    </row>
    <row r="59" spans="1:27" s="73" customFormat="1">
      <c r="A59" s="163" t="s">
        <v>615</v>
      </c>
      <c r="B59" s="75" t="s">
        <v>303</v>
      </c>
      <c r="C59" s="69" t="s">
        <v>19</v>
      </c>
      <c r="D59" s="69" t="str">
        <f t="shared" si="14"/>
        <v>*pkhou</v>
      </c>
      <c r="E59" s="70"/>
      <c r="F59" s="74"/>
      <c r="G59" s="69"/>
      <c r="H59" s="220" t="s">
        <v>1507</v>
      </c>
      <c r="I59" s="256"/>
      <c r="J59" s="238" t="str">
        <f t="shared" si="15"/>
        <v>Housing asset income [pre-tax capital income ranking]</v>
      </c>
      <c r="K59" s="238" t="str">
        <f t="shared" si="13"/>
        <v>Revenu foncier [classement en fonction des revenus du travail avant impôt]</v>
      </c>
      <c r="L59" s="69" t="str">
        <f t="shared" si="16"/>
        <v>Housing asset income [pre-tax capital income ranking]</v>
      </c>
      <c r="M59" s="69" t="str">
        <f t="shared" si="3"/>
        <v>Housing asset income [pre-tax capital income ranking] is income received by virtue of owning housing assets. The most common example of housing asset income is rental income.</v>
      </c>
      <c r="N59" s="228" t="s">
        <v>2085</v>
      </c>
      <c r="O59" s="138"/>
      <c r="P59" s="239"/>
      <c r="Q59" s="138"/>
      <c r="R59" s="138"/>
      <c r="S59" s="141"/>
      <c r="T59" s="141"/>
      <c r="U59" s="141"/>
      <c r="V59" s="141" t="str">
        <f t="shared" ref="V59:V64" si="17">D59</f>
        <v>*pkhou</v>
      </c>
      <c r="W59" s="141"/>
      <c r="X59" s="127" t="str">
        <f>IF(Income_Distributed_Variables!T59&lt;&gt;"",CONCATENATE(Income_Distributed_Variables!$H59,"[",Income_Distributed_Variables!T59,"]"),"")</f>
        <v/>
      </c>
      <c r="Y59" s="127" t="str">
        <f>IF(Income_Distributed_Variables!U59&lt;&gt;"",CONCATENATE(Income_Distributed_Variables!$H59,"[",Income_Distributed_Variables!U59,"]"),"")</f>
        <v/>
      </c>
      <c r="Z59" s="128" t="str">
        <f>IF(Income_Distributed_Variables!V59&lt;&gt;"",CONCATENATE(Income_Distributed_Variables!$H59,"[",Income_Distributed_Variables!V59,"]"),"")</f>
        <v>Housing asset income [pre-tax capital income ranking][*pkhou]</v>
      </c>
      <c r="AA59" s="128" t="str">
        <f>IF(Income_Distributed_Variables!W59&lt;&gt;"",CONCATENATE(Income_Distributed_Variables!$H59,"[",Income_Distributed_Variables!W59,"]"),"")</f>
        <v/>
      </c>
    </row>
    <row r="60" spans="1:27" s="73" customFormat="1">
      <c r="A60" s="163" t="s">
        <v>615</v>
      </c>
      <c r="B60" s="75" t="s">
        <v>303</v>
      </c>
      <c r="C60" s="69" t="s">
        <v>21</v>
      </c>
      <c r="D60" s="69" t="str">
        <f t="shared" si="14"/>
        <v>*pkfin</v>
      </c>
      <c r="E60" s="70"/>
      <c r="F60" s="74"/>
      <c r="G60" s="69"/>
      <c r="H60" s="220" t="s">
        <v>1605</v>
      </c>
      <c r="I60" s="256"/>
      <c r="J60" s="238" t="str">
        <f t="shared" si="15"/>
        <v>Equity asset income [pre-tax capital income ranking]</v>
      </c>
      <c r="K60" s="238" t="str">
        <f t="shared" si="13"/>
        <v>Revenu des actions [classement en fonction des revenus du travail avant impôt]</v>
      </c>
      <c r="L60" s="69" t="str">
        <f t="shared" si="16"/>
        <v>Equity asset income [pre-tax capital income ranking]</v>
      </c>
      <c r="M60" s="69" t="str">
        <f t="shared" si="3"/>
        <v>Equity asset income [pre-tax capital income ranking] is income received by virtue of owning equity assets. The most common example of equity asset income is dividends.</v>
      </c>
      <c r="N60" s="228" t="s">
        <v>2086</v>
      </c>
      <c r="O60" s="138"/>
      <c r="P60" s="239"/>
      <c r="Q60" s="138"/>
      <c r="R60" s="138"/>
      <c r="S60" s="141"/>
      <c r="T60" s="141"/>
      <c r="U60" s="141"/>
      <c r="V60" s="141" t="str">
        <f t="shared" si="17"/>
        <v>*pkfin</v>
      </c>
      <c r="W60" s="141"/>
      <c r="X60" s="127" t="str">
        <f>IF(Income_Distributed_Variables!T60&lt;&gt;"",CONCATENATE(Income_Distributed_Variables!$H60,"[",Income_Distributed_Variables!T60,"]"),"")</f>
        <v/>
      </c>
      <c r="Y60" s="127" t="str">
        <f>IF(Income_Distributed_Variables!U60&lt;&gt;"",CONCATENATE(Income_Distributed_Variables!$H60,"[",Income_Distributed_Variables!U60,"]"),"")</f>
        <v/>
      </c>
      <c r="Z60" s="128" t="str">
        <f>IF(Income_Distributed_Variables!V60&lt;&gt;"",CONCATENATE(Income_Distributed_Variables!$H60,"[",Income_Distributed_Variables!V60,"]"),"")</f>
        <v>Equity asset income [pre-tax capital income ranking][*pkfin]</v>
      </c>
      <c r="AA60" s="128" t="str">
        <f>IF(Income_Distributed_Variables!W60&lt;&gt;"",CONCATENATE(Income_Distributed_Variables!$H60,"[",Income_Distributed_Variables!W60,"]"),"")</f>
        <v/>
      </c>
    </row>
    <row r="61" spans="1:27" s="73" customFormat="1">
      <c r="A61" s="163" t="s">
        <v>615</v>
      </c>
      <c r="B61" s="75" t="s">
        <v>303</v>
      </c>
      <c r="C61" s="69" t="s">
        <v>281</v>
      </c>
      <c r="D61" s="69" t="str">
        <f t="shared" si="14"/>
        <v>*pkint</v>
      </c>
      <c r="E61" s="70"/>
      <c r="F61" s="74"/>
      <c r="G61" s="69"/>
      <c r="H61" s="220" t="s">
        <v>1606</v>
      </c>
      <c r="I61" s="256"/>
      <c r="J61" s="238" t="str">
        <f t="shared" si="15"/>
        <v>Interest income [pre-tax capital income ranking]</v>
      </c>
      <c r="K61" s="238" t="str">
        <f t="shared" si="13"/>
        <v>Revenu des intérêts [classement en fonction des revenus du travail avant impôt]</v>
      </c>
      <c r="L61" s="69" t="str">
        <f t="shared" si="16"/>
        <v>Interest income [pre-tax capital income ranking]</v>
      </c>
      <c r="M61" s="69" t="str">
        <f t="shared" si="3"/>
        <v>Interest income [pre-tax capital income ranking] is payments that lenders receive above repayments of the principal sum.</v>
      </c>
      <c r="N61" s="228" t="s">
        <v>2087</v>
      </c>
      <c r="O61" s="138"/>
      <c r="P61" s="239"/>
      <c r="Q61" s="138"/>
      <c r="R61" s="138"/>
      <c r="S61" s="141"/>
      <c r="T61" s="141"/>
      <c r="U61" s="141"/>
      <c r="V61" s="141" t="str">
        <f t="shared" si="17"/>
        <v>*pkint</v>
      </c>
      <c r="W61" s="141"/>
      <c r="X61" s="127" t="str">
        <f>IF(Income_Distributed_Variables!T61&lt;&gt;"",CONCATENATE(Income_Distributed_Variables!$H61,"[",Income_Distributed_Variables!T61,"]"),"")</f>
        <v/>
      </c>
      <c r="Y61" s="127" t="str">
        <f>IF(Income_Distributed_Variables!U61&lt;&gt;"",CONCATENATE(Income_Distributed_Variables!$H61,"[",Income_Distributed_Variables!U61,"]"),"")</f>
        <v/>
      </c>
      <c r="Z61" s="128" t="str">
        <f>IF(Income_Distributed_Variables!V61&lt;&gt;"",CONCATENATE(Income_Distributed_Variables!$H61,"[",Income_Distributed_Variables!V61,"]"),"")</f>
        <v>Interest income [pre-tax capital income ranking][*pkint]</v>
      </c>
      <c r="AA61" s="128" t="str">
        <f>IF(Income_Distributed_Variables!W61&lt;&gt;"",CONCATENATE(Income_Distributed_Variables!$H61,"[",Income_Distributed_Variables!W61,"]"),"")</f>
        <v/>
      </c>
    </row>
    <row r="62" spans="1:27" s="73" customFormat="1">
      <c r="A62" s="163" t="s">
        <v>615</v>
      </c>
      <c r="B62" s="75" t="s">
        <v>303</v>
      </c>
      <c r="C62" s="69" t="s">
        <v>1602</v>
      </c>
      <c r="D62" s="69" t="str">
        <f t="shared" si="14"/>
        <v>*pkkpe</v>
      </c>
      <c r="E62" s="70"/>
      <c r="F62" s="74"/>
      <c r="G62" s="69"/>
      <c r="H62" s="220" t="s">
        <v>1607</v>
      </c>
      <c r="I62" s="256"/>
      <c r="J62" s="238" t="str">
        <f t="shared" si="15"/>
        <v>Pensions and social insurance income (capital share) [pre-tax capital income ranking]</v>
      </c>
      <c r="K62" s="238" t="str">
        <f t="shared" si="13"/>
        <v>Part du capital dans les retraites et l'assurance sociale [classement en fonction des revenus du travail avant impôt]</v>
      </c>
      <c r="L62" s="69" t="str">
        <f t="shared" si="16"/>
        <v>Pensions and social insurance income (capital share) [pre-tax capital income ranking]</v>
      </c>
      <c r="M62" s="69" t="str">
        <f t="shared" si="3"/>
        <v>Pensions and social insurance income (capital share) [pre-tax capital income ranking] are the capital share of payments made by pension funds and social insurance system. The capital share of payments is the share received by providing capital as a factor of production.</v>
      </c>
      <c r="N62" s="228" t="s">
        <v>2088</v>
      </c>
      <c r="O62" s="138"/>
      <c r="P62" s="239"/>
      <c r="Q62" s="138"/>
      <c r="R62" s="138"/>
      <c r="S62" s="141"/>
      <c r="T62" s="141"/>
      <c r="U62" s="141"/>
      <c r="V62" s="141" t="str">
        <f t="shared" si="17"/>
        <v>*pkkpe</v>
      </c>
      <c r="W62" s="141"/>
      <c r="X62" s="127" t="str">
        <f>IF(Income_Distributed_Variables!T62&lt;&gt;"",CONCATENATE(Income_Distributed_Variables!$H62,"[",Income_Distributed_Variables!T62,"]"),"")</f>
        <v/>
      </c>
      <c r="Y62" s="127" t="str">
        <f>IF(Income_Distributed_Variables!U62&lt;&gt;"",CONCATENATE(Income_Distributed_Variables!$H62,"[",Income_Distributed_Variables!U62,"]"),"")</f>
        <v/>
      </c>
      <c r="Z62" s="128" t="str">
        <f>IF(Income_Distributed_Variables!V62&lt;&gt;"",CONCATENATE(Income_Distributed_Variables!$H62,"[",Income_Distributed_Variables!V62,"]"),"")</f>
        <v>Pensions and social insurance income (capital share) [pre-tax capital income ranking][*pkkpe]</v>
      </c>
      <c r="AA62" s="128" t="str">
        <f>IF(Income_Distributed_Variables!W62&lt;&gt;"",CONCATENATE(Income_Distributed_Variables!$H62,"[",Income_Distributed_Variables!W62,"]"),"")</f>
        <v/>
      </c>
    </row>
    <row r="63" spans="1:27" s="73" customFormat="1">
      <c r="A63" s="163" t="s">
        <v>615</v>
      </c>
      <c r="B63" s="70" t="s">
        <v>303</v>
      </c>
      <c r="C63" s="69" t="s">
        <v>1513</v>
      </c>
      <c r="D63" s="69" t="str">
        <f t="shared" si="14"/>
        <v>*pkmik</v>
      </c>
      <c r="E63" s="70"/>
      <c r="F63" s="74"/>
      <c r="G63" s="69"/>
      <c r="H63" s="220" t="str">
        <f>H46</f>
        <v>Capital component of mixed income</v>
      </c>
      <c r="I63" s="256"/>
      <c r="J63" s="238" t="str">
        <f>H63</f>
        <v>Capital component of mixed income</v>
      </c>
      <c r="K63" s="238" t="str">
        <f>K32</f>
        <v>Part du revenu du capital dans le revenu mixte des ménages</v>
      </c>
      <c r="L63" s="69" t="str">
        <f t="shared" si="16"/>
        <v>Capital component of mixed income</v>
      </c>
      <c r="M63" s="69"/>
      <c r="N63" s="228"/>
      <c r="O63" s="138"/>
      <c r="P63" s="239"/>
      <c r="Q63" s="138"/>
      <c r="R63" s="138"/>
      <c r="S63" s="141"/>
      <c r="T63" s="141"/>
      <c r="U63" s="141"/>
      <c r="V63" s="141" t="str">
        <f t="shared" si="17"/>
        <v>*pkmik</v>
      </c>
      <c r="W63" s="141"/>
      <c r="X63" s="127"/>
      <c r="Y63" s="127"/>
      <c r="Z63" s="128" t="str">
        <f>IF(Income_Distributed_Variables!V63&lt;&gt;"",CONCATENATE(Income_Distributed_Variables!$H63,"[",Income_Distributed_Variables!V63,"]"),"")</f>
        <v>Capital component of mixed income[*pkmik]</v>
      </c>
      <c r="AA63" s="128"/>
    </row>
    <row r="64" spans="1:27">
      <c r="A64" s="163" t="s">
        <v>615</v>
      </c>
      <c r="B64" s="75" t="s">
        <v>303</v>
      </c>
      <c r="C64" s="69" t="s">
        <v>484</v>
      </c>
      <c r="D64" s="69" t="str">
        <f t="shared" si="14"/>
        <v>*pkinp</v>
      </c>
      <c r="E64" s="70"/>
      <c r="F64" s="74"/>
      <c r="G64" s="69"/>
      <c r="H64" s="220" t="s">
        <v>1608</v>
      </c>
      <c r="I64" s="256"/>
      <c r="J64" s="238" t="str">
        <f t="shared" si="15"/>
        <v>Interest payments [pre-tax capital income ranking]</v>
      </c>
      <c r="K64" s="238" t="str">
        <f>CONCATENATE(K47," [classement en fonction des revenus du travail avant impôt]")</f>
        <v>Paiement des intérêts [classement en fonction des revenus du travail avant impôt]</v>
      </c>
      <c r="L64" s="69" t="str">
        <f t="shared" si="16"/>
        <v>Interest payments [pre-tax capital income ranking]</v>
      </c>
      <c r="M64" s="69" t="str">
        <f t="shared" si="3"/>
        <v>Interest payments [pre-tax capital income ranking] are payments that are made by borrowers to lenders above repayments of the principal sum.</v>
      </c>
      <c r="N64" s="228" t="s">
        <v>2089</v>
      </c>
      <c r="O64" s="138"/>
      <c r="P64" s="239"/>
      <c r="Q64" s="138" t="str">
        <f>CONCATENATE(J64,"=",J65,"+",J66)</f>
        <v>Interest payments [pre-tax capital income ranking]=Mortgage interest paid [pre-tax capital income ranking]+Non-mortgage interest paid [pre-tax capital income ranking]</v>
      </c>
      <c r="R64" s="138" t="str">
        <f>CONCATENATE(D64,"=",D65,"+",D66)</f>
        <v>*pkinp=*pkmor+*pknmo</v>
      </c>
      <c r="S64" s="141"/>
      <c r="T64" s="141"/>
      <c r="U64" s="141"/>
      <c r="V64" s="141" t="str">
        <f t="shared" si="17"/>
        <v>*pkinp</v>
      </c>
      <c r="W64" s="141"/>
      <c r="X64" s="127" t="str">
        <f>IF(Income_Distributed_Variables!T64&lt;&gt;"",CONCATENATE(Income_Distributed_Variables!$H64,"[",Income_Distributed_Variables!T64,"]"),"")</f>
        <v/>
      </c>
      <c r="Y64" s="127" t="str">
        <f>IF(Income_Distributed_Variables!U64&lt;&gt;"",CONCATENATE(Income_Distributed_Variables!$H64,"[",Income_Distributed_Variables!U64,"]"),"")</f>
        <v/>
      </c>
      <c r="Z64" s="128" t="str">
        <f>IF(Income_Distributed_Variables!V64&lt;&gt;"",CONCATENATE(Income_Distributed_Variables!$H64,"[",Income_Distributed_Variables!V64,"]"),"")</f>
        <v>Interest payments [pre-tax capital income ranking][*pkinp]</v>
      </c>
      <c r="AA64" s="128" t="str">
        <f>IF(Income_Distributed_Variables!W64&lt;&gt;"",CONCATENATE(Income_Distributed_Variables!$H64,"[",Income_Distributed_Variables!W64,"]"),"")</f>
        <v/>
      </c>
    </row>
    <row r="65" spans="1:27">
      <c r="A65" s="163" t="s">
        <v>615</v>
      </c>
      <c r="B65" s="75" t="s">
        <v>303</v>
      </c>
      <c r="C65" s="69" t="s">
        <v>295</v>
      </c>
      <c r="D65" s="69" t="str">
        <f t="shared" si="14"/>
        <v>*pkmor</v>
      </c>
      <c r="E65" s="70"/>
      <c r="F65" s="74"/>
      <c r="G65" s="69"/>
      <c r="H65" s="236" t="s">
        <v>1609</v>
      </c>
      <c r="I65" s="256"/>
      <c r="J65" s="238" t="str">
        <f t="shared" si="15"/>
        <v>Mortgage interest paid [pre-tax capital income ranking]</v>
      </c>
      <c r="K65" s="238" t="str">
        <f>CONCATENATE(K48," [classement en fonction des revenus du travail avant impôt]")</f>
        <v>Paiement des intérêts hypothécaires [classement en fonction des revenus du travail avant impôt]</v>
      </c>
      <c r="L65" s="69" t="str">
        <f t="shared" si="16"/>
        <v>Mortgage interest paid [pre-tax capital income ranking]</v>
      </c>
      <c r="M65" s="69" t="str">
        <f t="shared" si="3"/>
        <v>Mortgage interest paid [pre-tax capital income ranking] is payments that are made by borrowers to mortgage lenders above repayments of the principal sum.</v>
      </c>
      <c r="N65" s="228" t="s">
        <v>2090</v>
      </c>
      <c r="O65" s="138"/>
      <c r="P65" s="239"/>
      <c r="Q65" s="138"/>
      <c r="R65" s="138"/>
      <c r="S65" s="141"/>
      <c r="T65" s="141"/>
      <c r="U65" s="141"/>
      <c r="W65" s="141" t="str">
        <f>D65</f>
        <v>*pkmor</v>
      </c>
      <c r="X65" s="127" t="str">
        <f>IF(Income_Distributed_Variables!T65&lt;&gt;"",CONCATENATE(Income_Distributed_Variables!$H65,"[",Income_Distributed_Variables!T65,"]"),"")</f>
        <v/>
      </c>
      <c r="Y65" s="127" t="str">
        <f>IF(Income_Distributed_Variables!U65&lt;&gt;"",CONCATENATE(Income_Distributed_Variables!$H65,"[",Income_Distributed_Variables!U65,"]"),"")</f>
        <v/>
      </c>
      <c r="Z65" s="128"/>
      <c r="AA65" s="128" t="str">
        <f>IF(Income_Distributed_Variables!W65&lt;&gt;"",CONCATENATE(Income_Distributed_Variables!$H65,"[",Income_Distributed_Variables!W65,"]"),"")</f>
        <v>Mortgage interest paid [pre-tax capital income ranking][*pkmor]</v>
      </c>
    </row>
    <row r="66" spans="1:27" ht="17" thickBot="1">
      <c r="A66" s="163" t="s">
        <v>615</v>
      </c>
      <c r="B66" s="75" t="s">
        <v>303</v>
      </c>
      <c r="C66" s="69" t="s">
        <v>296</v>
      </c>
      <c r="D66" s="69" t="str">
        <f t="shared" si="14"/>
        <v>*pknmo</v>
      </c>
      <c r="E66" s="70"/>
      <c r="F66" s="74"/>
      <c r="G66" s="69"/>
      <c r="H66" s="237" t="s">
        <v>1610</v>
      </c>
      <c r="I66" s="87"/>
      <c r="J66" s="238" t="str">
        <f>H66</f>
        <v>Non-mortgage interest paid [pre-tax capital income ranking]</v>
      </c>
      <c r="K66" s="238" t="str">
        <f>CONCATENATE(K49," [classement en fonction des revenus du travail avant impôt]")</f>
        <v>Paiement des intérêts non-hypothécaires [classement en fonction des revenus du travail avant impôt]</v>
      </c>
      <c r="L66" s="69" t="str">
        <f t="shared" si="16"/>
        <v>Non-mortgage interest paid [pre-tax capital income ranking]</v>
      </c>
      <c r="M66" s="69" t="str">
        <f t="shared" si="3"/>
        <v>Non-mortgage interest paid [pre-tax capital income ranking] is payments that are made by borrowers to lenders, except lenders of mortgage loans, above repayments of the principal sum.</v>
      </c>
      <c r="N66" s="228" t="s">
        <v>2091</v>
      </c>
      <c r="O66" s="138"/>
      <c r="P66" s="239"/>
      <c r="Q66" s="138"/>
      <c r="R66" s="138"/>
      <c r="S66" s="141"/>
      <c r="T66" s="141"/>
      <c r="U66" s="141"/>
      <c r="W66" s="141" t="str">
        <f>D66</f>
        <v>*pknmo</v>
      </c>
      <c r="X66" s="127" t="str">
        <f>IF(Income_Distributed_Variables!T66&lt;&gt;"",CONCATENATE(Income_Distributed_Variables!$H66,"[",Income_Distributed_Variables!T66,"]"),"")</f>
        <v/>
      </c>
      <c r="Y66" s="127" t="str">
        <f>IF(Income_Distributed_Variables!U66&lt;&gt;"",CONCATENATE(Income_Distributed_Variables!$H66,"[",Income_Distributed_Variables!U66,"]"),"")</f>
        <v/>
      </c>
      <c r="Z66" s="128"/>
      <c r="AA66" s="128" t="str">
        <f>IF(Income_Distributed_Variables!W66&lt;&gt;"",CONCATENATE(Income_Distributed_Variables!$H66,"[",Income_Distributed_Variables!W66,"]"),"")</f>
        <v>Non-mortgage interest paid [pre-tax capital income ranking][*pknmo]</v>
      </c>
    </row>
    <row r="67" spans="1:27">
      <c r="A67" s="150" t="s">
        <v>615</v>
      </c>
      <c r="B67" s="83" t="s">
        <v>308</v>
      </c>
      <c r="C67" s="68" t="s">
        <v>276</v>
      </c>
      <c r="D67" s="68" t="str">
        <f t="shared" ref="D67:D84" si="18">CONCATENATE(A67,B67,C67)</f>
        <v>*diinc</v>
      </c>
      <c r="E67" s="151"/>
      <c r="F67" s="82"/>
      <c r="G67" s="68">
        <v>7</v>
      </c>
      <c r="H67" s="233" t="s">
        <v>1596</v>
      </c>
      <c r="I67" s="86"/>
      <c r="J67" s="68" t="str">
        <f>H67</f>
        <v>Post-tax national income</v>
      </c>
      <c r="K67" s="83" t="s">
        <v>2612</v>
      </c>
      <c r="L67" s="68" t="str">
        <f>J67</f>
        <v>Post-tax national income</v>
      </c>
      <c r="M67" s="68" t="str">
        <f t="shared" si="3"/>
        <v>Post-tax national income is the sum of primary incomes over all sectors (private and public), minus taxes.</v>
      </c>
      <c r="N67" s="229" t="s">
        <v>2149</v>
      </c>
      <c r="O67" s="137"/>
      <c r="P67" s="260"/>
      <c r="Q67" s="137" t="str">
        <f>CONCATENATE("[",J67,"]","=","[",J68,"]","+","[",J81,"]")</f>
        <v>[Post-tax national income]=[Post-tax disposable income]+[Public spending]</v>
      </c>
      <c r="R67" s="651" t="str">
        <f>CONCATENATE(D67,"=",D68,"+",D81)</f>
        <v>*diinc=*cainc+*ppinc</v>
      </c>
      <c r="S67" s="245"/>
      <c r="T67" s="140" t="str">
        <f>D67</f>
        <v>*diinc</v>
      </c>
      <c r="U67" s="140"/>
      <c r="V67" s="140"/>
      <c r="W67" s="246"/>
      <c r="X67" s="124" t="str">
        <f>IF(Income_Distributed_Variables!T67&lt;&gt;"",CONCATENATE(Income_Distributed_Variables!$H67,"[",Income_Distributed_Variables!T67,"]"),"")</f>
        <v>Post-tax national income[*diinc]</v>
      </c>
      <c r="Y67" s="124" t="str">
        <f>IF(Income_Distributed_Variables!U67&lt;&gt;"",CONCATENATE(Income_Distributed_Variables!$H67,"[",Income_Distributed_Variables!U67,"]"),"")</f>
        <v/>
      </c>
      <c r="Z67" s="125" t="str">
        <f>IF(Income_Distributed_Variables!V67&lt;&gt;"",CONCATENATE(Income_Distributed_Variables!$H67,"[",Income_Distributed_Variables!V67,"]"),"")</f>
        <v/>
      </c>
      <c r="AA67" s="125" t="str">
        <f>IF(Income_Distributed_Variables!W67&lt;&gt;"",CONCATENATE(Income_Distributed_Variables!$H67,"[",Income_Distributed_Variables!W67,"]"),"")</f>
        <v/>
      </c>
    </row>
    <row r="68" spans="1:27">
      <c r="A68" s="163" t="s">
        <v>615</v>
      </c>
      <c r="B68" s="70" t="s">
        <v>2135</v>
      </c>
      <c r="C68" s="69" t="s">
        <v>276</v>
      </c>
      <c r="D68" s="69" t="str">
        <f t="shared" si="18"/>
        <v>*cainc</v>
      </c>
      <c r="E68" s="70"/>
      <c r="F68" s="74"/>
      <c r="G68" s="69"/>
      <c r="H68" s="555" t="s">
        <v>2187</v>
      </c>
      <c r="I68" s="87"/>
      <c r="J68" s="629" t="str">
        <f>H68</f>
        <v>Post-tax disposable income</v>
      </c>
      <c r="K68" s="556" t="s">
        <v>2613</v>
      </c>
      <c r="L68" s="69" t="str">
        <f>J68</f>
        <v>Post-tax disposable income</v>
      </c>
      <c r="M68" s="69" t="str">
        <f t="shared" si="3"/>
        <v xml:space="preserve">Post-tax private income corresponds to all sources of incomes, net of taxes, received by individuals and which can be individualized (this excludes social transfers in kind, collective consumption expenditure and government deficit). </v>
      </c>
      <c r="N68" s="228" t="s">
        <v>2150</v>
      </c>
      <c r="O68" s="138"/>
      <c r="P68" s="239"/>
      <c r="Q68" s="138" t="str">
        <f>CONCATENATE(J68,"=",J69,"-",J70,"-",J73,"+",J76)</f>
        <v>Post-tax disposable income=Pre-tax income-Taxes on production (net)-Current taxes on income and wealth+Social assistance benefits in cash</v>
      </c>
      <c r="R68" s="557" t="str">
        <f>CONCATENATE(D68,"=",D69,"-",D70,"-",D73,"+",D76)</f>
        <v>*cainc=*ptinc-*fprod-*dicot+*dicab</v>
      </c>
      <c r="S68" s="247"/>
      <c r="T68" s="141"/>
      <c r="U68" s="141" t="str">
        <f>D68</f>
        <v>*cainc</v>
      </c>
      <c r="V68" s="141"/>
      <c r="W68" s="248"/>
      <c r="X68" s="127"/>
      <c r="Y68" s="127" t="str">
        <f>IF(Income_Distributed_Variables!U68&lt;&gt;"",CONCATENATE(Income_Distributed_Variables!$H68,"[",Income_Distributed_Variables!U68,"]"),"")</f>
        <v>Post-tax disposable income[*cainc]</v>
      </c>
      <c r="Z68" s="128" t="str">
        <f>IF(Income_Distributed_Variables!V68&lt;&gt;"",CONCATENATE(Income_Distributed_Variables!$H68,"[",Income_Distributed_Variables!V68,"]"),"")</f>
        <v/>
      </c>
      <c r="AA68" s="128"/>
    </row>
    <row r="69" spans="1:27">
      <c r="A69" s="163" t="s">
        <v>615</v>
      </c>
      <c r="B69" s="75" t="s">
        <v>297</v>
      </c>
      <c r="C69" s="69" t="s">
        <v>276</v>
      </c>
      <c r="D69" s="69" t="str">
        <f t="shared" si="18"/>
        <v>*ptinc</v>
      </c>
      <c r="E69" s="70"/>
      <c r="F69" s="74"/>
      <c r="G69" s="69"/>
      <c r="H69" s="220" t="s">
        <v>330</v>
      </c>
      <c r="I69" s="87"/>
      <c r="J69" s="69" t="str">
        <f>H69</f>
        <v>Pre-tax income</v>
      </c>
      <c r="K69" s="75" t="s">
        <v>2614</v>
      </c>
      <c r="L69" s="69" t="str">
        <f>J69</f>
        <v>Pre-tax income</v>
      </c>
      <c r="M69" s="69" t="str">
        <f t="shared" si="3"/>
        <v>Pre-tax income is the sum of pre-tax personal income flows accruing to the individual owners of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N69" s="557" t="s">
        <v>2426</v>
      </c>
      <c r="O69" s="138"/>
      <c r="P69" s="239"/>
      <c r="Q69" s="138"/>
      <c r="R69" s="557"/>
      <c r="S69" s="247"/>
      <c r="T69" s="141"/>
      <c r="U69" s="141"/>
      <c r="V69" s="141" t="str">
        <f>D69</f>
        <v>*ptinc</v>
      </c>
      <c r="W69" s="248"/>
      <c r="X69" s="127" t="str">
        <f>IF(Income_Distributed_Variables!T69&lt;&gt;"",CONCATENATE(Income_Distributed_Variables!$H69,"[",Income_Distributed_Variables!T69,"]"),"")</f>
        <v/>
      </c>
      <c r="Y69" s="127" t="str">
        <f>IF(Income_Distributed_Variables!U69&lt;&gt;"",CONCATENATE(Income_Distributed_Variables!$H69,"[",Income_Distributed_Variables!U69,"]"),"")</f>
        <v/>
      </c>
      <c r="Z69" s="128" t="str">
        <f>IF(Income_Distributed_Variables!V69&lt;&gt;"",CONCATENATE(Income_Distributed_Variables!$H69,"[",Income_Distributed_Variables!V69,"]"),"")</f>
        <v>Pre-tax income[*ptinc]</v>
      </c>
      <c r="AA69" s="128" t="str">
        <f>IF(Income_Distributed_Variables!W69&lt;&gt;"",CONCATENATE(Income_Distributed_Variables!$H69,"[",Income_Distributed_Variables!W69,"]"),"")</f>
        <v/>
      </c>
    </row>
    <row r="70" spans="1:27">
      <c r="A70" s="163" t="s">
        <v>615</v>
      </c>
      <c r="B70" s="75" t="s">
        <v>317</v>
      </c>
      <c r="C70" s="69" t="s">
        <v>318</v>
      </c>
      <c r="D70" s="69" t="str">
        <f t="shared" si="18"/>
        <v>*fprod</v>
      </c>
      <c r="E70" s="70"/>
      <c r="F70" s="74"/>
      <c r="G70" s="69"/>
      <c r="H70" s="220" t="s">
        <v>560</v>
      </c>
      <c r="I70" s="87"/>
      <c r="J70" s="69" t="str">
        <f t="shared" ref="J70:J83" si="19">H70</f>
        <v>Taxes on production (net)</v>
      </c>
      <c r="K70" s="556" t="s">
        <v>2615</v>
      </c>
      <c r="L70" s="69" t="str">
        <f t="shared" ref="L70:L83" si="20">J70</f>
        <v>Taxes on production (net)</v>
      </c>
      <c r="M70" s="69" t="str">
        <f t="shared" si="3"/>
        <v xml:space="preserve">Taxes on production (net) is sum of taxes incurred as a result of production activities. It mainly consist of current taxes on the labour or capital employed in the enterprise, such as payroll taxes or current taxes on vehicles or buildings. This amount is net of subsidies. </v>
      </c>
      <c r="N70" s="557" t="s">
        <v>2161</v>
      </c>
      <c r="O70" s="138"/>
      <c r="P70" s="239"/>
      <c r="Q70" s="138" t="str">
        <f>CONCATENATE("[",J70,"]","=","[",J71,"]","+","[",J72,"]")</f>
        <v>[Taxes on production (net)]=[Capital component of taxes on production]+[Labor component of taxes on production]</v>
      </c>
      <c r="R70" s="557" t="str">
        <f>CONCATENATE(D70,"=",D71,"+",D72)</f>
        <v>*fprod=*fkprk+*flprl</v>
      </c>
      <c r="S70" s="247"/>
      <c r="T70" s="141"/>
      <c r="U70" s="141"/>
      <c r="V70" s="141" t="str">
        <f>D70</f>
        <v>*fprod</v>
      </c>
      <c r="W70" s="248"/>
      <c r="X70" s="127" t="str">
        <f>IF(Income_Distributed_Variables!T70&lt;&gt;"",CONCATENATE(Income_Distributed_Variables!$H70,"[",Income_Distributed_Variables!T70,"]"),"")</f>
        <v/>
      </c>
      <c r="Y70" s="127" t="str">
        <f>IF(Income_Distributed_Variables!U70&lt;&gt;"",CONCATENATE(Income_Distributed_Variables!$H70,"[",Income_Distributed_Variables!U70,"]"),"")</f>
        <v/>
      </c>
      <c r="Z70" s="128" t="str">
        <f>IF(Income_Distributed_Variables!V70&lt;&gt;"",CONCATENATE(Income_Distributed_Variables!$H70,"[",Income_Distributed_Variables!V70,"]"),"")</f>
        <v>Taxes on production (net)[*fprod]</v>
      </c>
      <c r="AA70" s="128" t="str">
        <f>IF(Income_Distributed_Variables!W70&lt;&gt;"",CONCATENATE(Income_Distributed_Variables!$H70,"[",Income_Distributed_Variables!W70,"]"),"")</f>
        <v/>
      </c>
    </row>
    <row r="71" spans="1:27">
      <c r="A71" s="163" t="s">
        <v>615</v>
      </c>
      <c r="B71" s="75" t="s">
        <v>292</v>
      </c>
      <c r="C71" s="69" t="s">
        <v>294</v>
      </c>
      <c r="D71" s="69" t="str">
        <f t="shared" si="18"/>
        <v>*fkprk</v>
      </c>
      <c r="E71" s="70"/>
      <c r="F71" s="74"/>
      <c r="G71" s="69"/>
      <c r="H71" s="236" t="s">
        <v>319</v>
      </c>
      <c r="I71" s="87"/>
      <c r="J71" s="69" t="str">
        <f t="shared" si="19"/>
        <v>Capital component of taxes on production</v>
      </c>
      <c r="K71" s="70" t="s">
        <v>2616</v>
      </c>
      <c r="L71" s="69" t="str">
        <f t="shared" si="20"/>
        <v>Capital component of taxes on production</v>
      </c>
      <c r="M71" s="69" t="str">
        <f t="shared" si="3"/>
        <v>Capital component of taxes on production is taxes incurred directly as a result of engaging capital in production.</v>
      </c>
      <c r="N71" s="557" t="s">
        <v>2093</v>
      </c>
      <c r="O71" s="138"/>
      <c r="P71" s="239"/>
      <c r="Q71" s="138"/>
      <c r="R71" s="557"/>
      <c r="S71" s="247"/>
      <c r="T71" s="141"/>
      <c r="U71" s="141"/>
      <c r="V71" s="141"/>
      <c r="W71" s="248" t="str">
        <f>D71</f>
        <v>*fkprk</v>
      </c>
      <c r="X71" s="127"/>
      <c r="Y71" s="127" t="str">
        <f>IF(Income_Distributed_Variables!U71&lt;&gt;"",CONCATENATE(Income_Distributed_Variables!$H71,"[",Income_Distributed_Variables!U71,"]"),"")</f>
        <v/>
      </c>
      <c r="Z71" s="128" t="str">
        <f>IF(Income_Distributed_Variables!V71&lt;&gt;"",CONCATENATE(Income_Distributed_Variables!$H71,"[",Income_Distributed_Variables!V71,"]"),"")</f>
        <v/>
      </c>
      <c r="AA71" s="128" t="str">
        <f>IF(Income_Distributed_Variables!W71&lt;&gt;"",CONCATENATE(Income_Distributed_Variables!$H71,"[",Income_Distributed_Variables!W71,"]"),"")</f>
        <v>Capital component of taxes on production[*fkprk]</v>
      </c>
    </row>
    <row r="72" spans="1:27">
      <c r="A72" s="163" t="s">
        <v>615</v>
      </c>
      <c r="B72" s="75" t="s">
        <v>287</v>
      </c>
      <c r="C72" s="69" t="s">
        <v>291</v>
      </c>
      <c r="D72" s="69" t="str">
        <f t="shared" si="18"/>
        <v>*flprl</v>
      </c>
      <c r="E72" s="70"/>
      <c r="F72" s="74"/>
      <c r="G72" s="69"/>
      <c r="H72" s="236" t="s">
        <v>320</v>
      </c>
      <c r="I72" s="87"/>
      <c r="J72" s="69" t="str">
        <f t="shared" si="19"/>
        <v>Labor component of taxes on production</v>
      </c>
      <c r="K72" s="70" t="s">
        <v>2617</v>
      </c>
      <c r="L72" s="69" t="str">
        <f t="shared" si="20"/>
        <v>Labor component of taxes on production</v>
      </c>
      <c r="M72" s="69" t="str">
        <f t="shared" si="3"/>
        <v>Labor component of taxes on production is taxes incurred directly as a result of engaging labour in production.</v>
      </c>
      <c r="N72" s="557" t="s">
        <v>2094</v>
      </c>
      <c r="O72" s="138"/>
      <c r="P72" s="239"/>
      <c r="Q72" s="138"/>
      <c r="R72" s="557"/>
      <c r="S72" s="247"/>
      <c r="T72" s="141"/>
      <c r="U72" s="141"/>
      <c r="V72" s="141"/>
      <c r="W72" s="248" t="str">
        <f>D72</f>
        <v>*flprl</v>
      </c>
      <c r="X72" s="127"/>
      <c r="Y72" s="127" t="str">
        <f>IF(Income_Distributed_Variables!U72&lt;&gt;"",CONCATENATE(Income_Distributed_Variables!$H72,"[",Income_Distributed_Variables!U72,"]"),"")</f>
        <v/>
      </c>
      <c r="Z72" s="128" t="str">
        <f>IF(Income_Distributed_Variables!V72&lt;&gt;"",CONCATENATE(Income_Distributed_Variables!$H72,"[",Income_Distributed_Variables!V72,"]"),"")</f>
        <v/>
      </c>
      <c r="AA72" s="128" t="str">
        <f>IF(Income_Distributed_Variables!W72&lt;&gt;"",CONCATENATE(Income_Distributed_Variables!$H72,"[",Income_Distributed_Variables!W72,"]"),"")</f>
        <v>Labor component of taxes on production[*flprl]</v>
      </c>
    </row>
    <row r="73" spans="1:27">
      <c r="A73" s="163" t="s">
        <v>615</v>
      </c>
      <c r="B73" s="75" t="s">
        <v>308</v>
      </c>
      <c r="C73" s="69" t="s">
        <v>309</v>
      </c>
      <c r="D73" s="69" t="str">
        <f>CONCATENATE(A73,B73,C73)</f>
        <v>*dicot</v>
      </c>
      <c r="E73" s="70"/>
      <c r="F73" s="74"/>
      <c r="G73" s="69"/>
      <c r="H73" s="220" t="s">
        <v>2159</v>
      </c>
      <c r="I73" s="87"/>
      <c r="J73" s="69" t="str">
        <f t="shared" si="19"/>
        <v>Current taxes on income and wealth</v>
      </c>
      <c r="K73" s="70" t="s">
        <v>2618</v>
      </c>
      <c r="L73" s="69" t="str">
        <f t="shared" si="20"/>
        <v>Current taxes on income and wealth</v>
      </c>
      <c r="M73" s="69" t="str">
        <f t="shared" si="3"/>
        <v>Current taxes on income and wealth are sum of federal and state taxes on income and wealth.</v>
      </c>
      <c r="N73" s="557" t="s">
        <v>2160</v>
      </c>
      <c r="O73" s="138"/>
      <c r="P73" s="239"/>
      <c r="Q73" s="138" t="str">
        <f>CONCATENATE("[",J73,"]","=","[",J74,"]","+","[",J75,"]")</f>
        <v>[Current taxes on income and wealth]=[Federal taxes on income and wealth]+[State taxes on income and wealth]</v>
      </c>
      <c r="R73" s="557" t="str">
        <f>CONCATENATE(D73,"=",D74,"+",D75)</f>
        <v>*dicot=*ditaf+*ditas</v>
      </c>
      <c r="S73" s="247"/>
      <c r="T73" s="141"/>
      <c r="U73" s="141"/>
      <c r="V73" s="141" t="str">
        <f>D73</f>
        <v>*dicot</v>
      </c>
      <c r="W73" s="248"/>
      <c r="X73" s="127" t="str">
        <f>IF(Income_Distributed_Variables!T73&lt;&gt;"",CONCATENATE(Income_Distributed_Variables!$H73,"[",Income_Distributed_Variables!T73,"]"),"")</f>
        <v/>
      </c>
      <c r="Y73" s="127" t="str">
        <f>IF(Income_Distributed_Variables!U73&lt;&gt;"",CONCATENATE(Income_Distributed_Variables!$H73,"[",Income_Distributed_Variables!U73,"]"),"")</f>
        <v/>
      </c>
      <c r="Z73" s="128" t="str">
        <f>IF(Income_Distributed_Variables!V73&lt;&gt;"",CONCATENATE(Income_Distributed_Variables!$H73,"[",Income_Distributed_Variables!V73,"]"),"")</f>
        <v>Current taxes on income and wealth[*dicot]</v>
      </c>
      <c r="AA73" s="128" t="str">
        <f>IF(Income_Distributed_Variables!W73&lt;&gt;"",CONCATENATE(Income_Distributed_Variables!$H73,"[",Income_Distributed_Variables!W73,"]"),"")</f>
        <v/>
      </c>
    </row>
    <row r="74" spans="1:27">
      <c r="A74" s="163" t="s">
        <v>615</v>
      </c>
      <c r="B74" s="75" t="s">
        <v>308</v>
      </c>
      <c r="C74" s="69" t="s">
        <v>310</v>
      </c>
      <c r="D74" s="69" t="str">
        <f t="shared" si="18"/>
        <v>*ditaf</v>
      </c>
      <c r="E74" s="70"/>
      <c r="F74" s="74"/>
      <c r="G74" s="69"/>
      <c r="H74" s="236" t="s">
        <v>599</v>
      </c>
      <c r="I74" s="87"/>
      <c r="J74" s="69" t="str">
        <f t="shared" si="19"/>
        <v>Federal taxes on income and wealth</v>
      </c>
      <c r="K74" s="70" t="s">
        <v>2619</v>
      </c>
      <c r="L74" s="69" t="str">
        <f t="shared" si="20"/>
        <v>Federal taxes on income and wealth</v>
      </c>
      <c r="M74" s="69" t="str">
        <f t="shared" si="3"/>
        <v>Federal taxes on income and wealth are taxes on income and wealth imposed by federal government.</v>
      </c>
      <c r="N74" s="557" t="s">
        <v>2095</v>
      </c>
      <c r="O74" s="138"/>
      <c r="P74" s="239"/>
      <c r="Q74" s="138"/>
      <c r="R74" s="557"/>
      <c r="S74" s="247"/>
      <c r="T74" s="141"/>
      <c r="U74" s="141"/>
      <c r="V74" s="141"/>
      <c r="W74" s="248" t="str">
        <f>D74</f>
        <v>*ditaf</v>
      </c>
      <c r="X74" s="127" t="str">
        <f>IF(Income_Distributed_Variables!T74&lt;&gt;"",CONCATENATE(Income_Distributed_Variables!$H74,"[",Income_Distributed_Variables!T74,"]"),"")</f>
        <v/>
      </c>
      <c r="Y74" s="127" t="str">
        <f>IF(Income_Distributed_Variables!U74&lt;&gt;"",CONCATENATE(Income_Distributed_Variables!$H74,"[",Income_Distributed_Variables!U74,"]"),"")</f>
        <v/>
      </c>
      <c r="Z74" s="128" t="str">
        <f>IF(Income_Distributed_Variables!V74&lt;&gt;"",CONCATENATE(Income_Distributed_Variables!$H74,"[",Income_Distributed_Variables!V74,"]"),"")</f>
        <v/>
      </c>
      <c r="AA74" s="128" t="str">
        <f>IF(Income_Distributed_Variables!W74&lt;&gt;"",CONCATENATE(Income_Distributed_Variables!$H74,"[",Income_Distributed_Variables!W74,"]"),"")</f>
        <v>Federal taxes on income and wealth[*ditaf]</v>
      </c>
    </row>
    <row r="75" spans="1:27">
      <c r="A75" s="163" t="s">
        <v>615</v>
      </c>
      <c r="B75" s="75" t="s">
        <v>308</v>
      </c>
      <c r="C75" s="69" t="s">
        <v>311</v>
      </c>
      <c r="D75" s="69" t="str">
        <f t="shared" si="18"/>
        <v>*ditas</v>
      </c>
      <c r="E75" s="70"/>
      <c r="F75" s="74"/>
      <c r="G75" s="69"/>
      <c r="H75" s="236" t="s">
        <v>600</v>
      </c>
      <c r="I75" s="87"/>
      <c r="J75" s="69" t="str">
        <f t="shared" si="19"/>
        <v>State taxes on income and wealth</v>
      </c>
      <c r="K75" s="70" t="s">
        <v>2620</v>
      </c>
      <c r="L75" s="69" t="str">
        <f t="shared" si="20"/>
        <v>State taxes on income and wealth</v>
      </c>
      <c r="M75" s="69" t="str">
        <f t="shared" si="3"/>
        <v>State taxes on income and wealth are taxes on income and wealth imposed by state government.</v>
      </c>
      <c r="N75" s="557" t="s">
        <v>2096</v>
      </c>
      <c r="O75" s="138"/>
      <c r="P75" s="239"/>
      <c r="Q75" s="138"/>
      <c r="R75" s="557"/>
      <c r="S75" s="247"/>
      <c r="T75" s="141"/>
      <c r="U75" s="141"/>
      <c r="V75" s="141"/>
      <c r="W75" s="248" t="str">
        <f>D75</f>
        <v>*ditas</v>
      </c>
      <c r="X75" s="127" t="str">
        <f>IF(Income_Distributed_Variables!T75&lt;&gt;"",CONCATENATE(Income_Distributed_Variables!$H75,"[",Income_Distributed_Variables!T75,"]"),"")</f>
        <v/>
      </c>
      <c r="Y75" s="127" t="str">
        <f>IF(Income_Distributed_Variables!U75&lt;&gt;"",CONCATENATE(Income_Distributed_Variables!$H75,"[",Income_Distributed_Variables!U75,"]"),"")</f>
        <v/>
      </c>
      <c r="Z75" s="128" t="str">
        <f>IF(Income_Distributed_Variables!V75&lt;&gt;"",CONCATENATE(Income_Distributed_Variables!$H75,"[",Income_Distributed_Variables!V75,"]"),"")</f>
        <v/>
      </c>
      <c r="AA75" s="128" t="str">
        <f>IF(Income_Distributed_Variables!W75&lt;&gt;"",CONCATENATE(Income_Distributed_Variables!$H75,"[",Income_Distributed_Variables!W75,"]"),"")</f>
        <v>State taxes on income and wealth[*ditas]</v>
      </c>
    </row>
    <row r="76" spans="1:27">
      <c r="A76" s="163" t="s">
        <v>615</v>
      </c>
      <c r="B76" s="75" t="s">
        <v>308</v>
      </c>
      <c r="C76" s="69" t="s">
        <v>312</v>
      </c>
      <c r="D76" s="69" t="str">
        <f t="shared" si="18"/>
        <v>*dicab</v>
      </c>
      <c r="E76" s="70"/>
      <c r="F76" s="74"/>
      <c r="G76" s="69"/>
      <c r="H76" s="220" t="s">
        <v>332</v>
      </c>
      <c r="I76" s="87"/>
      <c r="J76" s="69" t="str">
        <f t="shared" si="19"/>
        <v>Social assistance benefits in cash</v>
      </c>
      <c r="K76" s="70" t="s">
        <v>2571</v>
      </c>
      <c r="L76" s="69" t="str">
        <f t="shared" si="20"/>
        <v>Social assistance benefits in cash</v>
      </c>
      <c r="M76" s="69" t="str">
        <f t="shared" si="3"/>
        <v>Social assistance benefits in cash are cash transfers made by government or non-profit organizations intended to meet the same kinds of needs as social insurance benefits but are provided outside of organized social insurance systems and are not conditional on previous payments of contributions.</v>
      </c>
      <c r="N76" s="557" t="s">
        <v>2097</v>
      </c>
      <c r="O76" s="138"/>
      <c r="P76" s="228"/>
      <c r="Q76" s="228"/>
      <c r="R76" s="228"/>
      <c r="S76" s="247"/>
      <c r="T76" s="141"/>
      <c r="U76" s="141"/>
      <c r="V76" s="141" t="str">
        <f>D76</f>
        <v>*dicab</v>
      </c>
      <c r="W76" s="248"/>
      <c r="X76" s="127" t="str">
        <f>IF(Income_Distributed_Variables!T76&lt;&gt;"",CONCATENATE(Income_Distributed_Variables!$H76,"[",Income_Distributed_Variables!T76,"]"),"")</f>
        <v/>
      </c>
      <c r="Y76" s="127" t="str">
        <f>IF(Income_Distributed_Variables!U76&lt;&gt;"",CONCATENATE(Income_Distributed_Variables!$H76,"[",Income_Distributed_Variables!U76,"]"),"")</f>
        <v/>
      </c>
      <c r="Z76" s="128" t="str">
        <f>IF(Income_Distributed_Variables!V76&lt;&gt;"",CONCATENATE(Income_Distributed_Variables!$H76,"[",Income_Distributed_Variables!V76,"]"),"")</f>
        <v>Social assistance benefits in cash[*dicab]</v>
      </c>
      <c r="AA76" s="128" t="str">
        <f>IF(Income_Distributed_Variables!W76&lt;&gt;"",CONCATENATE(Income_Distributed_Variables!$H76,"[",Income_Distributed_Variables!W76,"]"),"")</f>
        <v/>
      </c>
    </row>
    <row r="77" spans="1:27">
      <c r="A77" s="163" t="s">
        <v>615</v>
      </c>
      <c r="B77" s="70" t="s">
        <v>2394</v>
      </c>
      <c r="C77" s="69" t="s">
        <v>2395</v>
      </c>
      <c r="D77" s="612" t="s">
        <v>2427</v>
      </c>
      <c r="E77" s="70"/>
      <c r="F77" s="74"/>
      <c r="G77" s="69"/>
      <c r="H77" s="234" t="s">
        <v>2393</v>
      </c>
      <c r="I77" s="87"/>
      <c r="J77" s="69" t="str">
        <f t="shared" si="19"/>
        <v>Net property income paid by government</v>
      </c>
      <c r="K77" s="70" t="s">
        <v>2609</v>
      </c>
      <c r="L77" s="69" t="str">
        <f t="shared" si="20"/>
        <v>Net property income paid by government</v>
      </c>
      <c r="M77" s="69" t="s">
        <v>2431</v>
      </c>
      <c r="N77" s="557"/>
      <c r="O77" s="138"/>
      <c r="P77" s="228"/>
      <c r="Q77" s="228"/>
      <c r="R77" s="228"/>
      <c r="S77" s="247"/>
      <c r="T77" s="141"/>
      <c r="U77" s="141"/>
      <c r="V77" s="141"/>
      <c r="W77" s="248"/>
      <c r="X77" s="127"/>
      <c r="Y77" s="127"/>
      <c r="Z77" s="128"/>
      <c r="AA77" s="128"/>
    </row>
    <row r="78" spans="1:27">
      <c r="A78" s="163" t="s">
        <v>615</v>
      </c>
      <c r="B78" s="70" t="s">
        <v>2398</v>
      </c>
      <c r="C78" s="69" t="s">
        <v>276</v>
      </c>
      <c r="D78" s="612" t="s">
        <v>2428</v>
      </c>
      <c r="E78" s="70"/>
      <c r="F78" s="74"/>
      <c r="G78" s="69"/>
      <c r="H78" s="234" t="s">
        <v>2396</v>
      </c>
      <c r="I78" s="87"/>
      <c r="J78" s="69" t="str">
        <f t="shared" si="19"/>
        <v>Net primary income of non-profit institutions</v>
      </c>
      <c r="K78" s="70" t="s">
        <v>2526</v>
      </c>
      <c r="L78" s="69" t="str">
        <f t="shared" si="20"/>
        <v>Net primary income of non-profit institutions</v>
      </c>
      <c r="M78" s="69" t="s">
        <v>2432</v>
      </c>
      <c r="N78" s="557"/>
      <c r="O78" s="138"/>
      <c r="P78" s="228"/>
      <c r="Q78" s="228"/>
      <c r="R78" s="228"/>
      <c r="S78" s="247"/>
      <c r="T78" s="141"/>
      <c r="U78" s="141"/>
      <c r="V78" s="141"/>
      <c r="W78" s="248"/>
      <c r="X78" s="127"/>
      <c r="Y78" s="127"/>
      <c r="Z78" s="128"/>
      <c r="AA78" s="128"/>
    </row>
    <row r="79" spans="1:27">
      <c r="A79" s="163" t="s">
        <v>615</v>
      </c>
      <c r="B79" s="70" t="s">
        <v>480</v>
      </c>
      <c r="C79" s="69" t="s">
        <v>2402</v>
      </c>
      <c r="D79" s="612" t="s">
        <v>2430</v>
      </c>
      <c r="E79" s="70"/>
      <c r="F79" s="74"/>
      <c r="G79" s="69"/>
      <c r="H79" s="234" t="s">
        <v>2403</v>
      </c>
      <c r="I79" s="87"/>
      <c r="J79" s="69" t="str">
        <f t="shared" si="19"/>
        <v>Primary surplus of private pension system</v>
      </c>
      <c r="K79" s="70" t="s">
        <v>2610</v>
      </c>
      <c r="L79" s="69" t="str">
        <f t="shared" si="20"/>
        <v>Primary surplus of private pension system</v>
      </c>
      <c r="M79" s="69" t="s">
        <v>2433</v>
      </c>
      <c r="N79" s="557"/>
      <c r="O79" s="138"/>
      <c r="P79" s="228"/>
      <c r="Q79" s="228"/>
      <c r="R79" s="228"/>
      <c r="S79" s="247"/>
      <c r="T79" s="141"/>
      <c r="U79" s="141"/>
      <c r="V79" s="141"/>
      <c r="W79" s="248"/>
      <c r="X79" s="127"/>
      <c r="Y79" s="127"/>
      <c r="Z79" s="128"/>
      <c r="AA79" s="128"/>
    </row>
    <row r="80" spans="1:27">
      <c r="A80" s="163" t="s">
        <v>615</v>
      </c>
      <c r="B80" s="70" t="s">
        <v>1421</v>
      </c>
      <c r="C80" s="69" t="s">
        <v>2400</v>
      </c>
      <c r="D80" s="612" t="s">
        <v>2429</v>
      </c>
      <c r="E80" s="70"/>
      <c r="F80" s="74"/>
      <c r="G80" s="69"/>
      <c r="H80" s="234" t="s">
        <v>2401</v>
      </c>
      <c r="I80" s="87"/>
      <c r="J80" s="69" t="str">
        <f t="shared" si="19"/>
        <v>Investment income payable to pension funds</v>
      </c>
      <c r="K80" s="70" t="s">
        <v>2611</v>
      </c>
      <c r="L80" s="69" t="str">
        <f t="shared" si="20"/>
        <v>Investment income payable to pension funds</v>
      </c>
      <c r="M80" s="69" t="str">
        <f>M53</f>
        <v>Investment income payable to pension funds</v>
      </c>
      <c r="N80" s="557"/>
      <c r="O80" s="138"/>
      <c r="P80" s="228"/>
      <c r="Q80" s="228"/>
      <c r="R80" s="228"/>
      <c r="S80" s="247"/>
      <c r="T80" s="141"/>
      <c r="U80" s="141"/>
      <c r="V80" s="141"/>
      <c r="W80" s="248"/>
      <c r="X80" s="127"/>
      <c r="Y80" s="127"/>
      <c r="Z80" s="128"/>
      <c r="AA80" s="128"/>
    </row>
    <row r="81" spans="1:27">
      <c r="A81" s="163" t="s">
        <v>615</v>
      </c>
      <c r="B81" s="70" t="s">
        <v>502</v>
      </c>
      <c r="C81" s="69" t="s">
        <v>276</v>
      </c>
      <c r="D81" s="69" t="str">
        <f t="shared" si="18"/>
        <v>*ppinc</v>
      </c>
      <c r="E81" s="70"/>
      <c r="F81" s="74"/>
      <c r="G81" s="69"/>
      <c r="H81" s="555" t="s">
        <v>2352</v>
      </c>
      <c r="I81" s="87"/>
      <c r="J81" s="69" t="str">
        <f t="shared" si="19"/>
        <v>Public spending</v>
      </c>
      <c r="K81" s="70" t="s">
        <v>2621</v>
      </c>
      <c r="L81" s="69" t="str">
        <f t="shared" si="20"/>
        <v>Public spending</v>
      </c>
      <c r="M81" s="69" t="str">
        <f t="shared" ref="M81:M98" si="21">N81</f>
        <v xml:space="preserve">Post-tax public income corresponds to the sum of social transfers in kind (eg. free education), collective consumption expenditure (eg. national defence spendings) and government deficit. </v>
      </c>
      <c r="N81" s="557" t="s">
        <v>2153</v>
      </c>
      <c r="O81" s="138"/>
      <c r="P81" s="239"/>
      <c r="Q81" s="138" t="str">
        <f>CONCATENATE("[",J81,"]","=","[",J82,"]","+","[",J83,"]","+","[",J84,"]")</f>
        <v>[Public spending]=[Social transfers in kind]+[Collective consumption expenditure]+[Government deficit]</v>
      </c>
      <c r="R81" s="557" t="str">
        <f>CONCATENATE(D81,"=",D82,"+",D83,"+",D84,)</f>
        <v>*ppinc=*dikin+*dicol+*defic</v>
      </c>
      <c r="S81" s="247"/>
      <c r="T81" s="141"/>
      <c r="U81" s="141" t="str">
        <f>D81</f>
        <v>*ppinc</v>
      </c>
      <c r="V81" s="141"/>
      <c r="W81" s="248"/>
      <c r="X81" s="127"/>
      <c r="Y81" s="127" t="str">
        <f>IF(Income_Distributed_Variables!U81&lt;&gt;"",CONCATENATE(Income_Distributed_Variables!$H81,"[",Income_Distributed_Variables!U81,"]"),"")</f>
        <v>Public spending[*ppinc]</v>
      </c>
      <c r="Z81" s="128" t="str">
        <f>IF(Income_Distributed_Variables!V81&lt;&gt;"",CONCATENATE(Income_Distributed_Variables!$H81,"[",Income_Distributed_Variables!V81,"]"),"")</f>
        <v/>
      </c>
      <c r="AA81" s="128" t="str">
        <f>IF(Income_Distributed_Variables!W81&lt;&gt;"",CONCATENATE(Income_Distributed_Variables!$H81,"[",Income_Distributed_Variables!W81,"]"),"")</f>
        <v/>
      </c>
    </row>
    <row r="82" spans="1:27">
      <c r="A82" s="163" t="s">
        <v>615</v>
      </c>
      <c r="B82" s="75" t="s">
        <v>308</v>
      </c>
      <c r="C82" s="69" t="s">
        <v>313</v>
      </c>
      <c r="D82" s="69" t="str">
        <f t="shared" si="18"/>
        <v>*dikin</v>
      </c>
      <c r="E82" s="70"/>
      <c r="F82" s="74"/>
      <c r="G82" s="69"/>
      <c r="H82" s="220" t="s">
        <v>333</v>
      </c>
      <c r="I82" s="87"/>
      <c r="J82" s="69" t="str">
        <f t="shared" si="19"/>
        <v>Social transfers in kind</v>
      </c>
      <c r="K82" s="70" t="s">
        <v>2622</v>
      </c>
      <c r="L82" s="69" t="str">
        <f t="shared" si="20"/>
        <v>Social transfers in kind</v>
      </c>
      <c r="M82" s="69" t="str">
        <f t="shared" si="21"/>
        <v>Social transfers in kind are in kind transfers made by government or non-profit organizations such as public education or public health programs for instance. They do not involve cash transfers.</v>
      </c>
      <c r="N82" s="557" t="s">
        <v>2151</v>
      </c>
      <c r="O82" s="138"/>
      <c r="P82" s="239"/>
      <c r="Q82" s="138"/>
      <c r="R82" s="557"/>
      <c r="S82" s="247"/>
      <c r="T82" s="141"/>
      <c r="U82" s="141"/>
      <c r="V82" s="141" t="str">
        <f>D82</f>
        <v>*dikin</v>
      </c>
      <c r="W82" s="248"/>
      <c r="X82" s="127" t="str">
        <f>IF(Income_Distributed_Variables!T82&lt;&gt;"",CONCATENATE(Income_Distributed_Variables!$H82,"[",Income_Distributed_Variables!T82,"]"),"")</f>
        <v/>
      </c>
      <c r="Y82" s="127" t="str">
        <f>IF(Income_Distributed_Variables!U82&lt;&gt;"",CONCATENATE(Income_Distributed_Variables!$H82,"[",Income_Distributed_Variables!U82,"]"),"")</f>
        <v/>
      </c>
      <c r="Z82" s="128" t="str">
        <f>IF(Income_Distributed_Variables!V82&lt;&gt;"",CONCATENATE(Income_Distributed_Variables!$H82,"[",Income_Distributed_Variables!V82,"]"),"")</f>
        <v>Social transfers in kind[*dikin]</v>
      </c>
      <c r="AA82" s="128" t="str">
        <f>IF(Income_Distributed_Variables!W82&lt;&gt;"",CONCATENATE(Income_Distributed_Variables!$H82,"[",Income_Distributed_Variables!W82,"]"),"")</f>
        <v/>
      </c>
    </row>
    <row r="83" spans="1:27">
      <c r="A83" s="163" t="s">
        <v>615</v>
      </c>
      <c r="B83" s="75" t="s">
        <v>308</v>
      </c>
      <c r="C83" s="69" t="s">
        <v>314</v>
      </c>
      <c r="D83" s="69" t="str">
        <f t="shared" si="18"/>
        <v>*dicol</v>
      </c>
      <c r="E83" s="70"/>
      <c r="F83" s="74"/>
      <c r="G83" s="69"/>
      <c r="H83" s="220" t="s">
        <v>334</v>
      </c>
      <c r="I83" s="87"/>
      <c r="J83" s="69" t="str">
        <f t="shared" si="19"/>
        <v>Collective consumption expenditure</v>
      </c>
      <c r="K83" s="70" t="s">
        <v>2580</v>
      </c>
      <c r="L83" s="69" t="str">
        <f t="shared" si="20"/>
        <v>Collective consumption expenditure</v>
      </c>
      <c r="M83" s="69" t="str">
        <f t="shared" si="21"/>
        <v>Collective consumption expenditure is expenditure on goods and services that are used for the direct satisfaction of collective needs (defense, environment protection, etc.).</v>
      </c>
      <c r="N83" s="557" t="s">
        <v>2152</v>
      </c>
      <c r="O83" s="138"/>
      <c r="P83" s="239"/>
      <c r="Q83" s="138"/>
      <c r="R83" s="557"/>
      <c r="S83" s="247"/>
      <c r="T83" s="141"/>
      <c r="U83" s="141"/>
      <c r="V83" s="141" t="str">
        <f>D83</f>
        <v>*dicol</v>
      </c>
      <c r="W83" s="248"/>
      <c r="X83" s="127" t="str">
        <f>IF(Income_Distributed_Variables!T83&lt;&gt;"",CONCATENATE(Income_Distributed_Variables!$H83,"[",Income_Distributed_Variables!T83,"]"),"")</f>
        <v/>
      </c>
      <c r="Y83" s="127" t="str">
        <f>IF(Income_Distributed_Variables!U83&lt;&gt;"",CONCATENATE(Income_Distributed_Variables!$H83,"[",Income_Distributed_Variables!U83,"]"),"")</f>
        <v/>
      </c>
      <c r="Z83" s="128" t="str">
        <f>IF(Income_Distributed_Variables!V83&lt;&gt;"",CONCATENATE(Income_Distributed_Variables!$H83,"[",Income_Distributed_Variables!V83,"]"),"")</f>
        <v>Collective consumption expenditure[*dicol]</v>
      </c>
      <c r="AA83" s="128" t="str">
        <f>IF(Income_Distributed_Variables!W83&lt;&gt;"",CONCATENATE(Income_Distributed_Variables!$H83,"[",Income_Distributed_Variables!W83,"]"),"")</f>
        <v/>
      </c>
    </row>
    <row r="84" spans="1:27" ht="17" thickBot="1">
      <c r="A84" s="223" t="s">
        <v>615</v>
      </c>
      <c r="B84" s="80" t="s">
        <v>315</v>
      </c>
      <c r="C84" s="81" t="s">
        <v>316</v>
      </c>
      <c r="D84" s="81" t="str">
        <f t="shared" si="18"/>
        <v>*defic</v>
      </c>
      <c r="E84" s="80"/>
      <c r="F84" s="79"/>
      <c r="G84" s="81"/>
      <c r="H84" s="221" t="s">
        <v>66</v>
      </c>
      <c r="I84" s="88"/>
      <c r="J84" s="153" t="str">
        <f>H84</f>
        <v>Government deficit</v>
      </c>
      <c r="K84" s="628" t="s">
        <v>2623</v>
      </c>
      <c r="L84" s="81" t="str">
        <f>J84</f>
        <v>Government deficit</v>
      </c>
      <c r="M84" s="81" t="str">
        <f t="shared" si="21"/>
        <v>Government deficit is the annual amount the government has to borrow to meet the shortfall between current income and government spending.</v>
      </c>
      <c r="N84" s="652" t="s">
        <v>2098</v>
      </c>
      <c r="O84" s="139"/>
      <c r="P84" s="262"/>
      <c r="Q84" s="139"/>
      <c r="R84" s="652"/>
      <c r="S84" s="249"/>
      <c r="T84" s="142"/>
      <c r="U84" s="142"/>
      <c r="V84" s="142" t="str">
        <f>D84</f>
        <v>*defic</v>
      </c>
      <c r="W84" s="250"/>
      <c r="X84" s="130" t="str">
        <f>IF(Income_Distributed_Variables!T84&lt;&gt;"",CONCATENATE(Income_Distributed_Variables!$H84,"[",Income_Distributed_Variables!T84,"]"),"")</f>
        <v/>
      </c>
      <c r="Y84" s="127"/>
      <c r="Z84" s="128" t="str">
        <f>IF(Income_Distributed_Variables!V84&lt;&gt;"",CONCATENATE(Income_Distributed_Variables!$H84,"[",Income_Distributed_Variables!V84,"]"),"")</f>
        <v>Government deficit[*defic]</v>
      </c>
      <c r="AA84" s="131" t="str">
        <f>IF(Income_Distributed_Variables!W84&lt;&gt;"",CONCATENATE(Income_Distributed_Variables!$H84,"[",Income_Distributed_Variables!W84,"]"),"")</f>
        <v/>
      </c>
    </row>
    <row r="85" spans="1:27">
      <c r="A85" s="150" t="s">
        <v>615</v>
      </c>
      <c r="B85" s="83" t="s">
        <v>2136</v>
      </c>
      <c r="C85" s="68" t="s">
        <v>276</v>
      </c>
      <c r="D85" s="68" t="str">
        <f t="shared" ref="D85:D90" si="22">CONCATENATE(A85,B85,C85)</f>
        <v>*dpinc</v>
      </c>
      <c r="E85" s="151"/>
      <c r="F85" s="82"/>
      <c r="G85" s="68">
        <v>8</v>
      </c>
      <c r="H85" s="233" t="s">
        <v>2140</v>
      </c>
      <c r="I85" s="86"/>
      <c r="J85" s="68" t="str">
        <f>H85</f>
        <v>Post-tax national income (proportional attribution)</v>
      </c>
      <c r="K85" s="83" t="s">
        <v>2624</v>
      </c>
      <c r="L85" s="68" t="str">
        <f>J85</f>
        <v>Post-tax national income (proportional attribution)</v>
      </c>
      <c r="M85" s="68" t="str">
        <f t="shared" si="21"/>
        <v>Post-tax national income is the sum of primary incomes over all sectors, minus taxes.</v>
      </c>
      <c r="N85" s="229" t="s">
        <v>2092</v>
      </c>
      <c r="O85" s="137"/>
      <c r="P85" s="260"/>
      <c r="Q85" s="137" t="str">
        <f>CONCATENATE("[",J85,"]","=","[",J86,"]","+","[",J95,"]")</f>
        <v>[Post-tax national income (proportional attribution)]=[Post-tax disposable income]+[Public spending (proportional attribution)]</v>
      </c>
      <c r="R85" s="651" t="str">
        <f>CONCATENATE(D85,"=",D86,"+",D95)</f>
        <v>*dpinc=*cainc+*pppnc</v>
      </c>
      <c r="S85" s="245"/>
      <c r="T85" s="140" t="str">
        <f>D85</f>
        <v>*dpinc</v>
      </c>
      <c r="U85" s="140"/>
      <c r="V85" s="140"/>
      <c r="W85" s="246"/>
      <c r="X85" s="124" t="str">
        <f>IF(Income_Distributed_Variables!T85&lt;&gt;"",CONCATENATE(Income_Distributed_Variables!$H85,"[",Income_Distributed_Variables!T85,"]"),"")</f>
        <v>Post-tax national income (proportional attribution)[*dpinc]</v>
      </c>
      <c r="Y85" s="124" t="str">
        <f>IF(Income_Distributed_Variables!U85&lt;&gt;"",CONCATENATE(Income_Distributed_Variables!$H85,"[",Income_Distributed_Variables!U85,"]"),"")</f>
        <v/>
      </c>
      <c r="Z85" s="125" t="str">
        <f>IF(Income_Distributed_Variables!V85&lt;&gt;"",CONCATENATE(Income_Distributed_Variables!$H85,"[",Income_Distributed_Variables!V85,"]"),"")</f>
        <v/>
      </c>
      <c r="AA85" s="125" t="str">
        <f>IF(Income_Distributed_Variables!W85&lt;&gt;"",CONCATENATE(Income_Distributed_Variables!$H85,"[",Income_Distributed_Variables!W85,"]"),"")</f>
        <v/>
      </c>
    </row>
    <row r="86" spans="1:27">
      <c r="A86" s="163" t="s">
        <v>615</v>
      </c>
      <c r="B86" s="70" t="s">
        <v>2135</v>
      </c>
      <c r="C86" s="69" t="s">
        <v>276</v>
      </c>
      <c r="D86" s="69" t="str">
        <f t="shared" si="22"/>
        <v>*cainc</v>
      </c>
      <c r="E86" s="70"/>
      <c r="F86" s="74"/>
      <c r="G86" s="69"/>
      <c r="H86" s="555" t="s">
        <v>2187</v>
      </c>
      <c r="I86" s="87"/>
      <c r="J86" s="629" t="str">
        <f>H86</f>
        <v>Post-tax disposable income</v>
      </c>
      <c r="K86" s="556" t="s">
        <v>2613</v>
      </c>
      <c r="L86" s="69" t="str">
        <f>J86</f>
        <v>Post-tax disposable income</v>
      </c>
      <c r="M86" s="69" t="str">
        <f t="shared" si="21"/>
        <v xml:space="preserve">Post-tax private income corresponds to all sources of incomes, net of taxes, received by individuals and which can be individualized (this excludes social transfers in kind, collective consumption expenditure and government deficit). </v>
      </c>
      <c r="N86" s="228" t="str">
        <f t="shared" ref="N86:N94" si="23">N68</f>
        <v xml:space="preserve">Post-tax private income corresponds to all sources of incomes, net of taxes, received by individuals and which can be individualized (this excludes social transfers in kind, collective consumption expenditure and government deficit). </v>
      </c>
      <c r="O86" s="138"/>
      <c r="P86" s="239"/>
      <c r="Q86" s="138" t="str">
        <f>CONCATENATE("[",J86,"]","=","[",J87,"]","-","[",J88,"]","-","[",J91,"]","+","[",J94,"]")</f>
        <v>[Post-tax disposable income]=[Pre-tax income]-[Taxes on production (net)]-[Current taxes on income and wealth]+[Social assistance benefits in cash]</v>
      </c>
      <c r="R86" s="557" t="str">
        <f>CONCATENATE(D86,"=",D87,"-",D88,"-",D91,"+",D94)</f>
        <v>*cainc=*ptinc-*fprod-*dicot+*dicab</v>
      </c>
      <c r="S86" s="247"/>
      <c r="T86" s="141"/>
      <c r="U86" s="141" t="str">
        <f>D86</f>
        <v>*cainc</v>
      </c>
      <c r="V86" s="141"/>
      <c r="W86" s="248"/>
      <c r="X86" s="127"/>
      <c r="Y86" s="127" t="str">
        <f>IF(Income_Distributed_Variables!U86&lt;&gt;"",CONCATENATE(Income_Distributed_Variables!$H86,"[",Income_Distributed_Variables!U86,"]"),"")</f>
        <v>Post-tax disposable income[*cainc]</v>
      </c>
      <c r="Z86" s="128" t="str">
        <f>IF(Income_Distributed_Variables!V86&lt;&gt;"",CONCATENATE(Income_Distributed_Variables!$H86,"[",Income_Distributed_Variables!V86,"]"),"")</f>
        <v/>
      </c>
      <c r="AA86" s="128"/>
    </row>
    <row r="87" spans="1:27">
      <c r="A87" s="163" t="s">
        <v>615</v>
      </c>
      <c r="B87" s="75" t="s">
        <v>297</v>
      </c>
      <c r="C87" s="69" t="s">
        <v>276</v>
      </c>
      <c r="D87" s="69" t="str">
        <f t="shared" si="22"/>
        <v>*ptinc</v>
      </c>
      <c r="E87" s="70"/>
      <c r="F87" s="74"/>
      <c r="G87" s="69"/>
      <c r="H87" s="220" t="s">
        <v>330</v>
      </c>
      <c r="I87" s="87"/>
      <c r="J87" s="69" t="str">
        <f>H87</f>
        <v>Pre-tax income</v>
      </c>
      <c r="K87" s="70" t="s">
        <v>2614</v>
      </c>
      <c r="L87" s="69" t="str">
        <f>J87</f>
        <v>Pre-tax income</v>
      </c>
      <c r="M87" s="69" t="str">
        <f t="shared" si="21"/>
        <v>Pre-tax income is the sum of pre-tax personal income flows accruing to the individual owners of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N87" s="228" t="str">
        <f t="shared" si="23"/>
        <v>Pre-tax income is the sum of pre-tax personal income flows accruing to the individual owners of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O87" s="138"/>
      <c r="P87" s="239"/>
      <c r="Q87" s="138"/>
      <c r="R87" s="557"/>
      <c r="S87" s="247"/>
      <c r="T87" s="141"/>
      <c r="U87" s="141"/>
      <c r="V87" s="141" t="str">
        <f>D87</f>
        <v>*ptinc</v>
      </c>
      <c r="W87" s="248"/>
      <c r="X87" s="127" t="str">
        <f>IF(Income_Distributed_Variables!T87&lt;&gt;"",CONCATENATE(Income_Distributed_Variables!$H87,"[",Income_Distributed_Variables!T87,"]"),"")</f>
        <v/>
      </c>
      <c r="Y87" s="127" t="str">
        <f>IF(Income_Distributed_Variables!U87&lt;&gt;"",CONCATENATE(Income_Distributed_Variables!$H87,"[",Income_Distributed_Variables!U87,"]"),"")</f>
        <v/>
      </c>
      <c r="Z87" s="128" t="str">
        <f>IF(Income_Distributed_Variables!V87&lt;&gt;"",CONCATENATE(Income_Distributed_Variables!$H87,"[",Income_Distributed_Variables!V87,"]"),"")</f>
        <v>Pre-tax income[*ptinc]</v>
      </c>
      <c r="AA87" s="128"/>
    </row>
    <row r="88" spans="1:27">
      <c r="A88" s="163" t="s">
        <v>615</v>
      </c>
      <c r="B88" s="75" t="s">
        <v>317</v>
      </c>
      <c r="C88" s="69" t="s">
        <v>318</v>
      </c>
      <c r="D88" s="69" t="str">
        <f t="shared" si="22"/>
        <v>*fprod</v>
      </c>
      <c r="E88" s="70"/>
      <c r="F88" s="74"/>
      <c r="G88" s="69"/>
      <c r="H88" s="220" t="s">
        <v>560</v>
      </c>
      <c r="I88" s="87"/>
      <c r="J88" s="69" t="str">
        <f>H88</f>
        <v>Taxes on production (net)</v>
      </c>
      <c r="K88" s="556" t="s">
        <v>2615</v>
      </c>
      <c r="L88" s="69" t="str">
        <f t="shared" ref="L88:L97" si="24">J88</f>
        <v>Taxes on production (net)</v>
      </c>
      <c r="M88" s="69" t="str">
        <f t="shared" si="21"/>
        <v xml:space="preserve">Taxes on production (net) is sum of taxes incurred as a result of production activities. It mainly consist of current taxes on the labour or capital employed in the enterprise, such as payroll taxes or current taxes on vehicles or buildings. This amount is net of subsidies. </v>
      </c>
      <c r="N88" s="228" t="str">
        <f t="shared" si="23"/>
        <v xml:space="preserve">Taxes on production (net) is sum of taxes incurred as a result of production activities. It mainly consist of current taxes on the labour or capital employed in the enterprise, such as payroll taxes or current taxes on vehicles or buildings. This amount is net of subsidies. </v>
      </c>
      <c r="O88" s="138"/>
      <c r="P88" s="239"/>
      <c r="Q88" s="138" t="str">
        <f>CONCATENATE("[",J88,"]","=","[",J89,"]","+","[",J90,"]")</f>
        <v>[Taxes on production (net)]=[Capital component of taxes on production]+[Labor component of taxes on production]</v>
      </c>
      <c r="R88" s="557" t="str">
        <f>CONCATENATE(D88,"=",D89,"+",D90)</f>
        <v>*fprod=*fkprk+*flprl</v>
      </c>
      <c r="S88" s="247"/>
      <c r="T88" s="141"/>
      <c r="U88" s="141"/>
      <c r="V88" s="141" t="str">
        <f>D88</f>
        <v>*fprod</v>
      </c>
      <c r="W88" s="248"/>
      <c r="X88" s="127" t="str">
        <f>IF(Income_Distributed_Variables!T88&lt;&gt;"",CONCATENATE(Income_Distributed_Variables!$H88,"[",Income_Distributed_Variables!T88,"]"),"")</f>
        <v/>
      </c>
      <c r="Y88" s="127" t="str">
        <f>IF(Income_Distributed_Variables!U88&lt;&gt;"",CONCATENATE(Income_Distributed_Variables!$H88,"[",Income_Distributed_Variables!U88,"]"),"")</f>
        <v/>
      </c>
      <c r="Z88" s="128" t="str">
        <f>IF(Income_Distributed_Variables!V88&lt;&gt;"",CONCATENATE(Income_Distributed_Variables!$H88,"[",Income_Distributed_Variables!V88,"]"),"")</f>
        <v>Taxes on production (net)[*fprod]</v>
      </c>
      <c r="AA88" s="128"/>
    </row>
    <row r="89" spans="1:27">
      <c r="A89" s="163" t="s">
        <v>615</v>
      </c>
      <c r="B89" s="75" t="s">
        <v>292</v>
      </c>
      <c r="C89" s="69" t="s">
        <v>294</v>
      </c>
      <c r="D89" s="69" t="str">
        <f t="shared" si="22"/>
        <v>*fkprk</v>
      </c>
      <c r="E89" s="70"/>
      <c r="F89" s="74"/>
      <c r="G89" s="69"/>
      <c r="H89" s="236" t="s">
        <v>319</v>
      </c>
      <c r="I89" s="87"/>
      <c r="J89" s="69" t="str">
        <f t="shared" ref="J89:J97" si="25">H89</f>
        <v>Capital component of taxes on production</v>
      </c>
      <c r="K89" s="70" t="s">
        <v>2616</v>
      </c>
      <c r="L89" s="69" t="str">
        <f t="shared" si="24"/>
        <v>Capital component of taxes on production</v>
      </c>
      <c r="M89" s="69" t="str">
        <f t="shared" si="21"/>
        <v>Capital component of taxes on production is taxes incurred directly as a result of engaging capital in production.</v>
      </c>
      <c r="N89" s="228" t="str">
        <f t="shared" si="23"/>
        <v>Capital component of taxes on production is taxes incurred directly as a result of engaging capital in production.</v>
      </c>
      <c r="O89" s="138"/>
      <c r="P89" s="239"/>
      <c r="Q89" s="138"/>
      <c r="R89" s="557"/>
      <c r="S89" s="247"/>
      <c r="T89" s="141"/>
      <c r="U89" s="141"/>
      <c r="V89" s="141"/>
      <c r="W89" s="248" t="str">
        <f>D89</f>
        <v>*fkprk</v>
      </c>
      <c r="X89" s="127"/>
      <c r="Y89" s="127" t="str">
        <f>IF(Income_Distributed_Variables!U89&lt;&gt;"",CONCATENATE(Income_Distributed_Variables!$H89,"[",Income_Distributed_Variables!U89,"]"),"")</f>
        <v/>
      </c>
      <c r="Z89" s="128" t="str">
        <f>IF(Income_Distributed_Variables!V89&lt;&gt;"",CONCATENATE(Income_Distributed_Variables!$H89,"[",Income_Distributed_Variables!V89,"]"),"")</f>
        <v/>
      </c>
      <c r="AA89" s="128" t="str">
        <f>IF(Income_Distributed_Variables!W89&lt;&gt;"",CONCATENATE(Income_Distributed_Variables!$H89,"[",Income_Distributed_Variables!W89,"]"),"")</f>
        <v>Capital component of taxes on production[*fkprk]</v>
      </c>
    </row>
    <row r="90" spans="1:27">
      <c r="A90" s="163" t="s">
        <v>615</v>
      </c>
      <c r="B90" s="75" t="s">
        <v>287</v>
      </c>
      <c r="C90" s="69" t="s">
        <v>291</v>
      </c>
      <c r="D90" s="69" t="str">
        <f t="shared" si="22"/>
        <v>*flprl</v>
      </c>
      <c r="E90" s="70"/>
      <c r="F90" s="74"/>
      <c r="G90" s="69"/>
      <c r="H90" s="236" t="s">
        <v>320</v>
      </c>
      <c r="I90" s="87"/>
      <c r="J90" s="69" t="str">
        <f t="shared" si="25"/>
        <v>Labor component of taxes on production</v>
      </c>
      <c r="K90" s="70" t="s">
        <v>2617</v>
      </c>
      <c r="L90" s="69" t="str">
        <f t="shared" si="24"/>
        <v>Labor component of taxes on production</v>
      </c>
      <c r="M90" s="69" t="str">
        <f t="shared" si="21"/>
        <v>Labor component of taxes on production is taxes incurred directly as a result of engaging labour in production.</v>
      </c>
      <c r="N90" s="228" t="str">
        <f t="shared" si="23"/>
        <v>Labor component of taxes on production is taxes incurred directly as a result of engaging labour in production.</v>
      </c>
      <c r="O90" s="138"/>
      <c r="P90" s="239"/>
      <c r="Q90" s="138"/>
      <c r="R90" s="557"/>
      <c r="S90" s="247"/>
      <c r="T90" s="141"/>
      <c r="U90" s="141"/>
      <c r="V90" s="141"/>
      <c r="W90" s="248" t="str">
        <f>D90</f>
        <v>*flprl</v>
      </c>
      <c r="X90" s="127"/>
      <c r="Y90" s="127" t="str">
        <f>IF(Income_Distributed_Variables!U90&lt;&gt;"",CONCATENATE(Income_Distributed_Variables!$H90,"[",Income_Distributed_Variables!U90,"]"),"")</f>
        <v/>
      </c>
      <c r="Z90" s="128" t="str">
        <f>IF(Income_Distributed_Variables!V90&lt;&gt;"",CONCATENATE(Income_Distributed_Variables!$H90,"[",Income_Distributed_Variables!V90,"]"),"")</f>
        <v/>
      </c>
      <c r="AA90" s="128" t="str">
        <f>IF(Income_Distributed_Variables!W90&lt;&gt;"",CONCATENATE(Income_Distributed_Variables!$H90,"[",Income_Distributed_Variables!W90,"]"),"")</f>
        <v>Labor component of taxes on production[*flprl]</v>
      </c>
    </row>
    <row r="91" spans="1:27">
      <c r="A91" s="163" t="s">
        <v>615</v>
      </c>
      <c r="B91" s="75" t="s">
        <v>308</v>
      </c>
      <c r="C91" s="69" t="s">
        <v>309</v>
      </c>
      <c r="D91" s="69" t="str">
        <f>CONCATENATE(A91,B91,C91)</f>
        <v>*dicot</v>
      </c>
      <c r="E91" s="70"/>
      <c r="F91" s="74"/>
      <c r="G91" s="69"/>
      <c r="H91" s="220" t="s">
        <v>2159</v>
      </c>
      <c r="I91" s="87"/>
      <c r="J91" s="69" t="str">
        <f t="shared" si="25"/>
        <v>Current taxes on income and wealth</v>
      </c>
      <c r="K91" s="70" t="s">
        <v>2618</v>
      </c>
      <c r="L91" s="69" t="str">
        <f t="shared" si="24"/>
        <v>Current taxes on income and wealth</v>
      </c>
      <c r="M91" s="69" t="str">
        <f t="shared" si="21"/>
        <v>Current taxes on income and wealth are sum of federal and state taxes on income and wealth.</v>
      </c>
      <c r="N91" s="228" t="str">
        <f t="shared" si="23"/>
        <v>Current taxes on income and wealth are sum of federal and state taxes on income and wealth.</v>
      </c>
      <c r="O91" s="138"/>
      <c r="P91" s="239"/>
      <c r="Q91" s="138" t="str">
        <f>CONCATENATE("[",J91,"]","=","[",J92,"]","+","[",J93,"]")</f>
        <v>[Current taxes on income and wealth]=[Federal taxes on income and wealth]+[State taxes on income and wealth]</v>
      </c>
      <c r="R91" s="557" t="str">
        <f>CONCATENATE(D91,"=",D92,"+",D93)</f>
        <v>*dicot=*ditaf+*ditas</v>
      </c>
      <c r="S91" s="247"/>
      <c r="T91" s="141"/>
      <c r="U91" s="141"/>
      <c r="V91" s="141" t="str">
        <f>D91</f>
        <v>*dicot</v>
      </c>
      <c r="W91" s="248"/>
      <c r="X91" s="127" t="str">
        <f>IF(Income_Distributed_Variables!T91&lt;&gt;"",CONCATENATE(Income_Distributed_Variables!$H91,"[",Income_Distributed_Variables!T91,"]"),"")</f>
        <v/>
      </c>
      <c r="Y91" s="127" t="str">
        <f>IF(Income_Distributed_Variables!U91&lt;&gt;"",CONCATENATE(Income_Distributed_Variables!$H91,"[",Income_Distributed_Variables!U91,"]"),"")</f>
        <v/>
      </c>
      <c r="Z91" s="128" t="str">
        <f>IF(Income_Distributed_Variables!V91&lt;&gt;"",CONCATENATE(Income_Distributed_Variables!$H91,"[",Income_Distributed_Variables!V91,"]"),"")</f>
        <v>Current taxes on income and wealth[*dicot]</v>
      </c>
      <c r="AA91" s="128" t="str">
        <f>IF(Income_Distributed_Variables!W91&lt;&gt;"",CONCATENATE(Income_Distributed_Variables!$H91,"[",Income_Distributed_Variables!W91,"]"),"")</f>
        <v/>
      </c>
    </row>
    <row r="92" spans="1:27">
      <c r="A92" s="163" t="s">
        <v>615</v>
      </c>
      <c r="B92" s="75" t="s">
        <v>308</v>
      </c>
      <c r="C92" s="69" t="s">
        <v>310</v>
      </c>
      <c r="D92" s="69" t="str">
        <f t="shared" ref="D92:D98" si="26">CONCATENATE(A92,B92,C92)</f>
        <v>*ditaf</v>
      </c>
      <c r="E92" s="70"/>
      <c r="F92" s="74"/>
      <c r="G92" s="69"/>
      <c r="H92" s="236" t="s">
        <v>599</v>
      </c>
      <c r="I92" s="87"/>
      <c r="J92" s="69" t="str">
        <f t="shared" si="25"/>
        <v>Federal taxes on income and wealth</v>
      </c>
      <c r="K92" s="70" t="s">
        <v>2619</v>
      </c>
      <c r="L92" s="69" t="str">
        <f t="shared" si="24"/>
        <v>Federal taxes on income and wealth</v>
      </c>
      <c r="M92" s="69" t="str">
        <f t="shared" si="21"/>
        <v>Federal taxes on income and wealth are taxes on income and wealth imposed by federal government.</v>
      </c>
      <c r="N92" s="228" t="str">
        <f t="shared" si="23"/>
        <v>Federal taxes on income and wealth are taxes on income and wealth imposed by federal government.</v>
      </c>
      <c r="O92" s="138"/>
      <c r="P92" s="239"/>
      <c r="Q92" s="138"/>
      <c r="R92" s="557"/>
      <c r="S92" s="247"/>
      <c r="T92" s="141"/>
      <c r="U92" s="141"/>
      <c r="V92" s="141"/>
      <c r="W92" s="248" t="str">
        <f>D92</f>
        <v>*ditaf</v>
      </c>
      <c r="X92" s="127" t="str">
        <f>IF(Income_Distributed_Variables!T92&lt;&gt;"",CONCATENATE(Income_Distributed_Variables!$H92,"[",Income_Distributed_Variables!T92,"]"),"")</f>
        <v/>
      </c>
      <c r="Y92" s="127" t="str">
        <f>IF(Income_Distributed_Variables!U92&lt;&gt;"",CONCATENATE(Income_Distributed_Variables!$H92,"[",Income_Distributed_Variables!U92,"]"),"")</f>
        <v/>
      </c>
      <c r="Z92" s="128" t="str">
        <f>IF(Income_Distributed_Variables!V92&lt;&gt;"",CONCATENATE(Income_Distributed_Variables!$H92,"[",Income_Distributed_Variables!V92,"]"),"")</f>
        <v/>
      </c>
      <c r="AA92" s="128" t="str">
        <f>IF(Income_Distributed_Variables!W92&lt;&gt;"",CONCATENATE(Income_Distributed_Variables!$H92,"[",Income_Distributed_Variables!W92,"]"),"")</f>
        <v>Federal taxes on income and wealth[*ditaf]</v>
      </c>
    </row>
    <row r="93" spans="1:27">
      <c r="A93" s="163" t="s">
        <v>615</v>
      </c>
      <c r="B93" s="75" t="s">
        <v>308</v>
      </c>
      <c r="C93" s="69" t="s">
        <v>311</v>
      </c>
      <c r="D93" s="69" t="str">
        <f t="shared" si="26"/>
        <v>*ditas</v>
      </c>
      <c r="E93" s="70"/>
      <c r="F93" s="74"/>
      <c r="G93" s="69"/>
      <c r="H93" s="236" t="s">
        <v>600</v>
      </c>
      <c r="I93" s="87"/>
      <c r="J93" s="69" t="str">
        <f t="shared" si="25"/>
        <v>State taxes on income and wealth</v>
      </c>
      <c r="K93" s="70" t="s">
        <v>2620</v>
      </c>
      <c r="L93" s="69" t="str">
        <f t="shared" si="24"/>
        <v>State taxes on income and wealth</v>
      </c>
      <c r="M93" s="69" t="str">
        <f t="shared" si="21"/>
        <v>State taxes on income and wealth are taxes on income and wealth imposed by state government.</v>
      </c>
      <c r="N93" s="228" t="str">
        <f t="shared" si="23"/>
        <v>State taxes on income and wealth are taxes on income and wealth imposed by state government.</v>
      </c>
      <c r="O93" s="138"/>
      <c r="P93" s="239"/>
      <c r="Q93" s="138"/>
      <c r="R93" s="557"/>
      <c r="S93" s="247"/>
      <c r="T93" s="141"/>
      <c r="U93" s="141"/>
      <c r="V93" s="141"/>
      <c r="W93" s="248" t="str">
        <f>D93</f>
        <v>*ditas</v>
      </c>
      <c r="X93" s="127" t="str">
        <f>IF(Income_Distributed_Variables!T93&lt;&gt;"",CONCATENATE(Income_Distributed_Variables!$H93,"[",Income_Distributed_Variables!T93,"]"),"")</f>
        <v/>
      </c>
      <c r="Y93" s="127" t="str">
        <f>IF(Income_Distributed_Variables!U93&lt;&gt;"",CONCATENATE(Income_Distributed_Variables!$H93,"[",Income_Distributed_Variables!U93,"]"),"")</f>
        <v/>
      </c>
      <c r="Z93" s="128" t="str">
        <f>IF(Income_Distributed_Variables!V93&lt;&gt;"",CONCATENATE(Income_Distributed_Variables!$H93,"[",Income_Distributed_Variables!V93,"]"),"")</f>
        <v/>
      </c>
      <c r="AA93" s="128" t="str">
        <f>IF(Income_Distributed_Variables!W93&lt;&gt;"",CONCATENATE(Income_Distributed_Variables!$H93,"[",Income_Distributed_Variables!W93,"]"),"")</f>
        <v>State taxes on income and wealth[*ditas]</v>
      </c>
    </row>
    <row r="94" spans="1:27">
      <c r="A94" s="163" t="s">
        <v>615</v>
      </c>
      <c r="B94" s="75" t="s">
        <v>308</v>
      </c>
      <c r="C94" s="69" t="s">
        <v>312</v>
      </c>
      <c r="D94" s="69" t="str">
        <f t="shared" si="26"/>
        <v>*dicab</v>
      </c>
      <c r="E94" s="70"/>
      <c r="F94" s="74"/>
      <c r="G94" s="69"/>
      <c r="H94" s="220" t="s">
        <v>332</v>
      </c>
      <c r="I94" s="87"/>
      <c r="J94" s="69" t="str">
        <f t="shared" si="25"/>
        <v>Social assistance benefits in cash</v>
      </c>
      <c r="K94" s="70" t="s">
        <v>2571</v>
      </c>
      <c r="L94" s="69" t="str">
        <f t="shared" si="24"/>
        <v>Social assistance benefits in cash</v>
      </c>
      <c r="M94" s="69" t="str">
        <f t="shared" si="21"/>
        <v>Social assistance benefits in cash are cash transfers made by government or non-profit organizations intended to meet the same kinds of needs as social insurance benefits but are provided outside of organized social insurance systems and are not conditional on previous payments of contributions.</v>
      </c>
      <c r="N94" s="228" t="str">
        <f t="shared" si="23"/>
        <v>Social assistance benefits in cash are cash transfers made by government or non-profit organizations intended to meet the same kinds of needs as social insurance benefits but are provided outside of organized social insurance systems and are not conditional on previous payments of contributions.</v>
      </c>
      <c r="O94" s="138"/>
      <c r="P94" s="239"/>
      <c r="Q94" s="138"/>
      <c r="R94" s="228"/>
      <c r="S94" s="247"/>
      <c r="T94" s="141"/>
      <c r="U94" s="141"/>
      <c r="V94" s="141" t="str">
        <f>D94</f>
        <v>*dicab</v>
      </c>
      <c r="W94" s="248"/>
      <c r="X94" s="127" t="str">
        <f>IF(Income_Distributed_Variables!T94&lt;&gt;"",CONCATENATE(Income_Distributed_Variables!$H94,"[",Income_Distributed_Variables!T94,"]"),"")</f>
        <v/>
      </c>
      <c r="Y94" s="127" t="str">
        <f>IF(Income_Distributed_Variables!U94&lt;&gt;"",CONCATENATE(Income_Distributed_Variables!$H94,"[",Income_Distributed_Variables!U94,"]"),"")</f>
        <v/>
      </c>
      <c r="Z94" s="128" t="str">
        <f>IF(Income_Distributed_Variables!V94&lt;&gt;"",CONCATENATE(Income_Distributed_Variables!$H94,"[",Income_Distributed_Variables!V94,"]"),"")</f>
        <v>Social assistance benefits in cash[*dicab]</v>
      </c>
      <c r="AA94" s="128" t="str">
        <f>IF(Income_Distributed_Variables!W94&lt;&gt;"",CONCATENATE(Income_Distributed_Variables!$H94,"[",Income_Distributed_Variables!W94,"]"),"")</f>
        <v/>
      </c>
    </row>
    <row r="95" spans="1:27">
      <c r="A95" s="163" t="s">
        <v>615</v>
      </c>
      <c r="B95" s="70" t="s">
        <v>502</v>
      </c>
      <c r="C95" s="69" t="s">
        <v>2158</v>
      </c>
      <c r="D95" s="69" t="str">
        <f>CONCATENATE(A95,B95,C95)</f>
        <v>*pppnc</v>
      </c>
      <c r="E95" s="70"/>
      <c r="F95" s="74"/>
      <c r="G95" s="69"/>
      <c r="H95" s="555" t="s">
        <v>2353</v>
      </c>
      <c r="I95" s="87"/>
      <c r="J95" s="224" t="str">
        <f t="shared" si="25"/>
        <v>Public spending (proportional attribution)</v>
      </c>
      <c r="K95" s="70" t="s">
        <v>2621</v>
      </c>
      <c r="L95" s="69" t="str">
        <f t="shared" si="24"/>
        <v>Public spending (proportional attribution)</v>
      </c>
      <c r="M95" s="69" t="str">
        <f t="shared" si="21"/>
        <v xml:space="preserve">Post-tax public income corresponds to the sum of social transfers in kind (eg. free education), collective consumption expenditure (eg. national defence spendings) and government deficit. It is attributed to individuals in proportion of their income. </v>
      </c>
      <c r="N95" s="557" t="s">
        <v>2154</v>
      </c>
      <c r="O95" s="138"/>
      <c r="P95" s="239"/>
      <c r="Q95" s="138" t="str">
        <f>CONCATENATE("[",J95,"]","=","[",J96,"]","+","[",J97,"]","+","[",J98,"]")</f>
        <v>[Public spending (proportional attribution)]=[Social transfers in kind (proportional attribution)]+[Collective consumption expenditure (proportional attribution)]+[Government deficit (proportional attribution)]</v>
      </c>
      <c r="R95" s="557" t="str">
        <f>CONCATENATE(D95,"=",D96,"+",D97,"+",D98,)</f>
        <v>*pppnc=*dpkin+*dpcol+*dpfic</v>
      </c>
      <c r="S95" s="247"/>
      <c r="T95" s="141"/>
      <c r="U95" s="141" t="str">
        <f>D95</f>
        <v>*pppnc</v>
      </c>
      <c r="V95" s="141"/>
      <c r="W95" s="248"/>
      <c r="X95" s="127"/>
      <c r="Y95" s="127" t="str">
        <f>IF(Income_Distributed_Variables!U95&lt;&gt;"",CONCATENATE(Income_Distributed_Variables!$H95,"[",Income_Distributed_Variables!U95,"]"),"")</f>
        <v>Public spending (proportional attribution)[*pppnc]</v>
      </c>
      <c r="Z95" s="128" t="str">
        <f>IF(Income_Distributed_Variables!V95&lt;&gt;"",CONCATENATE(Income_Distributed_Variables!$H95,"[",Income_Distributed_Variables!V95,"]"),"")</f>
        <v/>
      </c>
      <c r="AA95" s="128" t="str">
        <f>IF(Income_Distributed_Variables!W95&lt;&gt;"",CONCATENATE(Income_Distributed_Variables!$H95,"[",Income_Distributed_Variables!W95,"]"),"")</f>
        <v/>
      </c>
    </row>
    <row r="96" spans="1:27">
      <c r="A96" s="163" t="s">
        <v>615</v>
      </c>
      <c r="B96" s="75" t="s">
        <v>2136</v>
      </c>
      <c r="C96" s="69" t="s">
        <v>313</v>
      </c>
      <c r="D96" s="69" t="str">
        <f t="shared" si="26"/>
        <v>*dpkin</v>
      </c>
      <c r="E96" s="70"/>
      <c r="F96" s="74"/>
      <c r="G96" s="69"/>
      <c r="H96" s="220" t="s">
        <v>2137</v>
      </c>
      <c r="I96" s="87"/>
      <c r="J96" s="69" t="str">
        <f t="shared" si="25"/>
        <v>Social transfers in kind (proportional attribution)</v>
      </c>
      <c r="K96" s="70" t="s">
        <v>2622</v>
      </c>
      <c r="L96" s="69" t="str">
        <f t="shared" si="24"/>
        <v>Social transfers in kind (proportional attribution)</v>
      </c>
      <c r="M96" s="69" t="str">
        <f t="shared" si="21"/>
        <v>Social transfers in kind are in kind transfers made by government or non-profit organizations intended to meet the same kinds of needs as social insurance benefits but are provided outside of organized social insurance systems and are not conditional on previous payments of contributions. It is attributed to individuals in proportion of their income.</v>
      </c>
      <c r="N96" s="557" t="s">
        <v>2155</v>
      </c>
      <c r="O96" s="138"/>
      <c r="P96" s="239"/>
      <c r="Q96" s="138"/>
      <c r="R96" s="557"/>
      <c r="S96" s="247"/>
      <c r="T96" s="141"/>
      <c r="U96" s="141"/>
      <c r="V96" s="141" t="str">
        <f>D96</f>
        <v>*dpkin</v>
      </c>
      <c r="W96" s="248"/>
      <c r="X96" s="127" t="str">
        <f>IF(Income_Distributed_Variables!T96&lt;&gt;"",CONCATENATE(Income_Distributed_Variables!$H96,"[",Income_Distributed_Variables!T96,"]"),"")</f>
        <v/>
      </c>
      <c r="Y96" s="127" t="str">
        <f>IF(Income_Distributed_Variables!U96&lt;&gt;"",CONCATENATE(Income_Distributed_Variables!$H96,"[",Income_Distributed_Variables!U96,"]"),"")</f>
        <v/>
      </c>
      <c r="Z96" s="128" t="str">
        <f>IF(Income_Distributed_Variables!V96&lt;&gt;"",CONCATENATE(Income_Distributed_Variables!$H96,"[",Income_Distributed_Variables!V96,"]"),"")</f>
        <v>Social transfers in kind (proportional attribution)[*dpkin]</v>
      </c>
      <c r="AA96" s="128" t="str">
        <f>IF(Income_Distributed_Variables!W96&lt;&gt;"",CONCATENATE(Income_Distributed_Variables!$H96,"[",Income_Distributed_Variables!W96,"]"),"")</f>
        <v/>
      </c>
    </row>
    <row r="97" spans="1:27">
      <c r="A97" s="163" t="s">
        <v>615</v>
      </c>
      <c r="B97" s="75" t="s">
        <v>2136</v>
      </c>
      <c r="C97" s="69" t="s">
        <v>314</v>
      </c>
      <c r="D97" s="69" t="str">
        <f t="shared" si="26"/>
        <v>*dpcol</v>
      </c>
      <c r="E97" s="70"/>
      <c r="F97" s="74"/>
      <c r="G97" s="69"/>
      <c r="H97" s="220" t="s">
        <v>2138</v>
      </c>
      <c r="I97" s="87"/>
      <c r="J97" s="69" t="str">
        <f t="shared" si="25"/>
        <v>Collective consumption expenditure (proportional attribution)</v>
      </c>
      <c r="K97" s="70" t="s">
        <v>2580</v>
      </c>
      <c r="L97" s="69" t="str">
        <f t="shared" si="24"/>
        <v>Collective consumption expenditure (proportional attribution)</v>
      </c>
      <c r="M97" s="69" t="str">
        <f t="shared" si="21"/>
        <v>Collective consumption expenditure is expenditure on goods and services that are used for the direct satisfaction of collective needs. It is attributed to individuals in proportion of their income.</v>
      </c>
      <c r="N97" s="557" t="s">
        <v>2156</v>
      </c>
      <c r="O97" s="138"/>
      <c r="P97" s="239"/>
      <c r="Q97" s="138"/>
      <c r="R97" s="557"/>
      <c r="S97" s="247"/>
      <c r="T97" s="141"/>
      <c r="U97" s="141"/>
      <c r="V97" s="141" t="str">
        <f>D97</f>
        <v>*dpcol</v>
      </c>
      <c r="W97" s="248"/>
      <c r="X97" s="127" t="str">
        <f>IF(Income_Distributed_Variables!T97&lt;&gt;"",CONCATENATE(Income_Distributed_Variables!$H97,"[",Income_Distributed_Variables!T97,"]"),"")</f>
        <v/>
      </c>
      <c r="Y97" s="127" t="str">
        <f>IF(Income_Distributed_Variables!U97&lt;&gt;"",CONCATENATE(Income_Distributed_Variables!$H97,"[",Income_Distributed_Variables!U97,"]"),"")</f>
        <v/>
      </c>
      <c r="Z97" s="128" t="str">
        <f>IF(Income_Distributed_Variables!V97&lt;&gt;"",CONCATENATE(Income_Distributed_Variables!$H97,"[",Income_Distributed_Variables!V97,"]"),"")</f>
        <v>Collective consumption expenditure (proportional attribution)[*dpcol]</v>
      </c>
      <c r="AA97" s="128"/>
    </row>
    <row r="98" spans="1:27" ht="17" thickBot="1">
      <c r="A98" s="223" t="s">
        <v>615</v>
      </c>
      <c r="B98" s="80" t="s">
        <v>2136</v>
      </c>
      <c r="C98" s="81" t="s">
        <v>316</v>
      </c>
      <c r="D98" s="81" t="str">
        <f t="shared" si="26"/>
        <v>*dpfic</v>
      </c>
      <c r="E98" s="80"/>
      <c r="F98" s="79"/>
      <c r="G98" s="81"/>
      <c r="H98" s="221" t="s">
        <v>2139</v>
      </c>
      <c r="I98" s="88"/>
      <c r="J98" s="153" t="str">
        <f>H98</f>
        <v>Government deficit (proportional attribution)</v>
      </c>
      <c r="K98" s="628" t="s">
        <v>2623</v>
      </c>
      <c r="L98" s="81" t="str">
        <f>J98</f>
        <v>Government deficit (proportional attribution)</v>
      </c>
      <c r="M98" s="81" t="str">
        <f t="shared" si="21"/>
        <v>Government deficit is the annual amount the government has to borrow to meet the shortfall between current income and government spending. It is attributed to individuals in proportion of their income.</v>
      </c>
      <c r="N98" s="652" t="s">
        <v>2157</v>
      </c>
      <c r="O98" s="139"/>
      <c r="P98" s="262"/>
      <c r="Q98" s="139"/>
      <c r="R98" s="652"/>
      <c r="S98" s="249"/>
      <c r="T98" s="142"/>
      <c r="U98" s="142"/>
      <c r="V98" s="142" t="str">
        <f>D98</f>
        <v>*dpfic</v>
      </c>
      <c r="W98" s="250"/>
      <c r="X98" s="130" t="str">
        <f>IF(Income_Distributed_Variables!T98&lt;&gt;"",CONCATENATE(Income_Distributed_Variables!$H98,"[",Income_Distributed_Variables!T98,"]"),"")</f>
        <v/>
      </c>
      <c r="Y98" s="130" t="str">
        <f>IF(Income_Distributed_Variables!U98&lt;&gt;"",CONCATENATE(Income_Distributed_Variables!$H98,"[",Income_Distributed_Variables!U98,"]"),"")</f>
        <v/>
      </c>
      <c r="Z98" s="131" t="str">
        <f>IF(Income_Distributed_Variables!V98&lt;&gt;"",CONCATENATE(Income_Distributed_Variables!$H98,"[",Income_Distributed_Variables!V98,"]"),"")</f>
        <v>Government deficit (proportional attribution)[*dpfic]</v>
      </c>
      <c r="AA98" s="131"/>
    </row>
    <row r="99" spans="1:27">
      <c r="H99" s="554"/>
      <c r="J99" s="70"/>
      <c r="K99" s="70"/>
      <c r="L99" s="70"/>
      <c r="M99" s="70"/>
    </row>
    <row r="100" spans="1:27">
      <c r="A100" s="162" t="s">
        <v>1888</v>
      </c>
      <c r="D100" s="174" t="s">
        <v>628</v>
      </c>
      <c r="H100" s="35"/>
    </row>
    <row r="101" spans="1:27">
      <c r="H101" s="35"/>
    </row>
    <row r="102" spans="1:27" ht="17" thickBot="1"/>
    <row r="103" spans="1:27" s="73" customFormat="1">
      <c r="A103" s="150" t="s">
        <v>615</v>
      </c>
      <c r="B103" s="83" t="s">
        <v>298</v>
      </c>
      <c r="C103" s="68" t="s">
        <v>277</v>
      </c>
      <c r="D103" s="68" t="str">
        <f>CONCATENATE(A103,B103,C103)</f>
        <v>*pllin</v>
      </c>
      <c r="E103" s="151"/>
      <c r="F103" s="82"/>
      <c r="G103" s="68">
        <v>5</v>
      </c>
      <c r="H103" s="257" t="s">
        <v>1600</v>
      </c>
      <c r="I103" s="86"/>
      <c r="J103" s="259" t="str">
        <f t="shared" ref="J103:J106" si="27">H103</f>
        <v>Pre-tax labor income [pre-tax labor income ranking]</v>
      </c>
      <c r="K103" s="259" t="str">
        <f t="shared" ref="K103:K106" si="28">CONCATENATE(K86," [classement en fonction des revenus du travail avant impôt]")</f>
        <v>Revenu disponible après impôts [classement en fonction des revenus du travail avant impôt]</v>
      </c>
      <c r="L103" s="68" t="str">
        <f t="shared" ref="L103:L106" si="29">J103</f>
        <v>Pre-tax labor income [pre-tax labor income ranking]</v>
      </c>
      <c r="M103" s="68" t="str">
        <f t="shared" ref="M103:M106" si="30">N103</f>
        <v>Pre-tax labor income [pre-tax labor income ranking] is 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v>
      </c>
      <c r="N103" s="260" t="s">
        <v>2424</v>
      </c>
      <c r="O103" s="260"/>
      <c r="P103" s="137"/>
      <c r="Q103" s="137" t="str">
        <f>CONCATENATE(J103,"=",J104,"+",J105,"+",J106)</f>
        <v>Pre-tax labor income [pre-tax labor income ranking]=Compensation of employees [pre-tax labor income ranking]+Labor component of net mixed income [pre-tax labor income ranking]+Pensions and social insurance income (labor share) [pre-tax labor income ranking]</v>
      </c>
      <c r="R103" s="137" t="str">
        <f>CONCATENATE(D103,"=",V104,"+",V105,"+",V106)</f>
        <v>*pllin=*plemp+*pllbu+*plsoc</v>
      </c>
      <c r="S103" s="140"/>
      <c r="T103" s="140"/>
      <c r="U103" s="140" t="str">
        <f>D103</f>
        <v>*pllin</v>
      </c>
      <c r="V103" s="140"/>
      <c r="W103" s="140"/>
      <c r="X103" s="124" t="str">
        <f>IF(Income_Distributed_Variables!T103&lt;&gt;"",CONCATENATE(Income_Distributed_Variables!$H103,"[",Income_Distributed_Variables!T103,"]"),"")</f>
        <v/>
      </c>
      <c r="Y103" s="124" t="str">
        <f>IF(Income_Distributed_Variables!U103&lt;&gt;"",CONCATENATE(Income_Distributed_Variables!$H103,"[",Income_Distributed_Variables!U103,"]"),"")</f>
        <v>Pre-tax labor income [pre-tax labor income ranking][*pllin]</v>
      </c>
      <c r="Z103" s="125" t="str">
        <f>IF(Income_Distributed_Variables!V103&lt;&gt;"",CONCATENATE(Income_Distributed_Variables!$H103,"[",Income_Distributed_Variables!V103,"]"),"")</f>
        <v/>
      </c>
      <c r="AA103" s="125" t="str">
        <f>IF(Income_Distributed_Variables!W103&lt;&gt;"",CONCATENATE(Income_Distributed_Variables!$H103,"[",Income_Distributed_Variables!W103,"]"),"")</f>
        <v/>
      </c>
    </row>
    <row r="104" spans="1:27" s="73" customFormat="1">
      <c r="A104" s="163" t="s">
        <v>615</v>
      </c>
      <c r="B104" s="75" t="s">
        <v>298</v>
      </c>
      <c r="C104" s="69" t="s">
        <v>288</v>
      </c>
      <c r="D104" s="69" t="str">
        <f>CONCATENATE(A104,B104,C104)</f>
        <v>*plemp</v>
      </c>
      <c r="E104" s="70"/>
      <c r="F104" s="74"/>
      <c r="G104" s="69"/>
      <c r="H104" s="220" t="s">
        <v>1505</v>
      </c>
      <c r="I104" s="87"/>
      <c r="J104" s="238" t="str">
        <f t="shared" si="27"/>
        <v>Compensation of employees [pre-tax labor income ranking]</v>
      </c>
      <c r="K104" s="238" t="str">
        <f t="shared" si="28"/>
        <v>Revenu avant impôts [classement en fonction des revenus du travail avant impôt]</v>
      </c>
      <c r="L104" s="69" t="str">
        <f t="shared" si="29"/>
        <v>Compensation of employees [pre-tax labor income ranking]</v>
      </c>
      <c r="M104" s="69" t="str">
        <f t="shared" si="30"/>
        <v>Compensation of employees [pre-tax labor income ranking] is the total remuneration, in cash or in kind, paid by employers to employees in return for work done.</v>
      </c>
      <c r="N104" s="239" t="s">
        <v>2082</v>
      </c>
      <c r="O104" s="239"/>
      <c r="P104" s="138"/>
      <c r="Q104" s="138"/>
      <c r="R104" s="138"/>
      <c r="S104" s="141"/>
      <c r="T104" s="141"/>
      <c r="U104" s="141"/>
      <c r="V104" s="141" t="str">
        <f>D104</f>
        <v>*plemp</v>
      </c>
      <c r="W104" s="141"/>
      <c r="X104" s="127" t="str">
        <f>IF(Income_Distributed_Variables!T104&lt;&gt;"",CONCATENATE(Income_Distributed_Variables!$H104,"[",Income_Distributed_Variables!T104,"]"),"")</f>
        <v/>
      </c>
      <c r="Y104" s="127" t="str">
        <f>IF(Income_Distributed_Variables!U104&lt;&gt;"",CONCATENATE(Income_Distributed_Variables!$H104,"[",Income_Distributed_Variables!U104,"]"),"")</f>
        <v/>
      </c>
      <c r="Z104" s="128" t="str">
        <f>IF(Income_Distributed_Variables!V104&lt;&gt;"",CONCATENATE(Income_Distributed_Variables!$H104,"[",Income_Distributed_Variables!V104,"]"),"")</f>
        <v>Compensation of employees [pre-tax labor income ranking][*plemp]</v>
      </c>
      <c r="AA104" s="128" t="str">
        <f>IF(Income_Distributed_Variables!W104&lt;&gt;"",CONCATENATE(Income_Distributed_Variables!$H104,"[",Income_Distributed_Variables!W104,"]"),"")</f>
        <v/>
      </c>
    </row>
    <row r="105" spans="1:27" s="73" customFormat="1" ht="17" customHeight="1">
      <c r="A105" s="163" t="s">
        <v>615</v>
      </c>
      <c r="B105" s="75" t="s">
        <v>298</v>
      </c>
      <c r="C105" s="69" t="s">
        <v>299</v>
      </c>
      <c r="D105" s="69" t="str">
        <f>CONCATENATE(A105,B105,C105)</f>
        <v>*pllbu</v>
      </c>
      <c r="E105" s="70"/>
      <c r="F105" s="74"/>
      <c r="G105" s="69"/>
      <c r="H105" s="220" t="s">
        <v>1506</v>
      </c>
      <c r="I105" s="87"/>
      <c r="J105" s="238" t="str">
        <f t="shared" si="27"/>
        <v>Labor component of net mixed income [pre-tax labor income ranking]</v>
      </c>
      <c r="K105" s="238" t="str">
        <f t="shared" si="28"/>
        <v>Impôts (moins subventions) sur les produits [classement en fonction des revenus du travail avant impôt]</v>
      </c>
      <c r="L105" s="69" t="str">
        <f t="shared" si="29"/>
        <v>Labor component of net mixed income [pre-tax labor income ranking]</v>
      </c>
      <c r="M105" s="69" t="str">
        <f t="shared" si="30"/>
        <v>Labor component of net mixed income [pre-tax labor income ranking]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N105" s="239" t="s">
        <v>2083</v>
      </c>
      <c r="O105" s="239"/>
      <c r="P105" s="138"/>
      <c r="Q105" s="138"/>
      <c r="R105" s="138"/>
      <c r="S105" s="141"/>
      <c r="T105" s="141"/>
      <c r="U105" s="141"/>
      <c r="V105" s="141" t="str">
        <f>D105</f>
        <v>*pllbu</v>
      </c>
      <c r="W105" s="141"/>
      <c r="X105" s="127" t="str">
        <f>IF(Income_Distributed_Variables!T105&lt;&gt;"",CONCATENATE(Income_Distributed_Variables!$H105,"[",Income_Distributed_Variables!T105,"]"),"")</f>
        <v/>
      </c>
      <c r="Y105" s="127" t="str">
        <f>IF(Income_Distributed_Variables!U105&lt;&gt;"",CONCATENATE(Income_Distributed_Variables!$H105,"[",Income_Distributed_Variables!U105,"]"),"")</f>
        <v/>
      </c>
      <c r="Z105" s="128" t="str">
        <f>IF(Income_Distributed_Variables!V105&lt;&gt;"",CONCATENATE(Income_Distributed_Variables!$H105,"[",Income_Distributed_Variables!V105,"]"),"")</f>
        <v>Labor component of net mixed income [pre-tax labor income ranking][*pllbu]</v>
      </c>
      <c r="AA105" s="128" t="str">
        <f>IF(Income_Distributed_Variables!W105&lt;&gt;"",CONCATENATE(Income_Distributed_Variables!$H105,"[",Income_Distributed_Variables!W105,"]"),"")</f>
        <v/>
      </c>
    </row>
    <row r="106" spans="1:27" s="73" customFormat="1" ht="17" thickBot="1">
      <c r="A106" s="223" t="s">
        <v>615</v>
      </c>
      <c r="B106" s="80" t="s">
        <v>298</v>
      </c>
      <c r="C106" s="81" t="s">
        <v>1603</v>
      </c>
      <c r="D106" s="81" t="str">
        <f>CONCATENATE(A106,B106,C106)</f>
        <v>*plsoc</v>
      </c>
      <c r="E106" s="258"/>
      <c r="F106" s="79"/>
      <c r="G106" s="81"/>
      <c r="H106" s="221" t="s">
        <v>1604</v>
      </c>
      <c r="I106" s="88"/>
      <c r="J106" s="261" t="str">
        <f t="shared" si="27"/>
        <v>Pensions and social insurance income (labor share) [pre-tax labor income ranking]</v>
      </c>
      <c r="K106" s="261" t="str">
        <f t="shared" si="28"/>
        <v>Impôts (moins subventions) sur les produits imputable au capital [classement en fonction des revenus du travail avant impôt]</v>
      </c>
      <c r="L106" s="81" t="str">
        <f t="shared" si="29"/>
        <v>Pensions and social insurance income (labor share) [pre-tax labor income ranking]</v>
      </c>
      <c r="M106" s="81" t="str">
        <f t="shared" si="30"/>
        <v>Pensions and social insurance income (labor share) [pre-tax labor income ranking] are the labour share of payments made by pension funds and social insurance system. The labour share of payments is the share received by providing labour as a factor of production.</v>
      </c>
      <c r="N106" s="262" t="s">
        <v>2084</v>
      </c>
      <c r="O106" s="262"/>
      <c r="P106" s="139"/>
      <c r="Q106" s="139"/>
      <c r="R106" s="139"/>
      <c r="S106" s="142"/>
      <c r="T106" s="142"/>
      <c r="U106" s="142"/>
      <c r="V106" s="142" t="str">
        <f>D106</f>
        <v>*plsoc</v>
      </c>
      <c r="W106" s="142"/>
      <c r="X106" s="130" t="str">
        <f>IF(Income_Distributed_Variables!T106&lt;&gt;"",CONCATENATE(Income_Distributed_Variables!$H106,"[",Income_Distributed_Variables!T106,"]"),"")</f>
        <v/>
      </c>
      <c r="Y106" s="130" t="str">
        <f>IF(Income_Distributed_Variables!U106&lt;&gt;"",CONCATENATE(Income_Distributed_Variables!$H106,"[",Income_Distributed_Variables!U106,"]"),"")</f>
        <v/>
      </c>
      <c r="Z106" s="131" t="str">
        <f>IF(Income_Distributed_Variables!V106&lt;&gt;"",CONCATENATE(Income_Distributed_Variables!$H106,"[",Income_Distributed_Variables!V106,"]"),"")</f>
        <v>Pensions and social insurance income (labor share) [pre-tax labor income ranking][*plsoc]</v>
      </c>
      <c r="AA106" s="131" t="str">
        <f>IF(Income_Distributed_Variables!W106&lt;&gt;"",CONCATENATE(Income_Distributed_Variables!$H106,"[",Income_Distributed_Variables!W106,"]"),"")</f>
        <v/>
      </c>
    </row>
    <row r="107" spans="1:27" ht="17" thickBot="1"/>
    <row r="108" spans="1:27">
      <c r="A108" s="82" t="s">
        <v>615</v>
      </c>
      <c r="B108" s="83" t="s">
        <v>286</v>
      </c>
      <c r="C108" s="68" t="s">
        <v>276</v>
      </c>
      <c r="D108" s="68" t="str">
        <f>CONCATENATE(A108,B108,C108)</f>
        <v>*fainc</v>
      </c>
      <c r="E108" s="83"/>
      <c r="F108" s="82"/>
      <c r="G108" s="68">
        <v>3</v>
      </c>
      <c r="H108" s="233" t="s">
        <v>2351</v>
      </c>
      <c r="I108" s="86"/>
      <c r="J108" s="83" t="str">
        <f t="shared" ref="J108:J119" si="31">H108</f>
        <v>Pre-tax factor income</v>
      </c>
      <c r="K108" s="68" t="s">
        <v>2594</v>
      </c>
      <c r="L108" s="84" t="str">
        <f t="shared" ref="L108:L122" si="32">J108</f>
        <v>Pre-tax factor income</v>
      </c>
      <c r="M108" s="68" t="str">
        <f t="shared" ref="M108:M119" si="33">N108</f>
        <v xml:space="preserve">Factor national income is the sum of all pre-tax personal income flows of personal sector accruing directly or indirectly to the individual owners of the production factors, labor and capital, before taking into account the operation of the tax/transfer system, and before taking into account the operation of pension system. </v>
      </c>
      <c r="N108" s="138" t="s">
        <v>2418</v>
      </c>
      <c r="O108" s="228"/>
      <c r="P108" s="229"/>
      <c r="Q108" s="137" t="str">
        <f>CONCATENATE(J108,"=",J109,"+",J115)</f>
        <v>Pre-tax factor income=Factor labor income [total pre-tax factor income ranking]+Factor capital income [total pre-tax factor income ranking]</v>
      </c>
      <c r="R108" s="137" t="str">
        <f>CONCATENATE(T108,"=",U109,"+",U115)</f>
        <v>*fainc=*flinc+*fkinc</v>
      </c>
      <c r="S108" s="140"/>
      <c r="T108" s="140" t="str">
        <f>D108</f>
        <v>*fainc</v>
      </c>
      <c r="U108" s="140"/>
      <c r="V108" s="140"/>
      <c r="W108" s="140"/>
      <c r="X108" s="124" t="str">
        <f>IF(Income_Distributed_Variables!T108&lt;&gt;"",CONCATENATE(Income_Distributed_Variables!$H108,"[",Income_Distributed_Variables!T108,"]"),"")</f>
        <v>Pre-tax factor income[*fainc]</v>
      </c>
      <c r="Y108" s="124" t="str">
        <f>IF(Income_Distributed_Variables!U108&lt;&gt;"",CONCATENATE(Income_Distributed_Variables!$H108,"[",Income_Distributed_Variables!U108,"]"),"")</f>
        <v/>
      </c>
      <c r="Z108" s="125" t="str">
        <f>IF(Income_Distributed_Variables!V108&lt;&gt;"",CONCATENATE(Income_Distributed_Variables!$H108,"[",Income_Distributed_Variables!V108,"]"),"")</f>
        <v/>
      </c>
      <c r="AA108" s="125" t="str">
        <f>IF(Income_Distributed_Variables!W108&lt;&gt;"",CONCATENATE(Income_Distributed_Variables!$H108,"[",Income_Distributed_Variables!W108,"]"),"")</f>
        <v/>
      </c>
    </row>
    <row r="109" spans="1:27">
      <c r="A109" s="163" t="s">
        <v>615</v>
      </c>
      <c r="B109" s="75" t="s">
        <v>287</v>
      </c>
      <c r="C109" s="69" t="s">
        <v>276</v>
      </c>
      <c r="D109" s="69" t="str">
        <f t="shared" ref="D109:D123" si="34">CONCATENATE(A109,B109,C109)</f>
        <v>*flinc</v>
      </c>
      <c r="E109" s="70"/>
      <c r="F109" s="74"/>
      <c r="G109" s="69"/>
      <c r="H109" s="234" t="s">
        <v>2643</v>
      </c>
      <c r="I109" s="87"/>
      <c r="J109" s="75" t="str">
        <f t="shared" si="31"/>
        <v>Factor labor income [total pre-tax factor income ranking]</v>
      </c>
      <c r="K109" s="69" t="s">
        <v>2546</v>
      </c>
      <c r="L109" s="85" t="str">
        <f t="shared" si="32"/>
        <v>Factor labor income [total pre-tax factor income ranking]</v>
      </c>
      <c r="M109" s="69" t="str">
        <f t="shared" si="33"/>
        <v xml:space="preserve">Factor labor income is the sum of all pre-tax personal income flows of personal sector accruing directly or indirectly to the individual owners of labor as a production factor, before taking into account the operation of the tax/transfer system, and before taking into account the operation of pension system. </v>
      </c>
      <c r="N109" s="138" t="s">
        <v>2419</v>
      </c>
      <c r="O109" s="138"/>
      <c r="P109" s="138"/>
      <c r="Q109" s="138" t="str">
        <f>CONCATENATE(J109,"=",J110,"+",J113,"+",J114)</f>
        <v>Factor labor income [total pre-tax factor income ranking]=Compensation of employees+Social contributions+Labor component of net mixed income</v>
      </c>
      <c r="R109" s="138" t="str">
        <f>CONCATENATE(D109,"=",D110,"+",V113,"+",V114)</f>
        <v>*flinc=*flemp+*flcon+*flmil</v>
      </c>
      <c r="S109" s="141"/>
      <c r="T109" s="141"/>
      <c r="U109" s="141" t="str">
        <f>D109</f>
        <v>*flinc</v>
      </c>
      <c r="V109" s="141"/>
      <c r="W109" s="141"/>
      <c r="X109" s="127" t="str">
        <f>IF(Income_Distributed_Variables!T109&lt;&gt;"",CONCATENATE(Income_Distributed_Variables!$H109,"[",Income_Distributed_Variables!T109,"]"),"")</f>
        <v/>
      </c>
      <c r="Y109" s="127" t="str">
        <f>IF(Income_Distributed_Variables!U109&lt;&gt;"",CONCATENATE(Income_Distributed_Variables!$H109,"[",Income_Distributed_Variables!U109,"]"),"")</f>
        <v>Factor labor income [total pre-tax factor income ranking][*flinc]</v>
      </c>
      <c r="Z109" s="128" t="str">
        <f>IF(Income_Distributed_Variables!V109&lt;&gt;"",CONCATENATE(Income_Distributed_Variables!$H109,"[",Income_Distributed_Variables!V109,"]"),"")</f>
        <v/>
      </c>
      <c r="AA109" s="128" t="str">
        <f>IF(Income_Distributed_Variables!W109&lt;&gt;"",CONCATENATE(Income_Distributed_Variables!$H109,"[",Income_Distributed_Variables!W109,"]"),"")</f>
        <v/>
      </c>
    </row>
    <row r="110" spans="1:27">
      <c r="A110" s="163" t="s">
        <v>615</v>
      </c>
      <c r="B110" s="75" t="s">
        <v>287</v>
      </c>
      <c r="C110" s="69" t="s">
        <v>288</v>
      </c>
      <c r="D110" s="69" t="str">
        <f t="shared" si="34"/>
        <v>*flemp</v>
      </c>
      <c r="E110" s="70"/>
      <c r="F110" s="74"/>
      <c r="G110" s="69"/>
      <c r="H110" s="220" t="s">
        <v>350</v>
      </c>
      <c r="I110" s="87"/>
      <c r="J110" s="75" t="str">
        <f t="shared" si="31"/>
        <v>Compensation of employees</v>
      </c>
      <c r="K110" s="69" t="s">
        <v>2595</v>
      </c>
      <c r="L110" s="85" t="str">
        <f t="shared" si="32"/>
        <v>Compensation of employees</v>
      </c>
      <c r="M110" s="69" t="str">
        <f t="shared" si="33"/>
        <v>Compensation of employees is the total remuneration, in cash or in kind, paid by employers to employees in return for work done.</v>
      </c>
      <c r="N110" s="138" t="s">
        <v>2066</v>
      </c>
      <c r="O110" s="138"/>
      <c r="P110" s="138"/>
      <c r="Q110" s="138" t="str">
        <f>CONCATENATE(J110,"=",J111,"+",J112)</f>
        <v>Compensation of employees=Wages and salaries+Supplements to wages and salaries</v>
      </c>
      <c r="R110" s="138" t="str">
        <f>CONCATENATE(D110,"=",D111,"+",D112)</f>
        <v>*flemp=*flwag+*flsup</v>
      </c>
      <c r="S110" s="141"/>
      <c r="T110" s="141"/>
      <c r="U110" s="141"/>
      <c r="V110" s="141" t="str">
        <f>D110</f>
        <v>*flemp</v>
      </c>
      <c r="W110" s="141"/>
      <c r="X110" s="127" t="str">
        <f>IF(Income_Distributed_Variables!T110&lt;&gt;"",CONCATENATE(Income_Distributed_Variables!$H110,"[",Income_Distributed_Variables!T110,"]"),"")</f>
        <v/>
      </c>
      <c r="Y110" s="127" t="str">
        <f>IF(Income_Distributed_Variables!U110&lt;&gt;"",CONCATENATE(Income_Distributed_Variables!$H110,"[",Income_Distributed_Variables!U110,"]"),"")</f>
        <v/>
      </c>
      <c r="Z110" s="128" t="str">
        <f>IF(Income_Distributed_Variables!V110&lt;&gt;"",CONCATENATE(Income_Distributed_Variables!$H110,"[",Income_Distributed_Variables!V110,"]"),"")</f>
        <v>Compensation of employees[*flemp]</v>
      </c>
      <c r="AA110" s="128" t="str">
        <f>IF(Income_Distributed_Variables!W110&lt;&gt;"",CONCATENATE(Income_Distributed_Variables!$H110,"[",Income_Distributed_Variables!W110,"]"),"")</f>
        <v/>
      </c>
    </row>
    <row r="111" spans="1:27">
      <c r="A111" s="163" t="s">
        <v>615</v>
      </c>
      <c r="B111" s="75" t="s">
        <v>287</v>
      </c>
      <c r="C111" s="69" t="s">
        <v>278</v>
      </c>
      <c r="D111" s="69" t="str">
        <f t="shared" si="34"/>
        <v>*flwag</v>
      </c>
      <c r="E111" s="70"/>
      <c r="F111" s="74"/>
      <c r="G111" s="69"/>
      <c r="H111" s="235" t="s">
        <v>77</v>
      </c>
      <c r="I111" s="87"/>
      <c r="J111" s="75" t="str">
        <f t="shared" si="31"/>
        <v>Wages and salaries</v>
      </c>
      <c r="K111" s="69" t="s">
        <v>2596</v>
      </c>
      <c r="L111" s="85" t="str">
        <f t="shared" si="32"/>
        <v>Wages and salaries</v>
      </c>
      <c r="M111" s="69" t="str">
        <f t="shared" si="33"/>
        <v>Wages and salaries are wages are a form of remunerations paid by employers to employees in exchange for work done. Salaries are a form of periodic payment from an employer to an employee, which may be specified in an employment contract.</v>
      </c>
      <c r="N111" s="138" t="s">
        <v>2067</v>
      </c>
      <c r="O111" s="138"/>
      <c r="P111" s="138"/>
      <c r="Q111" s="138"/>
      <c r="R111" s="138"/>
      <c r="S111" s="141"/>
      <c r="T111" s="141"/>
      <c r="U111" s="141"/>
      <c r="V111" s="141"/>
      <c r="W111" s="141" t="str">
        <f>D111</f>
        <v>*flwag</v>
      </c>
      <c r="X111" s="127" t="str">
        <f>IF(Income_Distributed_Variables!T111&lt;&gt;"",CONCATENATE(Income_Distributed_Variables!$H111,"[",Income_Distributed_Variables!T111,"]"),"")</f>
        <v/>
      </c>
      <c r="Y111" s="127" t="str">
        <f>IF(Income_Distributed_Variables!U111&lt;&gt;"",CONCATENATE(Income_Distributed_Variables!$H111,"[",Income_Distributed_Variables!U111,"]"),"")</f>
        <v/>
      </c>
      <c r="Z111" s="128" t="str">
        <f>IF(Income_Distributed_Variables!V111&lt;&gt;"",CONCATENATE(Income_Distributed_Variables!$H111,"[",Income_Distributed_Variables!V111,"]"),"")</f>
        <v/>
      </c>
      <c r="AA111" s="128" t="str">
        <f>IF(Income_Distributed_Variables!W111&lt;&gt;"",CONCATENATE(Income_Distributed_Variables!$H111,"[",Income_Distributed_Variables!W111,"]"),"")</f>
        <v>Wages and salaries[*flwag]</v>
      </c>
    </row>
    <row r="112" spans="1:27">
      <c r="A112" s="163" t="s">
        <v>615</v>
      </c>
      <c r="B112" s="75" t="s">
        <v>287</v>
      </c>
      <c r="C112" s="69" t="s">
        <v>289</v>
      </c>
      <c r="D112" s="69" t="str">
        <f t="shared" si="34"/>
        <v>*flsup</v>
      </c>
      <c r="E112" s="70"/>
      <c r="F112" s="74"/>
      <c r="G112" s="69"/>
      <c r="H112" s="235" t="s">
        <v>76</v>
      </c>
      <c r="I112" s="87"/>
      <c r="J112" s="75" t="str">
        <f t="shared" si="31"/>
        <v>Supplements to wages and salaries</v>
      </c>
      <c r="K112" s="69" t="s">
        <v>2597</v>
      </c>
      <c r="L112" s="85" t="str">
        <f t="shared" si="32"/>
        <v>Supplements to wages and salaries</v>
      </c>
      <c r="M112" s="69" t="str">
        <f t="shared" si="33"/>
        <v>Supplements to wages and salaries are employer contributions for employees' pension funds and employer contributions for government social insurance.</v>
      </c>
      <c r="N112" s="138" t="s">
        <v>2068</v>
      </c>
      <c r="O112" s="138"/>
      <c r="P112" s="138"/>
      <c r="Q112" s="138"/>
      <c r="R112" s="138"/>
      <c r="S112" s="141"/>
      <c r="T112" s="141"/>
      <c r="U112" s="141"/>
      <c r="V112" s="141"/>
      <c r="W112" s="141" t="str">
        <f>D112</f>
        <v>*flsup</v>
      </c>
      <c r="X112" s="127" t="str">
        <f>IF(Income_Distributed_Variables!T112&lt;&gt;"",CONCATENATE(Income_Distributed_Variables!$H112,"[",Income_Distributed_Variables!T112,"]"),"")</f>
        <v/>
      </c>
      <c r="Y112" s="127" t="str">
        <f>IF(Income_Distributed_Variables!U112&lt;&gt;"",CONCATENATE(Income_Distributed_Variables!$H112,"[",Income_Distributed_Variables!U112,"]"),"")</f>
        <v/>
      </c>
      <c r="Z112" s="128" t="str">
        <f>IF(Income_Distributed_Variables!V112&lt;&gt;"",CONCATENATE(Income_Distributed_Variables!$H112,"[",Income_Distributed_Variables!V112,"]"),"")</f>
        <v/>
      </c>
      <c r="AA112" s="128" t="str">
        <f>IF(Income_Distributed_Variables!W112&lt;&gt;"",CONCATENATE(Income_Distributed_Variables!$H112,"[",Income_Distributed_Variables!W112,"]"),"")</f>
        <v>Supplements to wages and salaries[*flsup]</v>
      </c>
    </row>
    <row r="113" spans="1:27">
      <c r="A113" s="163" t="s">
        <v>615</v>
      </c>
      <c r="B113" s="75" t="s">
        <v>287</v>
      </c>
      <c r="C113" s="69" t="s">
        <v>290</v>
      </c>
      <c r="D113" s="69" t="str">
        <f t="shared" si="34"/>
        <v>*flcon</v>
      </c>
      <c r="E113" s="70"/>
      <c r="F113" s="74"/>
      <c r="G113" s="69"/>
      <c r="H113" s="220" t="s">
        <v>75</v>
      </c>
      <c r="I113" s="87"/>
      <c r="J113" s="75" t="str">
        <f t="shared" si="31"/>
        <v>Social contributions</v>
      </c>
      <c r="K113" s="69" t="s">
        <v>2556</v>
      </c>
      <c r="L113" s="85" t="str">
        <f t="shared" si="32"/>
        <v>Social contributions</v>
      </c>
      <c r="M113" s="69" t="str">
        <f t="shared" si="33"/>
        <v>Social contributions are contributions to social security schemes or other employment-related social insurance schemes to secure social benefits for their employees.</v>
      </c>
      <c r="N113" s="138" t="s">
        <v>2069</v>
      </c>
      <c r="O113" s="138"/>
      <c r="P113" s="138"/>
      <c r="Q113" s="138"/>
      <c r="R113" s="138"/>
      <c r="S113" s="141"/>
      <c r="T113" s="141"/>
      <c r="U113" s="141"/>
      <c r="V113" s="141" t="str">
        <f>D113</f>
        <v>*flcon</v>
      </c>
      <c r="W113" s="272"/>
      <c r="X113" s="127" t="str">
        <f>IF(Income_Distributed_Variables!T113&lt;&gt;"",CONCATENATE(Income_Distributed_Variables!$H113,"[",Income_Distributed_Variables!T113,"]"),"")</f>
        <v/>
      </c>
      <c r="Y113" s="127" t="str">
        <f>IF(Income_Distributed_Variables!U113&lt;&gt;"",CONCATENATE(Income_Distributed_Variables!$H113,"[",Income_Distributed_Variables!U113,"]"),"")</f>
        <v/>
      </c>
      <c r="Z113" s="128"/>
      <c r="AA113" s="128" t="str">
        <f>IF(Income_Distributed_Variables!V113&lt;&gt;"",CONCATENATE(Income_Distributed_Variables!$H113,"[",Income_Distributed_Variables!V113,"]"),"")</f>
        <v>Social contributions[*flcon]</v>
      </c>
    </row>
    <row r="114" spans="1:27">
      <c r="A114" s="163" t="s">
        <v>615</v>
      </c>
      <c r="B114" s="75" t="s">
        <v>287</v>
      </c>
      <c r="C114" s="69" t="s">
        <v>1512</v>
      </c>
      <c r="D114" s="69" t="str">
        <f t="shared" si="34"/>
        <v>*flmil</v>
      </c>
      <c r="E114" s="70"/>
      <c r="F114" s="74"/>
      <c r="G114" s="69"/>
      <c r="H114" s="220" t="s">
        <v>335</v>
      </c>
      <c r="I114" s="87"/>
      <c r="J114" s="75" t="str">
        <f t="shared" si="31"/>
        <v>Labor component of net mixed income</v>
      </c>
      <c r="K114" s="69" t="s">
        <v>2598</v>
      </c>
      <c r="L114" s="85" t="str">
        <f t="shared" si="32"/>
        <v>Labor component of net mixed income</v>
      </c>
      <c r="M114" s="69" t="str">
        <f t="shared" si="33"/>
        <v>Labor component of net mixed income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N114" s="138" t="s">
        <v>2070</v>
      </c>
      <c r="O114" s="138"/>
      <c r="P114" s="138"/>
      <c r="Q114" s="138"/>
      <c r="R114" s="138"/>
      <c r="S114" s="141"/>
      <c r="T114" s="141"/>
      <c r="U114" s="141"/>
      <c r="V114" s="141" t="str">
        <f>D114</f>
        <v>*flmil</v>
      </c>
      <c r="W114" s="141"/>
      <c r="X114" s="127" t="str">
        <f>IF(Income_Distributed_Variables!T114&lt;&gt;"",CONCATENATE(Income_Distributed_Variables!$H114,"[",Income_Distributed_Variables!T114,"]"),"")</f>
        <v/>
      </c>
      <c r="Y114" s="127" t="str">
        <f>IF(Income_Distributed_Variables!U114&lt;&gt;"",CONCATENATE(Income_Distributed_Variables!$H114,"[",Income_Distributed_Variables!U114,"]"),"")</f>
        <v/>
      </c>
      <c r="Z114" s="128" t="str">
        <f>IF(Income_Distributed_Variables!V114&lt;&gt;"",CONCATENATE(Income_Distributed_Variables!$H114,"[",Income_Distributed_Variables!V114,"]"),"")</f>
        <v>Labor component of net mixed income[*flmil]</v>
      </c>
      <c r="AA114" s="128" t="str">
        <f>IF(Income_Distributed_Variables!W114&lt;&gt;"",CONCATENATE(Income_Distributed_Variables!$H114,"[",Income_Distributed_Variables!W114,"]"),"")</f>
        <v/>
      </c>
    </row>
    <row r="115" spans="1:27">
      <c r="A115" s="163" t="s">
        <v>615</v>
      </c>
      <c r="B115" s="75" t="s">
        <v>292</v>
      </c>
      <c r="C115" s="69" t="s">
        <v>276</v>
      </c>
      <c r="D115" s="69" t="str">
        <f t="shared" si="34"/>
        <v>*fkinc</v>
      </c>
      <c r="E115" s="70"/>
      <c r="F115" s="74"/>
      <c r="G115" s="69"/>
      <c r="H115" s="234" t="s">
        <v>2644</v>
      </c>
      <c r="I115" s="87"/>
      <c r="J115" s="75" t="str">
        <f t="shared" si="31"/>
        <v>Factor capital income [total pre-tax factor income ranking]</v>
      </c>
      <c r="K115" s="69" t="s">
        <v>2547</v>
      </c>
      <c r="L115" s="85" t="str">
        <f t="shared" si="32"/>
        <v>Factor capital income [total pre-tax factor income ranking]</v>
      </c>
      <c r="M115" s="69" t="str">
        <f t="shared" si="33"/>
        <v xml:space="preserve">Factor capital income is the sum of all pre-tax personal income flows of personal sector accruing directly or indirectly to the individual owners of capital as a production factor, before taking into account the operation of the tax/transfer system, and before taking into account the operation of pension system. </v>
      </c>
      <c r="N115" s="138" t="s">
        <v>2420</v>
      </c>
      <c r="O115" s="138"/>
      <c r="P115" s="138"/>
      <c r="Q115" s="138" t="str">
        <f>CONCATENATE(J115,"=",J116,"+",J117,"+",J118,"+",J119,"-",J121)</f>
        <v>Factor capital income [total pre-tax factor income ranking]=Housing asset income+Equity asset income+Interest income+Pensions and life insurance asset income-Interest payments</v>
      </c>
      <c r="R115" s="138" t="str">
        <f>CONCATENATE(D115,"=",D116,"+",D117,"+",D118,"+",D119,"+",D120,"-",D121)</f>
        <v>*fkinc=*fkhou+*fkequ+*fkfix+*fkpen+*fkmik-*fkdeb</v>
      </c>
      <c r="S115" s="141"/>
      <c r="T115" s="141"/>
      <c r="U115" s="141" t="str">
        <f>D115</f>
        <v>*fkinc</v>
      </c>
      <c r="V115" s="141"/>
      <c r="W115" s="141"/>
      <c r="X115" s="127" t="str">
        <f>IF(Income_Distributed_Variables!T115&lt;&gt;"",CONCATENATE(Income_Distributed_Variables!$H115,"[",Income_Distributed_Variables!T115,"]"),"")</f>
        <v/>
      </c>
      <c r="Y115" s="127" t="str">
        <f>IF(Income_Distributed_Variables!U115&lt;&gt;"",CONCATENATE(Income_Distributed_Variables!$H115,"[",Income_Distributed_Variables!U115,"]"),"")</f>
        <v>Factor capital income [total pre-tax factor income ranking][*fkinc]</v>
      </c>
      <c r="Z115" s="128" t="str">
        <f>IF(Income_Distributed_Variables!V115&lt;&gt;"",CONCATENATE(Income_Distributed_Variables!$H115,"[",Income_Distributed_Variables!V115,"]"),"")</f>
        <v/>
      </c>
      <c r="AA115" s="128" t="str">
        <f>IF(Income_Distributed_Variables!W115&lt;&gt;"",CONCATENATE(Income_Distributed_Variables!$H115,"[",Income_Distributed_Variables!W115,"]"),"")</f>
        <v/>
      </c>
    </row>
    <row r="116" spans="1:27">
      <c r="A116" s="163" t="s">
        <v>615</v>
      </c>
      <c r="B116" s="75" t="s">
        <v>292</v>
      </c>
      <c r="C116" s="69" t="s">
        <v>19</v>
      </c>
      <c r="D116" s="69" t="str">
        <f t="shared" si="34"/>
        <v>*fkhou</v>
      </c>
      <c r="E116" s="70"/>
      <c r="F116" s="74"/>
      <c r="G116" s="69"/>
      <c r="H116" s="220" t="s">
        <v>74</v>
      </c>
      <c r="I116" s="87"/>
      <c r="J116" s="75" t="str">
        <f t="shared" si="31"/>
        <v>Housing asset income</v>
      </c>
      <c r="K116" s="69" t="s">
        <v>2552</v>
      </c>
      <c r="L116" s="85" t="str">
        <f t="shared" si="32"/>
        <v>Housing asset income</v>
      </c>
      <c r="M116" s="69" t="str">
        <f t="shared" si="33"/>
        <v>Housing asset income is income received by virtue of owning housing assets. The most common example of housing asset income is rental income.</v>
      </c>
      <c r="N116" s="138" t="s">
        <v>2071</v>
      </c>
      <c r="O116" s="138"/>
      <c r="P116" s="138"/>
      <c r="Q116" s="138"/>
      <c r="R116" s="138"/>
      <c r="S116" s="141"/>
      <c r="T116" s="141"/>
      <c r="U116" s="141"/>
      <c r="V116" s="141" t="str">
        <f t="shared" ref="V116:V121" si="35">D116</f>
        <v>*fkhou</v>
      </c>
      <c r="W116" s="141"/>
      <c r="X116" s="127" t="str">
        <f>IF(Income_Distributed_Variables!T116&lt;&gt;"",CONCATENATE(Income_Distributed_Variables!$H116,"[",Income_Distributed_Variables!T116,"]"),"")</f>
        <v/>
      </c>
      <c r="Y116" s="127" t="str">
        <f>IF(Income_Distributed_Variables!U116&lt;&gt;"",CONCATENATE(Income_Distributed_Variables!$H116,"[",Income_Distributed_Variables!U116,"]"),"")</f>
        <v/>
      </c>
      <c r="Z116" s="128" t="str">
        <f>IF(Income_Distributed_Variables!V116&lt;&gt;"",CONCATENATE(Income_Distributed_Variables!$H116,"[",Income_Distributed_Variables!V116,"]"),"")</f>
        <v>Housing asset income[*fkhou]</v>
      </c>
      <c r="AA116" s="128" t="str">
        <f>IF(Income_Distributed_Variables!W116&lt;&gt;"",CONCATENATE(Income_Distributed_Variables!$H116,"[",Income_Distributed_Variables!W116,"]"),"")</f>
        <v/>
      </c>
    </row>
    <row r="117" spans="1:27">
      <c r="A117" s="163" t="s">
        <v>615</v>
      </c>
      <c r="B117" s="75" t="s">
        <v>292</v>
      </c>
      <c r="C117" s="69" t="s">
        <v>23</v>
      </c>
      <c r="D117" s="69" t="str">
        <f t="shared" si="34"/>
        <v>*fkequ</v>
      </c>
      <c r="E117" s="70"/>
      <c r="F117" s="74"/>
      <c r="G117" s="69"/>
      <c r="H117" s="220" t="s">
        <v>73</v>
      </c>
      <c r="I117" s="87"/>
      <c r="J117" s="75" t="str">
        <f t="shared" si="31"/>
        <v>Equity asset income</v>
      </c>
      <c r="K117" s="69" t="s">
        <v>2607</v>
      </c>
      <c r="L117" s="85" t="str">
        <f t="shared" si="32"/>
        <v>Equity asset income</v>
      </c>
      <c r="M117" s="69" t="str">
        <f t="shared" si="33"/>
        <v>Equity asset income is income received by virtue of owning equity assets. The most common example of equity asset income is dividends.</v>
      </c>
      <c r="N117" s="138" t="s">
        <v>2072</v>
      </c>
      <c r="O117" s="138"/>
      <c r="P117" s="138"/>
      <c r="Q117" s="138"/>
      <c r="R117" s="138"/>
      <c r="S117" s="141"/>
      <c r="T117" s="141"/>
      <c r="U117" s="141"/>
      <c r="V117" s="141" t="str">
        <f t="shared" si="35"/>
        <v>*fkequ</v>
      </c>
      <c r="W117" s="141"/>
      <c r="X117" s="127" t="str">
        <f>IF(Income_Distributed_Variables!T117&lt;&gt;"",CONCATENATE(Income_Distributed_Variables!$H117,"[",Income_Distributed_Variables!T117,"]"),"")</f>
        <v/>
      </c>
      <c r="Y117" s="127" t="str">
        <f>IF(Income_Distributed_Variables!U117&lt;&gt;"",CONCATENATE(Income_Distributed_Variables!$H117,"[",Income_Distributed_Variables!U117,"]"),"")</f>
        <v/>
      </c>
      <c r="Z117" s="128" t="str">
        <f>IF(Income_Distributed_Variables!V117&lt;&gt;"",CONCATENATE(Income_Distributed_Variables!$H117,"[",Income_Distributed_Variables!V117,"]"),"")</f>
        <v>Equity asset income[*fkequ]</v>
      </c>
      <c r="AA117" s="128" t="str">
        <f>IF(Income_Distributed_Variables!W117&lt;&gt;"",CONCATENATE(Income_Distributed_Variables!$H117,"[",Income_Distributed_Variables!W117,"]"),"")</f>
        <v/>
      </c>
    </row>
    <row r="118" spans="1:27">
      <c r="A118" s="163" t="s">
        <v>615</v>
      </c>
      <c r="B118" s="75" t="s">
        <v>292</v>
      </c>
      <c r="C118" s="69" t="s">
        <v>22</v>
      </c>
      <c r="D118" s="69" t="str">
        <f t="shared" si="34"/>
        <v>*fkfix</v>
      </c>
      <c r="E118" s="70"/>
      <c r="F118" s="74"/>
      <c r="G118" s="69"/>
      <c r="H118" s="220" t="s">
        <v>72</v>
      </c>
      <c r="I118" s="87"/>
      <c r="J118" s="75" t="str">
        <f t="shared" si="31"/>
        <v>Interest income</v>
      </c>
      <c r="K118" s="69" t="s">
        <v>2599</v>
      </c>
      <c r="L118" s="85" t="str">
        <f t="shared" si="32"/>
        <v>Interest income</v>
      </c>
      <c r="M118" s="69" t="str">
        <f t="shared" si="33"/>
        <v>Interest income is payments that lenders receive above repayments of the principal sum.</v>
      </c>
      <c r="N118" s="138" t="s">
        <v>2073</v>
      </c>
      <c r="O118" s="138"/>
      <c r="P118" s="138"/>
      <c r="Q118" s="138"/>
      <c r="R118" s="138"/>
      <c r="S118" s="141"/>
      <c r="T118" s="141"/>
      <c r="U118" s="141"/>
      <c r="V118" s="141" t="str">
        <f t="shared" si="35"/>
        <v>*fkfix</v>
      </c>
      <c r="W118" s="141"/>
      <c r="X118" s="127" t="str">
        <f>IF(Income_Distributed_Variables!T118&lt;&gt;"",CONCATENATE(Income_Distributed_Variables!$H118,"[",Income_Distributed_Variables!T118,"]"),"")</f>
        <v/>
      </c>
      <c r="Y118" s="127" t="str">
        <f>IF(Income_Distributed_Variables!U118&lt;&gt;"",CONCATENATE(Income_Distributed_Variables!$H118,"[",Income_Distributed_Variables!U118,"]"),"")</f>
        <v/>
      </c>
      <c r="Z118" s="128" t="str">
        <f>IF(Income_Distributed_Variables!V118&lt;&gt;"",CONCATENATE(Income_Distributed_Variables!$H118,"[",Income_Distributed_Variables!V118,"]"),"")</f>
        <v>Interest income[*fkfix]</v>
      </c>
      <c r="AA118" s="128" t="str">
        <f>IF(Income_Distributed_Variables!W118&lt;&gt;"",CONCATENATE(Income_Distributed_Variables!$H118,"[",Income_Distributed_Variables!W118,"]"),"")</f>
        <v/>
      </c>
    </row>
    <row r="119" spans="1:27">
      <c r="A119" s="163" t="s">
        <v>615</v>
      </c>
      <c r="B119" s="75" t="s">
        <v>292</v>
      </c>
      <c r="C119" s="69" t="s">
        <v>24</v>
      </c>
      <c r="D119" s="69" t="str">
        <f t="shared" si="34"/>
        <v>*fkpen</v>
      </c>
      <c r="E119" s="70"/>
      <c r="F119" s="74"/>
      <c r="G119" s="69"/>
      <c r="H119" s="220" t="s">
        <v>71</v>
      </c>
      <c r="I119" s="87"/>
      <c r="J119" s="75" t="str">
        <f t="shared" si="31"/>
        <v>Pensions and life insurance asset income</v>
      </c>
      <c r="K119" s="69" t="s">
        <v>2600</v>
      </c>
      <c r="L119" s="85" t="str">
        <f t="shared" si="32"/>
        <v>Pensions and life insurance asset income</v>
      </c>
      <c r="M119" s="69" t="str">
        <f t="shared" si="33"/>
        <v>Pensions and life insurance asset income are payments from pension funds and life insurance schemes.</v>
      </c>
      <c r="N119" s="138" t="s">
        <v>2074</v>
      </c>
      <c r="O119" s="138"/>
      <c r="P119" s="138"/>
      <c r="Q119" s="138"/>
      <c r="R119" s="138"/>
      <c r="S119" s="141"/>
      <c r="T119" s="141"/>
      <c r="U119" s="141"/>
      <c r="V119" s="141" t="str">
        <f t="shared" si="35"/>
        <v>*fkpen</v>
      </c>
      <c r="W119" s="141"/>
      <c r="X119" s="127" t="str">
        <f>IF(Income_Distributed_Variables!T119&lt;&gt;"",CONCATENATE(Income_Distributed_Variables!$H119,"[",Income_Distributed_Variables!T119,"]"),"")</f>
        <v/>
      </c>
      <c r="Y119" s="127" t="str">
        <f>IF(Income_Distributed_Variables!U119&lt;&gt;"",CONCATENATE(Income_Distributed_Variables!$H119,"[",Income_Distributed_Variables!U119,"]"),"")</f>
        <v/>
      </c>
      <c r="Z119" s="128" t="str">
        <f>IF(Income_Distributed_Variables!V119&lt;&gt;"",CONCATENATE(Income_Distributed_Variables!$H119,"[",Income_Distributed_Variables!V119,"]"),"")</f>
        <v>Pensions and life insurance asset income[*fkpen]</v>
      </c>
      <c r="AA119" s="128" t="str">
        <f>IF(Income_Distributed_Variables!W119&lt;&gt;"",CONCATENATE(Income_Distributed_Variables!$H119,"[",Income_Distributed_Variables!W119,"]"),"")</f>
        <v/>
      </c>
    </row>
    <row r="120" spans="1:27">
      <c r="A120" s="163" t="s">
        <v>615</v>
      </c>
      <c r="B120" s="70" t="s">
        <v>292</v>
      </c>
      <c r="C120" s="69" t="s">
        <v>1513</v>
      </c>
      <c r="D120" s="69" t="str">
        <f t="shared" si="34"/>
        <v>*fkmik</v>
      </c>
      <c r="E120" s="70"/>
      <c r="F120" s="74"/>
      <c r="G120" s="69"/>
      <c r="H120" s="220" t="str">
        <f>H105</f>
        <v>Labor component of net mixed income [pre-tax labor income ranking]</v>
      </c>
      <c r="I120" s="87"/>
      <c r="J120" s="70" t="str">
        <f>H120</f>
        <v>Labor component of net mixed income [pre-tax labor income ranking]</v>
      </c>
      <c r="K120" s="69" t="s">
        <v>2647</v>
      </c>
      <c r="L120" s="85" t="str">
        <f t="shared" si="32"/>
        <v>Labor component of net mixed income [pre-tax labor income ranking]</v>
      </c>
      <c r="M120" s="69" t="str">
        <f>M105</f>
        <v>Labor component of net mixed income [pre-tax labor income ranking]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N120" s="138" t="str">
        <f>N105</f>
        <v>Labor component of net mixed income [pre-tax labor income ranking] is net mixed income that is derived from providing labour as a factor of production. Net mixed income is defined as the surplus or deficit accruing from production by unincorporated enterprises owned by households (sometimes termed as "business income").  Reported on income tax returns before any specific deduction.</v>
      </c>
      <c r="O120" s="138"/>
      <c r="P120" s="138"/>
      <c r="Q120" s="138"/>
      <c r="R120" s="138"/>
      <c r="S120" s="141"/>
      <c r="T120" s="141"/>
      <c r="U120" s="141"/>
      <c r="V120" s="141" t="str">
        <f t="shared" si="35"/>
        <v>*fkmik</v>
      </c>
      <c r="W120" s="141"/>
      <c r="X120" s="127"/>
      <c r="Y120" s="127"/>
      <c r="Z120" s="128" t="str">
        <f>IF(Income_Distributed_Variables!V120&lt;&gt;"",CONCATENATE(Income_Distributed_Variables!$H120,"[",Income_Distributed_Variables!V120,"]"),"")</f>
        <v>Labor component of net mixed income [pre-tax labor income ranking][*fkmik]</v>
      </c>
      <c r="AA120" s="128"/>
    </row>
    <row r="121" spans="1:27">
      <c r="A121" s="163" t="s">
        <v>615</v>
      </c>
      <c r="B121" s="75" t="s">
        <v>292</v>
      </c>
      <c r="C121" s="69" t="s">
        <v>25</v>
      </c>
      <c r="D121" s="69" t="str">
        <f t="shared" si="34"/>
        <v>*fkdeb</v>
      </c>
      <c r="E121" s="70"/>
      <c r="F121" s="74"/>
      <c r="G121" s="69"/>
      <c r="H121" s="220" t="s">
        <v>70</v>
      </c>
      <c r="I121" s="87"/>
      <c r="J121" s="75" t="str">
        <f t="shared" ref="J121:J123" si="36">H121</f>
        <v>Interest payments</v>
      </c>
      <c r="K121" s="69" t="s">
        <v>2601</v>
      </c>
      <c r="L121" s="85" t="str">
        <f t="shared" si="32"/>
        <v>Interest payments</v>
      </c>
      <c r="M121" s="69" t="str">
        <f t="shared" ref="M121:M123" si="37">N121</f>
        <v>Interest payments are payments that are made by borrowers to lenders above repayments of the principal sum.</v>
      </c>
      <c r="N121" s="138" t="s">
        <v>2075</v>
      </c>
      <c r="O121" s="138"/>
      <c r="P121" s="138"/>
      <c r="Q121" s="138" t="str">
        <f>CONCATENATE(J121,"=",J122,"+",J123)</f>
        <v>Interest payments=Mortgage interest paid+Non-mortgage interest paid</v>
      </c>
      <c r="R121" s="138" t="str">
        <f>CONCATENATE(D121,"=",D122,"+",D123)</f>
        <v>*fkdeb=*fkmor+*fknmo</v>
      </c>
      <c r="S121" s="141"/>
      <c r="T121" s="141"/>
      <c r="U121" s="141"/>
      <c r="V121" s="141" t="str">
        <f t="shared" si="35"/>
        <v>*fkdeb</v>
      </c>
      <c r="W121" s="141"/>
      <c r="X121" s="127" t="str">
        <f>IF(Income_Distributed_Variables!T121&lt;&gt;"",CONCATENATE(Income_Distributed_Variables!$H121,"[",Income_Distributed_Variables!T121,"]"),"")</f>
        <v/>
      </c>
      <c r="Y121" s="127" t="str">
        <f>IF(Income_Distributed_Variables!U121&lt;&gt;"",CONCATENATE(Income_Distributed_Variables!$H121,"[",Income_Distributed_Variables!U121,"]"),"")</f>
        <v/>
      </c>
      <c r="Z121" s="128" t="str">
        <f>IF(Income_Distributed_Variables!V121&lt;&gt;"",CONCATENATE(Income_Distributed_Variables!$H121,"[",Income_Distributed_Variables!V121,"]"),"")</f>
        <v>Interest payments[*fkdeb]</v>
      </c>
      <c r="AA121" s="128" t="str">
        <f>IF(Income_Distributed_Variables!W121&lt;&gt;"",CONCATENATE(Income_Distributed_Variables!$H121,"[",Income_Distributed_Variables!W121,"]"),"")</f>
        <v/>
      </c>
    </row>
    <row r="122" spans="1:27">
      <c r="A122" s="163" t="s">
        <v>615</v>
      </c>
      <c r="B122" s="75" t="s">
        <v>292</v>
      </c>
      <c r="C122" s="69" t="s">
        <v>295</v>
      </c>
      <c r="D122" s="69" t="str">
        <f t="shared" si="34"/>
        <v>*fkmor</v>
      </c>
      <c r="E122" s="70"/>
      <c r="F122" s="74"/>
      <c r="G122" s="69"/>
      <c r="H122" s="236" t="s">
        <v>69</v>
      </c>
      <c r="I122" s="87"/>
      <c r="J122" s="75" t="str">
        <f t="shared" si="36"/>
        <v>Mortgage interest paid</v>
      </c>
      <c r="K122" s="69" t="s">
        <v>2602</v>
      </c>
      <c r="L122" s="85" t="str">
        <f t="shared" si="32"/>
        <v>Mortgage interest paid</v>
      </c>
      <c r="M122" s="69" t="str">
        <f t="shared" si="37"/>
        <v>Mortgage interest paid is payments that are made by borrowers to mortgage lenders above repayments of the principal sum.</v>
      </c>
      <c r="N122" s="138" t="s">
        <v>2076</v>
      </c>
      <c r="O122" s="138"/>
      <c r="P122" s="138"/>
      <c r="Q122" s="138"/>
      <c r="R122" s="138"/>
      <c r="S122" s="141"/>
      <c r="T122" s="141"/>
      <c r="U122" s="141"/>
      <c r="V122" s="141"/>
      <c r="W122" s="141" t="str">
        <f>D122</f>
        <v>*fkmor</v>
      </c>
      <c r="X122" s="127" t="str">
        <f>IF(Income_Distributed_Variables!T122&lt;&gt;"",CONCATENATE(Income_Distributed_Variables!$H122,"[",Income_Distributed_Variables!T122,"]"),"")</f>
        <v/>
      </c>
      <c r="Y122" s="127" t="str">
        <f>IF(Income_Distributed_Variables!U122&lt;&gt;"",CONCATENATE(Income_Distributed_Variables!$H122,"[",Income_Distributed_Variables!U122,"]"),"")</f>
        <v/>
      </c>
      <c r="Z122" s="128" t="str">
        <f>IF(Income_Distributed_Variables!V122&lt;&gt;"",CONCATENATE(Income_Distributed_Variables!$H122,"[",Income_Distributed_Variables!V122,"]"),"")</f>
        <v/>
      </c>
      <c r="AA122" s="128" t="str">
        <f>IF(Income_Distributed_Variables!W122&lt;&gt;"",CONCATENATE(Income_Distributed_Variables!$H122,"[",Income_Distributed_Variables!W122,"]"),"")</f>
        <v>Mortgage interest paid[*fkmor]</v>
      </c>
    </row>
    <row r="123" spans="1:27" ht="17" thickBot="1">
      <c r="A123" s="79" t="s">
        <v>615</v>
      </c>
      <c r="B123" s="80" t="s">
        <v>292</v>
      </c>
      <c r="C123" s="81" t="s">
        <v>296</v>
      </c>
      <c r="D123" s="81" t="str">
        <f t="shared" si="34"/>
        <v>*fknmo</v>
      </c>
      <c r="E123" s="80"/>
      <c r="F123" s="79"/>
      <c r="G123" s="81"/>
      <c r="H123" s="237" t="s">
        <v>68</v>
      </c>
      <c r="I123" s="88"/>
      <c r="J123" s="80" t="str">
        <f t="shared" si="36"/>
        <v>Non-mortgage interest paid</v>
      </c>
      <c r="K123" s="81" t="s">
        <v>2603</v>
      </c>
      <c r="L123" s="630" t="str">
        <f>J123</f>
        <v>Non-mortgage interest paid</v>
      </c>
      <c r="M123" s="81" t="str">
        <f t="shared" si="37"/>
        <v>Non-mortgage interest paid is payments that are made by borrowers to lenders, except lenders of mortgage loans, above repayments of the principal sum.</v>
      </c>
      <c r="N123" s="139" t="s">
        <v>2077</v>
      </c>
      <c r="O123" s="139"/>
      <c r="P123" s="139"/>
      <c r="Q123" s="139"/>
      <c r="R123" s="139"/>
      <c r="S123" s="142"/>
      <c r="T123" s="142"/>
      <c r="U123" s="142"/>
      <c r="V123" s="142"/>
      <c r="W123" s="142" t="str">
        <f>D123</f>
        <v>*fknmo</v>
      </c>
      <c r="X123" s="130" t="str">
        <f>IF(Income_Distributed_Variables!T123&lt;&gt;"",CONCATENATE(Income_Distributed_Variables!$H123,"[",Income_Distributed_Variables!T123,"]"),"")</f>
        <v/>
      </c>
      <c r="Y123" s="130" t="str">
        <f>IF(Income_Distributed_Variables!U123&lt;&gt;"",CONCATENATE(Income_Distributed_Variables!$H123,"[",Income_Distributed_Variables!U123,"]"),"")</f>
        <v/>
      </c>
      <c r="Z123" s="131" t="str">
        <f>IF(Income_Distributed_Variables!V123&lt;&gt;"",CONCATENATE(Income_Distributed_Variables!$H123,"[",Income_Distributed_Variables!V123,"]"),"")</f>
        <v/>
      </c>
      <c r="AA123" s="131" t="str">
        <f>IF(Income_Distributed_Variables!W123&lt;&gt;"",CONCATENATE(Income_Distributed_Variables!$H123,"[",Income_Distributed_Variables!W123,"]"),"")</f>
        <v>Non-mortgage interest paid[*fknmo]</v>
      </c>
    </row>
  </sheetData>
  <mergeCells count="9">
    <mergeCell ref="X2:AA2"/>
    <mergeCell ref="A2:D2"/>
    <mergeCell ref="S2:W2"/>
    <mergeCell ref="J2:L2"/>
    <mergeCell ref="I2:I3"/>
    <mergeCell ref="H2:H3"/>
    <mergeCell ref="N2:R2"/>
    <mergeCell ref="F2:F3"/>
    <mergeCell ref="G2:G3"/>
  </mergeCells>
  <phoneticPr fontId="41" type="noConversion"/>
  <hyperlinks>
    <hyperlink ref="D100" location="Distributed_Variable_Categories!A1" display="see Distributed_Variables_Categories" xr:uid="{00000000-0004-0000-0700-000000000000}"/>
  </hyperlinks>
  <pageMargins left="0.7" right="0.7" top="0.75" bottom="0.75" header="0.3" footer="0.3"/>
  <pageSetup paperSize="9" orientation="portrait" horizontalDpi="4294967292" verticalDpi="4294967292"/>
  <ignoredErrors>
    <ignoredError sqref="K64:K66 K54:K62" formula="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D8306-9729-AD4D-8CF0-870957FB6363}">
  <dimension ref="A1:BFC242"/>
  <sheetViews>
    <sheetView zoomScale="86" zoomScaleNormal="57" zoomScalePageLayoutView="86" workbookViewId="0">
      <selection activeCell="R10" sqref="R10"/>
    </sheetView>
  </sheetViews>
  <sheetFormatPr baseColWidth="10" defaultColWidth="10.83203125" defaultRowHeight="16"/>
  <cols>
    <col min="1" max="3" width="10.83203125" style="342"/>
    <col min="4" max="4" width="8" style="342" customWidth="1"/>
    <col min="5" max="5" width="4" style="342" customWidth="1"/>
    <col min="6" max="6" width="9.6640625" style="342" customWidth="1"/>
    <col min="7" max="7" width="8.1640625" style="342" customWidth="1"/>
    <col min="8" max="8" width="101.33203125" style="382" customWidth="1"/>
    <col min="9" max="9" width="6.83203125" style="342" hidden="1" customWidth="1"/>
    <col min="10" max="10" width="113.5" style="586" customWidth="1"/>
    <col min="11" max="11" width="60.83203125" style="342" hidden="1" customWidth="1"/>
    <col min="12" max="12" width="60.6640625" style="342" hidden="1" customWidth="1"/>
    <col min="13" max="13" width="60.6640625" style="586" hidden="1" customWidth="1"/>
    <col min="14" max="15" width="91.1640625" style="509" hidden="1" customWidth="1"/>
    <col min="16" max="16" width="0.1640625" style="342" customWidth="1"/>
    <col min="17" max="17" width="35.83203125" style="342" hidden="1" customWidth="1"/>
    <col min="18" max="18" width="52.1640625" style="342" customWidth="1"/>
    <col min="19" max="25" width="10.83203125" style="342"/>
    <col min="26" max="26" width="50.6640625" style="552" hidden="1" customWidth="1"/>
    <col min="27" max="27" width="79.83203125" style="342" hidden="1" customWidth="1"/>
    <col min="28" max="30" width="51.6640625" style="342" hidden="1" customWidth="1"/>
    <col min="31" max="31" width="0" style="342" hidden="1" customWidth="1"/>
    <col min="1512" max="16384" width="10.83203125" style="342"/>
  </cols>
  <sheetData>
    <row r="1" spans="1:31" ht="17" thickBot="1">
      <c r="A1" s="273" t="s">
        <v>1614</v>
      </c>
      <c r="B1" s="376"/>
      <c r="C1" s="376"/>
      <c r="D1" s="376"/>
      <c r="E1" s="376"/>
      <c r="F1" s="376"/>
      <c r="G1" s="376"/>
      <c r="H1" s="377"/>
      <c r="I1" s="376"/>
      <c r="J1" s="583"/>
      <c r="K1" s="376"/>
      <c r="L1" s="376"/>
      <c r="M1" s="583"/>
      <c r="N1" s="504"/>
      <c r="O1" s="504"/>
      <c r="P1" s="376"/>
      <c r="Q1" s="376"/>
      <c r="R1" s="376"/>
      <c r="S1" s="376"/>
      <c r="T1" s="376"/>
      <c r="U1" s="376"/>
      <c r="V1" s="376"/>
      <c r="W1" s="376"/>
      <c r="X1" s="376"/>
      <c r="Y1" s="376"/>
      <c r="Z1" s="545"/>
      <c r="AA1" s="376"/>
      <c r="AB1" s="376"/>
      <c r="AC1" s="376"/>
      <c r="AD1" s="376"/>
      <c r="AE1" s="376"/>
    </row>
    <row r="2" spans="1:31" ht="17" thickBot="1">
      <c r="A2" s="815" t="s">
        <v>269</v>
      </c>
      <c r="B2" s="816"/>
      <c r="C2" s="816"/>
      <c r="D2" s="817"/>
      <c r="E2" s="824" t="s">
        <v>361</v>
      </c>
      <c r="F2" s="836" t="s">
        <v>426</v>
      </c>
      <c r="G2" s="826" t="s">
        <v>2114</v>
      </c>
      <c r="H2" s="820" t="s">
        <v>60</v>
      </c>
      <c r="I2" s="818" t="s">
        <v>51</v>
      </c>
      <c r="J2" s="813" t="s">
        <v>270</v>
      </c>
      <c r="K2" s="813"/>
      <c r="L2" s="814"/>
      <c r="M2" s="584"/>
      <c r="N2" s="812" t="s">
        <v>416</v>
      </c>
      <c r="O2" s="813"/>
      <c r="P2" s="813"/>
      <c r="Q2" s="813"/>
      <c r="R2" s="814"/>
      <c r="S2" s="832" t="s">
        <v>421</v>
      </c>
      <c r="T2" s="833"/>
      <c r="U2" s="833"/>
      <c r="V2" s="833"/>
      <c r="W2" s="834"/>
      <c r="X2"/>
      <c r="Y2"/>
      <c r="Z2" s="812" t="s">
        <v>417</v>
      </c>
      <c r="AA2" s="813"/>
      <c r="AB2" s="813"/>
      <c r="AC2" s="813"/>
      <c r="AD2" s="813"/>
      <c r="AE2" s="814"/>
    </row>
    <row r="3" spans="1:31" ht="18" thickBot="1">
      <c r="A3" s="690" t="s">
        <v>9</v>
      </c>
      <c r="B3" s="691" t="s">
        <v>8</v>
      </c>
      <c r="C3" s="691" t="s">
        <v>7</v>
      </c>
      <c r="D3" s="692" t="s">
        <v>38</v>
      </c>
      <c r="E3" s="835"/>
      <c r="F3" s="837"/>
      <c r="G3" s="838"/>
      <c r="H3" s="821"/>
      <c r="I3" s="839"/>
      <c r="J3" s="700" t="s">
        <v>63</v>
      </c>
      <c r="K3" s="693" t="s">
        <v>2229</v>
      </c>
      <c r="L3" s="681" t="s">
        <v>91</v>
      </c>
      <c r="M3" s="694" t="s">
        <v>2188</v>
      </c>
      <c r="N3" s="695" t="s">
        <v>1880</v>
      </c>
      <c r="O3" s="695" t="s">
        <v>2190</v>
      </c>
      <c r="P3" s="696" t="s">
        <v>1879</v>
      </c>
      <c r="Q3" s="701" t="s">
        <v>420</v>
      </c>
      <c r="R3" s="713" t="s">
        <v>419</v>
      </c>
      <c r="S3" s="702" t="s">
        <v>59</v>
      </c>
      <c r="T3" s="703" t="s">
        <v>4</v>
      </c>
      <c r="U3" s="703" t="s">
        <v>5</v>
      </c>
      <c r="V3" s="703" t="s">
        <v>58</v>
      </c>
      <c r="W3" s="704" t="s">
        <v>57</v>
      </c>
      <c r="X3"/>
      <c r="Y3"/>
      <c r="Z3" s="546" t="s">
        <v>271</v>
      </c>
      <c r="AA3" s="394" t="s">
        <v>272</v>
      </c>
      <c r="AB3" s="394" t="s">
        <v>273</v>
      </c>
      <c r="AC3" s="394" t="s">
        <v>274</v>
      </c>
      <c r="AD3" s="394" t="s">
        <v>2894</v>
      </c>
      <c r="AE3" s="395" t="s">
        <v>2895</v>
      </c>
    </row>
    <row r="4" spans="1:31" ht="17" thickBot="1">
      <c r="A4" s="473" t="s">
        <v>615</v>
      </c>
      <c r="B4" s="27" t="s">
        <v>3009</v>
      </c>
      <c r="C4" s="27" t="s">
        <v>3020</v>
      </c>
      <c r="D4" s="697" t="str">
        <f t="shared" ref="D4:D51" si="0">CONCATENATE(A4,B4,C4)</f>
        <v>*ntghg</v>
      </c>
      <c r="E4" s="32"/>
      <c r="F4" s="32"/>
      <c r="G4" s="32"/>
      <c r="H4" s="725" t="s">
        <v>3044</v>
      </c>
      <c r="I4" s="27"/>
      <c r="J4" s="32" t="str">
        <f>H4</f>
        <v xml:space="preserve">National territorial emissions </v>
      </c>
      <c r="K4" s="27"/>
      <c r="L4" s="27" t="str">
        <f>CONCATENATE(H4," of ",I4)</f>
        <v xml:space="preserve">National territorial emissions  of </v>
      </c>
      <c r="M4" s="27" t="str">
        <f>CONCATENATE(N4,[1]Sectors!$B$9)</f>
        <v>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v>
      </c>
      <c r="N4" s="27" t="s">
        <v>1887</v>
      </c>
      <c r="O4" s="27"/>
      <c r="P4" s="27"/>
      <c r="Q4" s="27" t="e">
        <f>CONCATENATE("[",J4,"]","=","[",#REF!,"]","+","[",#REF!,"]",)</f>
        <v>#REF!</v>
      </c>
      <c r="R4" s="714" t="str">
        <f>CONCATENATE(D4,"=",D5,"+",D6,)</f>
        <v>*ntghg=*ntcar+*ntgho</v>
      </c>
      <c r="S4" s="715"/>
      <c r="T4" s="716" t="str">
        <f>D4</f>
        <v>*ntghg</v>
      </c>
      <c r="U4" s="716"/>
      <c r="V4" s="716"/>
      <c r="W4" s="717"/>
      <c r="X4"/>
      <c r="Y4"/>
      <c r="Z4" s="546"/>
      <c r="AA4" s="394"/>
      <c r="AB4" s="394"/>
      <c r="AC4" s="394"/>
      <c r="AD4" s="394"/>
      <c r="AE4" s="395"/>
    </row>
    <row r="5" spans="1:31" ht="17" thickBot="1">
      <c r="A5" s="482" t="s">
        <v>615</v>
      </c>
      <c r="B5" s="28" t="s">
        <v>3009</v>
      </c>
      <c r="C5" s="28" t="s">
        <v>3010</v>
      </c>
      <c r="D5" s="698" t="str">
        <f t="shared" si="0"/>
        <v>*ntcar</v>
      </c>
      <c r="E5" s="23"/>
      <c r="F5" s="23"/>
      <c r="G5" s="23"/>
      <c r="H5" s="720" t="s">
        <v>3045</v>
      </c>
      <c r="I5" s="28"/>
      <c r="J5" s="23" t="str">
        <f>H5</f>
        <v xml:space="preserve">National territorial CO2 emissions  </v>
      </c>
      <c r="K5" s="28"/>
      <c r="L5" s="28"/>
      <c r="M5" s="28"/>
      <c r="N5" s="28"/>
      <c r="O5" s="28"/>
      <c r="P5" s="28"/>
      <c r="Q5" s="28"/>
      <c r="R5" s="711"/>
      <c r="S5" s="705"/>
      <c r="T5" s="706"/>
      <c r="U5" s="706" t="str">
        <f>D5</f>
        <v>*ntcar</v>
      </c>
      <c r="V5" s="707"/>
      <c r="W5" s="707"/>
      <c r="X5"/>
      <c r="Y5"/>
      <c r="Z5" s="546"/>
      <c r="AA5" s="394"/>
      <c r="AB5" s="394"/>
      <c r="AC5" s="394"/>
      <c r="AD5" s="394"/>
      <c r="AE5" s="395"/>
    </row>
    <row r="6" spans="1:31" ht="17" thickBot="1">
      <c r="A6" s="482" t="s">
        <v>615</v>
      </c>
      <c r="B6" s="28" t="s">
        <v>3009</v>
      </c>
      <c r="C6" s="28" t="s">
        <v>2791</v>
      </c>
      <c r="D6" s="698" t="str">
        <f t="shared" si="0"/>
        <v>*ntgho</v>
      </c>
      <c r="E6" s="23"/>
      <c r="F6" s="23"/>
      <c r="G6" s="23"/>
      <c r="H6" s="720" t="s">
        <v>3046</v>
      </c>
      <c r="I6" s="28"/>
      <c r="J6" s="23" t="str">
        <f t="shared" ref="J6" si="1">H6</f>
        <v xml:space="preserve">National territorial emissions of other gases  </v>
      </c>
      <c r="K6" s="28"/>
      <c r="L6" s="28"/>
      <c r="M6" s="28"/>
      <c r="N6" s="28"/>
      <c r="O6" s="28"/>
      <c r="P6" s="28"/>
      <c r="Q6" s="28"/>
      <c r="R6" s="711"/>
      <c r="S6" s="705"/>
      <c r="T6" s="706"/>
      <c r="U6" s="706" t="str">
        <f>D6</f>
        <v>*ntgho</v>
      </c>
      <c r="V6" s="707"/>
      <c r="W6" s="707"/>
      <c r="X6"/>
      <c r="Y6"/>
      <c r="Z6" s="546"/>
      <c r="AA6" s="394"/>
      <c r="AB6" s="394"/>
      <c r="AC6" s="394"/>
      <c r="AD6" s="394"/>
      <c r="AE6" s="395"/>
    </row>
    <row r="7" spans="1:31" ht="20" customHeight="1">
      <c r="A7" s="473" t="s">
        <v>615</v>
      </c>
      <c r="B7" s="27" t="s">
        <v>3009</v>
      </c>
      <c r="C7" s="27" t="s">
        <v>3020</v>
      </c>
      <c r="D7" s="697" t="str">
        <f t="shared" si="0"/>
        <v>*ntghg</v>
      </c>
      <c r="E7" s="32"/>
      <c r="F7" s="32"/>
      <c r="G7" s="32"/>
      <c r="H7" s="721" t="s">
        <v>3047</v>
      </c>
      <c r="I7" s="27"/>
      <c r="J7" s="32" t="str">
        <f>H7</f>
        <v xml:space="preserve">National territorial emissions  </v>
      </c>
      <c r="K7" s="27"/>
      <c r="L7" s="27" t="str">
        <f>CONCATENATE(H7," of ",I7)</f>
        <v xml:space="preserve">National territorial emissions   of </v>
      </c>
      <c r="M7" s="27" t="str">
        <f>CONCATENATE(N7,[1]Sectors!$B$9)</f>
        <v>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v>
      </c>
      <c r="N7" s="27" t="s">
        <v>1887</v>
      </c>
      <c r="O7" s="27"/>
      <c r="P7" s="27"/>
      <c r="Q7" s="27" t="e">
        <f>CONCATENATE("[",J7,"]","=","[",#REF!,"]","+","[",#REF!,"]",)</f>
        <v>#REF!</v>
      </c>
      <c r="R7" s="714" t="str">
        <f>CONCATENATE(D7,"=",D8,"+",D9,)</f>
        <v>*ntghg=*hfghd+*ntgna</v>
      </c>
      <c r="S7" s="715"/>
      <c r="T7" s="716" t="str">
        <f>D7</f>
        <v>*ntghg</v>
      </c>
      <c r="U7" s="716"/>
      <c r="V7" s="716"/>
      <c r="W7" s="717"/>
      <c r="X7"/>
      <c r="Y7"/>
      <c r="Z7" s="547" t="str">
        <f>IF(Carbon_Macro!T7&lt;&gt;"",CONCATENATE(Carbon_Macro!$J7,"[",Carbon_Macro!T7,"]"),"")</f>
        <v>National territorial emissions  [*ntghg]</v>
      </c>
      <c r="AA7" s="404" t="str">
        <f>IF(Carbon_Macro!U7&lt;&gt;"",CONCATENATE(Carbon_Macro!$J7,"[",Carbon_Macro!U7,"]"),"")</f>
        <v/>
      </c>
      <c r="AB7" s="404" t="str">
        <f>IF(Carbon_Macro!V7&lt;&gt;"",CONCATENATE(Carbon_Macro!$H7,"[",Carbon_Macro!V7,"]"),"")</f>
        <v/>
      </c>
      <c r="AC7" s="404"/>
      <c r="AD7" s="404"/>
      <c r="AE7" s="405" t="str">
        <f>IF(Carbon_Macro!Y7&lt;&gt;"",CONCATENATE(Carbon_Macro!$H7,"[",Carbon_Macro!Y7,"]"),"")</f>
        <v/>
      </c>
    </row>
    <row r="8" spans="1:31" ht="20" customHeight="1">
      <c r="A8" s="482" t="s">
        <v>615</v>
      </c>
      <c r="B8" s="28" t="s">
        <v>3017</v>
      </c>
      <c r="C8" s="28" t="s">
        <v>3021</v>
      </c>
      <c r="D8" s="698" t="str">
        <f t="shared" si="0"/>
        <v>*hfghd</v>
      </c>
      <c r="E8" s="23"/>
      <c r="F8" s="23"/>
      <c r="G8" s="23"/>
      <c r="H8" s="719" t="s">
        <v>3048</v>
      </c>
      <c r="I8" s="28"/>
      <c r="J8" s="23" t="str">
        <f t="shared" ref="J8:J51" si="2">H8</f>
        <v xml:space="preserve">Household direct emissions  </v>
      </c>
      <c r="K8" s="28"/>
      <c r="L8" s="28" t="str">
        <f>CONCATENATE(H8," of ",I8)</f>
        <v xml:space="preserve">Household direct emissions   of </v>
      </c>
      <c r="M8" s="28" t="str">
        <f>CONCATENATE(N8,[1]Sectors!$B$9)</f>
        <v>Consumption of fixed capital of national economy is the decline in total value of fixed assets (e.g. roads, machines) which are owned and used by a producer. In other words, the amounts required to maintain the quality of fixed assets from a year to another. The decline in  value is a result of physical deterioration, normal obsolescence or normal accidental damage.The national economy - in the national accounts sense - includes all domestic sectors, i.e. all entities that are resident of a given country (in the sense of their economic activity), whether they belong to the private sector, the corporate sector, the governement sector.</v>
      </c>
      <c r="N8" s="28" t="s">
        <v>2176</v>
      </c>
      <c r="O8" s="28"/>
      <c r="P8" s="28"/>
      <c r="Q8" s="28"/>
      <c r="R8" s="711"/>
      <c r="S8" s="705"/>
      <c r="T8" s="706"/>
      <c r="U8" s="706" t="str">
        <f>D8</f>
        <v>*hfghd</v>
      </c>
      <c r="V8" s="706"/>
      <c r="W8" s="707"/>
      <c r="X8"/>
      <c r="Y8"/>
      <c r="Z8" s="548" t="str">
        <f>IF(Carbon_Macro!T8&lt;&gt;"",CONCATENATE(Carbon_Macro!$J8,"[",Carbon_Macro!T8,"]"),"")</f>
        <v/>
      </c>
      <c r="AA8" s="572"/>
      <c r="AB8" s="413" t="str">
        <f>IF(Carbon_Macro!V8&lt;&gt;"",CONCATENATE(Carbon_Macro!$J8,"[",Carbon_Macro!V8,"]"),"")</f>
        <v/>
      </c>
      <c r="AC8" s="413"/>
      <c r="AD8" s="413"/>
      <c r="AE8" s="414" t="str">
        <f>IF(Carbon_Macro!Y8&lt;&gt;"",CONCATENATE(Carbon_Macro!$H8,"[",Carbon_Macro!Y8,"]"),"")</f>
        <v/>
      </c>
    </row>
    <row r="9" spans="1:31" ht="20" customHeight="1">
      <c r="A9" s="482" t="s">
        <v>615</v>
      </c>
      <c r="B9" s="28" t="s">
        <v>3009</v>
      </c>
      <c r="C9" s="28" t="s">
        <v>3024</v>
      </c>
      <c r="D9" s="698" t="str">
        <f t="shared" si="0"/>
        <v>*ntgna</v>
      </c>
      <c r="E9" s="23"/>
      <c r="F9" s="23"/>
      <c r="G9" s="23"/>
      <c r="H9" s="725" t="s">
        <v>3049</v>
      </c>
      <c r="I9" s="28"/>
      <c r="J9" s="23" t="str">
        <f>H9</f>
        <v xml:space="preserve">Territorial emissions of the national productive sector and other emissions not attributed to households  </v>
      </c>
      <c r="K9" s="28"/>
      <c r="L9" s="28" t="str">
        <f>CONCATENATE(H9," of ",I9)</f>
        <v xml:space="preserve">Territorial emissions of the national productive sector and other emissions not attributed to households   of </v>
      </c>
      <c r="M9" s="28" t="str">
        <f>CONCATENATE(N9,[1]Sectors!$B$9)</f>
        <v>Consumption of fixed capital of national economy is the decline in total value of fixed assets (e.g. roads, machines) which are owned and used by a producer. In other words, the amounts required to maintain the quality of fixed assets from a year to another. The decline in  value is a result of physical deterioration, normal obsolescence or normal accidental damage.The national economy - in the national accounts sense - includes all domestic sectors, i.e. all entities that are resident of a given country (in the sense of their economic activity), whether they belong to the private sector, the corporate sector, the governement sector.</v>
      </c>
      <c r="N9" s="28" t="s">
        <v>2176</v>
      </c>
      <c r="O9" s="28"/>
      <c r="P9" s="28"/>
      <c r="Q9" s="28"/>
      <c r="R9" s="711" t="str">
        <f>CONCATENATE(D9,"=",D10,"+",D11,)</f>
        <v>*ntgna=*ntcna+*ntona</v>
      </c>
      <c r="S9" s="705"/>
      <c r="T9" s="706"/>
      <c r="U9" s="706" t="str">
        <f>D9</f>
        <v>*ntgna</v>
      </c>
      <c r="V9" s="706"/>
      <c r="W9" s="707"/>
      <c r="X9"/>
      <c r="Y9"/>
      <c r="Z9" s="548"/>
      <c r="AA9" s="572"/>
      <c r="AB9" s="413"/>
      <c r="AC9" s="413"/>
      <c r="AD9" s="413"/>
      <c r="AE9" s="414"/>
    </row>
    <row r="10" spans="1:31" ht="20" customHeight="1">
      <c r="A10" s="482" t="s">
        <v>615</v>
      </c>
      <c r="B10" s="28" t="s">
        <v>3009</v>
      </c>
      <c r="C10" s="28" t="s">
        <v>3025</v>
      </c>
      <c r="D10" s="698" t="str">
        <f t="shared" si="0"/>
        <v>*ntcna</v>
      </c>
      <c r="E10" s="23"/>
      <c r="F10" s="23"/>
      <c r="G10" s="23"/>
      <c r="H10" s="720" t="s">
        <v>3050</v>
      </c>
      <c r="I10" s="28"/>
      <c r="J10" s="23" t="str">
        <f>H10</f>
        <v xml:space="preserve">Territorial emissions of the national productive sector and other emissions not attributed to households (CO2)  </v>
      </c>
      <c r="K10" s="28"/>
      <c r="L10" s="28"/>
      <c r="M10" s="28"/>
      <c r="N10" s="28"/>
      <c r="O10" s="28"/>
      <c r="P10" s="28"/>
      <c r="Q10" s="28"/>
      <c r="R10" s="711"/>
      <c r="S10" s="705"/>
      <c r="T10" s="706"/>
      <c r="U10" s="706"/>
      <c r="V10" s="706" t="str">
        <f>D10</f>
        <v>*ntcna</v>
      </c>
      <c r="W10" s="707"/>
      <c r="X10"/>
      <c r="Y10"/>
      <c r="Z10" s="548"/>
      <c r="AA10" s="572"/>
      <c r="AB10" s="413"/>
      <c r="AC10" s="413"/>
      <c r="AD10" s="413"/>
      <c r="AE10" s="414"/>
    </row>
    <row r="11" spans="1:31" ht="20" customHeight="1" thickBot="1">
      <c r="A11" s="482" t="s">
        <v>615</v>
      </c>
      <c r="B11" s="28" t="s">
        <v>3009</v>
      </c>
      <c r="C11" s="28" t="s">
        <v>3026</v>
      </c>
      <c r="D11" s="698" t="str">
        <f t="shared" si="0"/>
        <v>*ntona</v>
      </c>
      <c r="E11" s="23"/>
      <c r="F11" s="23"/>
      <c r="G11" s="23"/>
      <c r="H11" s="720" t="s">
        <v>3051</v>
      </c>
      <c r="I11" s="28"/>
      <c r="J11" s="23" t="str">
        <f t="shared" si="2"/>
        <v xml:space="preserve">Territorial emissions of the national productive sector and other emissions not attributed to households (Other gases)  </v>
      </c>
      <c r="K11" s="28"/>
      <c r="L11" s="28"/>
      <c r="M11" s="28"/>
      <c r="N11" s="28"/>
      <c r="O11" s="28"/>
      <c r="P11" s="28"/>
      <c r="Q11" s="28"/>
      <c r="R11" s="711"/>
      <c r="S11" s="705"/>
      <c r="T11" s="706"/>
      <c r="U11" s="706"/>
      <c r="V11" s="706" t="str">
        <f>D11</f>
        <v>*ntona</v>
      </c>
      <c r="W11" s="707"/>
      <c r="X11"/>
      <c r="Y11"/>
      <c r="Z11" s="548"/>
      <c r="AA11" s="572"/>
      <c r="AB11" s="413"/>
      <c r="AC11" s="413"/>
      <c r="AD11" s="413"/>
      <c r="AE11" s="414"/>
    </row>
    <row r="12" spans="1:31" ht="20" customHeight="1">
      <c r="A12" s="473" t="s">
        <v>615</v>
      </c>
      <c r="B12" s="27" t="s">
        <v>3011</v>
      </c>
      <c r="C12" s="27" t="s">
        <v>3020</v>
      </c>
      <c r="D12" s="697" t="str">
        <f t="shared" si="0"/>
        <v>*nighg</v>
      </c>
      <c r="E12" s="32"/>
      <c r="F12" s="32"/>
      <c r="G12" s="32"/>
      <c r="H12" s="721" t="s">
        <v>3052</v>
      </c>
      <c r="I12" s="27"/>
      <c r="J12" s="32" t="str">
        <f t="shared" si="2"/>
        <v xml:space="preserve">National imported carbon emissions  </v>
      </c>
      <c r="K12" s="27"/>
      <c r="L12" s="27" t="str">
        <f t="shared" ref="L12:L18" si="3">CONCATENATE(H12," of ",I12)</f>
        <v xml:space="preserve">National imported carbon emissions   of </v>
      </c>
      <c r="M12" s="27"/>
      <c r="N12" s="27"/>
      <c r="O12" s="27"/>
      <c r="P12" s="27"/>
      <c r="Q12" s="27" t="str">
        <f>CONCATENATE("[",H12,"]","=","[",H13,"]","+","[",H21,"]",)</f>
        <v>[National imported carbon emissions  ]=[National imported CO2 emissions  ]+[Government imported emissions of other gases  ]</v>
      </c>
      <c r="R12" s="714" t="str">
        <f>CONCATENATE(D12,"=",D13,"+",D14)</f>
        <v>*nighg=*nicar+*nigho</v>
      </c>
      <c r="S12" s="715"/>
      <c r="T12" s="716" t="str">
        <f>D12</f>
        <v>*nighg</v>
      </c>
      <c r="U12" s="716"/>
      <c r="V12" s="716"/>
      <c r="W12" s="717"/>
      <c r="X12"/>
      <c r="Y12"/>
      <c r="Z12" s="548" t="str">
        <f>IF(Carbon_Macro!T12&lt;&gt;"",CONCATENATE(Carbon_Macro!$J12,"[",Carbon_Macro!T12,"]"),"")</f>
        <v>National imported carbon emissions  [*nighg]</v>
      </c>
      <c r="AA12" s="413" t="str">
        <f>IF(Carbon_Macro!U12&lt;&gt;"",CONCATENATE(Carbon_Macro!$J12,"[",Carbon_Macro!U12,"]"),"")</f>
        <v/>
      </c>
      <c r="AB12" s="413" t="str">
        <f>IF(Carbon_Macro!V12&lt;&gt;"",CONCATENATE(Carbon_Macro!$H12,"[",Carbon_Macro!V12,"]"),"")</f>
        <v/>
      </c>
      <c r="AC12" s="413"/>
      <c r="AD12" s="413"/>
      <c r="AE12" s="414" t="str">
        <f>IF(Carbon_Macro!Y12&lt;&gt;"",CONCATENATE(Carbon_Macro!$H12,"[",Carbon_Macro!Y12,"]"),"")</f>
        <v/>
      </c>
    </row>
    <row r="13" spans="1:31" ht="20" customHeight="1">
      <c r="A13" s="482" t="s">
        <v>615</v>
      </c>
      <c r="B13" s="28" t="s">
        <v>3011</v>
      </c>
      <c r="C13" s="28" t="s">
        <v>3010</v>
      </c>
      <c r="D13" s="698" t="str">
        <f t="shared" si="0"/>
        <v>*nicar</v>
      </c>
      <c r="E13" s="23"/>
      <c r="F13" s="23"/>
      <c r="G13" s="23"/>
      <c r="H13" s="719" t="s">
        <v>3053</v>
      </c>
      <c r="I13" s="28"/>
      <c r="J13" s="23" t="str">
        <f t="shared" si="2"/>
        <v xml:space="preserve">National imported CO2 emissions  </v>
      </c>
      <c r="K13" s="28"/>
      <c r="L13" s="28" t="str">
        <f t="shared" si="3"/>
        <v xml:space="preserve">National imported CO2 emissions   of </v>
      </c>
      <c r="M13" s="28"/>
      <c r="N13" s="28"/>
      <c r="O13" s="28"/>
      <c r="P13" s="28"/>
      <c r="Q13" s="28" t="str">
        <f>CONCATENATE("[",H13,"]","=","[",H14,"]","+","[",H15,"]",)</f>
        <v>[National imported CO2 emissions  ]=[National imported emissions of other gases  ]+[National imported carbon emissions  ]</v>
      </c>
      <c r="R13" s="711"/>
      <c r="S13" s="705"/>
      <c r="T13" s="706"/>
      <c r="U13" s="706" t="str">
        <f>D13</f>
        <v>*nicar</v>
      </c>
      <c r="V13" s="706"/>
      <c r="W13" s="707"/>
      <c r="X13"/>
      <c r="Y13"/>
      <c r="Z13" s="548" t="str">
        <f>IF(Carbon_Macro!T13&lt;&gt;"",CONCATENATE(Carbon_Macro!$J13,"[",Carbon_Macro!T13,"]"),"")</f>
        <v/>
      </c>
      <c r="AA13" s="413" t="str">
        <f>IF(Carbon_Macro!U13&lt;&gt;"",CONCATENATE(Carbon_Macro!$J13,"[",Carbon_Macro!U13,"]"),"")</f>
        <v>National imported CO2 emissions  [*nicar]</v>
      </c>
      <c r="AB13" s="413" t="str">
        <f>IF(Carbon_Macro!V13&lt;&gt;"",CONCATENATE(Carbon_Macro!$H13,"[",Carbon_Macro!V13,"]"),"")</f>
        <v/>
      </c>
      <c r="AC13" s="413"/>
      <c r="AD13" s="413"/>
      <c r="AE13" s="414" t="str">
        <f>IF(Carbon_Macro!Y13&lt;&gt;"",CONCATENATE(Carbon_Macro!$H13,"[",Carbon_Macro!Y13,"]"),"")</f>
        <v/>
      </c>
    </row>
    <row r="14" spans="1:31" ht="20" customHeight="1">
      <c r="A14" s="482" t="s">
        <v>615</v>
      </c>
      <c r="B14" s="28" t="s">
        <v>3011</v>
      </c>
      <c r="C14" s="28" t="s">
        <v>2791</v>
      </c>
      <c r="D14" s="698" t="str">
        <f t="shared" si="0"/>
        <v>*nigho</v>
      </c>
      <c r="E14" s="23"/>
      <c r="F14" s="23"/>
      <c r="G14" s="23"/>
      <c r="H14" s="719" t="s">
        <v>3054</v>
      </c>
      <c r="I14" s="28"/>
      <c r="J14" s="23" t="str">
        <f t="shared" si="2"/>
        <v xml:space="preserve">National imported emissions of other gases  </v>
      </c>
      <c r="K14" s="28"/>
      <c r="L14" s="28" t="str">
        <f t="shared" si="3"/>
        <v xml:space="preserve">National imported emissions of other gases   of </v>
      </c>
      <c r="M14" s="28"/>
      <c r="N14" s="28"/>
      <c r="O14" s="28"/>
      <c r="P14" s="28"/>
      <c r="Q14" s="28"/>
      <c r="R14" s="711"/>
      <c r="S14" s="705"/>
      <c r="T14" s="706"/>
      <c r="U14" s="706" t="str">
        <f>D14</f>
        <v>*nigho</v>
      </c>
      <c r="V14" s="706"/>
      <c r="W14" s="707"/>
      <c r="X14"/>
      <c r="Y14"/>
      <c r="Z14" s="548" t="str">
        <f>IF(Carbon_Macro!T14&lt;&gt;"",CONCATENATE(Carbon_Macro!$J14,"[",Carbon_Macro!T14,"]"),"")</f>
        <v/>
      </c>
      <c r="AA14" s="413" t="str">
        <f>IF(Carbon_Macro!U14&lt;&gt;"",CONCATENATE(Carbon_Macro!$J14,"[",Carbon_Macro!U14,"]"),"")</f>
        <v>National imported emissions of other gases  [*nigho]</v>
      </c>
      <c r="AB14" s="413" t="str">
        <f>IF(Carbon_Macro!V14&lt;&gt;"",CONCATENATE(Carbon_Macro!$H14,"[",Carbon_Macro!V14,"]"),"")</f>
        <v/>
      </c>
      <c r="AC14" s="413" t="str">
        <f>IF(Carbon_Macro!W14&lt;&gt;"",CONCATENATE(Carbon_Macro!$H14,"[",Carbon_Macro!W14,"]"),"")</f>
        <v/>
      </c>
      <c r="AD14" s="413"/>
      <c r="AE14" s="414" t="str">
        <f>IF(Carbon_Macro!Y14&lt;&gt;"",CONCATENATE(Carbon_Macro!$H14,"[",Carbon_Macro!Y14,"]"),"")</f>
        <v/>
      </c>
    </row>
    <row r="15" spans="1:31" ht="20" customHeight="1">
      <c r="A15" s="482" t="s">
        <v>615</v>
      </c>
      <c r="B15" s="28" t="s">
        <v>3011</v>
      </c>
      <c r="C15" s="28" t="s">
        <v>3020</v>
      </c>
      <c r="D15" s="698" t="str">
        <f t="shared" si="0"/>
        <v>*nighg</v>
      </c>
      <c r="E15" s="23"/>
      <c r="F15" s="23"/>
      <c r="G15" s="23"/>
      <c r="H15" s="718" t="s">
        <v>3052</v>
      </c>
      <c r="I15" s="28"/>
      <c r="J15" s="23" t="str">
        <f t="shared" si="2"/>
        <v xml:space="preserve">National imported carbon emissions  </v>
      </c>
      <c r="K15" s="28"/>
      <c r="L15" s="28" t="str">
        <f t="shared" si="3"/>
        <v xml:space="preserve">National imported carbon emissions   of </v>
      </c>
      <c r="M15" s="28"/>
      <c r="N15" s="28"/>
      <c r="O15" s="28"/>
      <c r="P15" s="28"/>
      <c r="Q15" s="28" t="str">
        <f>CONCATENATE("[",H15,"]","=","[",H16,"]","+","[",H17,"]",)</f>
        <v>[National imported carbon emissions  ]=[Household imported carbon emissions  ]+[Household imported CO2 emissions  ]</v>
      </c>
      <c r="R15" s="711" t="str">
        <f>CONCATENATE(D15,"=",D16,"+",D19,"+",D22,"+",D25)</f>
        <v>*nighg=*highg+*gighg+*iighg+*oighg</v>
      </c>
      <c r="S15" s="705"/>
      <c r="T15" s="706" t="str">
        <f>D15</f>
        <v>*nighg</v>
      </c>
      <c r="U15" s="706"/>
      <c r="V15" s="706"/>
      <c r="W15" s="707"/>
      <c r="X15"/>
      <c r="Y15"/>
      <c r="Z15" s="548" t="str">
        <f>IF(Carbon_Macro!T15&lt;&gt;"",CONCATENATE(Carbon_Macro!$J15,"[",Carbon_Macro!T15,"]"),"")</f>
        <v>National imported carbon emissions  [*nighg]</v>
      </c>
      <c r="AA15" s="413" t="str">
        <f>IF(Carbon_Macro!U15&lt;&gt;"",CONCATENATE(Carbon_Macro!$J15,"[",Carbon_Macro!U15,"]"),"")</f>
        <v/>
      </c>
      <c r="AB15" s="413" t="str">
        <f>IF(Carbon_Macro!V15&lt;&gt;"",CONCATENATE(Carbon_Macro!$H15,"[",Carbon_Macro!V15,"]"),"")</f>
        <v/>
      </c>
      <c r="AC15" s="413" t="str">
        <f>IF(Carbon_Macro!W15&lt;&gt;"",CONCATENATE(Carbon_Macro!$H15,"[",Carbon_Macro!W15,"]"),"")</f>
        <v/>
      </c>
      <c r="AD15" s="413"/>
      <c r="AE15" s="414" t="str">
        <f>IF(Carbon_Macro!Y15&lt;&gt;"",CONCATENATE(Carbon_Macro!$H15,"[",Carbon_Macro!Y15,"]"),"")</f>
        <v/>
      </c>
    </row>
    <row r="16" spans="1:31" ht="20" customHeight="1">
      <c r="A16" s="482" t="s">
        <v>615</v>
      </c>
      <c r="B16" s="28" t="s">
        <v>3012</v>
      </c>
      <c r="C16" s="28" t="s">
        <v>3020</v>
      </c>
      <c r="D16" s="698" t="str">
        <f t="shared" si="0"/>
        <v>*highg</v>
      </c>
      <c r="E16" s="23"/>
      <c r="F16" s="23"/>
      <c r="G16" s="23"/>
      <c r="H16" s="719" t="s">
        <v>3055</v>
      </c>
      <c r="I16" s="28"/>
      <c r="J16" s="23" t="str">
        <f t="shared" si="2"/>
        <v xml:space="preserve">Household imported carbon emissions  </v>
      </c>
      <c r="K16" s="28"/>
      <c r="L16" s="28" t="str">
        <f t="shared" si="3"/>
        <v xml:space="preserve">Household imported carbon emissions   of </v>
      </c>
      <c r="M16" s="28"/>
      <c r="N16" s="28"/>
      <c r="O16" s="28"/>
      <c r="P16" s="28"/>
      <c r="Q16" s="28"/>
      <c r="R16" s="711" t="str">
        <f>CONCATENATE(D16,"=",D17,"+",D18)</f>
        <v>*highg=*hicar+*higho</v>
      </c>
      <c r="S16" s="705"/>
      <c r="T16" s="706"/>
      <c r="U16" s="706" t="str">
        <f>D16</f>
        <v>*highg</v>
      </c>
      <c r="V16" s="706"/>
      <c r="W16" s="707"/>
      <c r="X16"/>
      <c r="Y16"/>
      <c r="Z16" s="548" t="str">
        <f>IF(Carbon_Macro!T16&lt;&gt;"",CONCATENATE(Carbon_Macro!$J16,"[",Carbon_Macro!T16,"]"),"")</f>
        <v/>
      </c>
      <c r="AA16" s="413" t="str">
        <f>IF(Carbon_Macro!U16&lt;&gt;"",CONCATENATE(Carbon_Macro!$J16,"[",Carbon_Macro!U16,"]"),"")</f>
        <v>Household imported carbon emissions  [*highg]</v>
      </c>
      <c r="AB16" s="413" t="str">
        <f>IF(Carbon_Macro!V16&lt;&gt;"",CONCATENATE(Carbon_Macro!$H16,"[",Carbon_Macro!V16,"]"),"")</f>
        <v/>
      </c>
      <c r="AC16" s="413"/>
      <c r="AD16" s="413" t="str">
        <f>IF(Carbon_Macro!X16&lt;&gt;"",CONCATENATE(Carbon_Macro!$H16,"[",Carbon_Macro!X16,"]"),"")</f>
        <v/>
      </c>
      <c r="AE16" s="414" t="str">
        <f>IF(Carbon_Macro!Y16&lt;&gt;"",CONCATENATE(Carbon_Macro!$H16,"[",Carbon_Macro!Y16,"]"),"")</f>
        <v/>
      </c>
    </row>
    <row r="17" spans="1:31" ht="20" customHeight="1">
      <c r="A17" s="482" t="s">
        <v>615</v>
      </c>
      <c r="B17" s="28" t="s">
        <v>3012</v>
      </c>
      <c r="C17" s="28" t="s">
        <v>3010</v>
      </c>
      <c r="D17" s="698" t="str">
        <f t="shared" si="0"/>
        <v>*hicar</v>
      </c>
      <c r="E17" s="23"/>
      <c r="F17" s="23"/>
      <c r="G17" s="23"/>
      <c r="H17" s="720" t="s">
        <v>3056</v>
      </c>
      <c r="I17" s="28"/>
      <c r="J17" s="23" t="str">
        <f t="shared" si="2"/>
        <v xml:space="preserve">Household imported CO2 emissions  </v>
      </c>
      <c r="K17" s="28"/>
      <c r="L17" s="28" t="str">
        <f t="shared" si="3"/>
        <v xml:space="preserve">Household imported CO2 emissions   of </v>
      </c>
      <c r="M17" s="28"/>
      <c r="N17" s="28"/>
      <c r="O17" s="28"/>
      <c r="P17" s="28"/>
      <c r="Q17" s="28" t="str">
        <f>CONCATENATE("[",H17,"]","=","[",H18,"]","+","[",H19,"]","+","[",H20,"]",)</f>
        <v>[Household imported CO2 emissions  ]=[Household imported emissions of other gases  ]+[Government imported carbon emissions  ]+[Government imported CO2 emissions  ]</v>
      </c>
      <c r="R17" s="711"/>
      <c r="S17" s="705"/>
      <c r="T17" s="706"/>
      <c r="U17" s="706"/>
      <c r="V17" s="706" t="str">
        <f>D17</f>
        <v>*hicar</v>
      </c>
      <c r="W17" s="707"/>
      <c r="X17"/>
      <c r="Y17"/>
      <c r="Z17" s="548" t="str">
        <f>IF(Carbon_Macro!T17&lt;&gt;"",CONCATENATE(Carbon_Macro!$J17,"[",Carbon_Macro!T17,"]"),"")</f>
        <v/>
      </c>
      <c r="AA17" s="413" t="str">
        <f>IF(Carbon_Macro!U17&lt;&gt;"",CONCATENATE(Carbon_Macro!$J17,"[",Carbon_Macro!U17,"]"),"")</f>
        <v/>
      </c>
      <c r="AB17" s="413" t="str">
        <f>IF(Carbon_Macro!V17&lt;&gt;"",CONCATENATE(Carbon_Macro!$H17,"[",Carbon_Macro!V17,"]"),"")</f>
        <v>Household imported CO2 emissions  [*hicar]</v>
      </c>
      <c r="AC17" s="413"/>
      <c r="AD17" s="413" t="str">
        <f>IF(Carbon_Macro!X17&lt;&gt;"",CONCATENATE(Carbon_Macro!$H17,"[",Carbon_Macro!X17,"]"),"")</f>
        <v/>
      </c>
      <c r="AE17" s="414" t="str">
        <f>IF(Carbon_Macro!Y17&lt;&gt;"",CONCATENATE(Carbon_Macro!$H17,"[",Carbon_Macro!Y17,"]"),"")</f>
        <v/>
      </c>
    </row>
    <row r="18" spans="1:31" ht="20" customHeight="1">
      <c r="A18" s="482" t="s">
        <v>615</v>
      </c>
      <c r="B18" s="28" t="s">
        <v>3012</v>
      </c>
      <c r="C18" s="28" t="s">
        <v>2791</v>
      </c>
      <c r="D18" s="698" t="str">
        <f t="shared" si="0"/>
        <v>*higho</v>
      </c>
      <c r="E18" s="23"/>
      <c r="F18" s="23"/>
      <c r="G18" s="23"/>
      <c r="H18" s="720" t="s">
        <v>3057</v>
      </c>
      <c r="I18" s="28"/>
      <c r="J18" s="23" t="str">
        <f t="shared" si="2"/>
        <v xml:space="preserve">Household imported emissions of other gases  </v>
      </c>
      <c r="K18" s="28"/>
      <c r="L18" s="28" t="str">
        <f t="shared" si="3"/>
        <v xml:space="preserve">Household imported emissions of other gases   of </v>
      </c>
      <c r="M18" s="28"/>
      <c r="N18" s="28"/>
      <c r="O18" s="28"/>
      <c r="P18" s="28"/>
      <c r="Q18" s="28"/>
      <c r="R18" s="711"/>
      <c r="S18" s="705"/>
      <c r="T18" s="706"/>
      <c r="U18" s="706"/>
      <c r="V18" s="706" t="str">
        <f>D18</f>
        <v>*higho</v>
      </c>
      <c r="W18" s="707"/>
      <c r="X18"/>
      <c r="Y18"/>
      <c r="Z18" s="548" t="str">
        <f>IF(Carbon_Macro!T18&lt;&gt;"",CONCATENATE(Carbon_Macro!$J18,"[",Carbon_Macro!T18,"]"),"")</f>
        <v/>
      </c>
      <c r="AA18" s="413" t="str">
        <f>IF(Carbon_Macro!U18&lt;&gt;"",CONCATENATE(Carbon_Macro!$J18,"[",Carbon_Macro!U18,"]"),"")</f>
        <v/>
      </c>
      <c r="AB18" s="413" t="str">
        <f>IF(Carbon_Macro!V18&lt;&gt;"",CONCATENATE(Carbon_Macro!$H18,"[",Carbon_Macro!V18,"]"),"")</f>
        <v>Household imported emissions of other gases  [*higho]</v>
      </c>
      <c r="AC18" s="413"/>
      <c r="AD18" s="413"/>
      <c r="AE18" s="414" t="str">
        <f>IF(Carbon_Macro!Y18&lt;&gt;"",CONCATENATE(Carbon_Macro!$H18,"[",Carbon_Macro!Y18,"]"),"")</f>
        <v/>
      </c>
    </row>
    <row r="19" spans="1:31" ht="20" customHeight="1">
      <c r="A19" s="482" t="s">
        <v>615</v>
      </c>
      <c r="B19" s="28" t="s">
        <v>3013</v>
      </c>
      <c r="C19" s="28" t="s">
        <v>3020</v>
      </c>
      <c r="D19" s="698" t="str">
        <f t="shared" si="0"/>
        <v>*gighg</v>
      </c>
      <c r="E19" s="23"/>
      <c r="F19" s="23"/>
      <c r="G19" s="23"/>
      <c r="H19" s="719" t="s">
        <v>3058</v>
      </c>
      <c r="I19" s="28"/>
      <c r="J19" s="23" t="str">
        <f t="shared" si="2"/>
        <v xml:space="preserve">Government imported carbon emissions  </v>
      </c>
      <c r="K19" s="28"/>
      <c r="L19" s="28" t="str">
        <f>CONCATENATE(H19," by ",I19)</f>
        <v xml:space="preserve">Government imported carbon emissions   by </v>
      </c>
      <c r="M19" s="28"/>
      <c r="N19" s="28"/>
      <c r="O19" s="28"/>
      <c r="P19" s="28"/>
      <c r="Q19" s="28"/>
      <c r="R19" s="711" t="str">
        <f>CONCATENATE(D19,"=",D20,"+",D21)</f>
        <v>*gighg=*gicar+*gigho</v>
      </c>
      <c r="S19" s="705"/>
      <c r="T19" s="706"/>
      <c r="U19" s="706" t="str">
        <f>D19</f>
        <v>*gighg</v>
      </c>
      <c r="V19" s="706"/>
      <c r="W19" s="707"/>
      <c r="X19"/>
      <c r="Y19"/>
      <c r="Z19" s="548" t="str">
        <f>IF(Carbon_Macro!T19&lt;&gt;"",CONCATENATE(Carbon_Macro!$J19,"[",Carbon_Macro!T19,"]"),"")</f>
        <v/>
      </c>
      <c r="AA19" s="413" t="str">
        <f>IF(Carbon_Macro!U19&lt;&gt;"",CONCATENATE(Carbon_Macro!$J19,"[",Carbon_Macro!U19,"]"),"")</f>
        <v>Government imported carbon emissions  [*gighg]</v>
      </c>
      <c r="AB19" s="413" t="str">
        <f>IF(Carbon_Macro!V19&lt;&gt;"",CONCATENATE(Carbon_Macro!$H19,"[",Carbon_Macro!V19,"]"),"")</f>
        <v/>
      </c>
      <c r="AC19" s="413"/>
      <c r="AD19" s="413"/>
      <c r="AE19" s="414" t="str">
        <f>IF(Carbon_Macro!Y19&lt;&gt;"",CONCATENATE(Carbon_Macro!$H19,"[",Carbon_Macro!Y19,"]"),"")</f>
        <v/>
      </c>
    </row>
    <row r="20" spans="1:31" ht="20" customHeight="1">
      <c r="A20" s="482" t="s">
        <v>615</v>
      </c>
      <c r="B20" s="28" t="s">
        <v>3013</v>
      </c>
      <c r="C20" s="28" t="s">
        <v>3010</v>
      </c>
      <c r="D20" s="698" t="str">
        <f t="shared" si="0"/>
        <v>*gicar</v>
      </c>
      <c r="E20" s="23"/>
      <c r="F20" s="23"/>
      <c r="G20" s="23"/>
      <c r="H20" s="720" t="s">
        <v>3059</v>
      </c>
      <c r="I20" s="28"/>
      <c r="J20" s="23" t="str">
        <f t="shared" si="2"/>
        <v xml:space="preserve">Government imported CO2 emissions  </v>
      </c>
      <c r="K20" s="28"/>
      <c r="L20" s="28" t="str">
        <f>CONCATENATE(H20," of ",I20)</f>
        <v xml:space="preserve">Government imported CO2 emissions   of </v>
      </c>
      <c r="M20" s="28"/>
      <c r="N20" s="28"/>
      <c r="O20" s="28"/>
      <c r="P20" s="28"/>
      <c r="Q20" s="28"/>
      <c r="R20" s="711"/>
      <c r="S20" s="705"/>
      <c r="T20" s="706"/>
      <c r="U20" s="706"/>
      <c r="V20" s="706" t="str">
        <f>D20</f>
        <v>*gicar</v>
      </c>
      <c r="W20" s="707"/>
      <c r="X20"/>
      <c r="Y20"/>
      <c r="Z20" s="548" t="str">
        <f>IF(Carbon_Macro!T20&lt;&gt;"",CONCATENATE(Carbon_Macro!$J20,"[",Carbon_Macro!T20,"]"),"")</f>
        <v/>
      </c>
      <c r="AA20" s="413" t="str">
        <f>IF(Carbon_Macro!U20&lt;&gt;"",CONCATENATE(Carbon_Macro!$J20,"[",Carbon_Macro!U20,"]"),"")</f>
        <v/>
      </c>
      <c r="AB20" s="413" t="str">
        <f>IF(Carbon_Macro!V20&lt;&gt;"",CONCATENATE(Carbon_Macro!$H20,"[",Carbon_Macro!V20,"]"),"")</f>
        <v>Government imported CO2 emissions  [*gicar]</v>
      </c>
      <c r="AC20" s="413"/>
      <c r="AD20" s="413"/>
      <c r="AE20" s="414" t="str">
        <f>IF(Carbon_Macro!Y20&lt;&gt;"",CONCATENATE(Carbon_Macro!$H20,"[",Carbon_Macro!Y20,"]"),"")</f>
        <v/>
      </c>
    </row>
    <row r="21" spans="1:31" ht="20" customHeight="1">
      <c r="A21" s="482" t="s">
        <v>615</v>
      </c>
      <c r="B21" s="28" t="s">
        <v>3013</v>
      </c>
      <c r="C21" s="28" t="s">
        <v>2791</v>
      </c>
      <c r="D21" s="698" t="str">
        <f t="shared" si="0"/>
        <v>*gigho</v>
      </c>
      <c r="E21" s="23"/>
      <c r="F21" s="23"/>
      <c r="G21" s="23"/>
      <c r="H21" s="720" t="s">
        <v>3060</v>
      </c>
      <c r="I21" s="28"/>
      <c r="J21" s="23" t="str">
        <f t="shared" si="2"/>
        <v xml:space="preserve">Government imported emissions of other gases  </v>
      </c>
      <c r="K21" s="28"/>
      <c r="L21" s="28" t="str">
        <f>CONCATENATE(H21," by ",I21)</f>
        <v xml:space="preserve">Government imported emissions of other gases   by </v>
      </c>
      <c r="M21" s="28"/>
      <c r="N21" s="28"/>
      <c r="O21" s="28"/>
      <c r="P21" s="28"/>
      <c r="Q21" s="28" t="str">
        <f>CONCATENATE("[",H21,"]","=","[",H25,"]","+","[",H26,"]",)</f>
        <v>[Government imported emissions of other gases  ]=[NGO imported carbon emissions  ]+[NGO imported CO2 emissions  ]</v>
      </c>
      <c r="R21" s="711"/>
      <c r="S21" s="705"/>
      <c r="T21" s="706"/>
      <c r="U21" s="706"/>
      <c r="V21" s="706" t="str">
        <f>D21</f>
        <v>*gigho</v>
      </c>
      <c r="W21" s="707"/>
      <c r="X21"/>
      <c r="Y21"/>
      <c r="Z21" s="548" t="str">
        <f>IF(Carbon_Macro!T21&lt;&gt;"",CONCATENATE(Carbon_Macro!$J21,"[",Carbon_Macro!T21,"]"),"")</f>
        <v/>
      </c>
      <c r="AA21" s="413" t="str">
        <f>IF(Carbon_Macro!U21&lt;&gt;"",CONCATENATE(Carbon_Macro!$J21,"[",Carbon_Macro!U21,"]"),"")</f>
        <v/>
      </c>
      <c r="AB21" s="413" t="str">
        <f>IF(Carbon_Macro!V21&lt;&gt;"",CONCATENATE(Carbon_Macro!$H21,"[",Carbon_Macro!V21,"]"),"")</f>
        <v>Government imported emissions of other gases  [*gigho]</v>
      </c>
      <c r="AC21" s="413"/>
      <c r="AD21" s="413"/>
      <c r="AE21" s="414" t="str">
        <f>IF(Carbon_Macro!Y21&lt;&gt;"",CONCATENATE(Carbon_Macro!$H21,"[",Carbon_Macro!Y21,"]"),"")</f>
        <v/>
      </c>
    </row>
    <row r="22" spans="1:31" ht="20" customHeight="1">
      <c r="A22" s="482" t="s">
        <v>615</v>
      </c>
      <c r="B22" s="28" t="s">
        <v>3014</v>
      </c>
      <c r="C22" s="28" t="s">
        <v>3020</v>
      </c>
      <c r="D22" s="698" t="str">
        <f t="shared" si="0"/>
        <v>*iighg</v>
      </c>
      <c r="E22" s="23"/>
      <c r="F22" s="23"/>
      <c r="G22" s="23"/>
      <c r="H22" s="719" t="s">
        <v>3061</v>
      </c>
      <c r="I22" s="28"/>
      <c r="J22" s="23" t="str">
        <f t="shared" si="2"/>
        <v xml:space="preserve">Investment imported carbon emissions  </v>
      </c>
      <c r="K22" s="28"/>
      <c r="L22" s="28" t="str">
        <f>CONCATENATE(H22," of ",I22)</f>
        <v xml:space="preserve">Investment imported carbon emissions   of </v>
      </c>
      <c r="M22" s="28"/>
      <c r="N22" s="28"/>
      <c r="O22" s="28"/>
      <c r="P22" s="28"/>
      <c r="Q22" s="28"/>
      <c r="R22" s="711" t="str">
        <f>CONCATENATE(D22,"=",D23,"+",D24)</f>
        <v>*iighg=*iicar+*iigho</v>
      </c>
      <c r="S22" s="705"/>
      <c r="T22" s="706"/>
      <c r="U22" s="706" t="str">
        <f>D22</f>
        <v>*iighg</v>
      </c>
      <c r="V22" s="706"/>
      <c r="W22" s="707"/>
      <c r="X22"/>
      <c r="Y22"/>
      <c r="Z22" s="548"/>
      <c r="AA22" s="413"/>
      <c r="AB22" s="413"/>
      <c r="AC22" s="413"/>
      <c r="AD22" s="413"/>
      <c r="AE22" s="414"/>
    </row>
    <row r="23" spans="1:31" ht="20" customHeight="1">
      <c r="A23" s="482" t="s">
        <v>615</v>
      </c>
      <c r="B23" s="28" t="s">
        <v>3014</v>
      </c>
      <c r="C23" s="28" t="s">
        <v>3010</v>
      </c>
      <c r="D23" s="698" t="str">
        <f t="shared" si="0"/>
        <v>*iicar</v>
      </c>
      <c r="E23" s="23"/>
      <c r="F23" s="23"/>
      <c r="G23" s="23"/>
      <c r="H23" s="720" t="s">
        <v>3062</v>
      </c>
      <c r="I23" s="28"/>
      <c r="J23" s="23" t="str">
        <f t="shared" si="2"/>
        <v xml:space="preserve">Investment imported CO2 emissions  </v>
      </c>
      <c r="K23" s="28"/>
      <c r="L23" s="28" t="str">
        <f>CONCATENATE(H23," by ",I23)</f>
        <v xml:space="preserve">Investment imported CO2 emissions   by </v>
      </c>
      <c r="M23" s="28"/>
      <c r="N23" s="28"/>
      <c r="O23" s="28"/>
      <c r="P23" s="28"/>
      <c r="Q23" s="28"/>
      <c r="R23" s="711"/>
      <c r="S23" s="705"/>
      <c r="T23" s="706"/>
      <c r="U23" s="706"/>
      <c r="V23" s="706" t="str">
        <f>D23</f>
        <v>*iicar</v>
      </c>
      <c r="W23" s="707"/>
      <c r="X23"/>
      <c r="Y23"/>
      <c r="Z23" s="548"/>
      <c r="AA23" s="413"/>
      <c r="AB23" s="413"/>
      <c r="AC23" s="413"/>
      <c r="AD23" s="413"/>
      <c r="AE23" s="414"/>
    </row>
    <row r="24" spans="1:31" ht="20" customHeight="1">
      <c r="A24" s="482" t="s">
        <v>615</v>
      </c>
      <c r="B24" s="28" t="s">
        <v>3014</v>
      </c>
      <c r="C24" s="28" t="s">
        <v>2791</v>
      </c>
      <c r="D24" s="698" t="str">
        <f t="shared" si="0"/>
        <v>*iigho</v>
      </c>
      <c r="E24" s="23"/>
      <c r="F24" s="23"/>
      <c r="G24" s="23"/>
      <c r="H24" s="720" t="s">
        <v>3063</v>
      </c>
      <c r="I24" s="28"/>
      <c r="J24" s="23" t="str">
        <f t="shared" si="2"/>
        <v xml:space="preserve">Investment imported emissions of other gases  </v>
      </c>
      <c r="K24" s="28"/>
      <c r="L24" s="28" t="str">
        <f>CONCATENATE(H24," of ",I24)</f>
        <v xml:space="preserve">Investment imported emissions of other gases   of </v>
      </c>
      <c r="M24" s="28"/>
      <c r="N24" s="28"/>
      <c r="O24" s="28"/>
      <c r="P24" s="28"/>
      <c r="Q24" s="28" t="e">
        <f>CONCATENATE("[",H24,"]","=","[",H25,"]","-","[",#REF!,"]",)</f>
        <v>#REF!</v>
      </c>
      <c r="R24" s="711"/>
      <c r="S24" s="705"/>
      <c r="T24" s="706"/>
      <c r="U24" s="706"/>
      <c r="V24" s="706" t="str">
        <f>D24</f>
        <v>*iigho</v>
      </c>
      <c r="W24" s="707"/>
      <c r="X24"/>
      <c r="Y24"/>
      <c r="Z24" s="548"/>
      <c r="AA24" s="413"/>
      <c r="AB24" s="413"/>
      <c r="AC24" s="413"/>
      <c r="AD24" s="413"/>
      <c r="AE24" s="414"/>
    </row>
    <row r="25" spans="1:31" ht="20" customHeight="1">
      <c r="A25" s="482" t="s">
        <v>615</v>
      </c>
      <c r="B25" s="28" t="s">
        <v>3022</v>
      </c>
      <c r="C25" s="28" t="s">
        <v>3020</v>
      </c>
      <c r="D25" s="698" t="str">
        <f t="shared" si="0"/>
        <v>*oighg</v>
      </c>
      <c r="E25" s="23"/>
      <c r="F25" s="23"/>
      <c r="G25" s="23"/>
      <c r="H25" s="719" t="s">
        <v>3064</v>
      </c>
      <c r="I25" s="28"/>
      <c r="J25" s="23" t="str">
        <f t="shared" si="2"/>
        <v xml:space="preserve">NGO imported carbon emissions  </v>
      </c>
      <c r="K25" s="28"/>
      <c r="L25" s="28" t="str">
        <f>CONCATENATE(H25," of ",I25)</f>
        <v xml:space="preserve">NGO imported carbon emissions   of </v>
      </c>
      <c r="M25" s="28"/>
      <c r="N25" s="28"/>
      <c r="O25" s="28"/>
      <c r="P25" s="28"/>
      <c r="Q25" s="28"/>
      <c r="R25" s="711" t="str">
        <f>CONCATENATE(D25,"=",D26,"+",D27)</f>
        <v>*oighg=*oicar+*oigho</v>
      </c>
      <c r="S25" s="705"/>
      <c r="T25" s="706"/>
      <c r="U25" s="706" t="str">
        <f>D25</f>
        <v>*oighg</v>
      </c>
      <c r="V25" s="706"/>
      <c r="W25" s="707"/>
      <c r="X25"/>
      <c r="Y25"/>
      <c r="Z25" s="548" t="str">
        <f>IF(Carbon_Macro!T25&lt;&gt;"",CONCATENATE(Carbon_Macro!$J25,"[",Carbon_Macro!T25,"]"),"")</f>
        <v/>
      </c>
      <c r="AA25" s="413" t="str">
        <f>IF(Carbon_Macro!U25&lt;&gt;"",CONCATENATE(Carbon_Macro!$J25,"[",Carbon_Macro!U25,"]"),"")</f>
        <v>NGO imported carbon emissions  [*oighg]</v>
      </c>
      <c r="AB25" s="413" t="str">
        <f>IF(Carbon_Macro!V25&lt;&gt;"",CONCATENATE(Carbon_Macro!$H25,"[",Carbon_Macro!V25,"]"),"")</f>
        <v/>
      </c>
      <c r="AC25" s="413" t="str">
        <f>IF(Carbon_Macro!W25&lt;&gt;"",CONCATENATE(Carbon_Macro!$H25,"[",Carbon_Macro!W25,"]"),"")</f>
        <v/>
      </c>
      <c r="AD25" s="413"/>
      <c r="AE25" s="414" t="str">
        <f>IF(Carbon_Macro!Y25&lt;&gt;"",CONCATENATE(Carbon_Macro!$H25,"[",Carbon_Macro!Y25,"]"),"")</f>
        <v/>
      </c>
    </row>
    <row r="26" spans="1:31" ht="20" customHeight="1">
      <c r="A26" s="482" t="s">
        <v>615</v>
      </c>
      <c r="B26" s="28" t="s">
        <v>3022</v>
      </c>
      <c r="C26" s="28" t="s">
        <v>3010</v>
      </c>
      <c r="D26" s="698" t="str">
        <f t="shared" si="0"/>
        <v>*oicar</v>
      </c>
      <c r="E26" s="23"/>
      <c r="F26" s="23"/>
      <c r="G26" s="23"/>
      <c r="H26" s="720" t="s">
        <v>3065</v>
      </c>
      <c r="I26" s="28"/>
      <c r="J26" s="23" t="str">
        <f t="shared" si="2"/>
        <v xml:space="preserve">NGO imported CO2 emissions  </v>
      </c>
      <c r="K26" s="28"/>
      <c r="L26" s="28" t="str">
        <f>CONCATENATE(H26," by ",I26)</f>
        <v xml:space="preserve">NGO imported CO2 emissions   by </v>
      </c>
      <c r="M26" s="28"/>
      <c r="N26" s="28"/>
      <c r="O26" s="28"/>
      <c r="P26" s="28"/>
      <c r="Q26" s="28"/>
      <c r="R26" s="711"/>
      <c r="S26" s="705"/>
      <c r="T26" s="706"/>
      <c r="U26" s="706"/>
      <c r="V26" s="706" t="str">
        <f>D26</f>
        <v>*oicar</v>
      </c>
      <c r="W26" s="707"/>
      <c r="X26"/>
      <c r="Y26"/>
      <c r="Z26" s="548" t="str">
        <f>IF(Carbon_Macro!T26&lt;&gt;"",CONCATENATE(Carbon_Macro!$J26,"[",Carbon_Macro!T26,"]"),"")</f>
        <v/>
      </c>
      <c r="AA26" s="413" t="str">
        <f>IF(Carbon_Macro!U26&lt;&gt;"",CONCATENATE(Carbon_Macro!$J26,"[",Carbon_Macro!U26,"]"),"")</f>
        <v/>
      </c>
      <c r="AB26" s="413" t="str">
        <f>IF(Carbon_Macro!V26&lt;&gt;"",CONCATENATE(Carbon_Macro!$H26,"[",Carbon_Macro!V26,"]"),"")</f>
        <v>NGO imported CO2 emissions  [*oicar]</v>
      </c>
      <c r="AC26" s="413" t="str">
        <f>IF(Carbon_Macro!W26&lt;&gt;"",CONCATENATE(Carbon_Macro!$H26,"[",Carbon_Macro!W26,"]"),"")</f>
        <v/>
      </c>
      <c r="AD26" s="413"/>
      <c r="AE26" s="414" t="str">
        <f>IF(Carbon_Macro!Y26&lt;&gt;"",CONCATENATE(Carbon_Macro!$H26,"[",Carbon_Macro!Y26,"]"),"")</f>
        <v/>
      </c>
    </row>
    <row r="27" spans="1:31" ht="20" customHeight="1" thickBot="1">
      <c r="A27" s="474" t="s">
        <v>615</v>
      </c>
      <c r="B27" s="25" t="s">
        <v>3022</v>
      </c>
      <c r="C27" s="25" t="s">
        <v>2791</v>
      </c>
      <c r="D27" s="699" t="str">
        <f t="shared" si="0"/>
        <v>*oigho</v>
      </c>
      <c r="E27" s="24"/>
      <c r="F27" s="24"/>
      <c r="G27" s="24"/>
      <c r="H27" s="723" t="s">
        <v>3066</v>
      </c>
      <c r="I27" s="25"/>
      <c r="J27" s="24" t="str">
        <f t="shared" si="2"/>
        <v xml:space="preserve">NGO imported emissions of other gases  </v>
      </c>
      <c r="K27" s="25"/>
      <c r="L27" s="25" t="str">
        <f>CONCATENATE(H27," of ",I27)</f>
        <v xml:space="preserve">NGO imported emissions of other gases   of </v>
      </c>
      <c r="M27" s="25"/>
      <c r="N27" s="25"/>
      <c r="O27" s="25"/>
      <c r="P27" s="25"/>
      <c r="Q27" s="25" t="e">
        <f>CONCATENATE("[",H27,"]","=","[",H31,"]","-","[",#REF!,"]",)</f>
        <v>#REF!</v>
      </c>
      <c r="R27" s="712"/>
      <c r="S27" s="708"/>
      <c r="T27" s="709"/>
      <c r="U27" s="709"/>
      <c r="V27" s="709" t="str">
        <f>D27</f>
        <v>*oigho</v>
      </c>
      <c r="W27" s="710"/>
      <c r="X27"/>
      <c r="Y27"/>
      <c r="Z27" s="548" t="str">
        <f>IF(Carbon_Macro!T27&lt;&gt;"",CONCATENATE(Carbon_Macro!$J27,"[",Carbon_Macro!T27,"]"),"")</f>
        <v/>
      </c>
      <c r="AA27" s="413" t="str">
        <f>IF(Carbon_Macro!U27&lt;&gt;"",CONCATENATE(Carbon_Macro!$J27,"[",Carbon_Macro!U27,"]"),"")</f>
        <v/>
      </c>
      <c r="AB27" s="413" t="str">
        <f>IF(Carbon_Macro!V27&lt;&gt;"",CONCATENATE(Carbon_Macro!$H27,"[",Carbon_Macro!V27,"]"),"")</f>
        <v>NGO imported emissions of other gases  [*oigho]</v>
      </c>
      <c r="AC27" s="413"/>
      <c r="AD27" s="413"/>
      <c r="AE27" s="414" t="str">
        <f>IF(Carbon_Macro!Y27&lt;&gt;"",CONCATENATE(Carbon_Macro!$H27,"[",Carbon_Macro!Y27,"]"),"")</f>
        <v/>
      </c>
    </row>
    <row r="28" spans="1:31" ht="20" customHeight="1">
      <c r="A28" s="473" t="s">
        <v>615</v>
      </c>
      <c r="B28" s="27" t="s">
        <v>3015</v>
      </c>
      <c r="C28" s="27" t="s">
        <v>3020</v>
      </c>
      <c r="D28" s="697" t="str">
        <f t="shared" si="0"/>
        <v>*neghg</v>
      </c>
      <c r="E28" s="32"/>
      <c r="F28" s="32"/>
      <c r="G28" s="32"/>
      <c r="H28" s="721" t="s">
        <v>3067</v>
      </c>
      <c r="I28" s="27"/>
      <c r="J28" s="32" t="str">
        <f t="shared" si="2"/>
        <v xml:space="preserve">National exported carbon emissions  </v>
      </c>
      <c r="K28" s="27"/>
      <c r="L28" s="27" t="str">
        <f>CONCATENATE(H28," by ",I28)</f>
        <v xml:space="preserve">National exported carbon emissions   by </v>
      </c>
      <c r="M28" s="27"/>
      <c r="N28" s="27"/>
      <c r="O28" s="27"/>
      <c r="P28" s="27"/>
      <c r="Q28" s="27" t="str">
        <f>CONCATENATE("[",H28,"]","=","[",H29,"]","+","[",H30,"]",)</f>
        <v>[National exported carbon emissions  ]=[National exported CO2 emissions  ]+[National exported emissions of other gases  ]</v>
      </c>
      <c r="R28" s="714" t="str">
        <f>CONCATENATE(D28,"=",D29,"+",D30)</f>
        <v>*neghg=*necar+*negho</v>
      </c>
      <c r="S28" s="715"/>
      <c r="T28" s="716" t="str">
        <f>D28</f>
        <v>*neghg</v>
      </c>
      <c r="U28" s="716"/>
      <c r="V28" s="716"/>
      <c r="W28" s="717"/>
      <c r="X28"/>
      <c r="Y28"/>
      <c r="Z28" s="548"/>
      <c r="AA28" s="413"/>
      <c r="AB28" s="413"/>
      <c r="AC28" s="413"/>
      <c r="AD28" s="413"/>
      <c r="AE28" s="414"/>
    </row>
    <row r="29" spans="1:31" ht="20" customHeight="1">
      <c r="A29" s="482" t="s">
        <v>615</v>
      </c>
      <c r="B29" s="28" t="s">
        <v>3015</v>
      </c>
      <c r="C29" s="28" t="s">
        <v>3010</v>
      </c>
      <c r="D29" s="698" t="str">
        <f>CONCATENATE(A29,B29,C29)</f>
        <v>*necar</v>
      </c>
      <c r="E29" s="23"/>
      <c r="F29" s="23"/>
      <c r="G29" s="23"/>
      <c r="H29" s="719" t="s">
        <v>3068</v>
      </c>
      <c r="I29" s="28"/>
      <c r="J29" s="23" t="str">
        <f t="shared" si="2"/>
        <v xml:space="preserve">National exported CO2 emissions  </v>
      </c>
      <c r="K29" s="28"/>
      <c r="L29" s="28" t="str">
        <f>CONCATENATE(H29," of ",I29)</f>
        <v xml:space="preserve">National exported CO2 emissions   of </v>
      </c>
      <c r="M29" s="28"/>
      <c r="N29" s="28"/>
      <c r="O29" s="28"/>
      <c r="P29" s="28"/>
      <c r="Q29" s="28"/>
      <c r="R29" s="711"/>
      <c r="S29" s="705"/>
      <c r="T29" s="706"/>
      <c r="U29" s="706" t="str">
        <f>D29</f>
        <v>*necar</v>
      </c>
      <c r="V29" s="706"/>
      <c r="W29" s="707"/>
      <c r="X29"/>
      <c r="Y29"/>
      <c r="Z29" s="548"/>
      <c r="AA29" s="413"/>
      <c r="AB29" s="413"/>
      <c r="AC29" s="413"/>
      <c r="AD29" s="413"/>
      <c r="AE29" s="414"/>
    </row>
    <row r="30" spans="1:31" ht="20" customHeight="1" thickBot="1">
      <c r="A30" s="482" t="s">
        <v>615</v>
      </c>
      <c r="B30" s="28" t="s">
        <v>3015</v>
      </c>
      <c r="C30" s="28" t="s">
        <v>2791</v>
      </c>
      <c r="D30" s="698" t="str">
        <f t="shared" ref="D30" si="4">CONCATENATE(A30,B30,C30)</f>
        <v>*negho</v>
      </c>
      <c r="E30" s="23"/>
      <c r="F30" s="23"/>
      <c r="G30" s="23"/>
      <c r="H30" s="719" t="s">
        <v>3069</v>
      </c>
      <c r="I30" s="28"/>
      <c r="J30" s="23" t="str">
        <f t="shared" si="2"/>
        <v xml:space="preserve">National exported emissions of other gases  </v>
      </c>
      <c r="K30" s="28"/>
      <c r="L30" s="28" t="str">
        <f>CONCATENATE(H30," by ",I30)</f>
        <v xml:space="preserve">National exported emissions of other gases   by </v>
      </c>
      <c r="M30" s="28"/>
      <c r="N30" s="28"/>
      <c r="O30" s="28"/>
      <c r="P30" s="28"/>
      <c r="Q30" s="28" t="e">
        <f>CONCATENATE("[",H30,"]","=","[",#REF!,"]","+","[",#REF!,"]",)</f>
        <v>#REF!</v>
      </c>
      <c r="R30" s="711"/>
      <c r="S30" s="705"/>
      <c r="T30" s="706"/>
      <c r="U30" s="706" t="str">
        <f>D30</f>
        <v>*negho</v>
      </c>
      <c r="V30" s="706"/>
      <c r="W30" s="707"/>
      <c r="X30"/>
      <c r="Y30"/>
      <c r="Z30" s="548"/>
      <c r="AA30" s="413"/>
      <c r="AB30" s="413"/>
      <c r="AC30" s="413"/>
      <c r="AD30" s="413"/>
      <c r="AE30" s="414"/>
    </row>
    <row r="31" spans="1:31" ht="20" customHeight="1">
      <c r="A31" s="473" t="s">
        <v>615</v>
      </c>
      <c r="B31" s="27" t="s">
        <v>413</v>
      </c>
      <c r="C31" s="27" t="s">
        <v>3020</v>
      </c>
      <c r="D31" s="697" t="str">
        <f t="shared" si="0"/>
        <v>*nnghg</v>
      </c>
      <c r="E31" s="32"/>
      <c r="F31" s="32"/>
      <c r="G31" s="32"/>
      <c r="H31" s="721" t="s">
        <v>3070</v>
      </c>
      <c r="I31" s="27"/>
      <c r="J31" s="32" t="str">
        <f t="shared" si="2"/>
        <v xml:space="preserve">National net imports of carbon emissions  </v>
      </c>
      <c r="K31" s="27"/>
      <c r="L31" s="27" t="str">
        <f>CONCATENATE(H31," by ",I31)</f>
        <v xml:space="preserve">National net imports of carbon emissions   by </v>
      </c>
      <c r="M31" s="27"/>
      <c r="N31" s="27"/>
      <c r="O31" s="27"/>
      <c r="P31" s="27"/>
      <c r="Q31" s="27" t="str">
        <f>CONCATENATE("[",H31,"]","=","[",H32,"]","+","[",H33,"]",)</f>
        <v>[National net imports of carbon emissions  ]=[National net imports of CO2 emissions  ]+[National net imports of other gases  ]</v>
      </c>
      <c r="R31" s="714" t="str">
        <f>CONCATENATE(D31,"=",D32,"+",D33)</f>
        <v>*nnghg=*nncar+*nngho</v>
      </c>
      <c r="S31" s="715"/>
      <c r="T31" s="716" t="str">
        <f>D31</f>
        <v>*nnghg</v>
      </c>
      <c r="U31" s="716"/>
      <c r="V31" s="716"/>
      <c r="W31" s="717"/>
      <c r="X31"/>
      <c r="Y31"/>
      <c r="Z31" s="548" t="str">
        <f>IF(Carbon_Macro!T31&lt;&gt;"",CONCATENATE(Carbon_Macro!$J31,"[",Carbon_Macro!T31,"]"),"")</f>
        <v>National net imports of carbon emissions  [*nnghg]</v>
      </c>
      <c r="AA31" s="413" t="str">
        <f>IF(Carbon_Macro!U31&lt;&gt;"",CONCATENATE(Carbon_Macro!$J31,"[",Carbon_Macro!U31,"]"),"")</f>
        <v/>
      </c>
      <c r="AB31" s="413" t="str">
        <f>IF(Carbon_Macro!V31&lt;&gt;"",CONCATENATE(Carbon_Macro!$H31,"[",Carbon_Macro!V31,"]"),"")</f>
        <v/>
      </c>
      <c r="AC31" s="413"/>
      <c r="AD31" s="413"/>
      <c r="AE31" s="414" t="str">
        <f>IF(Carbon_Macro!Y31&lt;&gt;"",CONCATENATE(Carbon_Macro!$H31,"[",Carbon_Macro!Y31,"]"),"")</f>
        <v/>
      </c>
    </row>
    <row r="32" spans="1:31" ht="20" customHeight="1">
      <c r="A32" s="482" t="s">
        <v>615</v>
      </c>
      <c r="B32" s="28" t="s">
        <v>413</v>
      </c>
      <c r="C32" s="28" t="s">
        <v>3010</v>
      </c>
      <c r="D32" s="698" t="str">
        <f>CONCATENATE(A32,B32,C32)</f>
        <v>*nncar</v>
      </c>
      <c r="E32" s="23"/>
      <c r="F32" s="23"/>
      <c r="G32" s="23"/>
      <c r="H32" s="719" t="s">
        <v>3071</v>
      </c>
      <c r="I32" s="28"/>
      <c r="J32" s="23" t="str">
        <f t="shared" si="2"/>
        <v xml:space="preserve">National net imports of CO2 emissions  </v>
      </c>
      <c r="K32" s="28"/>
      <c r="L32" s="28" t="str">
        <f>CONCATENATE(H32," of ",I32)</f>
        <v xml:space="preserve">National net imports of CO2 emissions   of </v>
      </c>
      <c r="M32" s="28"/>
      <c r="N32" s="28"/>
      <c r="O32" s="28"/>
      <c r="P32" s="28"/>
      <c r="Q32" s="28"/>
      <c r="R32" s="711"/>
      <c r="S32" s="705"/>
      <c r="T32" s="706"/>
      <c r="U32" s="706" t="str">
        <f>D32</f>
        <v>*nncar</v>
      </c>
      <c r="V32" s="706"/>
      <c r="W32" s="707"/>
      <c r="X32"/>
      <c r="Y32"/>
      <c r="Z32" s="548" t="str">
        <f>IF(Carbon_Macro!T32&lt;&gt;"",CONCATENATE(Carbon_Macro!$J32,"[",Carbon_Macro!T32,"]"),"")</f>
        <v/>
      </c>
      <c r="AA32" s="413" t="str">
        <f>IF(Carbon_Macro!U32&lt;&gt;"",CONCATENATE(Carbon_Macro!$J32,"[",Carbon_Macro!U32,"]"),"")</f>
        <v>National net imports of CO2 emissions  [*nncar]</v>
      </c>
      <c r="AB32" s="413" t="str">
        <f>IF(Carbon_Macro!V32&lt;&gt;"",CONCATENATE(Carbon_Macro!$H32,"[",Carbon_Macro!V32,"]"),"")</f>
        <v/>
      </c>
      <c r="AC32" s="413" t="str">
        <f>IF(Carbon_Macro!W32&lt;&gt;"",CONCATENATE(Carbon_Macro!$H32,"[",Carbon_Macro!W32,"]"),"")</f>
        <v/>
      </c>
      <c r="AD32" s="413"/>
      <c r="AE32" s="414" t="str">
        <f>IF(Carbon_Macro!Y32&lt;&gt;"",CONCATENATE(Carbon_Macro!$H32,"[",Carbon_Macro!Y32,"]"),"")</f>
        <v/>
      </c>
    </row>
    <row r="33" spans="1:1511" ht="20" customHeight="1" thickBot="1">
      <c r="A33" s="482" t="s">
        <v>615</v>
      </c>
      <c r="B33" s="28" t="s">
        <v>413</v>
      </c>
      <c r="C33" s="28" t="s">
        <v>2791</v>
      </c>
      <c r="D33" s="698" t="str">
        <f t="shared" si="0"/>
        <v>*nngho</v>
      </c>
      <c r="E33" s="23"/>
      <c r="F33" s="23"/>
      <c r="G33" s="23"/>
      <c r="H33" s="719" t="s">
        <v>3072</v>
      </c>
      <c r="I33" s="28"/>
      <c r="J33" s="23" t="str">
        <f t="shared" si="2"/>
        <v xml:space="preserve">National net imports of other gases  </v>
      </c>
      <c r="K33" s="28"/>
      <c r="L33" s="28" t="str">
        <f>CONCATENATE(H33," by ",I33)</f>
        <v xml:space="preserve">National net imports of other gases   by </v>
      </c>
      <c r="M33" s="28"/>
      <c r="N33" s="28"/>
      <c r="O33" s="28"/>
      <c r="P33" s="28"/>
      <c r="Q33" s="28" t="e">
        <f>CONCATENATE("[",H33,"]","=","[",#REF!,"]","+","[",#REF!,"]",)</f>
        <v>#REF!</v>
      </c>
      <c r="R33" s="711"/>
      <c r="S33" s="705"/>
      <c r="T33" s="706"/>
      <c r="U33" s="706" t="str">
        <f>D33</f>
        <v>*nngho</v>
      </c>
      <c r="V33" s="706"/>
      <c r="W33" s="707"/>
      <c r="X33"/>
      <c r="Y33"/>
      <c r="Z33" s="548" t="str">
        <f>IF(Carbon_Macro!T33&lt;&gt;"",CONCATENATE(Carbon_Macro!$J33,"[",Carbon_Macro!T33,"]"),"")</f>
        <v/>
      </c>
      <c r="AA33" s="413" t="str">
        <f>IF(Carbon_Macro!U33&lt;&gt;"",CONCATENATE(Carbon_Macro!$J33,"[",Carbon_Macro!U33,"]"),"")</f>
        <v>National net imports of other gases  [*nngho]</v>
      </c>
      <c r="AB33" s="413" t="str">
        <f>IF(Carbon_Macro!V33&lt;&gt;"",CONCATENATE(Carbon_Macro!$H33,"[",Carbon_Macro!V33,"]"),"")</f>
        <v/>
      </c>
      <c r="AC33" s="413" t="str">
        <f>IF(Carbon_Macro!W33&lt;&gt;"",CONCATENATE(Carbon_Macro!$H33,"[",Carbon_Macro!W33,"]"),"")</f>
        <v/>
      </c>
      <c r="AD33" s="413"/>
      <c r="AE33" s="414" t="str">
        <f>IF(Carbon_Macro!Y33&lt;&gt;"",CONCATENATE(Carbon_Macro!$H33,"[",Carbon_Macro!Y33,"]"),"")</f>
        <v/>
      </c>
    </row>
    <row r="34" spans="1:1511" ht="20" customHeight="1">
      <c r="A34" s="473" t="s">
        <v>615</v>
      </c>
      <c r="B34" s="27" t="s">
        <v>3016</v>
      </c>
      <c r="C34" s="27" t="s">
        <v>3020</v>
      </c>
      <c r="D34" s="697" t="str">
        <f t="shared" si="0"/>
        <v>*nfghg</v>
      </c>
      <c r="E34" s="32"/>
      <c r="F34" s="32"/>
      <c r="G34" s="32"/>
      <c r="H34" s="721" t="s">
        <v>3073</v>
      </c>
      <c r="I34" s="27"/>
      <c r="J34" s="32" t="str">
        <f t="shared" si="2"/>
        <v xml:space="preserve">National carbon footprint  </v>
      </c>
      <c r="K34" s="27"/>
      <c r="L34" s="27" t="str">
        <f>CONCATENATE(H34," of ",I34)</f>
        <v xml:space="preserve">National carbon footprint   of </v>
      </c>
      <c r="M34" s="27"/>
      <c r="N34" s="27"/>
      <c r="O34" s="27"/>
      <c r="P34" s="27"/>
      <c r="Q34" s="27" t="e">
        <f>CONCATENATE("[",H34,"]","=","[",#REF!,"]","+","[",#REF!,"]","+","[",H35,"]",)</f>
        <v>#REF!</v>
      </c>
      <c r="R34" s="714" t="str">
        <f>CONCATENATE(D34,"=",D35,"+",D36,)</f>
        <v>*nfghg=*nfcar+*nfgho</v>
      </c>
      <c r="S34" s="715"/>
      <c r="T34" s="716" t="str">
        <f>D34</f>
        <v>*nfghg</v>
      </c>
      <c r="U34" s="716"/>
      <c r="V34" s="716"/>
      <c r="W34" s="717"/>
      <c r="X34"/>
      <c r="Y34"/>
      <c r="Z34" s="548" t="str">
        <f>IF(Carbon_Macro!T34&lt;&gt;"",CONCATENATE(Carbon_Macro!$J34,"[",Carbon_Macro!T34,"]"),"")</f>
        <v>National carbon footprint  [*nfghg]</v>
      </c>
      <c r="AA34" s="413" t="str">
        <f>IF(Carbon_Macro!U34&lt;&gt;"",CONCATENATE(Carbon_Macro!$J34,"[",Carbon_Macro!U34,"]"),"")</f>
        <v/>
      </c>
      <c r="AB34" s="413" t="str">
        <f>IF(Carbon_Macro!V34&lt;&gt;"",CONCATENATE(Carbon_Macro!$H34,"[",Carbon_Macro!V34,"]"),"")</f>
        <v/>
      </c>
      <c r="AC34" s="413" t="str">
        <f>IF(Carbon_Macro!W34&lt;&gt;"",CONCATENATE(Carbon_Macro!$H34,"[",Carbon_Macro!W34,"]"),"")</f>
        <v/>
      </c>
      <c r="AD34" s="413" t="str">
        <f>IF(Carbon_Macro!X34&lt;&gt;"",CONCATENATE(Carbon_Macro!$H34,"[",Carbon_Macro!X34,"]"),"")</f>
        <v/>
      </c>
      <c r="AE34" s="414" t="str">
        <f>IF(Carbon_Macro!Y34&lt;&gt;"",CONCATENATE(Carbon_Macro!$H34,"[",Carbon_Macro!Y34,"]"),"")</f>
        <v/>
      </c>
    </row>
    <row r="35" spans="1:1511" ht="20" customHeight="1">
      <c r="A35" s="482" t="s">
        <v>615</v>
      </c>
      <c r="B35" s="28" t="s">
        <v>3016</v>
      </c>
      <c r="C35" s="28" t="s">
        <v>3010</v>
      </c>
      <c r="D35" s="698" t="str">
        <f t="shared" si="0"/>
        <v>*nfcar</v>
      </c>
      <c r="E35" s="23"/>
      <c r="F35" s="23"/>
      <c r="G35" s="23"/>
      <c r="H35" s="720" t="s">
        <v>3074</v>
      </c>
      <c r="I35" s="28"/>
      <c r="J35" s="23" t="str">
        <f t="shared" si="2"/>
        <v xml:space="preserve">National CO2 footprint  </v>
      </c>
      <c r="K35" s="28"/>
      <c r="L35" s="28" t="str">
        <f>CONCATENATE(H35," of ",I35)</f>
        <v xml:space="preserve">National CO2 footprint   of </v>
      </c>
      <c r="M35" s="28"/>
      <c r="N35" s="28"/>
      <c r="O35" s="28"/>
      <c r="P35" s="28"/>
      <c r="Q35" s="28"/>
      <c r="R35" s="711"/>
      <c r="S35" s="705"/>
      <c r="T35" s="706"/>
      <c r="U35" s="706" t="str">
        <f>D35</f>
        <v>*nfcar</v>
      </c>
      <c r="V35" s="706"/>
      <c r="W35" s="707"/>
      <c r="X35"/>
      <c r="Y35"/>
      <c r="Z35" s="548" t="str">
        <f>IF(Carbon_Macro!T35&lt;&gt;"",CONCATENATE(Carbon_Macro!$J35,"[",Carbon_Macro!T35,"]"),"")</f>
        <v/>
      </c>
      <c r="AA35" s="413" t="str">
        <f>IF(Carbon_Macro!U35&lt;&gt;"",CONCATENATE(Carbon_Macro!$J35,"[",Carbon_Macro!U35,"]"),"")</f>
        <v>National CO2 footprint  [*nfcar]</v>
      </c>
      <c r="AB35" s="413" t="str">
        <f>IF(Carbon_Macro!V35&lt;&gt;"",CONCATENATE(Carbon_Macro!$H35,"[",Carbon_Macro!V35,"]"),"")</f>
        <v/>
      </c>
      <c r="AC35" s="413" t="str">
        <f>IF(Carbon_Macro!W35&lt;&gt;"",CONCATENATE(Carbon_Macro!$H35,"[",Carbon_Macro!W35,"]"),"")</f>
        <v/>
      </c>
      <c r="AD35" s="413" t="str">
        <f>IF(Carbon_Macro!X35&lt;&gt;"",CONCATENATE(Carbon_Macro!$H35,"[",Carbon_Macro!X35,"]"),"")</f>
        <v/>
      </c>
      <c r="AE35" s="414" t="str">
        <f>IF(Carbon_Macro!Y35&lt;&gt;"",CONCATENATE(Carbon_Macro!$H35,"[",Carbon_Macro!Y35,"]"),"")</f>
        <v/>
      </c>
    </row>
    <row r="36" spans="1:1511" ht="20" customHeight="1">
      <c r="A36" s="482" t="s">
        <v>615</v>
      </c>
      <c r="B36" s="28" t="s">
        <v>3016</v>
      </c>
      <c r="C36" s="28" t="s">
        <v>2791</v>
      </c>
      <c r="D36" s="698" t="str">
        <f t="shared" si="0"/>
        <v>*nfgho</v>
      </c>
      <c r="E36" s="23"/>
      <c r="F36" s="23"/>
      <c r="G36" s="23"/>
      <c r="H36" s="720" t="s">
        <v>3075</v>
      </c>
      <c r="I36" s="28"/>
      <c r="J36" s="23" t="str">
        <f t="shared" si="2"/>
        <v xml:space="preserve">National footprint of other gases  </v>
      </c>
      <c r="K36" s="28"/>
      <c r="L36" s="28" t="str">
        <f>CONCATENATE(H36," of ",I36)</f>
        <v xml:space="preserve">National footprint of other gases   of </v>
      </c>
      <c r="M36" s="28"/>
      <c r="N36" s="28"/>
      <c r="O36" s="28"/>
      <c r="P36" s="28"/>
      <c r="Q36" s="28"/>
      <c r="R36" s="711"/>
      <c r="S36" s="705"/>
      <c r="T36" s="706"/>
      <c r="U36" s="706" t="str">
        <f>D36</f>
        <v>*nfgho</v>
      </c>
      <c r="V36" s="706"/>
      <c r="W36" s="707"/>
      <c r="X36"/>
      <c r="Y36"/>
      <c r="Z36" s="548" t="str">
        <f>IF(Carbon_Macro!T36&lt;&gt;"",CONCATENATE(Carbon_Macro!$J36,"[",Carbon_Macro!T36,"]"),"")</f>
        <v/>
      </c>
      <c r="AA36" s="413" t="str">
        <f>IF(Carbon_Macro!U36&lt;&gt;"",CONCATENATE(Carbon_Macro!$J36,"[",Carbon_Macro!U36,"]"),"")</f>
        <v>National footprint of other gases  [*nfgho]</v>
      </c>
      <c r="AB36" s="413" t="str">
        <f>IF(Carbon_Macro!V36&lt;&gt;"",CONCATENATE(Carbon_Macro!$H36,"[",Carbon_Macro!V36,"]"),"")</f>
        <v/>
      </c>
      <c r="AC36" s="413" t="str">
        <f>IF(Carbon_Macro!W36&lt;&gt;"",CONCATENATE(Carbon_Macro!$H36,"[",Carbon_Macro!W36,"]"),"")</f>
        <v/>
      </c>
      <c r="AD36" s="413"/>
      <c r="AE36" s="414" t="str">
        <f>IF(Carbon_Macro!Y36&lt;&gt;"",CONCATENATE(Carbon_Macro!$H36,"[",Carbon_Macro!Y36,"]"),"")</f>
        <v/>
      </c>
    </row>
    <row r="37" spans="1:1511" ht="20" customHeight="1">
      <c r="A37" s="482" t="s">
        <v>615</v>
      </c>
      <c r="B37" s="28" t="s">
        <v>3016</v>
      </c>
      <c r="C37" s="28" t="s">
        <v>3020</v>
      </c>
      <c r="D37" s="698" t="str">
        <f t="shared" si="0"/>
        <v>*nfghg</v>
      </c>
      <c r="E37" s="23"/>
      <c r="F37" s="23"/>
      <c r="G37" s="23"/>
      <c r="H37" s="718" t="s">
        <v>3073</v>
      </c>
      <c r="I37" s="28"/>
      <c r="J37" s="23" t="str">
        <f t="shared" si="2"/>
        <v xml:space="preserve">National carbon footprint  </v>
      </c>
      <c r="K37" s="28"/>
      <c r="L37" s="28" t="str">
        <f>CONCATENATE(H37," by ",I37)</f>
        <v xml:space="preserve">National carbon footprint   by </v>
      </c>
      <c r="M37" s="28"/>
      <c r="N37" s="28"/>
      <c r="O37" s="28"/>
      <c r="P37" s="28"/>
      <c r="Q37" s="28" t="str">
        <f>CONCATENATE("[",H37,"]","=","[",H38,"]","+","[",H39,"]",)</f>
        <v>[National carbon footprint  ]=[Household carbon footprint  ]+[Household direct emissions  ]</v>
      </c>
      <c r="R37" s="711" t="str">
        <f>CONCATENATE(D37,"=",D38,"+",D43,"+",D46,"+",D49)</f>
        <v>*nfghg=*hfghg+*gfghg+*ifghg+*ofghg</v>
      </c>
      <c r="S37" s="705"/>
      <c r="T37" s="706" t="str">
        <f>D37</f>
        <v>*nfghg</v>
      </c>
      <c r="U37" s="706"/>
      <c r="V37" s="706"/>
      <c r="W37" s="707"/>
      <c r="X37"/>
      <c r="Y37"/>
      <c r="Z37" s="548" t="str">
        <f>IF(Carbon_Macro!T37&lt;&gt;"",CONCATENATE(Carbon_Macro!$J37,"[",Carbon_Macro!T37,"]"),"")</f>
        <v>National carbon footprint  [*nfghg]</v>
      </c>
      <c r="AA37" s="413" t="str">
        <f>IF(Carbon_Macro!U37&lt;&gt;"",CONCATENATE(Carbon_Macro!$J37,"[",Carbon_Macro!U37,"]"),"")</f>
        <v/>
      </c>
      <c r="AB37" s="413" t="str">
        <f>IF(Carbon_Macro!V37&lt;&gt;"",CONCATENATE(Carbon_Macro!$H37,"[",Carbon_Macro!V37,"]"),"")</f>
        <v/>
      </c>
      <c r="AC37" s="413" t="str">
        <f>IF(Carbon_Macro!W37&lt;&gt;"",CONCATENATE(Carbon_Macro!$H37,"[",Carbon_Macro!W37,"]"),"")</f>
        <v/>
      </c>
      <c r="AD37" s="413"/>
      <c r="AE37" s="414" t="str">
        <f>IF(Carbon_Macro!Y37&lt;&gt;"",CONCATENATE(Carbon_Macro!$H37,"[",Carbon_Macro!Y37,"]"),"")</f>
        <v/>
      </c>
    </row>
    <row r="38" spans="1:1511" ht="20" customHeight="1">
      <c r="A38" s="482" t="s">
        <v>615</v>
      </c>
      <c r="B38" s="28" t="s">
        <v>3017</v>
      </c>
      <c r="C38" s="28" t="s">
        <v>3020</v>
      </c>
      <c r="D38" s="698" t="str">
        <f t="shared" si="0"/>
        <v>*hfghg</v>
      </c>
      <c r="E38" s="23"/>
      <c r="F38" s="23"/>
      <c r="G38" s="23"/>
      <c r="H38" s="719" t="s">
        <v>3076</v>
      </c>
      <c r="I38" s="28"/>
      <c r="J38" s="23" t="str">
        <f t="shared" si="2"/>
        <v xml:space="preserve">Household carbon footprint  </v>
      </c>
      <c r="K38" s="28"/>
      <c r="L38" s="28" t="str">
        <f t="shared" ref="L38:L43" si="5">CONCATENATE(H38," of ",I38)</f>
        <v xml:space="preserve">Household carbon footprint   of </v>
      </c>
      <c r="M38" s="28"/>
      <c r="N38" s="28"/>
      <c r="O38" s="28"/>
      <c r="P38" s="28"/>
      <c r="Q38" s="28"/>
      <c r="R38" s="711" t="str">
        <f>CONCATENATE(D38,"=",D39,"+",D40)</f>
        <v>*hfghg=*hfghd+*hfghn</v>
      </c>
      <c r="S38" s="705"/>
      <c r="T38" s="706"/>
      <c r="U38" s="706" t="str">
        <f>D38</f>
        <v>*hfghg</v>
      </c>
      <c r="V38" s="706"/>
      <c r="W38" s="707"/>
      <c r="X38"/>
      <c r="Y38"/>
      <c r="Z38" s="548" t="str">
        <f>IF(Carbon_Macro!T38&lt;&gt;"",CONCATENATE(Carbon_Macro!$J38,"[",Carbon_Macro!T38,"]"),"")</f>
        <v/>
      </c>
      <c r="AA38" s="413" t="str">
        <f>IF(Carbon_Macro!U38&lt;&gt;"",CONCATENATE(Carbon_Macro!$J38,"[",Carbon_Macro!U38,"]"),"")</f>
        <v>Household carbon footprint  [*hfghg]</v>
      </c>
      <c r="AB38" s="413" t="str">
        <f>IF(Carbon_Macro!V38&lt;&gt;"",CONCATENATE(Carbon_Macro!$H38,"[",Carbon_Macro!V38,"]"),"")</f>
        <v/>
      </c>
      <c r="AC38" s="413" t="str">
        <f>IF(Carbon_Macro!W38&lt;&gt;"",CONCATENATE(Carbon_Macro!$H38,"[",Carbon_Macro!W38,"]"),"")</f>
        <v/>
      </c>
      <c r="AD38" s="413"/>
      <c r="AE38" s="414" t="str">
        <f>IF(Carbon_Macro!Y38&lt;&gt;"",CONCATENATE(Carbon_Macro!$H38,"[",Carbon_Macro!Y38,"]"),"")</f>
        <v/>
      </c>
    </row>
    <row r="39" spans="1:1511" s="370" customFormat="1" ht="20" customHeight="1" thickBot="1">
      <c r="A39" s="482" t="s">
        <v>615</v>
      </c>
      <c r="B39" s="28" t="s">
        <v>3017</v>
      </c>
      <c r="C39" s="28" t="s">
        <v>3021</v>
      </c>
      <c r="D39" s="698" t="str">
        <f t="shared" si="0"/>
        <v>*hfghd</v>
      </c>
      <c r="E39" s="23"/>
      <c r="F39" s="23"/>
      <c r="G39" s="23"/>
      <c r="H39" s="720" t="s">
        <v>3048</v>
      </c>
      <c r="I39" s="28"/>
      <c r="J39" s="23" t="str">
        <f>H39</f>
        <v xml:space="preserve">Household direct emissions  </v>
      </c>
      <c r="K39" s="28"/>
      <c r="L39" s="28" t="str">
        <f t="shared" si="5"/>
        <v xml:space="preserve">Household direct emissions   of </v>
      </c>
      <c r="M39" s="28"/>
      <c r="N39" s="28"/>
      <c r="O39" s="28"/>
      <c r="P39" s="28"/>
      <c r="Q39" s="28"/>
      <c r="R39" s="711"/>
      <c r="S39" s="705"/>
      <c r="T39" s="706"/>
      <c r="U39" s="706"/>
      <c r="V39" s="706" t="str">
        <f>D39</f>
        <v>*hfghd</v>
      </c>
      <c r="W39" s="707"/>
      <c r="X39"/>
      <c r="Y39"/>
      <c r="Z39" s="550" t="str">
        <f>IF(Carbon_Macro!T39&lt;&gt;"",CONCATENATE(Carbon_Macro!$J39,"[",Carbon_Macro!T39,"]"),"")</f>
        <v/>
      </c>
      <c r="AA39" s="419" t="str">
        <f>IF(Carbon_Macro!U39&lt;&gt;"",CONCATENATE(Carbon_Macro!$J39,"[",Carbon_Macro!U39,"]"),"")</f>
        <v/>
      </c>
      <c r="AB39" s="419" t="str">
        <f>IF(Carbon_Macro!V39&lt;&gt;"",CONCATENATE(Carbon_Macro!$H39,"[",Carbon_Macro!V39,"]"),"")</f>
        <v>Household direct emissions  [*hfghd]</v>
      </c>
      <c r="AC39" s="419" t="str">
        <f>IF(Carbon_Macro!W39&lt;&gt;"",CONCATENATE(Carbon_Macro!$H39,"[",Carbon_Macro!W39,"]"),"")</f>
        <v/>
      </c>
      <c r="AD39" s="419"/>
      <c r="AE39" s="420" t="str">
        <f>IF(Carbon_Macro!Y39&lt;&gt;"",CONCATENATE(Carbon_Macro!$H39,"[",Carbon_Macro!Y39,"]"),"")</f>
        <v/>
      </c>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c r="AMM39"/>
      <c r="AMN39"/>
      <c r="AMO39"/>
      <c r="AMP39"/>
      <c r="AMQ39"/>
      <c r="AMR39"/>
      <c r="AMS39"/>
      <c r="AMT39"/>
      <c r="AMU39"/>
      <c r="AMV39"/>
      <c r="AMW39"/>
      <c r="AMX39"/>
      <c r="AMY39"/>
      <c r="AMZ39"/>
      <c r="ANA39"/>
      <c r="ANB39"/>
      <c r="ANC39"/>
      <c r="AND39"/>
      <c r="ANE39"/>
      <c r="ANF39"/>
      <c r="ANG39"/>
      <c r="ANH39"/>
      <c r="ANI39"/>
      <c r="ANJ39"/>
      <c r="ANK39"/>
      <c r="ANL39"/>
      <c r="ANM39"/>
      <c r="ANN39"/>
      <c r="ANO39"/>
      <c r="ANP39"/>
      <c r="ANQ39"/>
      <c r="ANR39"/>
      <c r="ANS39"/>
      <c r="ANT39"/>
      <c r="ANU39"/>
      <c r="ANV39"/>
      <c r="ANW39"/>
      <c r="ANX39"/>
      <c r="ANY39"/>
      <c r="ANZ39"/>
      <c r="AOA39"/>
      <c r="AOB39"/>
      <c r="AOC39"/>
      <c r="AOD39"/>
      <c r="AOE39"/>
      <c r="AOF39"/>
      <c r="AOG39"/>
      <c r="AOH39"/>
      <c r="AOI39"/>
      <c r="AOJ39"/>
      <c r="AOK39"/>
      <c r="AOL39"/>
      <c r="AOM39"/>
      <c r="AON39"/>
      <c r="AOO39"/>
      <c r="AOP39"/>
      <c r="AOQ39"/>
      <c r="AOR39"/>
      <c r="AOS39"/>
      <c r="AOT39"/>
      <c r="AOU39"/>
      <c r="AOV39"/>
      <c r="AOW39"/>
      <c r="AOX39"/>
      <c r="AOY39"/>
      <c r="AOZ39"/>
      <c r="APA39"/>
      <c r="APB39"/>
      <c r="APC39"/>
      <c r="APD39"/>
      <c r="APE39"/>
      <c r="APF39"/>
      <c r="APG39"/>
      <c r="APH39"/>
      <c r="API39"/>
      <c r="APJ39"/>
      <c r="APK39"/>
      <c r="APL39"/>
      <c r="APM39"/>
      <c r="APN39"/>
      <c r="APO39"/>
      <c r="APP39"/>
      <c r="APQ39"/>
      <c r="APR39"/>
      <c r="APS39"/>
      <c r="APT39"/>
      <c r="APU39"/>
      <c r="APV39"/>
      <c r="APW39"/>
      <c r="APX39"/>
      <c r="APY39"/>
      <c r="APZ39"/>
      <c r="AQA39"/>
      <c r="AQB39"/>
      <c r="AQC39"/>
      <c r="AQD39"/>
      <c r="AQE39"/>
      <c r="AQF39"/>
      <c r="AQG39"/>
      <c r="AQH39"/>
      <c r="AQI39"/>
      <c r="AQJ39"/>
      <c r="AQK39"/>
      <c r="AQL39"/>
      <c r="AQM39"/>
      <c r="AQN39"/>
      <c r="AQO39"/>
      <c r="AQP39"/>
      <c r="AQQ39"/>
      <c r="AQR39"/>
      <c r="AQS39"/>
      <c r="AQT39"/>
      <c r="AQU39"/>
      <c r="AQV39"/>
      <c r="AQW39"/>
      <c r="AQX39"/>
      <c r="AQY39"/>
      <c r="AQZ39"/>
      <c r="ARA39"/>
      <c r="ARB39"/>
      <c r="ARC39"/>
      <c r="ARD39"/>
      <c r="ARE39"/>
      <c r="ARF39"/>
      <c r="ARG39"/>
      <c r="ARH39"/>
      <c r="ARI39"/>
      <c r="ARJ39"/>
      <c r="ARK39"/>
      <c r="ARL39"/>
      <c r="ARM39"/>
      <c r="ARN39"/>
      <c r="ARO39"/>
      <c r="ARP39"/>
      <c r="ARQ39"/>
      <c r="ARR39"/>
      <c r="ARS39"/>
      <c r="ART39"/>
      <c r="ARU39"/>
      <c r="ARV39"/>
      <c r="ARW39"/>
      <c r="ARX39"/>
      <c r="ARY39"/>
      <c r="ARZ39"/>
      <c r="ASA39"/>
      <c r="ASB39"/>
      <c r="ASC39"/>
      <c r="ASD39"/>
      <c r="ASE39"/>
      <c r="ASF39"/>
      <c r="ASG39"/>
      <c r="ASH39"/>
      <c r="ASI39"/>
      <c r="ASJ39"/>
      <c r="ASK39"/>
      <c r="ASL39"/>
      <c r="ASM39"/>
      <c r="ASN39"/>
      <c r="ASO39"/>
      <c r="ASP39"/>
      <c r="ASQ39"/>
      <c r="ASR39"/>
      <c r="ASS39"/>
      <c r="AST39"/>
      <c r="ASU39"/>
      <c r="ASV39"/>
      <c r="ASW39"/>
      <c r="ASX39"/>
      <c r="ASY39"/>
      <c r="ASZ39"/>
      <c r="ATA39"/>
      <c r="ATB39"/>
      <c r="ATC39"/>
      <c r="ATD39"/>
      <c r="ATE39"/>
      <c r="ATF39"/>
      <c r="ATG39"/>
      <c r="ATH39"/>
      <c r="ATI39"/>
      <c r="ATJ39"/>
      <c r="ATK39"/>
      <c r="ATL39"/>
      <c r="ATM39"/>
      <c r="ATN39"/>
      <c r="ATO39"/>
      <c r="ATP39"/>
      <c r="ATQ39"/>
      <c r="ATR39"/>
      <c r="ATS39"/>
      <c r="ATT39"/>
      <c r="ATU39"/>
      <c r="ATV39"/>
      <c r="ATW39"/>
      <c r="ATX39"/>
      <c r="ATY39"/>
      <c r="ATZ39"/>
      <c r="AUA39"/>
      <c r="AUB39"/>
      <c r="AUC39"/>
      <c r="AUD39"/>
      <c r="AUE39"/>
      <c r="AUF39"/>
      <c r="AUG39"/>
      <c r="AUH39"/>
      <c r="AUI39"/>
      <c r="AUJ39"/>
      <c r="AUK39"/>
      <c r="AUL39"/>
      <c r="AUM39"/>
      <c r="AUN39"/>
      <c r="AUO39"/>
      <c r="AUP39"/>
      <c r="AUQ39"/>
      <c r="AUR39"/>
      <c r="AUS39"/>
      <c r="AUT39"/>
      <c r="AUU39"/>
      <c r="AUV39"/>
      <c r="AUW39"/>
      <c r="AUX39"/>
      <c r="AUY39"/>
      <c r="AUZ39"/>
      <c r="AVA39"/>
      <c r="AVB39"/>
      <c r="AVC39"/>
      <c r="AVD39"/>
      <c r="AVE39"/>
      <c r="AVF39"/>
      <c r="AVG39"/>
      <c r="AVH39"/>
      <c r="AVI39"/>
      <c r="AVJ39"/>
      <c r="AVK39"/>
      <c r="AVL39"/>
      <c r="AVM39"/>
      <c r="AVN39"/>
      <c r="AVO39"/>
      <c r="AVP39"/>
      <c r="AVQ39"/>
      <c r="AVR39"/>
      <c r="AVS39"/>
      <c r="AVT39"/>
      <c r="AVU39"/>
      <c r="AVV39"/>
      <c r="AVW39"/>
      <c r="AVX39"/>
      <c r="AVY39"/>
      <c r="AVZ39"/>
      <c r="AWA39"/>
      <c r="AWB39"/>
      <c r="AWC39"/>
      <c r="AWD39"/>
      <c r="AWE39"/>
      <c r="AWF39"/>
      <c r="AWG39"/>
      <c r="AWH39"/>
      <c r="AWI39"/>
      <c r="AWJ39"/>
      <c r="AWK39"/>
      <c r="AWL39"/>
      <c r="AWM39"/>
      <c r="AWN39"/>
      <c r="AWO39"/>
      <c r="AWP39"/>
      <c r="AWQ39"/>
      <c r="AWR39"/>
      <c r="AWS39"/>
      <c r="AWT39"/>
      <c r="AWU39"/>
      <c r="AWV39"/>
      <c r="AWW39"/>
      <c r="AWX39"/>
      <c r="AWY39"/>
      <c r="AWZ39"/>
      <c r="AXA39"/>
      <c r="AXB39"/>
      <c r="AXC39"/>
      <c r="AXD39"/>
      <c r="AXE39"/>
      <c r="AXF39"/>
      <c r="AXG39"/>
      <c r="AXH39"/>
      <c r="AXI39"/>
      <c r="AXJ39"/>
      <c r="AXK39"/>
      <c r="AXL39"/>
      <c r="AXM39"/>
      <c r="AXN39"/>
      <c r="AXO39"/>
      <c r="AXP39"/>
      <c r="AXQ39"/>
      <c r="AXR39"/>
      <c r="AXS39"/>
      <c r="AXT39"/>
      <c r="AXU39"/>
      <c r="AXV39"/>
      <c r="AXW39"/>
      <c r="AXX39"/>
      <c r="AXY39"/>
      <c r="AXZ39"/>
      <c r="AYA39"/>
      <c r="AYB39"/>
      <c r="AYC39"/>
      <c r="AYD39"/>
      <c r="AYE39"/>
      <c r="AYF39"/>
      <c r="AYG39"/>
      <c r="AYH39"/>
      <c r="AYI39"/>
      <c r="AYJ39"/>
      <c r="AYK39"/>
      <c r="AYL39"/>
      <c r="AYM39"/>
      <c r="AYN39"/>
      <c r="AYO39"/>
      <c r="AYP39"/>
      <c r="AYQ39"/>
      <c r="AYR39"/>
      <c r="AYS39"/>
      <c r="AYT39"/>
      <c r="AYU39"/>
      <c r="AYV39"/>
      <c r="AYW39"/>
      <c r="AYX39"/>
      <c r="AYY39"/>
      <c r="AYZ39"/>
      <c r="AZA39"/>
      <c r="AZB39"/>
      <c r="AZC39"/>
      <c r="AZD39"/>
      <c r="AZE39"/>
      <c r="AZF39"/>
      <c r="AZG39"/>
      <c r="AZH39"/>
      <c r="AZI39"/>
      <c r="AZJ39"/>
      <c r="AZK39"/>
      <c r="AZL39"/>
      <c r="AZM39"/>
      <c r="AZN39"/>
      <c r="AZO39"/>
      <c r="AZP39"/>
      <c r="AZQ39"/>
      <c r="AZR39"/>
      <c r="AZS39"/>
      <c r="AZT39"/>
      <c r="AZU39"/>
      <c r="AZV39"/>
      <c r="AZW39"/>
      <c r="AZX39"/>
      <c r="AZY39"/>
      <c r="AZZ39"/>
      <c r="BAA39"/>
      <c r="BAB39"/>
      <c r="BAC39"/>
      <c r="BAD39"/>
      <c r="BAE39"/>
      <c r="BAF39"/>
      <c r="BAG39"/>
      <c r="BAH39"/>
      <c r="BAI39"/>
      <c r="BAJ39"/>
      <c r="BAK39"/>
      <c r="BAL39"/>
      <c r="BAM39"/>
      <c r="BAN39"/>
      <c r="BAO39"/>
      <c r="BAP39"/>
      <c r="BAQ39"/>
      <c r="BAR39"/>
      <c r="BAS39"/>
      <c r="BAT39"/>
      <c r="BAU39"/>
      <c r="BAV39"/>
      <c r="BAW39"/>
      <c r="BAX39"/>
      <c r="BAY39"/>
      <c r="BAZ39"/>
      <c r="BBA39"/>
      <c r="BBB39"/>
      <c r="BBC39"/>
      <c r="BBD39"/>
      <c r="BBE39"/>
      <c r="BBF39"/>
      <c r="BBG39"/>
      <c r="BBH39"/>
      <c r="BBI39"/>
      <c r="BBJ39"/>
      <c r="BBK39"/>
      <c r="BBL39"/>
      <c r="BBM39"/>
      <c r="BBN39"/>
      <c r="BBO39"/>
      <c r="BBP39"/>
      <c r="BBQ39"/>
      <c r="BBR39"/>
      <c r="BBS39"/>
      <c r="BBT39"/>
      <c r="BBU39"/>
      <c r="BBV39"/>
      <c r="BBW39"/>
      <c r="BBX39"/>
      <c r="BBY39"/>
      <c r="BBZ39"/>
      <c r="BCA39"/>
      <c r="BCB39"/>
      <c r="BCC39"/>
      <c r="BCD39"/>
      <c r="BCE39"/>
      <c r="BCF39"/>
      <c r="BCG39"/>
      <c r="BCH39"/>
      <c r="BCI39"/>
      <c r="BCJ39"/>
      <c r="BCK39"/>
      <c r="BCL39"/>
      <c r="BCM39"/>
      <c r="BCN39"/>
      <c r="BCO39"/>
      <c r="BCP39"/>
      <c r="BCQ39"/>
      <c r="BCR39"/>
      <c r="BCS39"/>
      <c r="BCT39"/>
      <c r="BCU39"/>
      <c r="BCV39"/>
      <c r="BCW39"/>
      <c r="BCX39"/>
      <c r="BCY39"/>
      <c r="BCZ39"/>
      <c r="BDA39"/>
      <c r="BDB39"/>
      <c r="BDC39"/>
      <c r="BDD39"/>
      <c r="BDE39"/>
      <c r="BDF39"/>
      <c r="BDG39"/>
      <c r="BDH39"/>
      <c r="BDI39"/>
      <c r="BDJ39"/>
      <c r="BDK39"/>
      <c r="BDL39"/>
      <c r="BDM39"/>
      <c r="BDN39"/>
      <c r="BDO39"/>
      <c r="BDP39"/>
      <c r="BDQ39"/>
      <c r="BDR39"/>
      <c r="BDS39"/>
      <c r="BDT39"/>
      <c r="BDU39"/>
      <c r="BDV39"/>
      <c r="BDW39"/>
      <c r="BDX39"/>
      <c r="BDY39"/>
      <c r="BDZ39"/>
      <c r="BEA39"/>
      <c r="BEB39"/>
      <c r="BEC39"/>
      <c r="BED39"/>
      <c r="BEE39"/>
      <c r="BEF39"/>
      <c r="BEG39"/>
      <c r="BEH39"/>
      <c r="BEI39"/>
      <c r="BEJ39"/>
      <c r="BEK39"/>
      <c r="BEL39"/>
      <c r="BEM39"/>
      <c r="BEN39"/>
      <c r="BEO39"/>
      <c r="BEP39"/>
      <c r="BEQ39"/>
      <c r="BER39"/>
      <c r="BES39"/>
      <c r="BET39"/>
      <c r="BEU39"/>
      <c r="BEV39"/>
      <c r="BEW39"/>
      <c r="BEX39"/>
      <c r="BEY39"/>
      <c r="BEZ39"/>
      <c r="BFA39"/>
      <c r="BFB39"/>
      <c r="BFC39"/>
    </row>
    <row r="40" spans="1:1511" ht="20" customHeight="1">
      <c r="A40" s="482" t="s">
        <v>615</v>
      </c>
      <c r="B40" s="28" t="s">
        <v>3017</v>
      </c>
      <c r="C40" s="28" t="s">
        <v>2790</v>
      </c>
      <c r="D40" s="698" t="str">
        <f t="shared" si="0"/>
        <v>*hfghn</v>
      </c>
      <c r="E40" s="23"/>
      <c r="F40" s="23"/>
      <c r="G40" s="23"/>
      <c r="H40" s="720" t="s">
        <v>3077</v>
      </c>
      <c r="I40" s="28"/>
      <c r="J40" s="23" t="str">
        <f t="shared" si="2"/>
        <v xml:space="preserve">Household indirect carbon footprint  </v>
      </c>
      <c r="K40" s="28"/>
      <c r="L40" s="28" t="str">
        <f t="shared" si="5"/>
        <v xml:space="preserve">Household indirect carbon footprint   of </v>
      </c>
      <c r="M40" s="28"/>
      <c r="N40" s="28"/>
      <c r="O40" s="28"/>
      <c r="P40" s="28"/>
      <c r="Q40" s="28" t="str">
        <f>CONCATENATE("[",H40,"]","=","[",H41,"]","+","[",H42,"]","+","[",H43,"]",)</f>
        <v>[Household indirect carbon footprint  ]=[Household indirect CO2 footprint  ]+[Household indirect footprint of other gases  ]+[Government carbon footprint  ]</v>
      </c>
      <c r="R40" s="711" t="str">
        <f>CONCATENATE(D40,"=",D41,"+",D42)</f>
        <v>*hfghn=*hfcar+*hfgho</v>
      </c>
      <c r="S40" s="705"/>
      <c r="T40" s="706"/>
      <c r="U40" s="706"/>
      <c r="V40" s="706" t="str">
        <f>D40</f>
        <v>*hfghn</v>
      </c>
      <c r="W40" s="707"/>
      <c r="X40"/>
      <c r="Y40"/>
      <c r="Z40" s="548" t="str">
        <f>IF(Carbon_Macro!T40&lt;&gt;"",CONCATENATE(Carbon_Macro!$J40,"[",Carbon_Macro!T40,"]"),"")</f>
        <v/>
      </c>
      <c r="AA40" s="413" t="str">
        <f>IF(Carbon_Macro!U40&lt;&gt;"",CONCATENATE(Carbon_Macro!$J40,"[",Carbon_Macro!U40,"]"),"")</f>
        <v/>
      </c>
      <c r="AB40" s="413" t="str">
        <f>IF(Carbon_Macro!V40&lt;&gt;"",CONCATENATE(Carbon_Macro!$H40,"[",Carbon_Macro!V40,"]"),"")</f>
        <v>Household indirect carbon footprint  [*hfghn]</v>
      </c>
      <c r="AC40" s="413" t="str">
        <f>IF(Carbon_Macro!W40&lt;&gt;"",CONCATENATE(Carbon_Macro!$H40,"[",Carbon_Macro!W40,"]"),"")</f>
        <v/>
      </c>
      <c r="AD40" s="413"/>
      <c r="AE40" s="414" t="str">
        <f>IF(Carbon_Macro!Y40&lt;&gt;"",CONCATENATE(Carbon_Macro!$H40,"[",Carbon_Macro!Y40,"]"),"")</f>
        <v/>
      </c>
    </row>
    <row r="41" spans="1:1511" ht="20" customHeight="1">
      <c r="A41" s="482" t="s">
        <v>615</v>
      </c>
      <c r="B41" s="28" t="s">
        <v>3017</v>
      </c>
      <c r="C41" s="28" t="s">
        <v>3010</v>
      </c>
      <c r="D41" s="698" t="str">
        <f t="shared" si="0"/>
        <v>*hfcar</v>
      </c>
      <c r="E41" s="23"/>
      <c r="F41" s="23"/>
      <c r="G41" s="23"/>
      <c r="H41" s="722" t="s">
        <v>3078</v>
      </c>
      <c r="I41" s="28"/>
      <c r="J41" s="23" t="str">
        <f t="shared" si="2"/>
        <v xml:space="preserve">Household indirect CO2 footprint  </v>
      </c>
      <c r="K41" s="28"/>
      <c r="L41" s="28" t="str">
        <f t="shared" si="5"/>
        <v xml:space="preserve">Household indirect CO2 footprint   of </v>
      </c>
      <c r="M41" s="28"/>
      <c r="N41" s="28"/>
      <c r="O41" s="28"/>
      <c r="P41" s="28"/>
      <c r="Q41" s="28"/>
      <c r="R41" s="711"/>
      <c r="S41" s="705"/>
      <c r="T41" s="706"/>
      <c r="U41" s="706"/>
      <c r="V41" s="706"/>
      <c r="W41" s="707" t="str">
        <f>D41</f>
        <v>*hfcar</v>
      </c>
      <c r="X41"/>
      <c r="Y41"/>
      <c r="Z41" s="548" t="str">
        <f>IF(Carbon_Macro!T41&lt;&gt;"",CONCATENATE(Carbon_Macro!$J41,"[",Carbon_Macro!T41,"]"),"")</f>
        <v/>
      </c>
      <c r="AA41" s="413" t="str">
        <f>IF(Carbon_Macro!U41&lt;&gt;"",CONCATENATE(Carbon_Macro!$J41,"[",Carbon_Macro!U41,"]"),"")</f>
        <v/>
      </c>
      <c r="AB41" s="413" t="str">
        <f>IF(Carbon_Macro!V41&lt;&gt;"",CONCATENATE(Carbon_Macro!$H41,"[",Carbon_Macro!V41,"]"),"")</f>
        <v/>
      </c>
      <c r="AC41" s="413" t="str">
        <f>IF(Carbon_Macro!W41&lt;&gt;"",CONCATENATE(Carbon_Macro!$H41,"[",Carbon_Macro!W41,"]"),"")</f>
        <v>Household indirect CO2 footprint  [*hfcar]</v>
      </c>
      <c r="AD41" s="413"/>
      <c r="AE41" s="414" t="str">
        <f>IF(Carbon_Macro!Y41&lt;&gt;"",CONCATENATE(Carbon_Macro!$H41,"[",Carbon_Macro!Y41,"]"),"")</f>
        <v/>
      </c>
    </row>
    <row r="42" spans="1:1511" ht="20" customHeight="1">
      <c r="A42" s="482" t="s">
        <v>615</v>
      </c>
      <c r="B42" s="28" t="s">
        <v>3017</v>
      </c>
      <c r="C42" s="28" t="s">
        <v>2791</v>
      </c>
      <c r="D42" s="698" t="str">
        <f t="shared" si="0"/>
        <v>*hfgho</v>
      </c>
      <c r="E42" s="23"/>
      <c r="F42" s="23"/>
      <c r="G42" s="23"/>
      <c r="H42" s="722" t="s">
        <v>3079</v>
      </c>
      <c r="I42" s="28"/>
      <c r="J42" s="23" t="str">
        <f t="shared" si="2"/>
        <v xml:space="preserve">Household indirect footprint of other gases  </v>
      </c>
      <c r="K42" s="28"/>
      <c r="L42" s="28" t="str">
        <f t="shared" si="5"/>
        <v xml:space="preserve">Household indirect footprint of other gases   of </v>
      </c>
      <c r="M42" s="28"/>
      <c r="N42" s="28"/>
      <c r="O42" s="28"/>
      <c r="P42" s="28"/>
      <c r="Q42" s="28"/>
      <c r="R42" s="711"/>
      <c r="S42" s="705"/>
      <c r="T42" s="706"/>
      <c r="U42" s="706"/>
      <c r="V42" s="706"/>
      <c r="W42" s="707" t="str">
        <f>D42</f>
        <v>*hfgho</v>
      </c>
      <c r="X42"/>
      <c r="Y42"/>
      <c r="Z42" s="548" t="str">
        <f>IF(Carbon_Macro!T42&lt;&gt;"",CONCATENATE(Carbon_Macro!$J42,"[",Carbon_Macro!T42,"]"),"")</f>
        <v/>
      </c>
      <c r="AA42" s="413" t="str">
        <f>IF(Carbon_Macro!U42&lt;&gt;"",CONCATENATE(Carbon_Macro!$J42,"[",Carbon_Macro!U42,"]"),"")</f>
        <v/>
      </c>
      <c r="AB42" s="413" t="str">
        <f>IF(Carbon_Macro!V42&lt;&gt;"",CONCATENATE(Carbon_Macro!$H42,"[",Carbon_Macro!V42,"]"),"")</f>
        <v/>
      </c>
      <c r="AC42" s="413" t="str">
        <f>IF(Carbon_Macro!W42&lt;&gt;"",CONCATENATE(Carbon_Macro!$H42,"[",Carbon_Macro!W42,"]"),"")</f>
        <v>Household indirect footprint of other gases  [*hfgho]</v>
      </c>
      <c r="AD42" s="413"/>
      <c r="AE42" s="414" t="str">
        <f>IF(Carbon_Macro!Y42&lt;&gt;"",CONCATENATE(Carbon_Macro!$H42,"[",Carbon_Macro!Y42,"]"),"")</f>
        <v/>
      </c>
    </row>
    <row r="43" spans="1:1511" ht="20" customHeight="1">
      <c r="A43" s="482" t="s">
        <v>615</v>
      </c>
      <c r="B43" s="28" t="s">
        <v>3018</v>
      </c>
      <c r="C43" s="28" t="s">
        <v>3020</v>
      </c>
      <c r="D43" s="698" t="str">
        <f t="shared" si="0"/>
        <v>*gfghg</v>
      </c>
      <c r="E43" s="23"/>
      <c r="F43" s="23"/>
      <c r="G43" s="23"/>
      <c r="H43" s="719" t="s">
        <v>3080</v>
      </c>
      <c r="I43" s="28"/>
      <c r="J43" s="23" t="str">
        <f t="shared" si="2"/>
        <v xml:space="preserve">Government carbon footprint  </v>
      </c>
      <c r="K43" s="28"/>
      <c r="L43" s="28" t="str">
        <f t="shared" si="5"/>
        <v xml:space="preserve">Government carbon footprint   of </v>
      </c>
      <c r="M43" s="28"/>
      <c r="N43" s="28"/>
      <c r="O43" s="28"/>
      <c r="P43" s="28"/>
      <c r="Q43" s="28" t="e">
        <f>CONCATENATE("[",H43,"]","=","[",#REF!,"]","+","[",#REF!,"]",)</f>
        <v>#REF!</v>
      </c>
      <c r="R43" s="711" t="str">
        <f>CONCATENATE(D43,"=",D44,"+",D45)</f>
        <v>*gfghg=*gfcar+*gfgho</v>
      </c>
      <c r="S43" s="705"/>
      <c r="T43" s="706"/>
      <c r="U43" s="706" t="str">
        <f>D43</f>
        <v>*gfghg</v>
      </c>
      <c r="V43" s="706"/>
      <c r="W43" s="707"/>
      <c r="X43"/>
      <c r="Y43"/>
      <c r="Z43" s="548" t="str">
        <f>IF(Carbon_Macro!T43&lt;&gt;"",CONCATENATE(Carbon_Macro!$J43,"[",Carbon_Macro!T43,"]"),"")</f>
        <v/>
      </c>
      <c r="AA43" s="413" t="str">
        <f>IF(Carbon_Macro!U43&lt;&gt;"",CONCATENATE(Carbon_Macro!$J43,"[",Carbon_Macro!U43,"]"),"")</f>
        <v>Government carbon footprint  [*gfghg]</v>
      </c>
      <c r="AB43" s="413" t="str">
        <f>IF(Carbon_Macro!V43&lt;&gt;"",CONCATENATE(Carbon_Macro!$H43,"[",Carbon_Macro!V43,"]"),"")</f>
        <v/>
      </c>
      <c r="AC43" s="413" t="str">
        <f>IF(Carbon_Macro!W43&lt;&gt;"",CONCATENATE(Carbon_Macro!$H43,"[",Carbon_Macro!W43,"]"),"")</f>
        <v/>
      </c>
      <c r="AD43" s="413"/>
      <c r="AE43" s="414" t="str">
        <f>IF(Carbon_Macro!Y43&lt;&gt;"",CONCATENATE(Carbon_Macro!$H43,"[",Carbon_Macro!Y43,"]"),"")</f>
        <v/>
      </c>
    </row>
    <row r="44" spans="1:1511" ht="20" customHeight="1">
      <c r="A44" s="482" t="s">
        <v>615</v>
      </c>
      <c r="B44" s="28" t="s">
        <v>3018</v>
      </c>
      <c r="C44" s="28" t="s">
        <v>3010</v>
      </c>
      <c r="D44" s="698" t="str">
        <f t="shared" si="0"/>
        <v>*gfcar</v>
      </c>
      <c r="E44" s="23"/>
      <c r="F44" s="23"/>
      <c r="G44" s="23"/>
      <c r="H44" s="720" t="s">
        <v>3081</v>
      </c>
      <c r="I44" s="28"/>
      <c r="J44" s="23" t="str">
        <f t="shared" si="2"/>
        <v xml:space="preserve">Government CO2 footprint  </v>
      </c>
      <c r="K44" s="28"/>
      <c r="L44" s="28" t="str">
        <f t="shared" ref="L44:L51" si="6">CONCATENATE(H44," by ",I44)</f>
        <v xml:space="preserve">Government CO2 footprint   by </v>
      </c>
      <c r="M44" s="28"/>
      <c r="N44" s="28"/>
      <c r="O44" s="28"/>
      <c r="P44" s="28"/>
      <c r="Q44" s="28" t="e">
        <f>CONCATENATE("[",H44,"]","=","[",H45,"]","+","[",H49,"]","+","[",#REF!,"]",)</f>
        <v>#REF!</v>
      </c>
      <c r="R44" s="711"/>
      <c r="S44" s="705"/>
      <c r="T44" s="706"/>
      <c r="U44" s="706"/>
      <c r="V44" s="706" t="str">
        <f>D44</f>
        <v>*gfcar</v>
      </c>
      <c r="W44" s="707"/>
      <c r="X44"/>
      <c r="Y44"/>
      <c r="Z44" s="548" t="str">
        <f>IF(Carbon_Macro!T44&lt;&gt;"",CONCATENATE(Carbon_Macro!$J44,"[",Carbon_Macro!T44,"]"),"")</f>
        <v/>
      </c>
      <c r="AA44" s="413" t="str">
        <f>IF(Carbon_Macro!U44&lt;&gt;"",CONCATENATE(Carbon_Macro!$J44,"[",Carbon_Macro!U44,"]"),"")</f>
        <v/>
      </c>
      <c r="AB44" s="413" t="str">
        <f>IF(Carbon_Macro!V44&lt;&gt;"",CONCATENATE(Carbon_Macro!$H44,"[",Carbon_Macro!V44,"]"),"")</f>
        <v>Government CO2 footprint  [*gfcar]</v>
      </c>
      <c r="AC44" s="413" t="str">
        <f>IF(Carbon_Macro!W44&lt;&gt;"",CONCATENATE(Carbon_Macro!$H44,"[",Carbon_Macro!W44,"]"),"")</f>
        <v/>
      </c>
      <c r="AD44" s="413"/>
      <c r="AE44" s="414"/>
    </row>
    <row r="45" spans="1:1511" ht="20" customHeight="1">
      <c r="A45" s="482" t="s">
        <v>615</v>
      </c>
      <c r="B45" s="28" t="s">
        <v>3018</v>
      </c>
      <c r="C45" s="28" t="s">
        <v>2791</v>
      </c>
      <c r="D45" s="698" t="str">
        <f t="shared" si="0"/>
        <v>*gfgho</v>
      </c>
      <c r="E45" s="23"/>
      <c r="F45" s="23"/>
      <c r="G45" s="23"/>
      <c r="H45" s="720" t="s">
        <v>3082</v>
      </c>
      <c r="I45" s="28"/>
      <c r="J45" s="23" t="str">
        <f t="shared" si="2"/>
        <v xml:space="preserve">Government footprint of other gases  </v>
      </c>
      <c r="K45" s="28"/>
      <c r="L45" s="28" t="str">
        <f t="shared" si="6"/>
        <v xml:space="preserve">Government footprint of other gases   by </v>
      </c>
      <c r="M45" s="28"/>
      <c r="N45" s="28"/>
      <c r="O45" s="28"/>
      <c r="P45" s="28"/>
      <c r="Q45" s="28"/>
      <c r="R45" s="711"/>
      <c r="S45" s="705"/>
      <c r="T45" s="706"/>
      <c r="U45" s="706"/>
      <c r="V45" s="706" t="str">
        <f>D45</f>
        <v>*gfgho</v>
      </c>
      <c r="W45" s="707"/>
      <c r="X45"/>
      <c r="Y45"/>
      <c r="Z45" s="548" t="str">
        <f>IF(Carbon_Macro!T45&lt;&gt;"",CONCATENATE(Carbon_Macro!$J45,"[",Carbon_Macro!T45,"]"),"")</f>
        <v/>
      </c>
      <c r="AA45" s="413" t="str">
        <f>IF(Carbon_Macro!U45&lt;&gt;"",CONCATENATE(Carbon_Macro!$J45,"[",Carbon_Macro!U45,"]"),"")</f>
        <v/>
      </c>
      <c r="AB45" s="413" t="str">
        <f>IF(Carbon_Macro!V45&lt;&gt;"",CONCATENATE(Carbon_Macro!$H45,"[",Carbon_Macro!V45,"]"),"")</f>
        <v>Government footprint of other gases  [*gfgho]</v>
      </c>
      <c r="AC45" s="413" t="str">
        <f>IF(Carbon_Macro!W45&lt;&gt;"",CONCATENATE(Carbon_Macro!$H45,"[",Carbon_Macro!W45,"]"),"")</f>
        <v/>
      </c>
      <c r="AD45" s="413"/>
      <c r="AE45" s="414"/>
    </row>
    <row r="46" spans="1:1511" ht="20" customHeight="1">
      <c r="A46" s="482" t="s">
        <v>615</v>
      </c>
      <c r="B46" s="28" t="s">
        <v>3019</v>
      </c>
      <c r="C46" s="28" t="s">
        <v>3020</v>
      </c>
      <c r="D46" s="698" t="str">
        <f t="shared" si="0"/>
        <v>*ifghg</v>
      </c>
      <c r="E46" s="23"/>
      <c r="F46" s="23"/>
      <c r="G46" s="23"/>
      <c r="H46" s="719" t="s">
        <v>3083</v>
      </c>
      <c r="I46" s="28"/>
      <c r="J46" s="23" t="str">
        <f t="shared" si="2"/>
        <v xml:space="preserve">Investment carbon footprint  </v>
      </c>
      <c r="K46" s="28"/>
      <c r="L46" s="28" t="str">
        <f t="shared" si="6"/>
        <v xml:space="preserve">Investment carbon footprint   by </v>
      </c>
      <c r="M46" s="28"/>
      <c r="N46" s="28"/>
      <c r="O46" s="28"/>
      <c r="P46" s="28"/>
      <c r="Q46" s="28"/>
      <c r="R46" s="711" t="str">
        <f>CONCATENATE(D46,"=",D47,"+",D48)</f>
        <v>*ifghg=*ifcar+*ifgho</v>
      </c>
      <c r="S46" s="705"/>
      <c r="T46" s="706"/>
      <c r="U46" s="706" t="str">
        <f>D46</f>
        <v>*ifghg</v>
      </c>
      <c r="V46" s="706"/>
      <c r="W46" s="707"/>
      <c r="X46"/>
      <c r="Y46"/>
      <c r="Z46" s="548"/>
      <c r="AA46" s="413"/>
      <c r="AB46" s="413"/>
      <c r="AC46" s="413"/>
      <c r="AD46" s="413"/>
      <c r="AE46" s="414"/>
    </row>
    <row r="47" spans="1:1511" ht="20" customHeight="1">
      <c r="A47" s="482" t="s">
        <v>615</v>
      </c>
      <c r="B47" s="28" t="s">
        <v>3019</v>
      </c>
      <c r="C47" s="28" t="s">
        <v>3010</v>
      </c>
      <c r="D47" s="698" t="str">
        <f t="shared" si="0"/>
        <v>*ifcar</v>
      </c>
      <c r="E47" s="23"/>
      <c r="F47" s="23"/>
      <c r="G47" s="23"/>
      <c r="H47" s="720" t="s">
        <v>3084</v>
      </c>
      <c r="I47" s="28"/>
      <c r="J47" s="23" t="str">
        <f t="shared" si="2"/>
        <v xml:space="preserve">Investment CO2 footprint  </v>
      </c>
      <c r="K47" s="28"/>
      <c r="L47" s="28" t="str">
        <f t="shared" si="6"/>
        <v xml:space="preserve">Investment CO2 footprint   by </v>
      </c>
      <c r="M47" s="28"/>
      <c r="N47" s="28"/>
      <c r="O47" s="28"/>
      <c r="P47" s="28"/>
      <c r="Q47" s="28"/>
      <c r="R47" s="711"/>
      <c r="S47" s="705"/>
      <c r="T47" s="706"/>
      <c r="U47" s="706"/>
      <c r="V47" s="706" t="str">
        <f>D47</f>
        <v>*ifcar</v>
      </c>
      <c r="W47" s="707"/>
      <c r="X47"/>
      <c r="Y47"/>
      <c r="Z47" s="548"/>
      <c r="AA47" s="413"/>
      <c r="AB47" s="413"/>
      <c r="AC47" s="413"/>
      <c r="AD47" s="413"/>
      <c r="AE47" s="414"/>
    </row>
    <row r="48" spans="1:1511" ht="20" customHeight="1">
      <c r="A48" s="482" t="s">
        <v>615</v>
      </c>
      <c r="B48" s="28" t="s">
        <v>3019</v>
      </c>
      <c r="C48" s="28" t="s">
        <v>2791</v>
      </c>
      <c r="D48" s="698" t="str">
        <f t="shared" si="0"/>
        <v>*ifgho</v>
      </c>
      <c r="E48" s="23"/>
      <c r="F48" s="23"/>
      <c r="G48" s="23"/>
      <c r="H48" s="720" t="s">
        <v>3085</v>
      </c>
      <c r="I48" s="28"/>
      <c r="J48" s="23" t="str">
        <f t="shared" si="2"/>
        <v xml:space="preserve">Investment footprint of other gases  </v>
      </c>
      <c r="K48" s="28"/>
      <c r="L48" s="28" t="str">
        <f t="shared" si="6"/>
        <v xml:space="preserve">Investment footprint of other gases   by </v>
      </c>
      <c r="M48" s="28"/>
      <c r="N48" s="28"/>
      <c r="O48" s="28"/>
      <c r="P48" s="28"/>
      <c r="Q48" s="28"/>
      <c r="R48" s="711"/>
      <c r="S48" s="705"/>
      <c r="T48" s="706"/>
      <c r="U48" s="706"/>
      <c r="V48" s="706" t="str">
        <f>D48</f>
        <v>*ifgho</v>
      </c>
      <c r="W48" s="707"/>
      <c r="X48"/>
      <c r="Y48"/>
      <c r="Z48" s="548"/>
      <c r="AA48" s="413"/>
      <c r="AB48" s="413"/>
      <c r="AC48" s="413"/>
      <c r="AD48" s="413"/>
      <c r="AE48" s="414"/>
    </row>
    <row r="49" spans="1:31" ht="20" customHeight="1">
      <c r="A49" s="482" t="s">
        <v>615</v>
      </c>
      <c r="B49" s="28" t="s">
        <v>3023</v>
      </c>
      <c r="C49" s="28" t="s">
        <v>3020</v>
      </c>
      <c r="D49" s="698" t="str">
        <f t="shared" si="0"/>
        <v>*ofghg</v>
      </c>
      <c r="E49" s="23"/>
      <c r="F49" s="23"/>
      <c r="G49" s="23"/>
      <c r="H49" s="719" t="s">
        <v>3086</v>
      </c>
      <c r="I49" s="28"/>
      <c r="J49" s="23" t="str">
        <f t="shared" si="2"/>
        <v xml:space="preserve">NGO carbon footprint  </v>
      </c>
      <c r="K49" s="28"/>
      <c r="L49" s="28" t="str">
        <f t="shared" si="6"/>
        <v xml:space="preserve">NGO carbon footprint   by </v>
      </c>
      <c r="M49" s="28"/>
      <c r="N49" s="28"/>
      <c r="O49" s="28"/>
      <c r="P49" s="28"/>
      <c r="Q49" s="28"/>
      <c r="R49" s="711" t="str">
        <f>CONCATENATE(D49,"=",D50,"+",D51)</f>
        <v>*ofghg=*ofcar+*ofgho</v>
      </c>
      <c r="S49" s="705"/>
      <c r="T49" s="706"/>
      <c r="U49" s="706" t="str">
        <f>D49</f>
        <v>*ofghg</v>
      </c>
      <c r="V49" s="706"/>
      <c r="W49" s="707"/>
      <c r="X49"/>
      <c r="Y49"/>
      <c r="Z49" s="548" t="str">
        <f>IF(Carbon_Macro!T49&lt;&gt;"",CONCATENATE(Carbon_Macro!$J49,"[",Carbon_Macro!T49,"]"),"")</f>
        <v/>
      </c>
      <c r="AA49" s="413" t="str">
        <f>IF(Carbon_Macro!U49&lt;&gt;"",CONCATENATE(Carbon_Macro!$J49,"[",Carbon_Macro!U49,"]"),"")</f>
        <v>NGO carbon footprint  [*ofghg]</v>
      </c>
      <c r="AB49" s="413" t="str">
        <f>IF(Carbon_Macro!V49&lt;&gt;"",CONCATENATE(Carbon_Macro!$H49,"[",Carbon_Macro!V49,"]"),"")</f>
        <v/>
      </c>
      <c r="AC49" s="413" t="str">
        <f>IF(Carbon_Macro!W49&lt;&gt;"",CONCATENATE(Carbon_Macro!$H49,"[",Carbon_Macro!W49,"]"),"")</f>
        <v/>
      </c>
      <c r="AD49" s="413"/>
      <c r="AE49" s="414"/>
    </row>
    <row r="50" spans="1:31" ht="20" customHeight="1">
      <c r="A50" s="482" t="s">
        <v>615</v>
      </c>
      <c r="B50" s="28" t="s">
        <v>3023</v>
      </c>
      <c r="C50" s="28" t="s">
        <v>3010</v>
      </c>
      <c r="D50" s="698" t="str">
        <f t="shared" si="0"/>
        <v>*ofcar</v>
      </c>
      <c r="E50" s="23"/>
      <c r="F50" s="23"/>
      <c r="G50" s="23"/>
      <c r="H50" s="720" t="s">
        <v>3087</v>
      </c>
      <c r="I50" s="28"/>
      <c r="J50" s="23" t="str">
        <f t="shared" si="2"/>
        <v xml:space="preserve">NGO CO2 footprint  </v>
      </c>
      <c r="K50" s="28"/>
      <c r="L50" s="28" t="str">
        <f t="shared" si="6"/>
        <v xml:space="preserve">NGO CO2 footprint   by </v>
      </c>
      <c r="M50" s="28"/>
      <c r="N50" s="28"/>
      <c r="O50" s="28"/>
      <c r="P50" s="28"/>
      <c r="Q50" s="28"/>
      <c r="R50" s="711"/>
      <c r="S50" s="705"/>
      <c r="T50" s="706"/>
      <c r="U50" s="706"/>
      <c r="V50" s="706" t="str">
        <f>D50</f>
        <v>*ofcar</v>
      </c>
      <c r="W50" s="707"/>
      <c r="X50"/>
      <c r="Y50"/>
      <c r="Z50" s="548" t="str">
        <f>IF(Carbon_Macro!T50&lt;&gt;"",CONCATENATE(Carbon_Macro!$J50,"[",Carbon_Macro!T50,"]"),"")</f>
        <v/>
      </c>
      <c r="AA50" s="413" t="str">
        <f>IF(Carbon_Macro!U50&lt;&gt;"",CONCATENATE(Carbon_Macro!$J50,"[",Carbon_Macro!U50,"]"),"")</f>
        <v/>
      </c>
      <c r="AB50" s="413" t="str">
        <f>IF(Carbon_Macro!V50&lt;&gt;"",CONCATENATE(Carbon_Macro!$H50,"[",Carbon_Macro!V50,"]"),"")</f>
        <v>NGO CO2 footprint  [*ofcar]</v>
      </c>
      <c r="AC50" s="413" t="str">
        <f>IF(Carbon_Macro!W50&lt;&gt;"",CONCATENATE(Carbon_Macro!$H50,"[",Carbon_Macro!W50,"]"),"")</f>
        <v/>
      </c>
      <c r="AD50" s="413"/>
      <c r="AE50" s="414"/>
    </row>
    <row r="51" spans="1:31" ht="20" customHeight="1" thickBot="1">
      <c r="A51" s="474" t="s">
        <v>615</v>
      </c>
      <c r="B51" s="25" t="s">
        <v>3023</v>
      </c>
      <c r="C51" s="25" t="s">
        <v>2791</v>
      </c>
      <c r="D51" s="699" t="str">
        <f t="shared" si="0"/>
        <v>*ofgho</v>
      </c>
      <c r="E51" s="24"/>
      <c r="F51" s="24"/>
      <c r="G51" s="24"/>
      <c r="H51" s="723" t="s">
        <v>3088</v>
      </c>
      <c r="I51" s="25"/>
      <c r="J51" s="24" t="str">
        <f t="shared" si="2"/>
        <v xml:space="preserve">NGO footprint of other gases  </v>
      </c>
      <c r="K51" s="25"/>
      <c r="L51" s="25" t="str">
        <f t="shared" si="6"/>
        <v xml:space="preserve">NGO footprint of other gases   by </v>
      </c>
      <c r="M51" s="25"/>
      <c r="N51" s="25"/>
      <c r="O51" s="25"/>
      <c r="P51" s="25"/>
      <c r="Q51" s="25"/>
      <c r="R51" s="712"/>
      <c r="S51" s="708"/>
      <c r="T51" s="709"/>
      <c r="U51" s="709"/>
      <c r="V51" s="709" t="str">
        <f>D51</f>
        <v>*ofgho</v>
      </c>
      <c r="W51" s="710"/>
      <c r="X51"/>
      <c r="Y51"/>
      <c r="Z51" s="548" t="str">
        <f>IF(Carbon_Macro!T51&lt;&gt;"",CONCATENATE(Carbon_Macro!$J51,"[",Carbon_Macro!T51,"]"),"")</f>
        <v/>
      </c>
      <c r="AA51" s="413" t="str">
        <f>IF(Carbon_Macro!U51&lt;&gt;"",CONCATENATE(Carbon_Macro!$J51,"[",Carbon_Macro!U51,"]"),"")</f>
        <v/>
      </c>
      <c r="AB51" s="413" t="str">
        <f>IF(Carbon_Macro!V51&lt;&gt;"",CONCATENATE(Carbon_Macro!$H51,"[",Carbon_Macro!V51,"]"),"")</f>
        <v>NGO footprint of other gases  [*ofgho]</v>
      </c>
      <c r="AC51" s="413" t="str">
        <f>IF(Carbon_Macro!W51&lt;&gt;"",CONCATENATE(Carbon_Macro!$H51,"[",Carbon_Macro!W51,"]"),"")</f>
        <v/>
      </c>
      <c r="AD51" s="413"/>
      <c r="AE51" s="414"/>
    </row>
    <row r="52" spans="1:31" ht="20" customHeight="1">
      <c r="A52" s="380"/>
      <c r="B52" s="380"/>
      <c r="C52" s="380"/>
      <c r="D52" s="380"/>
      <c r="E52" s="380"/>
      <c r="F52" s="380"/>
      <c r="G52" s="380"/>
      <c r="H52" s="661"/>
      <c r="I52" s="380"/>
      <c r="J52" s="688"/>
      <c r="K52" s="380"/>
      <c r="L52" s="380"/>
      <c r="M52" s="688"/>
      <c r="N52" s="689"/>
      <c r="O52" s="689"/>
      <c r="P52" s="380"/>
      <c r="Q52" s="380"/>
      <c r="S52" s="380"/>
      <c r="T52" s="380"/>
      <c r="U52" s="380"/>
      <c r="V52" s="380"/>
      <c r="W52" s="380"/>
      <c r="X52" s="380"/>
      <c r="Y52" s="380"/>
      <c r="Z52" s="687" t="str">
        <f>IF(Carbon_Macro!T52&lt;&gt;"",CONCATENATE(Carbon_Macro!$J52,"[",Carbon_Macro!T52,"]"),"")</f>
        <v/>
      </c>
      <c r="AA52" s="413" t="str">
        <f>IF(Carbon_Macro!U52&lt;&gt;"",CONCATENATE(Carbon_Macro!$J52,"[",Carbon_Macro!U52,"]"),"")</f>
        <v/>
      </c>
      <c r="AB52" s="413" t="str">
        <f>IF(Carbon_Macro!V52&lt;&gt;"",CONCATENATE(Carbon_Macro!$H52,"[",Carbon_Macro!V52,"]"),"")</f>
        <v/>
      </c>
      <c r="AC52" s="413" t="str">
        <f>IF(Carbon_Macro!W52&lt;&gt;"",CONCATENATE(Carbon_Macro!$H52,"[",Carbon_Macro!W52,"]"),"")</f>
        <v/>
      </c>
      <c r="AD52" s="413"/>
      <c r="AE52" s="414"/>
    </row>
    <row r="53" spans="1:31" ht="20" customHeight="1">
      <c r="A53" s="380"/>
      <c r="B53" s="380"/>
      <c r="C53" s="380"/>
      <c r="D53" s="380"/>
      <c r="E53" s="380"/>
      <c r="F53" s="380"/>
      <c r="G53" s="380"/>
      <c r="H53" s="663"/>
      <c r="I53" s="380"/>
      <c r="J53" s="688"/>
      <c r="K53" s="380"/>
      <c r="L53" s="380"/>
      <c r="M53" s="688"/>
      <c r="N53" s="689"/>
      <c r="O53" s="689"/>
      <c r="P53" s="380"/>
      <c r="Q53" s="380"/>
      <c r="R53"/>
      <c r="S53" s="380"/>
      <c r="T53" s="380"/>
      <c r="U53" s="380"/>
      <c r="V53" s="380"/>
      <c r="W53" s="380"/>
      <c r="X53" s="380"/>
      <c r="Y53" s="380"/>
      <c r="Z53" s="687" t="str">
        <f>IF(Carbon_Macro!T53&lt;&gt;"",CONCATENATE(Carbon_Macro!$J53,"[",Carbon_Macro!T53,"]"),"")</f>
        <v/>
      </c>
      <c r="AA53" s="413" t="str">
        <f>IF(Carbon_Macro!U53&lt;&gt;"",CONCATENATE(Carbon_Macro!$J53,"[",Carbon_Macro!U53,"]"),"")</f>
        <v/>
      </c>
      <c r="AB53" s="413" t="str">
        <f>IF(Carbon_Macro!V53&lt;&gt;"",CONCATENATE(Carbon_Macro!$H53,"[",Carbon_Macro!V53,"]"),"")</f>
        <v/>
      </c>
      <c r="AC53" s="413" t="str">
        <f>IF(Carbon_Macro!W53&lt;&gt;"",CONCATENATE(Carbon_Macro!$H53,"[",Carbon_Macro!W53,"]"),"")</f>
        <v/>
      </c>
      <c r="AD53" s="413"/>
      <c r="AE53" s="414"/>
    </row>
    <row r="54" spans="1:31" ht="20" customHeight="1">
      <c r="A54" s="380"/>
      <c r="B54" s="380"/>
      <c r="C54" s="380"/>
      <c r="D54" s="380"/>
      <c r="E54" s="380"/>
      <c r="F54" s="380"/>
      <c r="G54" s="380"/>
      <c r="H54" s="665"/>
      <c r="I54" s="380"/>
      <c r="J54" s="688"/>
      <c r="K54" s="380"/>
      <c r="L54" s="380"/>
      <c r="M54" s="688"/>
      <c r="N54" s="689"/>
      <c r="O54" s="689"/>
      <c r="P54" s="380"/>
      <c r="Q54" s="380"/>
      <c r="R54"/>
      <c r="S54" s="380"/>
      <c r="T54" s="380"/>
      <c r="U54" s="380"/>
      <c r="V54" s="380"/>
      <c r="W54" s="380"/>
      <c r="X54" s="380"/>
      <c r="Y54" s="380"/>
      <c r="Z54" s="687" t="str">
        <f>IF(Carbon_Macro!T54&lt;&gt;"",CONCATENATE(Carbon_Macro!$J54,"[",Carbon_Macro!T54,"]"),"")</f>
        <v/>
      </c>
      <c r="AA54" s="413" t="str">
        <f>IF(Carbon_Macro!U54&lt;&gt;"",CONCATENATE(Carbon_Macro!$J54,"[",Carbon_Macro!U54,"]"),"")</f>
        <v/>
      </c>
      <c r="AB54" s="413" t="str">
        <f>IF(Carbon_Macro!V54&lt;&gt;"",CONCATENATE(Carbon_Macro!$H54,"[",Carbon_Macro!V54,"]"),"")</f>
        <v/>
      </c>
      <c r="AC54" s="413" t="str">
        <f>IF(Carbon_Macro!W54&lt;&gt;"",CONCATENATE(Carbon_Macro!$H54,"[",Carbon_Macro!W54,"]"),"")</f>
        <v/>
      </c>
      <c r="AD54" s="413"/>
      <c r="AE54" s="414"/>
    </row>
    <row r="55" spans="1:31" ht="20" customHeight="1">
      <c r="A55" s="380"/>
      <c r="B55" s="380"/>
      <c r="C55" s="380"/>
      <c r="D55" s="380"/>
      <c r="E55" s="380"/>
      <c r="F55" s="380"/>
      <c r="G55" s="380"/>
      <c r="H55" s="665"/>
      <c r="I55" s="380"/>
      <c r="J55" s="688"/>
      <c r="K55" s="380"/>
      <c r="L55" s="380"/>
      <c r="M55" s="688"/>
      <c r="N55" s="689"/>
      <c r="O55" s="689"/>
      <c r="P55" s="380"/>
      <c r="Q55" s="380"/>
      <c r="R55"/>
      <c r="S55" s="380"/>
      <c r="T55" s="380"/>
      <c r="U55" s="380"/>
      <c r="V55" s="380"/>
      <c r="W55" s="380"/>
      <c r="X55" s="380"/>
      <c r="Y55" s="380"/>
      <c r="Z55" s="687" t="str">
        <f>IF(Carbon_Macro!T55&lt;&gt;"",CONCATENATE(Carbon_Macro!$J55,"[",Carbon_Macro!T55,"]"),"")</f>
        <v/>
      </c>
      <c r="AA55" s="413" t="str">
        <f>IF(Carbon_Macro!U55&lt;&gt;"",CONCATENATE(Carbon_Macro!$J55,"[",Carbon_Macro!U55,"]"),"")</f>
        <v/>
      </c>
      <c r="AB55" s="413" t="str">
        <f>IF(Carbon_Macro!V55&lt;&gt;"",CONCATENATE(Carbon_Macro!$H55,"[",Carbon_Macro!V55,"]"),"")</f>
        <v/>
      </c>
      <c r="AC55" s="413" t="str">
        <f>IF(Carbon_Macro!W55&lt;&gt;"",CONCATENATE(Carbon_Macro!$H55,"[",Carbon_Macro!W55,"]"),"")</f>
        <v/>
      </c>
      <c r="AD55" s="413"/>
      <c r="AE55" s="414"/>
    </row>
    <row r="56" spans="1:31" ht="20" customHeight="1">
      <c r="A56" s="380"/>
      <c r="B56" s="380"/>
      <c r="C56" s="380"/>
      <c r="D56" s="380"/>
      <c r="E56" s="380"/>
      <c r="F56" s="380"/>
      <c r="G56" s="380"/>
      <c r="H56" s="666"/>
      <c r="I56" s="380"/>
      <c r="J56" s="688"/>
      <c r="K56" s="380"/>
      <c r="L56" s="380"/>
      <c r="M56" s="688"/>
      <c r="N56" s="689"/>
      <c r="O56" s="689"/>
      <c r="P56" s="380"/>
      <c r="Q56" s="380"/>
      <c r="R56" s="380"/>
      <c r="S56" s="380"/>
      <c r="T56" s="380"/>
      <c r="U56" s="380"/>
      <c r="V56" s="380"/>
      <c r="W56" s="380"/>
      <c r="X56" s="380"/>
      <c r="Y56" s="380"/>
      <c r="Z56" s="687" t="str">
        <f>IF(Carbon_Macro!T56&lt;&gt;"",CONCATENATE(Carbon_Macro!$J56,"[",Carbon_Macro!T56,"]"),"")</f>
        <v/>
      </c>
      <c r="AA56" s="413" t="str">
        <f>IF(Carbon_Macro!U56&lt;&gt;"",CONCATENATE(Carbon_Macro!$J56,"[",Carbon_Macro!U56,"]"),"")</f>
        <v/>
      </c>
      <c r="AB56" s="413" t="str">
        <f>IF(Carbon_Macro!V56&lt;&gt;"",CONCATENATE(Carbon_Macro!$H56,"[",Carbon_Macro!V56,"]"),"")</f>
        <v/>
      </c>
      <c r="AC56" s="413" t="str">
        <f>IF(Carbon_Macro!W56&lt;&gt;"",CONCATENATE(Carbon_Macro!$H56,"[",Carbon_Macro!W56,"]"),"")</f>
        <v/>
      </c>
      <c r="AD56" s="413"/>
      <c r="AE56" s="414"/>
    </row>
    <row r="57" spans="1:31" ht="20" customHeight="1">
      <c r="A57" s="380"/>
      <c r="B57" s="380"/>
      <c r="C57" s="380"/>
      <c r="D57" s="380"/>
      <c r="E57" s="380"/>
      <c r="F57" s="380"/>
      <c r="G57" s="380"/>
      <c r="H57" s="666"/>
      <c r="I57" s="380"/>
      <c r="J57" s="688"/>
      <c r="K57" s="380"/>
      <c r="L57" s="380"/>
      <c r="M57" s="688"/>
      <c r="N57" s="689"/>
      <c r="O57" s="689"/>
      <c r="P57" s="380"/>
      <c r="Q57" s="380"/>
      <c r="R57" s="380"/>
      <c r="S57" s="380"/>
      <c r="T57" s="380"/>
      <c r="U57" s="380"/>
      <c r="V57" s="380"/>
      <c r="W57" s="380"/>
      <c r="X57" s="380"/>
      <c r="Y57" s="380"/>
      <c r="Z57" s="687" t="str">
        <f>IF(Carbon_Macro!T57&lt;&gt;"",CONCATENATE(Carbon_Macro!$J57,"[",Carbon_Macro!T57,"]"),"")</f>
        <v/>
      </c>
      <c r="AA57" s="413" t="str">
        <f>IF(Carbon_Macro!U57&lt;&gt;"",CONCATENATE(Carbon_Macro!$J57,"[",Carbon_Macro!U57,"]"),"")</f>
        <v/>
      </c>
      <c r="AB57" s="413" t="str">
        <f>IF(Carbon_Macro!V57&lt;&gt;"",CONCATENATE(Carbon_Macro!$H57,"[",Carbon_Macro!V57,"]"),"")</f>
        <v/>
      </c>
      <c r="AC57" s="413" t="str">
        <f>IF(Carbon_Macro!W57&lt;&gt;"",CONCATENATE(Carbon_Macro!$H57,"[",Carbon_Macro!W57,"]"),"")</f>
        <v/>
      </c>
      <c r="AD57" s="413"/>
      <c r="AE57" s="414"/>
    </row>
    <row r="58" spans="1:31" ht="20" customHeight="1">
      <c r="A58" s="380"/>
      <c r="B58" s="380"/>
      <c r="C58" s="380"/>
      <c r="D58" s="380"/>
      <c r="E58" s="380"/>
      <c r="F58" s="380"/>
      <c r="G58" s="380"/>
      <c r="H58" s="663"/>
      <c r="I58" s="380"/>
      <c r="J58" s="688"/>
      <c r="K58" s="380"/>
      <c r="L58" s="380"/>
      <c r="M58" s="688"/>
      <c r="N58" s="689"/>
      <c r="O58" s="689"/>
      <c r="P58" s="380"/>
      <c r="Q58" s="380"/>
      <c r="R58" s="380"/>
      <c r="S58" s="380"/>
      <c r="T58" s="380"/>
      <c r="U58" s="380"/>
      <c r="V58" s="380"/>
      <c r="W58" s="380"/>
      <c r="X58" s="380"/>
      <c r="Y58" s="380"/>
      <c r="Z58" s="687" t="str">
        <f>IF(Carbon_Macro!T58&lt;&gt;"",CONCATENATE(Carbon_Macro!$J58,"[",Carbon_Macro!T58,"]"),"")</f>
        <v/>
      </c>
      <c r="AA58" s="413" t="str">
        <f>IF(Carbon_Macro!U58&lt;&gt;"",CONCATENATE(Carbon_Macro!$J58,"[",Carbon_Macro!U58,"]"),"")</f>
        <v/>
      </c>
      <c r="AB58" s="413" t="str">
        <f>IF(Carbon_Macro!V58&lt;&gt;"",CONCATENATE(Carbon_Macro!$H58,"[",Carbon_Macro!V58,"]"),"")</f>
        <v/>
      </c>
      <c r="AC58" s="413" t="str">
        <f>IF(Carbon_Macro!W58&lt;&gt;"",CONCATENATE(Carbon_Macro!$H58,"[",Carbon_Macro!W58,"]"),"")</f>
        <v/>
      </c>
      <c r="AD58" s="413"/>
      <c r="AE58" s="414"/>
    </row>
    <row r="59" spans="1:31" ht="20" customHeight="1">
      <c r="A59" s="380"/>
      <c r="B59" s="380"/>
      <c r="C59" s="380"/>
      <c r="D59" s="380"/>
      <c r="E59" s="380"/>
      <c r="F59" s="380"/>
      <c r="G59" s="380"/>
      <c r="H59" s="665"/>
      <c r="I59" s="380"/>
      <c r="J59" s="688"/>
      <c r="K59" s="380"/>
      <c r="L59" s="380"/>
      <c r="M59" s="688"/>
      <c r="N59" s="689"/>
      <c r="O59" s="689"/>
      <c r="P59" s="380"/>
      <c r="Q59" s="380"/>
      <c r="R59" s="380"/>
      <c r="S59" s="380"/>
      <c r="T59" s="380"/>
      <c r="U59" s="380"/>
      <c r="V59" s="380"/>
      <c r="W59" s="380"/>
      <c r="X59" s="380"/>
      <c r="Y59" s="380"/>
      <c r="Z59" s="687" t="str">
        <f>IF(Carbon_Macro!T59&lt;&gt;"",CONCATENATE(Carbon_Macro!$J59,"[",Carbon_Macro!T59,"]"),"")</f>
        <v/>
      </c>
      <c r="AA59" s="413" t="str">
        <f>IF(Carbon_Macro!U59&lt;&gt;"",CONCATENATE(Carbon_Macro!$J59,"[",Carbon_Macro!U59,"]"),"")</f>
        <v/>
      </c>
      <c r="AB59" s="413" t="str">
        <f>IF(Carbon_Macro!V59&lt;&gt;"",CONCATENATE(Carbon_Macro!$H59,"[",Carbon_Macro!V59,"]"),"")</f>
        <v/>
      </c>
      <c r="AC59" s="413" t="str">
        <f>IF(Carbon_Macro!W59&lt;&gt;"",CONCATENATE(Carbon_Macro!$H59,"[",Carbon_Macro!W59,"]"),"")</f>
        <v/>
      </c>
      <c r="AD59" s="413"/>
      <c r="AE59" s="414"/>
    </row>
    <row r="60" spans="1:31" ht="20" customHeight="1">
      <c r="A60" s="380"/>
      <c r="B60" s="380"/>
      <c r="C60" s="380"/>
      <c r="D60" s="380"/>
      <c r="E60" s="380"/>
      <c r="F60" s="380"/>
      <c r="G60" s="380"/>
      <c r="H60" s="665"/>
      <c r="I60" s="380"/>
      <c r="J60" s="688"/>
      <c r="K60" s="380"/>
      <c r="L60" s="380"/>
      <c r="M60" s="688"/>
      <c r="N60" s="689"/>
      <c r="O60" s="689"/>
      <c r="P60" s="380"/>
      <c r="Q60" s="380"/>
      <c r="R60" s="380"/>
      <c r="S60" s="380"/>
      <c r="T60" s="380"/>
      <c r="U60" s="380"/>
      <c r="V60" s="380"/>
      <c r="W60" s="380"/>
      <c r="X60" s="380"/>
      <c r="Y60" s="380"/>
      <c r="Z60" s="687" t="str">
        <f>IF(Carbon_Macro!T60&lt;&gt;"",CONCATENATE(Carbon_Macro!$J60,"[",Carbon_Macro!T60,"]"),"")</f>
        <v/>
      </c>
      <c r="AA60" s="413" t="str">
        <f>IF(Carbon_Macro!U60&lt;&gt;"",CONCATENATE(Carbon_Macro!$J60,"[",Carbon_Macro!U60,"]"),"")</f>
        <v/>
      </c>
      <c r="AB60" s="413" t="str">
        <f>IF(Carbon_Macro!V60&lt;&gt;"",CONCATENATE(Carbon_Macro!$H60,"[",Carbon_Macro!V60,"]"),"")</f>
        <v/>
      </c>
      <c r="AC60" s="413" t="str">
        <f>IF(Carbon_Macro!W60&lt;&gt;"",CONCATENATE(Carbon_Macro!$H60,"[",Carbon_Macro!W60,"]"),"")</f>
        <v/>
      </c>
      <c r="AD60" s="413"/>
      <c r="AE60" s="414"/>
    </row>
    <row r="61" spans="1:31" ht="20" customHeight="1">
      <c r="A61" s="380"/>
      <c r="B61" s="380"/>
      <c r="C61" s="380"/>
      <c r="D61" s="380"/>
      <c r="E61" s="380"/>
      <c r="F61" s="380"/>
      <c r="G61" s="380"/>
      <c r="H61" s="666"/>
      <c r="I61" s="380"/>
      <c r="J61" s="688"/>
      <c r="K61" s="380"/>
      <c r="L61" s="380"/>
      <c r="M61" s="688"/>
      <c r="N61" s="689"/>
      <c r="O61" s="689"/>
      <c r="P61" s="380"/>
      <c r="Q61" s="380"/>
      <c r="R61" s="380"/>
      <c r="S61" s="380"/>
      <c r="T61" s="380"/>
      <c r="U61" s="380"/>
      <c r="V61" s="380"/>
      <c r="W61" s="380"/>
      <c r="X61" s="380"/>
      <c r="Y61" s="380"/>
      <c r="Z61" s="687" t="str">
        <f>IF(Carbon_Macro!T61&lt;&gt;"",CONCATENATE(Carbon_Macro!$J61,"[",Carbon_Macro!T61,"]"),"")</f>
        <v/>
      </c>
      <c r="AA61" s="413" t="str">
        <f>IF(Carbon_Macro!U61&lt;&gt;"",CONCATENATE(Carbon_Macro!$J61,"[",Carbon_Macro!U61,"]"),"")</f>
        <v/>
      </c>
      <c r="AB61" s="413" t="str">
        <f>IF(Carbon_Macro!V61&lt;&gt;"",CONCATENATE(Carbon_Macro!$H61,"[",Carbon_Macro!V61,"]"),"")</f>
        <v/>
      </c>
      <c r="AC61" s="413" t="str">
        <f>IF(Carbon_Macro!W61&lt;&gt;"",CONCATENATE(Carbon_Macro!$H61,"[",Carbon_Macro!W61,"]"),"")</f>
        <v/>
      </c>
      <c r="AD61" s="413"/>
      <c r="AE61" s="414"/>
    </row>
    <row r="62" spans="1:31" ht="20" customHeight="1">
      <c r="A62" s="380"/>
      <c r="B62" s="380"/>
      <c r="C62" s="380"/>
      <c r="D62" s="380"/>
      <c r="E62" s="380"/>
      <c r="F62" s="380"/>
      <c r="G62" s="380"/>
      <c r="H62" s="666"/>
      <c r="I62" s="380"/>
      <c r="J62" s="688"/>
      <c r="K62" s="380"/>
      <c r="L62" s="380"/>
      <c r="M62" s="688"/>
      <c r="N62" s="689"/>
      <c r="O62" s="689"/>
      <c r="P62" s="380"/>
      <c r="Q62" s="380"/>
      <c r="R62" s="380"/>
      <c r="S62" s="380"/>
      <c r="T62" s="380"/>
      <c r="U62" s="380"/>
      <c r="V62" s="380"/>
      <c r="W62" s="380"/>
      <c r="X62" s="380"/>
      <c r="Y62" s="380"/>
      <c r="Z62" s="687" t="str">
        <f>IF(Carbon_Macro!T62&lt;&gt;"",CONCATENATE(Carbon_Macro!$J62,"[",Carbon_Macro!T62,"]"),"")</f>
        <v/>
      </c>
      <c r="AA62" s="413" t="str">
        <f>IF(Carbon_Macro!U62&lt;&gt;"",CONCATENATE(Carbon_Macro!$J62,"[",Carbon_Macro!U62,"]"),"")</f>
        <v/>
      </c>
      <c r="AB62" s="413" t="str">
        <f>IF(Carbon_Macro!V62&lt;&gt;"",CONCATENATE(Carbon_Macro!$H62,"[",Carbon_Macro!V62,"]"),"")</f>
        <v/>
      </c>
      <c r="AC62" s="413" t="str">
        <f>IF(Carbon_Macro!W62&lt;&gt;"",CONCATENATE(Carbon_Macro!$H62,"[",Carbon_Macro!W62,"]"),"")</f>
        <v/>
      </c>
      <c r="AD62" s="413"/>
      <c r="AE62" s="414"/>
    </row>
    <row r="63" spans="1:31" ht="20" customHeight="1">
      <c r="A63" s="380"/>
      <c r="B63" s="380"/>
      <c r="C63" s="380"/>
      <c r="D63" s="380"/>
      <c r="E63" s="380"/>
      <c r="F63" s="380"/>
      <c r="G63" s="380"/>
      <c r="H63" s="663"/>
      <c r="I63" s="380"/>
      <c r="J63" s="688"/>
      <c r="K63" s="380"/>
      <c r="L63" s="380"/>
      <c r="M63" s="688"/>
      <c r="N63" s="689"/>
      <c r="O63" s="689"/>
      <c r="P63" s="380"/>
      <c r="Q63" s="380"/>
      <c r="R63" s="380"/>
      <c r="S63" s="380"/>
      <c r="T63" s="380"/>
      <c r="U63" s="380"/>
      <c r="V63" s="380"/>
      <c r="W63" s="380"/>
      <c r="X63" s="380"/>
      <c r="Y63" s="380"/>
      <c r="Z63" s="687" t="str">
        <f>IF(Carbon_Macro!T63&lt;&gt;"",CONCATENATE(Carbon_Macro!$J63,"[",Carbon_Macro!T63,"]"),"")</f>
        <v/>
      </c>
      <c r="AA63" s="413" t="str">
        <f>IF(Carbon_Macro!U63&lt;&gt;"",CONCATENATE(Carbon_Macro!$J63,"[",Carbon_Macro!U63,"]"),"")</f>
        <v/>
      </c>
      <c r="AB63" s="413" t="str">
        <f>IF(Carbon_Macro!V63&lt;&gt;"",CONCATENATE(Carbon_Macro!$H63,"[",Carbon_Macro!V63,"]"),"")</f>
        <v/>
      </c>
      <c r="AC63" s="413" t="str">
        <f>IF(Carbon_Macro!W63&lt;&gt;"",CONCATENATE(Carbon_Macro!$H63,"[",Carbon_Macro!W63,"]"),"")</f>
        <v/>
      </c>
      <c r="AD63" s="413"/>
      <c r="AE63" s="414"/>
    </row>
    <row r="64" spans="1:31" ht="20" customHeight="1">
      <c r="A64" s="380"/>
      <c r="B64" s="380"/>
      <c r="C64" s="380"/>
      <c r="D64" s="380"/>
      <c r="E64" s="380"/>
      <c r="F64" s="380"/>
      <c r="G64" s="380"/>
      <c r="H64" s="665"/>
      <c r="I64" s="380"/>
      <c r="J64" s="688"/>
      <c r="K64" s="380"/>
      <c r="L64" s="380"/>
      <c r="M64" s="688"/>
      <c r="N64" s="689"/>
      <c r="O64" s="689"/>
      <c r="P64" s="380"/>
      <c r="Q64" s="380"/>
      <c r="R64" s="380"/>
      <c r="S64" s="380"/>
      <c r="T64" s="380"/>
      <c r="U64" s="380"/>
      <c r="V64" s="380"/>
      <c r="W64" s="380"/>
      <c r="X64" s="380"/>
      <c r="Y64" s="380"/>
      <c r="Z64" s="687" t="str">
        <f>IF(Carbon_Macro!T64&lt;&gt;"",CONCATENATE(Carbon_Macro!$J64,"[",Carbon_Macro!T64,"]"),"")</f>
        <v/>
      </c>
      <c r="AA64" s="413" t="str">
        <f>IF(Carbon_Macro!U64&lt;&gt;"",CONCATENATE(Carbon_Macro!$J64,"[",Carbon_Macro!U64,"]"),"")</f>
        <v/>
      </c>
      <c r="AB64" s="413" t="str">
        <f>IF(Carbon_Macro!V64&lt;&gt;"",CONCATENATE(Carbon_Macro!$H64,"[",Carbon_Macro!V64,"]"),"")</f>
        <v/>
      </c>
      <c r="AC64" s="413" t="str">
        <f>IF(Carbon_Macro!W64&lt;&gt;"",CONCATENATE(Carbon_Macro!$H64,"[",Carbon_Macro!W64,"]"),"")</f>
        <v/>
      </c>
      <c r="AD64" s="413"/>
      <c r="AE64" s="414"/>
    </row>
    <row r="65" spans="1:31" ht="20" customHeight="1">
      <c r="A65" s="380"/>
      <c r="B65" s="380"/>
      <c r="C65" s="380"/>
      <c r="D65" s="380"/>
      <c r="E65" s="380"/>
      <c r="F65" s="380"/>
      <c r="G65" s="380"/>
      <c r="H65" s="665"/>
      <c r="I65" s="380"/>
      <c r="J65" s="688"/>
      <c r="K65" s="380"/>
      <c r="L65" s="380"/>
      <c r="M65" s="688"/>
      <c r="N65" s="689"/>
      <c r="O65" s="689"/>
      <c r="P65" s="380"/>
      <c r="Q65" s="380"/>
      <c r="R65" s="380"/>
      <c r="S65" s="380"/>
      <c r="T65" s="380"/>
      <c r="U65" s="380"/>
      <c r="V65" s="380"/>
      <c r="W65" s="380"/>
      <c r="X65" s="380"/>
      <c r="Y65" s="380"/>
      <c r="Z65" s="687" t="str">
        <f>IF(Carbon_Macro!T65&lt;&gt;"",CONCATENATE(Carbon_Macro!$J65,"[",Carbon_Macro!T65,"]"),"")</f>
        <v/>
      </c>
      <c r="AA65" s="413" t="str">
        <f>IF(Carbon_Macro!U65&lt;&gt;"",CONCATENATE(Carbon_Macro!$J65,"[",Carbon_Macro!U65,"]"),"")</f>
        <v/>
      </c>
      <c r="AB65" s="413" t="str">
        <f>IF(Carbon_Macro!V65&lt;&gt;"",CONCATENATE(Carbon_Macro!$H65,"[",Carbon_Macro!V65,"]"),"")</f>
        <v/>
      </c>
      <c r="AC65" s="413" t="str">
        <f>IF(Carbon_Macro!W65&lt;&gt;"",CONCATENATE(Carbon_Macro!$H65,"[",Carbon_Macro!W65,"]"),"")</f>
        <v/>
      </c>
      <c r="AD65" s="413"/>
      <c r="AE65" s="414"/>
    </row>
    <row r="66" spans="1:31" ht="20" customHeight="1">
      <c r="A66" s="380"/>
      <c r="B66" s="380"/>
      <c r="C66" s="380"/>
      <c r="D66" s="380"/>
      <c r="E66" s="380"/>
      <c r="F66" s="380"/>
      <c r="G66" s="380"/>
      <c r="H66" s="666"/>
      <c r="I66" s="380"/>
      <c r="J66" s="688"/>
      <c r="K66" s="380"/>
      <c r="L66" s="380"/>
      <c r="M66" s="688"/>
      <c r="N66" s="689"/>
      <c r="O66" s="689"/>
      <c r="P66" s="380"/>
      <c r="Q66" s="380"/>
      <c r="R66" s="380"/>
      <c r="S66" s="380"/>
      <c r="T66" s="380"/>
      <c r="U66" s="380"/>
      <c r="V66" s="380"/>
      <c r="W66" s="380"/>
      <c r="X66" s="380"/>
      <c r="Y66" s="380"/>
      <c r="Z66" s="687" t="str">
        <f>IF(Carbon_Macro!T66&lt;&gt;"",CONCATENATE(Carbon_Macro!$J66,"[",Carbon_Macro!T66,"]"),"")</f>
        <v/>
      </c>
      <c r="AA66" s="413" t="str">
        <f>IF(Carbon_Macro!U66&lt;&gt;"",CONCATENATE(Carbon_Macro!$J66,"[",Carbon_Macro!U66,"]"),"")</f>
        <v/>
      </c>
      <c r="AB66" s="413" t="str">
        <f>IF(Carbon_Macro!V66&lt;&gt;"",CONCATENATE(Carbon_Macro!$H66,"[",Carbon_Macro!V66,"]"),"")</f>
        <v/>
      </c>
      <c r="AC66" s="413" t="str">
        <f>IF(Carbon_Macro!W66&lt;&gt;"",CONCATENATE(Carbon_Macro!$H66,"[",Carbon_Macro!W66,"]"),"")</f>
        <v/>
      </c>
      <c r="AD66" s="413"/>
      <c r="AE66" s="414"/>
    </row>
    <row r="67" spans="1:31" ht="20" customHeight="1">
      <c r="A67" s="380"/>
      <c r="B67" s="380"/>
      <c r="C67" s="380"/>
      <c r="D67" s="380"/>
      <c r="E67" s="380"/>
      <c r="F67" s="380"/>
      <c r="G67" s="380"/>
      <c r="H67" s="666"/>
      <c r="I67" s="380"/>
      <c r="J67" s="688"/>
      <c r="K67" s="380"/>
      <c r="L67" s="380"/>
      <c r="M67" s="688"/>
      <c r="N67" s="689"/>
      <c r="O67" s="689"/>
      <c r="P67" s="380"/>
      <c r="Q67" s="380"/>
      <c r="R67" s="380"/>
      <c r="S67" s="380"/>
      <c r="T67" s="380"/>
      <c r="U67" s="380"/>
      <c r="V67" s="380"/>
      <c r="W67" s="380"/>
      <c r="X67" s="380"/>
      <c r="Y67" s="380"/>
      <c r="Z67" s="687" t="str">
        <f>IF(Carbon_Macro!T67&lt;&gt;"",CONCATENATE(Carbon_Macro!$J67,"[",Carbon_Macro!T67,"]"),"")</f>
        <v/>
      </c>
      <c r="AA67" s="413" t="str">
        <f>IF(Carbon_Macro!U67&lt;&gt;"",CONCATENATE(Carbon_Macro!$J67,"[",Carbon_Macro!U67,"]"),"")</f>
        <v/>
      </c>
      <c r="AB67" s="413" t="str">
        <f>IF(Carbon_Macro!V67&lt;&gt;"",CONCATENATE(Carbon_Macro!$H67,"[",Carbon_Macro!V67,"]"),"")</f>
        <v/>
      </c>
      <c r="AC67" s="413" t="str">
        <f>IF(Carbon_Macro!W67&lt;&gt;"",CONCATENATE(Carbon_Macro!$H67,"[",Carbon_Macro!W67,"]"),"")</f>
        <v/>
      </c>
      <c r="AD67" s="413"/>
      <c r="AE67" s="414"/>
    </row>
    <row r="68" spans="1:31" ht="20" customHeight="1">
      <c r="A68" s="380"/>
      <c r="B68" s="380"/>
      <c r="C68" s="380"/>
      <c r="D68" s="380"/>
      <c r="E68" s="380"/>
      <c r="F68" s="380"/>
      <c r="G68" s="380"/>
      <c r="H68" s="669"/>
      <c r="I68" s="380"/>
      <c r="J68" s="688"/>
      <c r="K68" s="380"/>
      <c r="L68" s="380"/>
      <c r="M68" s="688"/>
      <c r="N68" s="689"/>
      <c r="O68" s="689"/>
      <c r="P68" s="380"/>
      <c r="Q68" s="380"/>
      <c r="R68" s="380"/>
      <c r="S68" s="380"/>
      <c r="T68" s="380"/>
      <c r="U68" s="380"/>
      <c r="V68" s="380"/>
      <c r="W68" s="380"/>
      <c r="X68" s="380"/>
      <c r="Y68" s="380"/>
      <c r="Z68" s="687" t="str">
        <f>IF(Carbon_Macro!T68&lt;&gt;"",CONCATENATE(Carbon_Macro!$J68,"[",Carbon_Macro!T68,"]"),"")</f>
        <v/>
      </c>
      <c r="AA68" s="413" t="str">
        <f>IF(Carbon_Macro!U68&lt;&gt;"",CONCATENATE(Carbon_Macro!$J68,"[",Carbon_Macro!U68,"]"),"")</f>
        <v/>
      </c>
      <c r="AB68" s="413" t="str">
        <f>IF(Carbon_Macro!V68&lt;&gt;"",CONCATENATE(Carbon_Macro!$H68,"[",Carbon_Macro!V68,"]"),"")</f>
        <v/>
      </c>
      <c r="AC68" s="413" t="str">
        <f>IF(Carbon_Macro!W68&lt;&gt;"",CONCATENATE(Carbon_Macro!$H68,"[",Carbon_Macro!W68,"]"),"")</f>
        <v/>
      </c>
      <c r="AD68" s="413"/>
      <c r="AE68" s="414"/>
    </row>
    <row r="69" spans="1:31" ht="20" customHeight="1">
      <c r="A69" s="380"/>
      <c r="B69" s="380"/>
      <c r="C69" s="380"/>
      <c r="D69" s="380"/>
      <c r="E69" s="380"/>
      <c r="F69" s="380"/>
      <c r="G69" s="380"/>
      <c r="H69" s="665"/>
      <c r="I69" s="380"/>
      <c r="J69" s="688"/>
      <c r="K69" s="380"/>
      <c r="L69" s="380"/>
      <c r="M69" s="688"/>
      <c r="N69" s="689"/>
      <c r="O69" s="689"/>
      <c r="P69" s="380"/>
      <c r="Q69" s="380"/>
      <c r="R69" s="380"/>
      <c r="S69" s="380"/>
      <c r="T69" s="380"/>
      <c r="U69" s="380"/>
      <c r="V69" s="380"/>
      <c r="W69" s="380"/>
      <c r="X69" s="380"/>
      <c r="Y69" s="380"/>
      <c r="Z69" s="687" t="str">
        <f>IF(Carbon_Macro!T69&lt;&gt;"",CONCATENATE(Carbon_Macro!$J69,"[",Carbon_Macro!T69,"]"),"")</f>
        <v/>
      </c>
      <c r="AA69" s="413" t="str">
        <f>IF(Carbon_Macro!U69&lt;&gt;"",CONCATENATE(Carbon_Macro!$J69,"[",Carbon_Macro!U69,"]"),"")</f>
        <v/>
      </c>
      <c r="AB69" s="413" t="str">
        <f>IF(Carbon_Macro!V69&lt;&gt;"",CONCATENATE(Carbon_Macro!$H69,"[",Carbon_Macro!V69,"]"),"")</f>
        <v/>
      </c>
      <c r="AC69" s="413" t="str">
        <f>IF(Carbon_Macro!W69&lt;&gt;"",CONCATENATE(Carbon_Macro!$H69,"[",Carbon_Macro!W69,"]"),"")</f>
        <v/>
      </c>
      <c r="AD69" s="413"/>
      <c r="AE69" s="414"/>
    </row>
    <row r="70" spans="1:31" ht="20" customHeight="1">
      <c r="A70" s="380"/>
      <c r="B70" s="380"/>
      <c r="C70" s="380"/>
      <c r="D70" s="380"/>
      <c r="E70" s="380"/>
      <c r="F70" s="380"/>
      <c r="G70" s="380"/>
      <c r="H70" s="669"/>
      <c r="I70" s="380"/>
      <c r="J70" s="688"/>
      <c r="K70" s="380"/>
      <c r="L70" s="380"/>
      <c r="M70" s="688"/>
      <c r="N70" s="689"/>
      <c r="O70" s="689"/>
      <c r="P70" s="380"/>
      <c r="Q70" s="380"/>
      <c r="R70" s="380"/>
      <c r="S70" s="380"/>
      <c r="T70" s="380"/>
      <c r="U70" s="380"/>
      <c r="V70" s="380"/>
      <c r="W70" s="380"/>
      <c r="X70" s="380"/>
      <c r="Y70" s="380"/>
      <c r="Z70" s="687" t="str">
        <f>IF(Carbon_Macro!T70&lt;&gt;"",CONCATENATE(Carbon_Macro!$J70,"[",Carbon_Macro!T70,"]"),"")</f>
        <v/>
      </c>
      <c r="AA70" s="413" t="str">
        <f>IF(Carbon_Macro!U70&lt;&gt;"",CONCATENATE(Carbon_Macro!$J70,"[",Carbon_Macro!U70,"]"),"")</f>
        <v/>
      </c>
      <c r="AB70" s="413" t="str">
        <f>IF(Carbon_Macro!V70&lt;&gt;"",CONCATENATE(Carbon_Macro!$H70,"[",Carbon_Macro!V70,"]"),"")</f>
        <v/>
      </c>
      <c r="AC70" s="413" t="str">
        <f>IF(Carbon_Macro!W70&lt;&gt;"",CONCATENATE(Carbon_Macro!$H70,"[",Carbon_Macro!W70,"]"),"")</f>
        <v/>
      </c>
      <c r="AD70" s="413"/>
      <c r="AE70" s="414"/>
    </row>
    <row r="71" spans="1:31" ht="20" customHeight="1">
      <c r="A71" s="380"/>
      <c r="B71" s="380"/>
      <c r="C71" s="380"/>
      <c r="D71" s="380"/>
      <c r="E71" s="380"/>
      <c r="F71" s="380"/>
      <c r="G71" s="380"/>
      <c r="H71" s="669"/>
      <c r="I71" s="380"/>
      <c r="J71" s="688"/>
      <c r="K71" s="380"/>
      <c r="L71" s="380"/>
      <c r="M71" s="688"/>
      <c r="N71" s="689"/>
      <c r="O71" s="689"/>
      <c r="P71" s="380"/>
      <c r="Q71" s="380"/>
      <c r="R71" s="380"/>
      <c r="S71" s="380"/>
      <c r="T71" s="380"/>
      <c r="U71" s="380"/>
      <c r="V71" s="380"/>
      <c r="W71" s="380"/>
      <c r="X71" s="380"/>
      <c r="Y71" s="380"/>
      <c r="Z71" s="687" t="str">
        <f>IF(Carbon_Macro!T71&lt;&gt;"",CONCATENATE(Carbon_Macro!$J71,"[",Carbon_Macro!T71,"]"),"")</f>
        <v/>
      </c>
      <c r="AA71" s="413" t="str">
        <f>IF(Carbon_Macro!U71&lt;&gt;"",CONCATENATE(Carbon_Macro!$J71,"[",Carbon_Macro!U71,"]"),"")</f>
        <v/>
      </c>
      <c r="AB71" s="413" t="str">
        <f>IF(Carbon_Macro!V71&lt;&gt;"",CONCATENATE(Carbon_Macro!$H71,"[",Carbon_Macro!V71,"]"),"")</f>
        <v/>
      </c>
      <c r="AC71" s="413" t="str">
        <f>IF(Carbon_Macro!W71&lt;&gt;"",CONCATENATE(Carbon_Macro!$H71,"[",Carbon_Macro!W71,"]"),"")</f>
        <v/>
      </c>
      <c r="AD71" s="413"/>
      <c r="AE71" s="414"/>
    </row>
    <row r="72" spans="1:31" ht="20" customHeight="1">
      <c r="A72" s="380"/>
      <c r="B72" s="380"/>
      <c r="C72" s="380"/>
      <c r="D72" s="380"/>
      <c r="E72" s="380"/>
      <c r="F72" s="380"/>
      <c r="G72" s="380"/>
      <c r="H72" s="662"/>
      <c r="I72" s="380"/>
      <c r="J72" s="688"/>
      <c r="K72" s="380"/>
      <c r="L72" s="380"/>
      <c r="M72" s="688"/>
      <c r="N72" s="689"/>
      <c r="O72" s="689"/>
      <c r="P72" s="380"/>
      <c r="Q72" s="380"/>
      <c r="R72" s="380"/>
      <c r="S72" s="380"/>
      <c r="T72" s="380"/>
      <c r="U72" s="380"/>
      <c r="V72" s="380"/>
      <c r="W72" s="380"/>
      <c r="X72" s="380"/>
      <c r="Y72" s="380"/>
      <c r="Z72" s="687" t="str">
        <f>IF(Carbon_Macro!T72&lt;&gt;"",CONCATENATE(Carbon_Macro!$J72,"[",Carbon_Macro!T72,"]"),"")</f>
        <v/>
      </c>
      <c r="AA72" s="413" t="str">
        <f>IF(Carbon_Macro!U72&lt;&gt;"",CONCATENATE(Carbon_Macro!$J72,"[",Carbon_Macro!U72,"]"),"")</f>
        <v/>
      </c>
      <c r="AB72" s="413" t="str">
        <f>IF(Carbon_Macro!V72&lt;&gt;"",CONCATENATE(Carbon_Macro!$H72,"[",Carbon_Macro!V72,"]"),"")</f>
        <v/>
      </c>
      <c r="AC72" s="413" t="str">
        <f>IF(Carbon_Macro!W72&lt;&gt;"",CONCATENATE(Carbon_Macro!$H72,"[",Carbon_Macro!W72,"]"),"")</f>
        <v/>
      </c>
      <c r="AD72" s="413"/>
      <c r="AE72" s="414"/>
    </row>
    <row r="73" spans="1:31" ht="20" customHeight="1">
      <c r="A73" s="380"/>
      <c r="B73" s="380"/>
      <c r="C73" s="380"/>
      <c r="D73" s="380"/>
      <c r="E73" s="380"/>
      <c r="F73" s="380"/>
      <c r="G73" s="380"/>
      <c r="H73" s="669"/>
      <c r="I73" s="380"/>
      <c r="J73" s="688"/>
      <c r="K73" s="380"/>
      <c r="L73" s="380"/>
      <c r="M73" s="688"/>
      <c r="N73" s="689"/>
      <c r="O73" s="689"/>
      <c r="P73" s="380"/>
      <c r="Q73" s="380"/>
      <c r="R73" s="380"/>
      <c r="S73" s="380"/>
      <c r="T73" s="380"/>
      <c r="U73" s="380"/>
      <c r="V73" s="380"/>
      <c r="W73" s="380"/>
      <c r="X73" s="380"/>
      <c r="Y73" s="380"/>
      <c r="Z73" s="687" t="str">
        <f>IF(Carbon_Macro!T73&lt;&gt;"",CONCATENATE(Carbon_Macro!$J73,"[",Carbon_Macro!T73,"]"),"")</f>
        <v/>
      </c>
      <c r="AA73" s="413" t="str">
        <f>IF(Carbon_Macro!U73&lt;&gt;"",CONCATENATE(Carbon_Macro!$J73,"[",Carbon_Macro!U73,"]"),"")</f>
        <v/>
      </c>
      <c r="AB73" s="413" t="str">
        <f>IF(Carbon_Macro!V73&lt;&gt;"",CONCATENATE(Carbon_Macro!$H73,"[",Carbon_Macro!V73,"]"),"")</f>
        <v/>
      </c>
      <c r="AC73" s="413" t="str">
        <f>IF(Carbon_Macro!W73&lt;&gt;"",CONCATENATE(Carbon_Macro!$H73,"[",Carbon_Macro!W73,"]"),"")</f>
        <v/>
      </c>
      <c r="AD73" s="413"/>
      <c r="AE73" s="414"/>
    </row>
    <row r="74" spans="1:31" ht="20" customHeight="1">
      <c r="A74" s="380"/>
      <c r="B74" s="380"/>
      <c r="C74" s="380"/>
      <c r="D74" s="380"/>
      <c r="E74" s="380"/>
      <c r="F74" s="380"/>
      <c r="G74" s="380"/>
      <c r="H74" s="661"/>
      <c r="I74" s="380"/>
      <c r="J74" s="688"/>
      <c r="K74" s="380"/>
      <c r="L74" s="380"/>
      <c r="M74" s="688"/>
      <c r="N74" s="689"/>
      <c r="O74" s="689"/>
      <c r="P74" s="380"/>
      <c r="Q74" s="380"/>
      <c r="R74" s="380"/>
      <c r="S74" s="380"/>
      <c r="T74" s="380"/>
      <c r="V74" s="380"/>
      <c r="W74" s="380"/>
      <c r="X74" s="380"/>
      <c r="Y74" s="380"/>
      <c r="Z74" s="687" t="str">
        <f>IF(Carbon_Macro!T74&lt;&gt;"",CONCATENATE(Carbon_Macro!$J74,"[",Carbon_Macro!T74,"]"),"")</f>
        <v/>
      </c>
      <c r="AA74" s="413" t="str">
        <f>IF(Carbon_Macro!U73&lt;&gt;"",CONCATENATE(Carbon_Macro!$J74,"[",Carbon_Macro!U73,"]"),"")</f>
        <v/>
      </c>
      <c r="AB74" s="413" t="str">
        <f>IF(Carbon_Macro!V74&lt;&gt;"",CONCATENATE(Carbon_Macro!$H74,"[",Carbon_Macro!V74,"]"),"")</f>
        <v/>
      </c>
      <c r="AC74" s="413" t="str">
        <f>IF(Carbon_Macro!W74&lt;&gt;"",CONCATENATE(Carbon_Macro!$H74,"[",Carbon_Macro!W74,"]"),"")</f>
        <v/>
      </c>
      <c r="AD74" s="413"/>
      <c r="AE74" s="414" t="str">
        <f>IF(Carbon_Macro!Y74&lt;&gt;"",CONCATENATE(Carbon_Macro!$H74,"[",Carbon_Macro!Y74,"]"),"")</f>
        <v/>
      </c>
    </row>
    <row r="75" spans="1:31" ht="20" customHeight="1">
      <c r="A75" s="380"/>
      <c r="B75" s="380"/>
      <c r="C75" s="380"/>
      <c r="D75" s="380"/>
      <c r="E75" s="380"/>
      <c r="F75" s="380"/>
      <c r="G75" s="380"/>
      <c r="H75" s="662"/>
      <c r="I75" s="380"/>
      <c r="J75" s="688"/>
      <c r="K75" s="380"/>
      <c r="L75" s="380"/>
      <c r="M75" s="688"/>
      <c r="N75" s="689"/>
      <c r="O75" s="689"/>
      <c r="P75" s="380"/>
      <c r="Q75" s="380"/>
      <c r="R75" s="380"/>
      <c r="S75" s="380"/>
      <c r="T75" s="380"/>
      <c r="U75" s="380"/>
      <c r="V75" s="380"/>
      <c r="W75" s="380"/>
      <c r="X75" s="380"/>
      <c r="Y75" s="380"/>
      <c r="Z75" s="687" t="str">
        <f>IF(Carbon_Macro!T75&lt;&gt;"",CONCATENATE(Carbon_Macro!$J75,"[",Carbon_Macro!T75,"]"),"")</f>
        <v/>
      </c>
      <c r="AA75" s="413" t="str">
        <f>IF(Carbon_Macro!U75&lt;&gt;"",CONCATENATE(Carbon_Macro!$J75,"[",Carbon_Macro!U75,"]"),"")</f>
        <v/>
      </c>
      <c r="AB75" s="413" t="str">
        <f>IF(Carbon_Macro!V75&lt;&gt;"",CONCATENATE(Carbon_Macro!$H75,"[",Carbon_Macro!V75,"]"),"")</f>
        <v/>
      </c>
      <c r="AC75" s="413" t="str">
        <f>IF(Carbon_Macro!W75&lt;&gt;"",CONCATENATE(Carbon_Macro!$H75,"[",Carbon_Macro!W75,"]"),"")</f>
        <v/>
      </c>
      <c r="AD75" s="413"/>
      <c r="AE75" s="414" t="str">
        <f>IF(Carbon_Macro!Y75&lt;&gt;"",CONCATENATE(Carbon_Macro!$H75,"[",Carbon_Macro!Y75,"]"),"")</f>
        <v/>
      </c>
    </row>
    <row r="76" spans="1:31" ht="20" customHeight="1">
      <c r="A76" s="380"/>
      <c r="B76" s="380"/>
      <c r="C76" s="380"/>
      <c r="D76" s="380"/>
      <c r="E76" s="380"/>
      <c r="F76" s="380"/>
      <c r="G76" s="380"/>
      <c r="H76" s="662"/>
      <c r="I76" s="380"/>
      <c r="J76" s="688"/>
      <c r="K76" s="380"/>
      <c r="L76" s="380"/>
      <c r="M76" s="688"/>
      <c r="N76" s="689"/>
      <c r="O76" s="689"/>
      <c r="P76" s="380"/>
      <c r="Q76" s="380"/>
      <c r="R76" s="380"/>
      <c r="S76" s="380"/>
      <c r="T76" s="380"/>
      <c r="U76" s="380"/>
      <c r="V76" s="380"/>
      <c r="W76" s="380"/>
      <c r="X76" s="380"/>
      <c r="Y76" s="380"/>
      <c r="Z76" s="687" t="str">
        <f>IF(Carbon_Macro!T76&lt;&gt;"",CONCATENATE(Carbon_Macro!$J76,"[",Carbon_Macro!T76,"]"),"")</f>
        <v/>
      </c>
      <c r="AA76" s="413" t="str">
        <f>IF(Carbon_Macro!U76&lt;&gt;"",CONCATENATE(Carbon_Macro!$J76,"[",Carbon_Macro!U76,"]"),"")</f>
        <v/>
      </c>
      <c r="AB76" s="413" t="str">
        <f>IF(Carbon_Macro!V76&lt;&gt;"",CONCATENATE(Carbon_Macro!$H76,"[",Carbon_Macro!V76,"]"),"")</f>
        <v/>
      </c>
      <c r="AC76" s="413" t="str">
        <f>IF(Carbon_Macro!W76&lt;&gt;"",CONCATENATE(Carbon_Macro!$H76,"[",Carbon_Macro!W76,"]"),"")</f>
        <v/>
      </c>
      <c r="AD76" s="413"/>
      <c r="AE76" s="414" t="str">
        <f>IF(Carbon_Macro!Y76&lt;&gt;"",CONCATENATE(Carbon_Macro!$H76,"[",Carbon_Macro!Y76,"]"),"")</f>
        <v/>
      </c>
    </row>
    <row r="77" spans="1:31" ht="20" customHeight="1">
      <c r="A77" s="380"/>
      <c r="B77" s="380"/>
      <c r="C77" s="380"/>
      <c r="D77" s="380"/>
      <c r="E77" s="380"/>
      <c r="F77" s="380"/>
      <c r="G77" s="380"/>
      <c r="H77" s="665"/>
      <c r="I77" s="380"/>
      <c r="J77" s="688"/>
      <c r="K77" s="380"/>
      <c r="L77" s="380"/>
      <c r="M77" s="688"/>
      <c r="N77" s="689"/>
      <c r="O77" s="689"/>
      <c r="P77" s="380"/>
      <c r="Q77" s="380"/>
      <c r="R77" s="380"/>
      <c r="S77" s="380"/>
      <c r="T77" s="380"/>
      <c r="U77" s="380"/>
      <c r="V77" s="380"/>
      <c r="W77" s="380"/>
      <c r="X77" s="380"/>
      <c r="Y77" s="380"/>
      <c r="Z77" s="687" t="str">
        <f>IF(Carbon_Macro!T77&lt;&gt;"",CONCATENATE(Carbon_Macro!$J77,"[",Carbon_Macro!T77,"]"),"")</f>
        <v/>
      </c>
      <c r="AA77" s="413" t="str">
        <f>IF(Carbon_Macro!U77&lt;&gt;"",CONCATENATE(Carbon_Macro!$J77,"[",Carbon_Macro!U77,"]"),"")</f>
        <v/>
      </c>
      <c r="AB77" s="413" t="str">
        <f>IF(Carbon_Macro!V77&lt;&gt;"",CONCATENATE(Carbon_Macro!$H77,"[",Carbon_Macro!V77,"]"),"")</f>
        <v/>
      </c>
      <c r="AC77" s="413" t="str">
        <f>IF(Carbon_Macro!W77&lt;&gt;"",CONCATENATE(Carbon_Macro!$H77,"[",Carbon_Macro!W77,"]"),"")</f>
        <v/>
      </c>
      <c r="AD77" s="413"/>
      <c r="AE77" s="414" t="str">
        <f>IF(Carbon_Macro!Y77&lt;&gt;"",CONCATENATE(Carbon_Macro!$H77,"[",Carbon_Macro!Y77,"]"),"")</f>
        <v/>
      </c>
    </row>
    <row r="78" spans="1:31" ht="20" customHeight="1">
      <c r="A78" s="380"/>
      <c r="B78" s="380"/>
      <c r="C78" s="380"/>
      <c r="D78" s="380"/>
      <c r="E78" s="380"/>
      <c r="F78" s="380"/>
      <c r="G78" s="380"/>
      <c r="H78" s="665"/>
      <c r="I78" s="380"/>
      <c r="J78" s="688"/>
      <c r="K78" s="380"/>
      <c r="L78" s="380"/>
      <c r="M78" s="688"/>
      <c r="N78" s="689"/>
      <c r="O78" s="689"/>
      <c r="P78" s="380"/>
      <c r="Q78" s="380"/>
      <c r="R78" s="380"/>
      <c r="S78" s="380"/>
      <c r="T78" s="380"/>
      <c r="U78" s="380"/>
      <c r="V78" s="380"/>
      <c r="W78" s="380"/>
      <c r="X78" s="380"/>
      <c r="Y78" s="380"/>
      <c r="Z78" s="687" t="str">
        <f>IF(Carbon_Macro!T78&lt;&gt;"",CONCATENATE(Carbon_Macro!$J78,"[",Carbon_Macro!T78,"]"),"")</f>
        <v/>
      </c>
      <c r="AA78" s="413" t="str">
        <f>IF(Carbon_Macro!U78&lt;&gt;"",CONCATENATE(Carbon_Macro!$J78,"[",Carbon_Macro!U78,"]"),"")</f>
        <v/>
      </c>
      <c r="AB78" s="413" t="str">
        <f>IF(Carbon_Macro!V78&lt;&gt;"",CONCATENATE(Carbon_Macro!$H78,"[",Carbon_Macro!V78,"]"),"")</f>
        <v/>
      </c>
      <c r="AC78" s="413" t="str">
        <f>IF(Carbon_Macro!W78&lt;&gt;"",CONCATENATE(Carbon_Macro!$H78,"[",Carbon_Macro!W78,"]"),"")</f>
        <v/>
      </c>
      <c r="AD78" s="413"/>
      <c r="AE78" s="414" t="str">
        <f>IF(Carbon_Macro!Y78&lt;&gt;"",CONCATENATE(Carbon_Macro!$H78,"[",Carbon_Macro!Y78,"]"),"")</f>
        <v/>
      </c>
    </row>
    <row r="79" spans="1:31" ht="20" customHeight="1">
      <c r="A79" s="380"/>
      <c r="B79" s="380"/>
      <c r="C79" s="380"/>
      <c r="D79" s="380"/>
      <c r="E79" s="380"/>
      <c r="F79" s="380"/>
      <c r="G79" s="380"/>
      <c r="H79" s="662"/>
      <c r="I79" s="380"/>
      <c r="J79" s="688"/>
      <c r="K79" s="380"/>
      <c r="L79" s="380"/>
      <c r="M79" s="688"/>
      <c r="N79" s="689"/>
      <c r="O79" s="689"/>
      <c r="P79" s="380"/>
      <c r="Q79" s="380"/>
      <c r="R79" s="380"/>
      <c r="S79" s="380"/>
      <c r="T79" s="380"/>
      <c r="U79" s="380"/>
      <c r="V79" s="380"/>
      <c r="W79" s="380"/>
      <c r="X79" s="380"/>
      <c r="Y79" s="380"/>
      <c r="Z79" s="687" t="str">
        <f>IF(Carbon_Macro!T79&lt;&gt;"",CONCATENATE(Carbon_Macro!$J79,"[",Carbon_Macro!T79,"]"),"")</f>
        <v/>
      </c>
      <c r="AA79" s="413" t="str">
        <f>IF(Carbon_Macro!U79&lt;&gt;"",CONCATENATE(Carbon_Macro!$J79,"[",Carbon_Macro!U79,"]"),"")</f>
        <v/>
      </c>
      <c r="AB79" s="413" t="str">
        <f>IF(Carbon_Macro!V79&lt;&gt;"",CONCATENATE(Carbon_Macro!$H79,"[",Carbon_Macro!V79,"]"),"")</f>
        <v/>
      </c>
      <c r="AC79" s="413" t="str">
        <f>IF(Carbon_Macro!W79&lt;&gt;"",CONCATENATE(Carbon_Macro!$H79,"[",Carbon_Macro!W79,"]"),"")</f>
        <v/>
      </c>
      <c r="AD79" s="413"/>
      <c r="AE79" s="414" t="str">
        <f>IF(Carbon_Macro!Y79&lt;&gt;"",CONCATENATE(Carbon_Macro!$H79,"[",Carbon_Macro!Y79,"]"),"")</f>
        <v/>
      </c>
    </row>
    <row r="80" spans="1:31" ht="20" customHeight="1">
      <c r="A80" s="380"/>
      <c r="B80" s="380"/>
      <c r="C80" s="380"/>
      <c r="D80" s="380"/>
      <c r="E80" s="380"/>
      <c r="F80" s="380"/>
      <c r="G80" s="380"/>
      <c r="H80" s="661"/>
      <c r="I80" s="380"/>
      <c r="J80" s="688"/>
      <c r="K80" s="380"/>
      <c r="L80" s="380"/>
      <c r="M80" s="688"/>
      <c r="N80" s="689"/>
      <c r="O80" s="689"/>
      <c r="P80" s="380"/>
      <c r="Q80" s="380"/>
      <c r="R80" s="380"/>
      <c r="S80" s="380"/>
      <c r="T80" s="380"/>
      <c r="U80" s="380"/>
      <c r="V80" s="380"/>
      <c r="W80" s="380"/>
      <c r="X80" s="380"/>
      <c r="Y80" s="380"/>
      <c r="Z80" s="687" t="str">
        <f>IF(Carbon_Macro!T80&lt;&gt;"",CONCATENATE(Carbon_Macro!$J80,"[",Carbon_Macro!T80,"]"),"")</f>
        <v/>
      </c>
      <c r="AA80" s="413" t="str">
        <f>IF(Carbon_Macro!U80&lt;&gt;"",CONCATENATE(Carbon_Macro!$J80,"[",Carbon_Macro!U80,"]"),"")</f>
        <v/>
      </c>
      <c r="AB80" s="413" t="str">
        <f>IF(Carbon_Macro!V80&lt;&gt;"",CONCATENATE(Carbon_Macro!$H80,"[",Carbon_Macro!V80,"]"),"")</f>
        <v/>
      </c>
      <c r="AC80" s="413" t="str">
        <f>IF(Carbon_Macro!W80&lt;&gt;"",CONCATENATE(Carbon_Macro!$H80,"[",Carbon_Macro!W80,"]"),"")</f>
        <v/>
      </c>
      <c r="AD80" s="413"/>
      <c r="AE80" s="414"/>
    </row>
    <row r="81" spans="1:31" ht="20" customHeight="1">
      <c r="A81" s="380"/>
      <c r="B81" s="380"/>
      <c r="C81" s="380"/>
      <c r="D81" s="380"/>
      <c r="E81" s="380"/>
      <c r="F81" s="380"/>
      <c r="G81" s="380"/>
      <c r="H81" s="662"/>
      <c r="I81" s="380"/>
      <c r="J81" s="688"/>
      <c r="K81" s="380"/>
      <c r="L81" s="380"/>
      <c r="M81" s="688"/>
      <c r="N81" s="689"/>
      <c r="O81" s="689"/>
      <c r="P81" s="380"/>
      <c r="Q81" s="380"/>
      <c r="R81" s="380"/>
      <c r="S81" s="380"/>
      <c r="T81" s="380"/>
      <c r="U81" s="380"/>
      <c r="V81" s="380"/>
      <c r="W81" s="380"/>
      <c r="X81" s="380"/>
      <c r="Y81" s="380"/>
      <c r="Z81" s="687" t="str">
        <f>IF(Carbon_Macro!T81&lt;&gt;"",CONCATENATE(Carbon_Macro!$J81,"[",Carbon_Macro!T81,"]"),"")</f>
        <v/>
      </c>
      <c r="AA81" s="413" t="str">
        <f>IF(Carbon_Macro!U81&lt;&gt;"",CONCATENATE(Carbon_Macro!$J81,"[",Carbon_Macro!U81,"]"),"")</f>
        <v/>
      </c>
      <c r="AB81" s="413" t="str">
        <f>IF(Carbon_Macro!V81&lt;&gt;"",CONCATENATE(Carbon_Macro!$H81,"[",Carbon_Macro!V81,"]"),"")</f>
        <v/>
      </c>
      <c r="AC81" s="413" t="str">
        <f>IF(Carbon_Macro!W81&lt;&gt;"",CONCATENATE(Carbon_Macro!$H81,"[",Carbon_Macro!W81,"]"),"")</f>
        <v/>
      </c>
      <c r="AD81" s="413"/>
      <c r="AE81" s="414"/>
    </row>
    <row r="82" spans="1:31" ht="20" customHeight="1">
      <c r="A82" s="380"/>
      <c r="B82" s="380"/>
      <c r="C82" s="380"/>
      <c r="D82" s="380"/>
      <c r="E82" s="380"/>
      <c r="F82" s="380"/>
      <c r="G82" s="380"/>
      <c r="H82" s="662"/>
      <c r="I82" s="380"/>
      <c r="J82" s="688"/>
      <c r="K82" s="380"/>
      <c r="L82" s="380"/>
      <c r="M82" s="688"/>
      <c r="N82" s="689"/>
      <c r="O82" s="689"/>
      <c r="P82" s="380"/>
      <c r="Q82" s="380"/>
      <c r="R82" s="380"/>
      <c r="S82" s="380"/>
      <c r="T82" s="380"/>
      <c r="U82" s="380"/>
      <c r="V82" s="380"/>
      <c r="W82" s="380"/>
      <c r="X82" s="380"/>
      <c r="Y82" s="380"/>
      <c r="Z82" s="687" t="str">
        <f>IF(Carbon_Macro!T82&lt;&gt;"",CONCATENATE(Carbon_Macro!$J82,"[",Carbon_Macro!T82,"]"),"")</f>
        <v/>
      </c>
      <c r="AA82" s="413" t="str">
        <f>IF(Carbon_Macro!U82&lt;&gt;"",CONCATENATE(Carbon_Macro!$J82,"[",Carbon_Macro!U82,"]"),"")</f>
        <v/>
      </c>
      <c r="AB82" s="413" t="str">
        <f>IF(Carbon_Macro!V82&lt;&gt;"",CONCATENATE(Carbon_Macro!$H82,"[",Carbon_Macro!V82,"]"),"")</f>
        <v/>
      </c>
      <c r="AC82" s="413" t="str">
        <f>IF(Carbon_Macro!W82&lt;&gt;"",CONCATENATE(Carbon_Macro!$H82,"[",Carbon_Macro!W82,"]"),"")</f>
        <v/>
      </c>
      <c r="AD82" s="413"/>
      <c r="AE82" s="414"/>
    </row>
    <row r="83" spans="1:31" ht="20" customHeight="1">
      <c r="A83" s="380"/>
      <c r="B83" s="380"/>
      <c r="C83" s="380"/>
      <c r="D83" s="380"/>
      <c r="E83" s="380"/>
      <c r="F83" s="380"/>
      <c r="G83" s="380"/>
      <c r="H83" s="665"/>
      <c r="I83" s="380"/>
      <c r="J83" s="688"/>
      <c r="K83" s="380"/>
      <c r="L83" s="380"/>
      <c r="M83" s="688"/>
      <c r="N83" s="689"/>
      <c r="O83" s="689"/>
      <c r="P83" s="380"/>
      <c r="Q83" s="380"/>
      <c r="R83" s="380"/>
      <c r="S83" s="380"/>
      <c r="T83" s="380"/>
      <c r="U83" s="380"/>
      <c r="V83" s="380"/>
      <c r="W83" s="380"/>
      <c r="X83" s="380"/>
      <c r="Y83" s="380"/>
      <c r="Z83" s="687" t="str">
        <f>IF(Carbon_Macro!T83&lt;&gt;"",CONCATENATE(Carbon_Macro!$J83,"[",Carbon_Macro!T83,"]"),"")</f>
        <v/>
      </c>
      <c r="AA83" s="413" t="str">
        <f>IF(Carbon_Macro!U83&lt;&gt;"",CONCATENATE(Carbon_Macro!$J83,"[",Carbon_Macro!U83,"]"),"")</f>
        <v/>
      </c>
      <c r="AB83" s="413" t="str">
        <f>IF(Carbon_Macro!V83&lt;&gt;"",CONCATENATE(Carbon_Macro!$H83,"[",Carbon_Macro!V83,"]"),"")</f>
        <v/>
      </c>
      <c r="AC83" s="413" t="str">
        <f>IF(Carbon_Macro!W83&lt;&gt;"",CONCATENATE(Carbon_Macro!$H83,"[",Carbon_Macro!W83,"]"),"")</f>
        <v/>
      </c>
      <c r="AD83" s="413"/>
      <c r="AE83" s="414"/>
    </row>
    <row r="84" spans="1:31" ht="20" customHeight="1">
      <c r="A84" s="380"/>
      <c r="B84" s="380"/>
      <c r="C84" s="380"/>
      <c r="D84" s="380"/>
      <c r="E84" s="380"/>
      <c r="F84" s="380"/>
      <c r="G84" s="380"/>
      <c r="H84" s="665"/>
      <c r="I84" s="380"/>
      <c r="J84" s="688"/>
      <c r="K84" s="380"/>
      <c r="L84" s="380"/>
      <c r="M84" s="688"/>
      <c r="N84" s="689"/>
      <c r="O84" s="689"/>
      <c r="P84" s="380"/>
      <c r="Q84" s="380"/>
      <c r="R84" s="380"/>
      <c r="S84" s="380"/>
      <c r="T84" s="380"/>
      <c r="U84" s="380"/>
      <c r="V84" s="380"/>
      <c r="W84" s="380"/>
      <c r="X84" s="380"/>
      <c r="Y84" s="380"/>
      <c r="Z84" s="687" t="str">
        <f>IF(Carbon_Macro!T84&lt;&gt;"",CONCATENATE(Carbon_Macro!$J84,"[",Carbon_Macro!T84,"]"),"")</f>
        <v/>
      </c>
      <c r="AA84" s="413" t="str">
        <f>IF(Carbon_Macro!U84&lt;&gt;"",CONCATENATE(Carbon_Macro!$J84,"[",Carbon_Macro!U84,"]"),"")</f>
        <v/>
      </c>
      <c r="AB84" s="413" t="str">
        <f>IF(Carbon_Macro!V84&lt;&gt;"",CONCATENATE(Carbon_Macro!$H84,"[",Carbon_Macro!V84,"]"),"")</f>
        <v/>
      </c>
      <c r="AC84" s="413" t="str">
        <f>IF(Carbon_Macro!W84&lt;&gt;"",CONCATENATE(Carbon_Macro!$H84,"[",Carbon_Macro!W84,"]"),"")</f>
        <v/>
      </c>
      <c r="AD84" s="413"/>
      <c r="AE84" s="414"/>
    </row>
    <row r="85" spans="1:31" ht="20" customHeight="1">
      <c r="A85" s="380"/>
      <c r="B85" s="380"/>
      <c r="C85" s="380"/>
      <c r="D85" s="380"/>
      <c r="E85" s="380"/>
      <c r="F85" s="380"/>
      <c r="G85" s="380"/>
      <c r="H85" s="662"/>
      <c r="I85" s="380"/>
      <c r="J85" s="688"/>
      <c r="K85" s="380"/>
      <c r="L85" s="380"/>
      <c r="M85" s="688"/>
      <c r="N85" s="689"/>
      <c r="O85" s="689"/>
      <c r="P85" s="380"/>
      <c r="Q85" s="380"/>
      <c r="R85" s="380"/>
      <c r="S85" s="380"/>
      <c r="T85" s="380"/>
      <c r="U85" s="380"/>
      <c r="V85" s="380"/>
      <c r="W85" s="380"/>
      <c r="X85" s="380"/>
      <c r="Y85" s="380"/>
      <c r="Z85" s="687" t="str">
        <f>IF(Carbon_Macro!T85&lt;&gt;"",CONCATENATE(Carbon_Macro!$J85,"[",Carbon_Macro!T85,"]"),"")</f>
        <v/>
      </c>
      <c r="AA85" s="413" t="str">
        <f>IF(Carbon_Macro!U85&lt;&gt;"",CONCATENATE(Carbon_Macro!$J85,"[",Carbon_Macro!U85,"]"),"")</f>
        <v/>
      </c>
      <c r="AB85" s="413" t="str">
        <f>IF(Carbon_Macro!V85&lt;&gt;"",CONCATENATE(Carbon_Macro!$H85,"[",Carbon_Macro!V85,"]"),"")</f>
        <v/>
      </c>
      <c r="AC85" s="413" t="str">
        <f>IF(Carbon_Macro!W85&lt;&gt;"",CONCATENATE(Carbon_Macro!$H85,"[",Carbon_Macro!W85,"]"),"")</f>
        <v/>
      </c>
      <c r="AD85" s="413"/>
      <c r="AE85" s="414"/>
    </row>
    <row r="86" spans="1:31" ht="20" customHeight="1">
      <c r="A86" s="380"/>
      <c r="B86" s="380"/>
      <c r="C86" s="380"/>
      <c r="D86" s="380"/>
      <c r="E86" s="380"/>
      <c r="F86" s="380"/>
      <c r="G86" s="380"/>
      <c r="H86" s="661"/>
      <c r="I86" s="380"/>
      <c r="J86" s="688"/>
      <c r="K86" s="380"/>
      <c r="L86" s="380"/>
      <c r="M86" s="688"/>
      <c r="N86" s="689"/>
      <c r="O86" s="689"/>
      <c r="P86" s="380"/>
      <c r="Q86" s="380"/>
      <c r="R86" s="380"/>
      <c r="S86" s="380"/>
      <c r="T86" s="380"/>
      <c r="U86" s="380"/>
      <c r="V86" s="380"/>
      <c r="W86" s="380"/>
      <c r="X86" s="380"/>
      <c r="Y86" s="380"/>
      <c r="Z86" s="687" t="str">
        <f>IF(Carbon_Macro!T86&lt;&gt;"",CONCATENATE(Carbon_Macro!$J86,"[",Carbon_Macro!T86,"]"),"")</f>
        <v/>
      </c>
      <c r="AA86" s="413" t="str">
        <f>IF(Carbon_Macro!U86&lt;&gt;"",CONCATENATE(Carbon_Macro!$J86,"[",Carbon_Macro!U86,"]"),"")</f>
        <v/>
      </c>
      <c r="AB86" s="413" t="str">
        <f>IF(Carbon_Macro!V86&lt;&gt;"",CONCATENATE(Carbon_Macro!$H86,"[",Carbon_Macro!V86,"]"),"")</f>
        <v/>
      </c>
      <c r="AC86" s="413" t="str">
        <f>IF(Carbon_Macro!W86&lt;&gt;"",CONCATENATE(Carbon_Macro!$H86,"[",Carbon_Macro!W86,"]"),"")</f>
        <v/>
      </c>
      <c r="AD86" s="413"/>
      <c r="AE86" s="414"/>
    </row>
    <row r="87" spans="1:31" ht="20" customHeight="1">
      <c r="A87" s="380"/>
      <c r="B87" s="380"/>
      <c r="C87" s="380"/>
      <c r="D87" s="380"/>
      <c r="E87" s="380"/>
      <c r="F87" s="380"/>
      <c r="G87" s="380"/>
      <c r="H87" s="662"/>
      <c r="I87" s="380"/>
      <c r="J87" s="688"/>
      <c r="K87" s="380"/>
      <c r="L87" s="380"/>
      <c r="M87" s="688"/>
      <c r="N87" s="689"/>
      <c r="O87" s="689"/>
      <c r="P87" s="380"/>
      <c r="Q87" s="380"/>
      <c r="R87" s="380"/>
      <c r="S87" s="380"/>
      <c r="T87" s="380"/>
      <c r="U87" s="380"/>
      <c r="V87" s="380"/>
      <c r="W87" s="380"/>
      <c r="X87" s="380"/>
      <c r="Y87" s="380"/>
      <c r="Z87" s="687" t="str">
        <f>IF(Carbon_Macro!T87&lt;&gt;"",CONCATENATE(Carbon_Macro!$J87,"[",Carbon_Macro!T87,"]"),"")</f>
        <v/>
      </c>
      <c r="AA87" s="413" t="str">
        <f>IF(Carbon_Macro!U87&lt;&gt;"",CONCATENATE(Carbon_Macro!$J87,"[",Carbon_Macro!U87,"]"),"")</f>
        <v/>
      </c>
      <c r="AB87" s="413" t="str">
        <f>IF(Carbon_Macro!V87&lt;&gt;"",CONCATENATE(Carbon_Macro!$H87,"[",Carbon_Macro!V87,"]"),"")</f>
        <v/>
      </c>
      <c r="AC87" s="413" t="str">
        <f>IF(Carbon_Macro!W87&lt;&gt;"",CONCATENATE(Carbon_Macro!$H87,"[",Carbon_Macro!W87,"]"),"")</f>
        <v/>
      </c>
      <c r="AD87" s="413"/>
      <c r="AE87" s="414"/>
    </row>
    <row r="88" spans="1:31" ht="20" customHeight="1">
      <c r="A88" s="380"/>
      <c r="B88" s="380"/>
      <c r="C88" s="380"/>
      <c r="D88" s="380"/>
      <c r="E88" s="380"/>
      <c r="F88" s="380"/>
      <c r="G88" s="380"/>
      <c r="H88" s="662"/>
      <c r="I88" s="380"/>
      <c r="J88" s="688"/>
      <c r="K88" s="380"/>
      <c r="L88" s="380"/>
      <c r="M88" s="688"/>
      <c r="N88" s="689"/>
      <c r="O88" s="689"/>
      <c r="P88" s="380"/>
      <c r="Q88" s="380"/>
      <c r="R88" s="380"/>
      <c r="S88" s="380"/>
      <c r="T88" s="380"/>
      <c r="U88" s="380"/>
      <c r="V88" s="380"/>
      <c r="W88" s="380"/>
      <c r="X88" s="380"/>
      <c r="Y88" s="380"/>
      <c r="Z88" s="687" t="str">
        <f>IF(Carbon_Macro!T88&lt;&gt;"",CONCATENATE(Carbon_Macro!$J88,"[",Carbon_Macro!T88,"]"),"")</f>
        <v/>
      </c>
      <c r="AA88" s="413" t="str">
        <f>IF(Carbon_Macro!U88&lt;&gt;"",CONCATENATE(Carbon_Macro!$J88,"[",Carbon_Macro!U88,"]"),"")</f>
        <v/>
      </c>
      <c r="AB88" s="413" t="str">
        <f>IF(Carbon_Macro!V88&lt;&gt;"",CONCATENATE(Carbon_Macro!$H88,"[",Carbon_Macro!V88,"]"),"")</f>
        <v/>
      </c>
      <c r="AC88" s="413" t="str">
        <f>IF(Carbon_Macro!W88&lt;&gt;"",CONCATENATE(Carbon_Macro!$H88,"[",Carbon_Macro!W88,"]"),"")</f>
        <v/>
      </c>
      <c r="AD88" s="413"/>
      <c r="AE88" s="414"/>
    </row>
    <row r="89" spans="1:31" ht="20" customHeight="1">
      <c r="A89" s="380"/>
      <c r="B89" s="380"/>
      <c r="C89" s="380"/>
      <c r="D89" s="380"/>
      <c r="E89" s="380"/>
      <c r="F89" s="380"/>
      <c r="G89" s="380"/>
      <c r="H89" s="665"/>
      <c r="I89" s="380"/>
      <c r="J89" s="688"/>
      <c r="K89" s="380"/>
      <c r="L89" s="380"/>
      <c r="M89" s="688"/>
      <c r="N89" s="689"/>
      <c r="O89" s="689"/>
      <c r="P89" s="380"/>
      <c r="Q89" s="380"/>
      <c r="R89" s="380"/>
      <c r="S89" s="380"/>
      <c r="T89" s="380"/>
      <c r="U89" s="380"/>
      <c r="V89" s="380"/>
      <c r="W89" s="380"/>
      <c r="X89" s="380"/>
      <c r="Y89" s="380"/>
      <c r="Z89" s="687" t="str">
        <f>IF(Carbon_Macro!T89&lt;&gt;"",CONCATENATE(Carbon_Macro!$J89,"[",Carbon_Macro!T89,"]"),"")</f>
        <v/>
      </c>
      <c r="AA89" s="413" t="str">
        <f>IF(Carbon_Macro!U89&lt;&gt;"",CONCATENATE(Carbon_Macro!$J89,"[",Carbon_Macro!U89,"]"),"")</f>
        <v/>
      </c>
      <c r="AB89" s="413" t="str">
        <f>IF(Carbon_Macro!V89&lt;&gt;"",CONCATENATE(Carbon_Macro!$H89,"[",Carbon_Macro!V89,"]"),"")</f>
        <v/>
      </c>
      <c r="AC89" s="413" t="str">
        <f>IF(Carbon_Macro!W89&lt;&gt;"",CONCATENATE(Carbon_Macro!$H89,"[",Carbon_Macro!W89,"]"),"")</f>
        <v/>
      </c>
      <c r="AD89" s="413"/>
      <c r="AE89" s="414"/>
    </row>
    <row r="90" spans="1:31" ht="20" customHeight="1">
      <c r="A90" s="380"/>
      <c r="B90" s="380"/>
      <c r="C90" s="380"/>
      <c r="D90" s="380"/>
      <c r="E90" s="380"/>
      <c r="F90" s="380"/>
      <c r="G90" s="380"/>
      <c r="H90" s="665"/>
      <c r="I90" s="380"/>
      <c r="J90" s="688"/>
      <c r="K90" s="380"/>
      <c r="L90" s="380"/>
      <c r="M90" s="688"/>
      <c r="N90" s="689"/>
      <c r="O90" s="689"/>
      <c r="P90" s="380"/>
      <c r="Q90" s="380"/>
      <c r="R90" s="380"/>
      <c r="S90" s="380"/>
      <c r="T90" s="380"/>
      <c r="U90" s="380"/>
      <c r="V90" s="380"/>
      <c r="W90" s="380"/>
      <c r="X90" s="380"/>
      <c r="Y90" s="380"/>
      <c r="Z90" s="687" t="str">
        <f>IF(Carbon_Macro!T90&lt;&gt;"",CONCATENATE(Carbon_Macro!$J90,"[",Carbon_Macro!T90,"]"),"")</f>
        <v/>
      </c>
      <c r="AA90" s="413" t="str">
        <f>IF(Carbon_Macro!U90&lt;&gt;"",CONCATENATE(Carbon_Macro!$J90,"[",Carbon_Macro!U90,"]"),"")</f>
        <v/>
      </c>
      <c r="AB90" s="413" t="str">
        <f>IF(Carbon_Macro!V90&lt;&gt;"",CONCATENATE(Carbon_Macro!$H90,"[",Carbon_Macro!V90,"]"),"")</f>
        <v/>
      </c>
      <c r="AC90" s="413" t="str">
        <f>IF(Carbon_Macro!W90&lt;&gt;"",CONCATENATE(Carbon_Macro!$H90,"[",Carbon_Macro!W90,"]"),"")</f>
        <v/>
      </c>
      <c r="AD90" s="413"/>
      <c r="AE90" s="414"/>
    </row>
    <row r="91" spans="1:31" ht="20" customHeight="1">
      <c r="A91" s="380"/>
      <c r="B91" s="380"/>
      <c r="C91" s="380"/>
      <c r="D91" s="380"/>
      <c r="E91" s="380"/>
      <c r="F91" s="380"/>
      <c r="G91" s="380"/>
      <c r="H91" s="662"/>
      <c r="I91" s="380"/>
      <c r="J91" s="688"/>
      <c r="K91" s="380"/>
      <c r="L91" s="380"/>
      <c r="M91" s="688"/>
      <c r="N91" s="689"/>
      <c r="O91" s="689"/>
      <c r="P91" s="380"/>
      <c r="Q91" s="380"/>
      <c r="R91" s="380"/>
      <c r="S91" s="380"/>
      <c r="T91" s="380"/>
      <c r="U91" s="380"/>
      <c r="V91" s="380"/>
      <c r="W91" s="380"/>
      <c r="X91" s="380"/>
      <c r="Y91" s="380"/>
      <c r="Z91" s="687" t="str">
        <f>IF(Carbon_Macro!T91&lt;&gt;"",CONCATENATE(Carbon_Macro!$J91,"[",Carbon_Macro!T91,"]"),"")</f>
        <v/>
      </c>
      <c r="AA91" s="413" t="str">
        <f>IF(Carbon_Macro!U91&lt;&gt;"",CONCATENATE(Carbon_Macro!$J91,"[",Carbon_Macro!U91,"]"),"")</f>
        <v/>
      </c>
      <c r="AB91" s="413" t="str">
        <f>IF(Carbon_Macro!V91&lt;&gt;"",CONCATENATE(Carbon_Macro!$H91,"[",Carbon_Macro!V91,"]"),"")</f>
        <v/>
      </c>
      <c r="AC91" s="413" t="str">
        <f>IF(Carbon_Macro!W91&lt;&gt;"",CONCATENATE(Carbon_Macro!$H91,"[",Carbon_Macro!W91,"]"),"")</f>
        <v/>
      </c>
      <c r="AD91" s="413"/>
      <c r="AE91" s="414"/>
    </row>
    <row r="92" spans="1:31" ht="20" customHeight="1">
      <c r="A92" s="380"/>
      <c r="B92" s="380"/>
      <c r="C92" s="380"/>
      <c r="D92" s="380"/>
      <c r="E92" s="380"/>
      <c r="F92" s="380"/>
      <c r="G92" s="380"/>
      <c r="H92" s="661"/>
      <c r="I92" s="380"/>
      <c r="J92" s="688"/>
      <c r="K92" s="380"/>
      <c r="L92" s="380"/>
      <c r="M92" s="688"/>
      <c r="N92" s="689"/>
      <c r="O92" s="689"/>
      <c r="P92" s="380"/>
      <c r="Q92" s="380"/>
      <c r="R92" s="380"/>
      <c r="S92" s="380"/>
      <c r="T92" s="380"/>
      <c r="U92" s="380"/>
      <c r="V92" s="380"/>
      <c r="W92" s="380"/>
      <c r="X92" s="380"/>
      <c r="Y92" s="380"/>
      <c r="Z92" s="687" t="str">
        <f>IF(Carbon_Macro!T92&lt;&gt;"",CONCATENATE(Carbon_Macro!$J92,"[",Carbon_Macro!T92,"]"),"")</f>
        <v/>
      </c>
      <c r="AA92" s="413" t="str">
        <f>IF(Carbon_Macro!U92&lt;&gt;"",CONCATENATE(Carbon_Macro!$J92,"[",Carbon_Macro!U92,"]"),"")</f>
        <v/>
      </c>
      <c r="AB92" s="413" t="str">
        <f>IF(Carbon_Macro!V92&lt;&gt;"",CONCATENATE(Carbon_Macro!$H92,"[",Carbon_Macro!V92,"]"),"")</f>
        <v/>
      </c>
      <c r="AC92" s="413" t="str">
        <f>IF(Carbon_Macro!W92&lt;&gt;"",CONCATENATE(Carbon_Macro!$H92,"[",Carbon_Macro!W92,"]"),"")</f>
        <v/>
      </c>
      <c r="AD92" s="413"/>
      <c r="AE92" s="414"/>
    </row>
    <row r="93" spans="1:31" ht="20" customHeight="1">
      <c r="A93" s="380"/>
      <c r="B93" s="380"/>
      <c r="C93" s="380"/>
      <c r="D93" s="380"/>
      <c r="E93" s="380"/>
      <c r="F93" s="380"/>
      <c r="G93" s="380"/>
      <c r="H93" s="662"/>
      <c r="I93" s="380"/>
      <c r="J93" s="688"/>
      <c r="K93" s="380"/>
      <c r="L93" s="380"/>
      <c r="M93" s="688"/>
      <c r="N93" s="689"/>
      <c r="O93" s="689"/>
      <c r="P93" s="380"/>
      <c r="Q93" s="380"/>
      <c r="R93" s="380"/>
      <c r="S93" s="380"/>
      <c r="T93" s="380"/>
      <c r="U93" s="380"/>
      <c r="V93" s="380"/>
      <c r="W93" s="380"/>
      <c r="X93" s="380"/>
      <c r="Y93" s="380"/>
      <c r="Z93" s="687" t="str">
        <f>IF(Carbon_Macro!T93&lt;&gt;"",CONCATENATE(Carbon_Macro!$J93,"[",Carbon_Macro!T93,"]"),"")</f>
        <v/>
      </c>
      <c r="AA93" s="413" t="str">
        <f>IF(Carbon_Macro!U93&lt;&gt;"",CONCATENATE(Carbon_Macro!$J93,"[",Carbon_Macro!U93,"]"),"")</f>
        <v/>
      </c>
      <c r="AB93" s="413" t="str">
        <f>IF(Carbon_Macro!V93&lt;&gt;"",CONCATENATE(Carbon_Macro!$H93,"[",Carbon_Macro!V93,"]"),"")</f>
        <v/>
      </c>
      <c r="AC93" s="413" t="str">
        <f>IF(Carbon_Macro!W93&lt;&gt;"",CONCATENATE(Carbon_Macro!$H93,"[",Carbon_Macro!W93,"]"),"")</f>
        <v/>
      </c>
      <c r="AD93" s="413"/>
      <c r="AE93" s="414"/>
    </row>
    <row r="94" spans="1:31" ht="20" customHeight="1">
      <c r="A94" s="380"/>
      <c r="B94" s="380"/>
      <c r="C94" s="380"/>
      <c r="D94" s="380"/>
      <c r="E94" s="380"/>
      <c r="F94" s="380"/>
      <c r="G94" s="380"/>
      <c r="H94" s="662"/>
      <c r="I94" s="380"/>
      <c r="J94" s="688"/>
      <c r="K94" s="380"/>
      <c r="L94" s="380"/>
      <c r="M94" s="688"/>
      <c r="N94" s="689"/>
      <c r="O94" s="689"/>
      <c r="P94" s="380"/>
      <c r="Q94" s="380"/>
      <c r="R94" s="380"/>
      <c r="S94" s="380"/>
      <c r="T94" s="380"/>
      <c r="U94" s="380"/>
      <c r="V94" s="380"/>
      <c r="W94" s="380"/>
      <c r="X94" s="380"/>
      <c r="Y94" s="380"/>
      <c r="Z94" s="687" t="str">
        <f>IF(Carbon_Macro!T94&lt;&gt;"",CONCATENATE(Carbon_Macro!$J94,"[",Carbon_Macro!T94,"]"),"")</f>
        <v/>
      </c>
      <c r="AA94" s="413" t="str">
        <f>IF(Carbon_Macro!U94&lt;&gt;"",CONCATENATE(Carbon_Macro!$J94,"[",Carbon_Macro!U94,"]"),"")</f>
        <v/>
      </c>
      <c r="AB94" s="413" t="str">
        <f>IF(Carbon_Macro!V94&lt;&gt;"",CONCATENATE(Carbon_Macro!$H94,"[",Carbon_Macro!V94,"]"),"")</f>
        <v/>
      </c>
      <c r="AC94" s="413" t="str">
        <f>IF(Carbon_Macro!W94&lt;&gt;"",CONCATENATE(Carbon_Macro!$H94,"[",Carbon_Macro!W94,"]"),"")</f>
        <v/>
      </c>
      <c r="AD94" s="413"/>
      <c r="AE94" s="414"/>
    </row>
    <row r="95" spans="1:31" ht="20" customHeight="1">
      <c r="A95" s="380"/>
      <c r="B95" s="380"/>
      <c r="C95" s="380"/>
      <c r="D95" s="380"/>
      <c r="E95" s="380"/>
      <c r="F95" s="380"/>
      <c r="G95" s="380"/>
      <c r="H95" s="665"/>
      <c r="I95" s="380"/>
      <c r="J95" s="688"/>
      <c r="K95" s="380"/>
      <c r="L95" s="380"/>
      <c r="M95" s="688"/>
      <c r="N95" s="689"/>
      <c r="O95" s="689"/>
      <c r="P95" s="380"/>
      <c r="Q95" s="380"/>
      <c r="R95" s="380"/>
      <c r="S95" s="380"/>
      <c r="T95" s="380"/>
      <c r="U95" s="380"/>
      <c r="V95" s="380"/>
      <c r="W95" s="380"/>
      <c r="X95" s="380"/>
      <c r="Y95" s="380"/>
      <c r="Z95" s="687" t="str">
        <f>IF(Carbon_Macro!T95&lt;&gt;"",CONCATENATE(Carbon_Macro!$J95,"[",Carbon_Macro!T95,"]"),"")</f>
        <v/>
      </c>
      <c r="AA95" s="413" t="str">
        <f>IF(Carbon_Macro!U95&lt;&gt;"",CONCATENATE(Carbon_Macro!$J95,"[",Carbon_Macro!U95,"]"),"")</f>
        <v/>
      </c>
      <c r="AB95" s="413" t="str">
        <f>IF(Carbon_Macro!V95&lt;&gt;"",CONCATENATE(Carbon_Macro!$H95,"[",Carbon_Macro!V95,"]"),"")</f>
        <v/>
      </c>
      <c r="AC95" s="413" t="str">
        <f>IF(Carbon_Macro!W95&lt;&gt;"",CONCATENATE(Carbon_Macro!$H95,"[",Carbon_Macro!W95,"]"),"")</f>
        <v/>
      </c>
      <c r="AD95" s="413"/>
      <c r="AE95" s="414"/>
    </row>
    <row r="96" spans="1:31" ht="20" customHeight="1">
      <c r="A96" s="380"/>
      <c r="B96" s="380"/>
      <c r="C96" s="380"/>
      <c r="D96" s="380"/>
      <c r="E96" s="380"/>
      <c r="F96" s="380"/>
      <c r="G96" s="380"/>
      <c r="H96" s="665"/>
      <c r="I96" s="380"/>
      <c r="J96" s="688"/>
      <c r="K96" s="380"/>
      <c r="L96" s="380"/>
      <c r="M96" s="688"/>
      <c r="N96" s="689"/>
      <c r="O96" s="689"/>
      <c r="P96" s="380"/>
      <c r="Q96" s="380"/>
      <c r="R96" s="380"/>
      <c r="S96" s="380"/>
      <c r="T96" s="380"/>
      <c r="U96" s="380"/>
      <c r="V96" s="380"/>
      <c r="W96" s="380"/>
      <c r="X96" s="380"/>
      <c r="Y96" s="380"/>
      <c r="Z96" s="687" t="str">
        <f>IF(Carbon_Macro!T96&lt;&gt;"",CONCATENATE(Carbon_Macro!$J96,"[",Carbon_Macro!T96,"]"),"")</f>
        <v/>
      </c>
      <c r="AA96" s="413" t="str">
        <f>IF(Carbon_Macro!U96&lt;&gt;"",CONCATENATE(Carbon_Macro!$J96,"[",Carbon_Macro!U96,"]"),"")</f>
        <v/>
      </c>
      <c r="AB96" s="413" t="str">
        <f>IF(Carbon_Macro!V96&lt;&gt;"",CONCATENATE(Carbon_Macro!$H96,"[",Carbon_Macro!V96,"]"),"")</f>
        <v/>
      </c>
      <c r="AC96" s="413" t="str">
        <f>IF(Carbon_Macro!W96&lt;&gt;"",CONCATENATE(Carbon_Macro!$H96,"[",Carbon_Macro!W96,"]"),"")</f>
        <v/>
      </c>
      <c r="AD96" s="413"/>
      <c r="AE96" s="414"/>
    </row>
    <row r="97" spans="1:31" ht="20" customHeight="1">
      <c r="A97" s="380"/>
      <c r="B97" s="380"/>
      <c r="C97" s="380"/>
      <c r="D97" s="380"/>
      <c r="E97" s="380"/>
      <c r="F97" s="380"/>
      <c r="G97" s="380"/>
      <c r="H97" s="665"/>
      <c r="I97" s="380"/>
      <c r="J97" s="688"/>
      <c r="K97" s="380"/>
      <c r="L97" s="380"/>
      <c r="M97" s="688"/>
      <c r="N97" s="689"/>
      <c r="O97" s="689"/>
      <c r="P97" s="380"/>
      <c r="Q97" s="380"/>
      <c r="R97" s="380"/>
      <c r="S97" s="380"/>
      <c r="T97" s="380"/>
      <c r="U97" s="380"/>
      <c r="V97" s="380"/>
      <c r="W97" s="380"/>
      <c r="X97" s="380"/>
      <c r="Y97" s="380"/>
      <c r="Z97" s="687" t="str">
        <f>IF(Carbon_Macro!T97&lt;&gt;"",CONCATENATE(Carbon_Macro!$J97,"[",Carbon_Macro!T97,"]"),"")</f>
        <v/>
      </c>
      <c r="AA97" s="413" t="str">
        <f>IF(Carbon_Macro!U97&lt;&gt;"",CONCATENATE(Carbon_Macro!$J97,"[",Carbon_Macro!U97,"]"),"")</f>
        <v/>
      </c>
      <c r="AB97" s="413" t="str">
        <f>IF(Carbon_Macro!V97&lt;&gt;"",CONCATENATE(Carbon_Macro!$H97,"[",Carbon_Macro!V97,"]"),"")</f>
        <v/>
      </c>
      <c r="AC97" s="413" t="str">
        <f>IF(Carbon_Macro!W97&lt;&gt;"",CONCATENATE(Carbon_Macro!$H97,"[",Carbon_Macro!W97,"]"),"")</f>
        <v/>
      </c>
      <c r="AD97" s="413"/>
      <c r="AE97" s="414"/>
    </row>
    <row r="98" spans="1:31" ht="20" customHeight="1">
      <c r="A98" s="380"/>
      <c r="B98" s="380"/>
      <c r="C98" s="380"/>
      <c r="D98" s="380"/>
      <c r="E98" s="380"/>
      <c r="F98" s="380"/>
      <c r="G98" s="380"/>
      <c r="H98" s="665"/>
      <c r="I98" s="380"/>
      <c r="J98" s="688"/>
      <c r="K98" s="380"/>
      <c r="L98" s="380"/>
      <c r="M98" s="688"/>
      <c r="N98" s="689"/>
      <c r="O98" s="689"/>
      <c r="P98" s="380"/>
      <c r="Q98" s="380"/>
      <c r="R98" s="380"/>
      <c r="S98" s="380"/>
      <c r="T98" s="380"/>
      <c r="U98" s="380"/>
      <c r="V98" s="380"/>
      <c r="W98" s="380"/>
      <c r="X98" s="380"/>
      <c r="Y98" s="380"/>
      <c r="Z98" s="687" t="str">
        <f>IF(Carbon_Macro!T98&lt;&gt;"",CONCATENATE(Carbon_Macro!$J98,"[",Carbon_Macro!T98,"]"),"")</f>
        <v/>
      </c>
      <c r="AA98" s="413" t="str">
        <f>IF(Carbon_Macro!U98&lt;&gt;"",CONCATENATE(Carbon_Macro!$J98,"[",Carbon_Macro!U98,"]"),"")</f>
        <v/>
      </c>
      <c r="AB98" s="413" t="str">
        <f>IF(Carbon_Macro!V98&lt;&gt;"",CONCATENATE(Carbon_Macro!$H98,"[",Carbon_Macro!V98,"]"),"")</f>
        <v/>
      </c>
      <c r="AC98" s="413" t="str">
        <f>IF(Carbon_Macro!W98&lt;&gt;"",CONCATENATE(Carbon_Macro!$H98,"[",Carbon_Macro!W98,"]"),"")</f>
        <v/>
      </c>
      <c r="AD98" s="413"/>
      <c r="AE98" s="414"/>
    </row>
    <row r="99" spans="1:31" ht="20" customHeight="1">
      <c r="A99" s="380"/>
      <c r="B99" s="380"/>
      <c r="C99" s="380"/>
      <c r="D99" s="380"/>
      <c r="E99" s="380"/>
      <c r="F99" s="380"/>
      <c r="G99" s="380"/>
      <c r="H99" s="661"/>
      <c r="I99" s="380"/>
      <c r="J99" s="688"/>
      <c r="K99" s="380"/>
      <c r="L99" s="380"/>
      <c r="M99" s="688"/>
      <c r="N99" s="689"/>
      <c r="O99" s="689"/>
      <c r="P99" s="380"/>
      <c r="Q99" s="380"/>
      <c r="R99" s="380"/>
      <c r="S99" s="380"/>
      <c r="T99" s="380"/>
      <c r="U99" s="380"/>
      <c r="V99" s="380"/>
      <c r="W99" s="380"/>
      <c r="X99" s="380"/>
      <c r="Y99" s="380"/>
      <c r="Z99" s="687" t="str">
        <f>IF(Carbon_Macro!T99&lt;&gt;"",CONCATENATE(Carbon_Macro!$J99,"[",Carbon_Macro!T99,"]"),"")</f>
        <v/>
      </c>
      <c r="AA99" s="413" t="str">
        <f>IF(Carbon_Macro!U99&lt;&gt;"",CONCATENATE(Carbon_Macro!$J99,"[",Carbon_Macro!U99,"]"),"")</f>
        <v/>
      </c>
      <c r="AB99" s="413" t="str">
        <f>IF(Carbon_Macro!V99&lt;&gt;"",CONCATENATE(Carbon_Macro!$H99,"[",Carbon_Macro!V99,"]"),"")</f>
        <v/>
      </c>
      <c r="AC99" s="413" t="str">
        <f>IF(Carbon_Macro!W99&lt;&gt;"",CONCATENATE(Carbon_Macro!$H99,"[",Carbon_Macro!W99,"]"),"")</f>
        <v/>
      </c>
      <c r="AD99" s="413"/>
      <c r="AE99" s="414"/>
    </row>
    <row r="100" spans="1:31" ht="20" customHeight="1">
      <c r="A100" s="380"/>
      <c r="B100" s="380"/>
      <c r="C100" s="380"/>
      <c r="D100" s="380"/>
      <c r="E100" s="380"/>
      <c r="F100" s="380"/>
      <c r="G100" s="380"/>
      <c r="H100" s="662"/>
      <c r="I100" s="380"/>
      <c r="J100" s="688"/>
      <c r="K100" s="380"/>
      <c r="L100" s="380"/>
      <c r="M100" s="688"/>
      <c r="N100" s="689"/>
      <c r="O100" s="689"/>
      <c r="P100" s="380"/>
      <c r="Q100" s="380"/>
      <c r="R100" s="380"/>
      <c r="S100" s="380"/>
      <c r="T100" s="380"/>
      <c r="U100" s="380"/>
      <c r="V100" s="380"/>
      <c r="W100" s="380"/>
      <c r="X100" s="380"/>
      <c r="Y100" s="380"/>
      <c r="Z100" s="687" t="str">
        <f>IF(Carbon_Macro!T100&lt;&gt;"",CONCATENATE(Carbon_Macro!$J100,"[",Carbon_Macro!T100,"]"),"")</f>
        <v/>
      </c>
      <c r="AA100" s="413" t="str">
        <f>IF(Carbon_Macro!U100&lt;&gt;"",CONCATENATE(Carbon_Macro!$J100,"[",Carbon_Macro!U100,"]"),"")</f>
        <v/>
      </c>
      <c r="AB100" s="413" t="str">
        <f>IF(Carbon_Macro!V100&lt;&gt;"",CONCATENATE(Carbon_Macro!$H100,"[",Carbon_Macro!V100,"]"),"")</f>
        <v/>
      </c>
      <c r="AC100" s="413" t="str">
        <f>IF(Carbon_Macro!W100&lt;&gt;"",CONCATENATE(Carbon_Macro!$H100,"[",Carbon_Macro!W100,"]"),"")</f>
        <v/>
      </c>
      <c r="AD100" s="413"/>
      <c r="AE100" s="414"/>
    </row>
    <row r="101" spans="1:31" ht="20" customHeight="1">
      <c r="A101" s="380"/>
      <c r="B101" s="380"/>
      <c r="C101" s="380"/>
      <c r="D101" s="380"/>
      <c r="E101" s="380"/>
      <c r="F101" s="380"/>
      <c r="G101" s="380"/>
      <c r="H101" s="662"/>
      <c r="I101" s="380"/>
      <c r="J101" s="688"/>
      <c r="K101" s="380"/>
      <c r="L101" s="380"/>
      <c r="M101" s="688"/>
      <c r="N101" s="689"/>
      <c r="O101" s="689"/>
      <c r="P101" s="380"/>
      <c r="Q101" s="380"/>
      <c r="R101" s="380"/>
      <c r="S101" s="380"/>
      <c r="T101" s="380"/>
      <c r="U101" s="380"/>
      <c r="V101" s="380"/>
      <c r="W101" s="380"/>
      <c r="X101" s="380"/>
      <c r="Y101" s="380"/>
      <c r="Z101" s="687" t="str">
        <f>IF(Carbon_Macro!T101&lt;&gt;"",CONCATENATE(Carbon_Macro!$J101,"[",Carbon_Macro!T101,"]"),"")</f>
        <v/>
      </c>
      <c r="AA101" s="413" t="str">
        <f>IF(Carbon_Macro!U101&lt;&gt;"",CONCATENATE(Carbon_Macro!$J101,"[",Carbon_Macro!U101,"]"),"")</f>
        <v/>
      </c>
      <c r="AB101" s="413" t="str">
        <f>IF(Carbon_Macro!V101&lt;&gt;"",CONCATENATE(Carbon_Macro!$H101,"[",Carbon_Macro!V101,"]"),"")</f>
        <v/>
      </c>
      <c r="AC101" s="413" t="str">
        <f>IF(Carbon_Macro!W101&lt;&gt;"",CONCATENATE(Carbon_Macro!$H101,"[",Carbon_Macro!W101,"]"),"")</f>
        <v/>
      </c>
      <c r="AD101" s="413"/>
      <c r="AE101" s="414"/>
    </row>
    <row r="102" spans="1:31" ht="20" customHeight="1">
      <c r="A102" s="380"/>
      <c r="B102" s="380"/>
      <c r="C102" s="380"/>
      <c r="D102" s="380"/>
      <c r="E102" s="380"/>
      <c r="F102" s="380"/>
      <c r="G102" s="380"/>
      <c r="H102" s="661"/>
      <c r="I102" s="380"/>
      <c r="J102" s="688"/>
      <c r="K102" s="380"/>
      <c r="L102" s="380"/>
      <c r="M102" s="688"/>
      <c r="N102" s="689"/>
      <c r="O102" s="689"/>
      <c r="P102" s="380"/>
      <c r="Q102" s="380"/>
      <c r="R102" s="380"/>
      <c r="S102" s="380"/>
      <c r="T102" s="380"/>
      <c r="U102" s="380"/>
      <c r="V102" s="380"/>
      <c r="W102" s="380"/>
      <c r="X102" s="380"/>
      <c r="Y102" s="380"/>
      <c r="Z102" s="687" t="str">
        <f>IF(Carbon_Macro!T102&lt;&gt;"",CONCATENATE(Carbon_Macro!$J102,"[",Carbon_Macro!T102,"]"),"")</f>
        <v/>
      </c>
      <c r="AA102" s="413" t="str">
        <f>IF(Carbon_Macro!U102&lt;&gt;"",CONCATENATE(Carbon_Macro!$J102,"[",Carbon_Macro!U102,"]"),"")</f>
        <v/>
      </c>
      <c r="AB102" s="413" t="str">
        <f>IF(Carbon_Macro!V102&lt;&gt;"",CONCATENATE(Carbon_Macro!$H102,"[",Carbon_Macro!V102,"]"),"")</f>
        <v/>
      </c>
      <c r="AC102" s="413" t="str">
        <f>IF(Carbon_Macro!W102&lt;&gt;"",CONCATENATE(Carbon_Macro!$H102,"[",Carbon_Macro!W102,"]"),"")</f>
        <v/>
      </c>
      <c r="AD102" s="413"/>
      <c r="AE102" s="414"/>
    </row>
    <row r="103" spans="1:31" ht="20" customHeight="1">
      <c r="A103" s="380"/>
      <c r="B103" s="380"/>
      <c r="C103" s="380"/>
      <c r="D103" s="380"/>
      <c r="E103" s="380"/>
      <c r="F103" s="380"/>
      <c r="G103" s="380"/>
      <c r="H103" s="662"/>
      <c r="I103" s="380"/>
      <c r="J103" s="688"/>
      <c r="K103" s="380"/>
      <c r="L103" s="380"/>
      <c r="M103" s="688"/>
      <c r="N103" s="689"/>
      <c r="O103" s="689"/>
      <c r="P103" s="380"/>
      <c r="Q103" s="380"/>
      <c r="R103" s="380"/>
      <c r="S103" s="380"/>
      <c r="T103" s="380"/>
      <c r="U103" s="380"/>
      <c r="V103" s="380"/>
      <c r="W103" s="380"/>
      <c r="X103" s="380"/>
      <c r="Y103" s="380"/>
      <c r="Z103" s="687" t="str">
        <f>IF(Carbon_Macro!T103&lt;&gt;"",CONCATENATE(Carbon_Macro!$J103,"[",Carbon_Macro!T103,"]"),"")</f>
        <v/>
      </c>
      <c r="AA103" s="413" t="str">
        <f>IF(Carbon_Macro!U103&lt;&gt;"",CONCATENATE(Carbon_Macro!$J103,"[",Carbon_Macro!U103,"]"),"")</f>
        <v/>
      </c>
      <c r="AB103" s="413" t="str">
        <f>IF(Carbon_Macro!V103&lt;&gt;"",CONCATENATE(Carbon_Macro!$H103,"[",Carbon_Macro!V103,"]"),"")</f>
        <v/>
      </c>
      <c r="AC103" s="413" t="str">
        <f>IF(Carbon_Macro!W103&lt;&gt;"",CONCATENATE(Carbon_Macro!$H103,"[",Carbon_Macro!W103,"]"),"")</f>
        <v/>
      </c>
      <c r="AD103" s="413"/>
      <c r="AE103" s="414"/>
    </row>
    <row r="104" spans="1:31" ht="20" customHeight="1">
      <c r="A104" s="380"/>
      <c r="B104" s="380"/>
      <c r="C104" s="380"/>
      <c r="D104" s="380"/>
      <c r="E104" s="380"/>
      <c r="F104" s="380"/>
      <c r="G104" s="380"/>
      <c r="H104" s="662"/>
      <c r="I104" s="380"/>
      <c r="J104" s="688"/>
      <c r="K104" s="380"/>
      <c r="L104" s="380"/>
      <c r="M104" s="688"/>
      <c r="N104" s="689"/>
      <c r="O104" s="689"/>
      <c r="P104" s="380"/>
      <c r="Q104" s="380"/>
      <c r="R104" s="380"/>
      <c r="S104" s="380"/>
      <c r="T104" s="380"/>
      <c r="U104" s="380"/>
      <c r="V104" s="380"/>
      <c r="W104" s="380"/>
      <c r="X104" s="380"/>
      <c r="Y104" s="380"/>
      <c r="Z104" s="687" t="str">
        <f>IF(Carbon_Macro!T104&lt;&gt;"",CONCATENATE(Carbon_Macro!$J104,"[",Carbon_Macro!T104,"]"),"")</f>
        <v/>
      </c>
      <c r="AA104" s="413" t="str">
        <f>IF(Carbon_Macro!U104&lt;&gt;"",CONCATENATE(Carbon_Macro!$J104,"[",Carbon_Macro!U104,"]"),"")</f>
        <v/>
      </c>
      <c r="AB104" s="413" t="str">
        <f>IF(Carbon_Macro!V104&lt;&gt;"",CONCATENATE(Carbon_Macro!$H104,"[",Carbon_Macro!V104,"]"),"")</f>
        <v/>
      </c>
      <c r="AC104" s="413" t="str">
        <f>IF(Carbon_Macro!W104&lt;&gt;"",CONCATENATE(Carbon_Macro!$H104,"[",Carbon_Macro!W104,"]"),"")</f>
        <v/>
      </c>
      <c r="AD104" s="413"/>
      <c r="AE104" s="414"/>
    </row>
    <row r="105" spans="1:31" ht="20" customHeight="1">
      <c r="A105" s="380"/>
      <c r="B105" s="380"/>
      <c r="C105" s="380"/>
      <c r="D105" s="380"/>
      <c r="E105" s="380"/>
      <c r="F105" s="380"/>
      <c r="G105" s="380"/>
      <c r="H105" s="661"/>
      <c r="I105" s="380"/>
      <c r="J105" s="688"/>
      <c r="K105" s="380"/>
      <c r="L105" s="380"/>
      <c r="M105" s="688"/>
      <c r="N105" s="689"/>
      <c r="O105" s="689"/>
      <c r="P105" s="380"/>
      <c r="Q105" s="380"/>
      <c r="R105" s="380"/>
      <c r="S105" s="380"/>
      <c r="T105" s="380"/>
      <c r="U105" s="380"/>
      <c r="V105" s="380"/>
      <c r="W105" s="380"/>
      <c r="X105" s="380"/>
      <c r="Y105" s="380"/>
      <c r="Z105" s="687" t="str">
        <f>IF(Carbon_Macro!T105&lt;&gt;"",CONCATENATE(Carbon_Macro!$J105,"[",Carbon_Macro!T105,"]"),"")</f>
        <v/>
      </c>
      <c r="AA105" s="413" t="str">
        <f>IF(Carbon_Macro!U105&lt;&gt;"",CONCATENATE(Carbon_Macro!$J105,"[",Carbon_Macro!U105,"]"),"")</f>
        <v/>
      </c>
      <c r="AB105" s="413" t="str">
        <f>IF(Carbon_Macro!V105&lt;&gt;"",CONCATENATE(Carbon_Macro!$H105,"[",Carbon_Macro!V105,"]"),"")</f>
        <v/>
      </c>
      <c r="AC105" s="413" t="str">
        <f>IF(Carbon_Macro!W105&lt;&gt;"",CONCATENATE(Carbon_Macro!$H105,"[",Carbon_Macro!W105,"]"),"")</f>
        <v/>
      </c>
      <c r="AD105" s="413"/>
      <c r="AE105" s="414"/>
    </row>
    <row r="106" spans="1:31" ht="20" customHeight="1">
      <c r="A106" s="380"/>
      <c r="B106" s="380"/>
      <c r="C106" s="380"/>
      <c r="D106" s="380"/>
      <c r="E106" s="380"/>
      <c r="F106" s="380"/>
      <c r="G106" s="380"/>
      <c r="H106" s="662"/>
      <c r="I106" s="380"/>
      <c r="J106" s="688"/>
      <c r="K106" s="380"/>
      <c r="L106" s="380"/>
      <c r="M106" s="688"/>
      <c r="N106" s="689"/>
      <c r="O106" s="689"/>
      <c r="P106" s="380"/>
      <c r="Q106" s="380"/>
      <c r="R106" s="380"/>
      <c r="S106" s="380"/>
      <c r="T106" s="380"/>
      <c r="U106" s="380"/>
      <c r="V106" s="380"/>
      <c r="W106" s="380"/>
      <c r="X106" s="380"/>
      <c r="Y106" s="380"/>
      <c r="Z106" s="687" t="str">
        <f>IF(Carbon_Macro!T106&lt;&gt;"",CONCATENATE(Carbon_Macro!$J106,"[",Carbon_Macro!T106,"]"),"")</f>
        <v/>
      </c>
      <c r="AA106" s="413" t="str">
        <f>IF(Carbon_Macro!U106&lt;&gt;"",CONCATENATE(Carbon_Macro!$J106,"[",Carbon_Macro!U106,"]"),"")</f>
        <v/>
      </c>
      <c r="AB106" s="413" t="str">
        <f>IF(Carbon_Macro!V106&lt;&gt;"",CONCATENATE(Carbon_Macro!$H106,"[",Carbon_Macro!V106,"]"),"")</f>
        <v/>
      </c>
      <c r="AC106" s="413" t="str">
        <f>IF(Carbon_Macro!W106&lt;&gt;"",CONCATENATE(Carbon_Macro!$H106,"[",Carbon_Macro!W106,"]"),"")</f>
        <v/>
      </c>
      <c r="AD106" s="413"/>
      <c r="AE106" s="414"/>
    </row>
    <row r="107" spans="1:31" ht="20" customHeight="1">
      <c r="A107" s="380"/>
      <c r="B107" s="380"/>
      <c r="C107" s="380"/>
      <c r="D107" s="380"/>
      <c r="E107" s="380"/>
      <c r="F107" s="380"/>
      <c r="G107" s="380"/>
      <c r="H107" s="662"/>
      <c r="I107" s="380"/>
      <c r="J107" s="688"/>
      <c r="K107" s="380"/>
      <c r="L107" s="380"/>
      <c r="M107" s="688"/>
      <c r="N107" s="689"/>
      <c r="O107" s="689"/>
      <c r="P107" s="380"/>
      <c r="Q107" s="380"/>
      <c r="R107" s="380"/>
      <c r="S107" s="380"/>
      <c r="T107" s="380"/>
      <c r="U107" s="380"/>
      <c r="V107" s="380"/>
      <c r="W107" s="380"/>
      <c r="X107" s="380"/>
      <c r="Y107" s="380"/>
      <c r="Z107" s="687" t="str">
        <f>IF(Carbon_Macro!T107&lt;&gt;"",CONCATENATE(Carbon_Macro!$J107,"[",Carbon_Macro!T107,"]"),"")</f>
        <v/>
      </c>
      <c r="AA107" s="413" t="str">
        <f>IF(Carbon_Macro!U107&lt;&gt;"",CONCATENATE(Carbon_Macro!$J107,"[",Carbon_Macro!U107,"]"),"")</f>
        <v/>
      </c>
      <c r="AB107" s="413" t="str">
        <f>IF(Carbon_Macro!V107&lt;&gt;"",CONCATENATE(Carbon_Macro!$H107,"[",Carbon_Macro!V107,"]"),"")</f>
        <v/>
      </c>
      <c r="AC107" s="413" t="str">
        <f>IF(Carbon_Macro!W107&lt;&gt;"",CONCATENATE(Carbon_Macro!$H107,"[",Carbon_Macro!W107,"]"),"")</f>
        <v/>
      </c>
      <c r="AD107" s="413"/>
      <c r="AE107" s="414"/>
    </row>
    <row r="108" spans="1:31" ht="20" customHeight="1">
      <c r="A108" s="380"/>
      <c r="B108" s="380"/>
      <c r="C108" s="380"/>
      <c r="D108" s="380"/>
      <c r="E108" s="380"/>
      <c r="F108" s="380"/>
      <c r="G108" s="380"/>
      <c r="H108" s="661"/>
      <c r="I108" s="380"/>
      <c r="J108" s="688"/>
      <c r="K108" s="380"/>
      <c r="L108" s="380"/>
      <c r="M108" s="688"/>
      <c r="N108" s="689"/>
      <c r="O108" s="689"/>
      <c r="P108" s="380"/>
      <c r="Q108" s="380"/>
      <c r="R108" s="380"/>
      <c r="S108" s="380"/>
      <c r="T108" s="380"/>
      <c r="U108" s="380"/>
      <c r="V108" s="380"/>
      <c r="W108" s="380"/>
      <c r="X108" s="380"/>
      <c r="Y108" s="380"/>
      <c r="Z108" s="687" t="str">
        <f>IF(Carbon_Macro!T108&lt;&gt;"",CONCATENATE(Carbon_Macro!$J108,"[",Carbon_Macro!T108,"]"),"")</f>
        <v/>
      </c>
      <c r="AA108" s="413" t="str">
        <f>IF(Carbon_Macro!U108&lt;&gt;"",CONCATENATE(Carbon_Macro!$J108,"[",Carbon_Macro!U108,"]"),"")</f>
        <v/>
      </c>
      <c r="AB108" s="413" t="str">
        <f>IF(Carbon_Macro!V108&lt;&gt;"",CONCATENATE(Carbon_Macro!$H108,"[",Carbon_Macro!V108,"]"),"")</f>
        <v/>
      </c>
      <c r="AC108" s="413" t="str">
        <f>IF(Carbon_Macro!W108&lt;&gt;"",CONCATENATE(Carbon_Macro!$H108,"[",Carbon_Macro!W108,"]"),"")</f>
        <v/>
      </c>
      <c r="AD108" s="413"/>
      <c r="AE108" s="414"/>
    </row>
    <row r="109" spans="1:31" ht="20" customHeight="1">
      <c r="A109" s="380"/>
      <c r="B109" s="380"/>
      <c r="C109" s="380"/>
      <c r="D109" s="380"/>
      <c r="E109" s="380"/>
      <c r="F109" s="380"/>
      <c r="G109" s="380"/>
      <c r="H109" s="662"/>
      <c r="I109" s="380"/>
      <c r="J109" s="688"/>
      <c r="K109" s="380"/>
      <c r="L109" s="380"/>
      <c r="M109" s="688"/>
      <c r="N109" s="689"/>
      <c r="O109" s="689"/>
      <c r="P109" s="380"/>
      <c r="Q109" s="380"/>
      <c r="R109" s="380"/>
      <c r="S109" s="380"/>
      <c r="T109" s="380"/>
      <c r="U109" s="380"/>
      <c r="V109" s="380"/>
      <c r="W109" s="380"/>
      <c r="X109" s="380"/>
      <c r="Y109" s="380"/>
      <c r="Z109" s="687" t="str">
        <f>IF(Carbon_Macro!T109&lt;&gt;"",CONCATENATE(Carbon_Macro!$J109,"[",Carbon_Macro!T109,"]"),"")</f>
        <v/>
      </c>
      <c r="AA109" s="413" t="str">
        <f>IF(Carbon_Macro!U109&lt;&gt;"",CONCATENATE(Carbon_Macro!$J109,"[",Carbon_Macro!U109,"]"),"")</f>
        <v/>
      </c>
      <c r="AB109" s="413" t="str">
        <f>IF(Carbon_Macro!V109&lt;&gt;"",CONCATENATE(Carbon_Macro!$H109,"[",Carbon_Macro!V109,"]"),"")</f>
        <v/>
      </c>
      <c r="AC109" s="413" t="str">
        <f>IF(Carbon_Macro!W109&lt;&gt;"",CONCATENATE(Carbon_Macro!$H109,"[",Carbon_Macro!W109,"]"),"")</f>
        <v/>
      </c>
      <c r="AD109" s="413"/>
      <c r="AE109" s="414"/>
    </row>
    <row r="110" spans="1:31" ht="20" customHeight="1">
      <c r="A110" s="380"/>
      <c r="B110" s="380"/>
      <c r="C110" s="380"/>
      <c r="D110" s="380"/>
      <c r="E110" s="380"/>
      <c r="F110" s="380"/>
      <c r="G110" s="380"/>
      <c r="H110" s="662"/>
      <c r="I110" s="380"/>
      <c r="J110" s="688"/>
      <c r="K110" s="380"/>
      <c r="L110" s="380"/>
      <c r="M110" s="688"/>
      <c r="N110" s="689"/>
      <c r="O110" s="689"/>
      <c r="P110" s="380"/>
      <c r="Q110" s="380"/>
      <c r="R110" s="380"/>
      <c r="S110" s="380"/>
      <c r="T110" s="380"/>
      <c r="U110" s="380"/>
      <c r="V110" s="380"/>
      <c r="W110" s="380"/>
      <c r="X110" s="380"/>
      <c r="Y110" s="380"/>
      <c r="Z110" s="687" t="str">
        <f>IF(Carbon_Macro!T110&lt;&gt;"",CONCATENATE(Carbon_Macro!$J110,"[",Carbon_Macro!T110,"]"),"")</f>
        <v/>
      </c>
      <c r="AA110" s="413" t="str">
        <f>IF(Carbon_Macro!U110&lt;&gt;"",CONCATENATE(Carbon_Macro!$J110,"[",Carbon_Macro!U110,"]"),"")</f>
        <v/>
      </c>
      <c r="AB110" s="413" t="str">
        <f>IF(Carbon_Macro!V110&lt;&gt;"",CONCATENATE(Carbon_Macro!$H110,"[",Carbon_Macro!V110,"]"),"")</f>
        <v/>
      </c>
      <c r="AC110" s="413" t="str">
        <f>IF(Carbon_Macro!W110&lt;&gt;"",CONCATENATE(Carbon_Macro!$H110,"[",Carbon_Macro!W110,"]"),"")</f>
        <v/>
      </c>
      <c r="AD110" s="413"/>
      <c r="AE110" s="414"/>
    </row>
    <row r="111" spans="1:31" ht="20" customHeight="1">
      <c r="A111" s="380"/>
      <c r="B111" s="380"/>
      <c r="C111" s="380"/>
      <c r="D111" s="380"/>
      <c r="E111" s="380"/>
      <c r="F111" s="380"/>
      <c r="G111" s="380"/>
      <c r="H111" s="662"/>
      <c r="I111" s="380"/>
      <c r="J111" s="688"/>
      <c r="K111" s="380"/>
      <c r="L111" s="380"/>
      <c r="M111" s="688"/>
      <c r="N111" s="689"/>
      <c r="O111" s="689"/>
      <c r="P111" s="380"/>
      <c r="Q111" s="380"/>
      <c r="R111" s="380"/>
      <c r="S111" s="380"/>
      <c r="T111" s="380"/>
      <c r="U111" s="380"/>
      <c r="V111" s="380"/>
      <c r="W111" s="380"/>
      <c r="X111" s="380"/>
      <c r="Y111" s="380"/>
      <c r="Z111" s="687" t="str">
        <f>IF(Carbon_Macro!T111&lt;&gt;"",CONCATENATE(Carbon_Macro!$J111,"[",Carbon_Macro!T111,"]"),"")</f>
        <v/>
      </c>
      <c r="AA111" s="413" t="str">
        <f>IF(Carbon_Macro!U111&lt;&gt;"",CONCATENATE(Carbon_Macro!$J111,"[",Carbon_Macro!U111,"]"),"")</f>
        <v/>
      </c>
      <c r="AB111" s="413" t="str">
        <f>IF(Carbon_Macro!V111&lt;&gt;"",CONCATENATE(Carbon_Macro!$H111,"[",Carbon_Macro!V111,"]"),"")</f>
        <v/>
      </c>
      <c r="AC111" s="413" t="str">
        <f>IF(Carbon_Macro!W111&lt;&gt;"",CONCATENATE(Carbon_Macro!$H111,"[",Carbon_Macro!W111,"]"),"")</f>
        <v/>
      </c>
      <c r="AD111" s="413"/>
      <c r="AE111" s="414"/>
    </row>
    <row r="112" spans="1:31" ht="20" customHeight="1">
      <c r="A112" s="380"/>
      <c r="B112" s="380"/>
      <c r="C112" s="380"/>
      <c r="D112" s="380"/>
      <c r="E112" s="380"/>
      <c r="F112" s="380"/>
      <c r="G112" s="380"/>
      <c r="H112" s="662"/>
      <c r="I112" s="380"/>
      <c r="J112" s="688"/>
      <c r="K112" s="380"/>
      <c r="L112" s="380"/>
      <c r="M112" s="688"/>
      <c r="N112" s="689"/>
      <c r="O112" s="689"/>
      <c r="P112" s="380"/>
      <c r="Q112" s="380"/>
      <c r="R112" s="380"/>
      <c r="S112" s="380"/>
      <c r="T112" s="380"/>
      <c r="U112" s="380"/>
      <c r="V112" s="380"/>
      <c r="W112" s="380"/>
      <c r="X112" s="380"/>
      <c r="Y112" s="380"/>
      <c r="Z112" s="687" t="str">
        <f>IF(Carbon_Macro!T112&lt;&gt;"",CONCATENATE(Carbon_Macro!$J112,"[",Carbon_Macro!T112,"]"),"")</f>
        <v/>
      </c>
      <c r="AA112" s="413" t="str">
        <f>IF(Carbon_Macro!U112&lt;&gt;"",CONCATENATE(Carbon_Macro!$J112,"[",Carbon_Macro!U112,"]"),"")</f>
        <v/>
      </c>
      <c r="AB112" s="413" t="str">
        <f>IF(Carbon_Macro!V112&lt;&gt;"",CONCATENATE(Carbon_Macro!$H112,"[",Carbon_Macro!V112,"]"),"")</f>
        <v/>
      </c>
      <c r="AC112" s="413" t="str">
        <f>IF(Carbon_Macro!W112&lt;&gt;"",CONCATENATE(Carbon_Macro!$H112,"[",Carbon_Macro!W112,"]"),"")</f>
        <v/>
      </c>
      <c r="AD112" s="413"/>
      <c r="AE112" s="414"/>
    </row>
    <row r="113" spans="1:1511" ht="20" customHeight="1">
      <c r="A113" s="380"/>
      <c r="B113" s="380"/>
      <c r="C113" s="380"/>
      <c r="D113" s="380"/>
      <c r="E113" s="380"/>
      <c r="F113" s="380"/>
      <c r="G113" s="380"/>
      <c r="H113" s="661"/>
      <c r="I113" s="380"/>
      <c r="J113" s="688"/>
      <c r="K113" s="380"/>
      <c r="L113" s="380"/>
      <c r="M113" s="688"/>
      <c r="N113" s="689"/>
      <c r="O113" s="689"/>
      <c r="P113" s="380"/>
      <c r="Q113" s="380"/>
      <c r="R113" s="380"/>
      <c r="S113" s="380"/>
      <c r="T113" s="380"/>
      <c r="U113" s="380"/>
      <c r="V113" s="380"/>
      <c r="W113" s="380"/>
      <c r="X113" s="380"/>
      <c r="Y113" s="380"/>
      <c r="Z113" s="687" t="str">
        <f>IF(Carbon_Macro!T113&lt;&gt;"",CONCATENATE(Carbon_Macro!$J113,"[",Carbon_Macro!T113,"]"),"")</f>
        <v/>
      </c>
      <c r="AA113" s="413" t="str">
        <f>IF(Carbon_Macro!U113&lt;&gt;"",CONCATENATE(Carbon_Macro!$J113,"[",Carbon_Macro!U113,"]"),"")</f>
        <v/>
      </c>
      <c r="AB113" s="413" t="str">
        <f>IF(Carbon_Macro!V113&lt;&gt;"",CONCATENATE(Carbon_Macro!$H113,"[",Carbon_Macro!V113,"]"),"")</f>
        <v/>
      </c>
      <c r="AC113" s="413" t="str">
        <f>IF(Carbon_Macro!W113&lt;&gt;"",CONCATENATE(Carbon_Macro!$H113,"[",Carbon_Macro!W113,"]"),"")</f>
        <v/>
      </c>
      <c r="AD113" s="413"/>
      <c r="AE113" s="414"/>
    </row>
    <row r="114" spans="1:1511" ht="20" customHeight="1">
      <c r="A114" s="380"/>
      <c r="B114" s="380"/>
      <c r="C114" s="380"/>
      <c r="D114" s="380"/>
      <c r="E114" s="380"/>
      <c r="F114" s="380"/>
      <c r="G114" s="380"/>
      <c r="H114" s="662"/>
      <c r="I114" s="380"/>
      <c r="J114" s="688"/>
      <c r="K114" s="380"/>
      <c r="L114" s="380"/>
      <c r="M114" s="688"/>
      <c r="N114" s="689"/>
      <c r="O114" s="689"/>
      <c r="P114" s="380"/>
      <c r="Q114" s="380"/>
      <c r="R114" s="380"/>
      <c r="S114" s="380"/>
      <c r="T114" s="380"/>
      <c r="U114" s="380"/>
      <c r="V114" s="380"/>
      <c r="W114" s="380"/>
      <c r="X114" s="380"/>
      <c r="Y114" s="380"/>
      <c r="Z114" s="687" t="str">
        <f>IF(Carbon_Macro!T114&lt;&gt;"",CONCATENATE(Carbon_Macro!$J114,"[",Carbon_Macro!T114,"]"),"")</f>
        <v/>
      </c>
      <c r="AA114" s="413" t="str">
        <f>IF(Carbon_Macro!U114&lt;&gt;"",CONCATENATE(Carbon_Macro!$J114,"[",Carbon_Macro!U114,"]"),"")</f>
        <v/>
      </c>
      <c r="AB114" s="413" t="str">
        <f>IF(Carbon_Macro!V114&lt;&gt;"",CONCATENATE(Carbon_Macro!$H114,"[",Carbon_Macro!V114,"]"),"")</f>
        <v/>
      </c>
      <c r="AC114" s="413" t="str">
        <f>IF(Carbon_Macro!W114&lt;&gt;"",CONCATENATE(Carbon_Macro!$H114,"[",Carbon_Macro!W114,"]"),"")</f>
        <v/>
      </c>
      <c r="AD114" s="413"/>
      <c r="AE114" s="414"/>
    </row>
    <row r="115" spans="1:1511" ht="20" customHeight="1">
      <c r="A115" s="380"/>
      <c r="B115" s="380"/>
      <c r="C115" s="380"/>
      <c r="D115" s="380"/>
      <c r="E115" s="380"/>
      <c r="F115" s="380"/>
      <c r="G115" s="380"/>
      <c r="H115" s="662"/>
      <c r="I115" s="380"/>
      <c r="J115" s="688"/>
      <c r="K115" s="380"/>
      <c r="L115" s="380"/>
      <c r="M115" s="688"/>
      <c r="N115" s="689"/>
      <c r="O115" s="689"/>
      <c r="P115" s="380"/>
      <c r="Q115" s="380"/>
      <c r="R115" s="380"/>
      <c r="S115" s="380"/>
      <c r="T115" s="380"/>
      <c r="U115" s="380"/>
      <c r="V115" s="380"/>
      <c r="W115" s="380"/>
      <c r="X115" s="380"/>
      <c r="Y115" s="380"/>
      <c r="Z115" s="687" t="str">
        <f>IF(Carbon_Macro!T115&lt;&gt;"",CONCATENATE(Carbon_Macro!$J115,"[",Carbon_Macro!T115,"]"),"")</f>
        <v/>
      </c>
      <c r="AA115" s="413" t="str">
        <f>IF(Carbon_Macro!U115&lt;&gt;"",CONCATENATE(Carbon_Macro!$J115,"[",Carbon_Macro!U115,"]"),"")</f>
        <v/>
      </c>
      <c r="AB115" s="413" t="str">
        <f>IF(Carbon_Macro!V115&lt;&gt;"",CONCATENATE(Carbon_Macro!$H115,"[",Carbon_Macro!V115,"]"),"")</f>
        <v/>
      </c>
      <c r="AC115" s="413" t="str">
        <f>IF(Carbon_Macro!W115&lt;&gt;"",CONCATENATE(Carbon_Macro!$H115,"[",Carbon_Macro!W115,"]"),"")</f>
        <v/>
      </c>
      <c r="AD115" s="413"/>
      <c r="AE115" s="414"/>
    </row>
    <row r="116" spans="1:1511" ht="20" customHeight="1">
      <c r="A116" s="380"/>
      <c r="B116" s="380"/>
      <c r="C116" s="380"/>
      <c r="D116" s="380"/>
      <c r="E116" s="380"/>
      <c r="F116" s="380"/>
      <c r="G116" s="380"/>
      <c r="H116" s="662"/>
      <c r="I116" s="380"/>
      <c r="J116" s="688"/>
      <c r="K116" s="380"/>
      <c r="L116" s="380"/>
      <c r="M116" s="688"/>
      <c r="N116" s="689"/>
      <c r="O116" s="689"/>
      <c r="P116" s="380"/>
      <c r="Q116" s="380"/>
      <c r="R116" s="380"/>
      <c r="S116" s="380"/>
      <c r="T116" s="380"/>
      <c r="U116" s="380"/>
      <c r="V116" s="380"/>
      <c r="W116" s="380"/>
      <c r="X116" s="380"/>
      <c r="Y116" s="380"/>
      <c r="Z116" s="687" t="str">
        <f>IF(Carbon_Macro!T116&lt;&gt;"",CONCATENATE(Carbon_Macro!$J116,"[",Carbon_Macro!T116,"]"),"")</f>
        <v/>
      </c>
      <c r="AA116" s="413" t="str">
        <f>IF(Carbon_Macro!U116&lt;&gt;"",CONCATENATE(Carbon_Macro!$J116,"[",Carbon_Macro!U116,"]"),"")</f>
        <v/>
      </c>
      <c r="AB116" s="413" t="str">
        <f>IF(Carbon_Macro!V116&lt;&gt;"",CONCATENATE(Carbon_Macro!$H116,"[",Carbon_Macro!V116,"]"),"")</f>
        <v/>
      </c>
      <c r="AC116" s="413" t="str">
        <f>IF(Carbon_Macro!W116&lt;&gt;"",CONCATENATE(Carbon_Macro!$H116,"[",Carbon_Macro!W116,"]"),"")</f>
        <v/>
      </c>
      <c r="AD116" s="413"/>
      <c r="AE116" s="414"/>
    </row>
    <row r="117" spans="1:1511" ht="20" customHeight="1">
      <c r="A117" s="380"/>
      <c r="B117" s="380"/>
      <c r="C117" s="380"/>
      <c r="D117" s="380"/>
      <c r="E117" s="380"/>
      <c r="F117" s="380"/>
      <c r="G117" s="380"/>
      <c r="H117" s="662"/>
      <c r="I117" s="380"/>
      <c r="J117" s="688"/>
      <c r="K117" s="380"/>
      <c r="L117" s="380"/>
      <c r="M117" s="688"/>
      <c r="N117" s="689"/>
      <c r="O117" s="689"/>
      <c r="P117" s="380"/>
      <c r="Q117" s="380"/>
      <c r="R117" s="380"/>
      <c r="S117" s="380"/>
      <c r="T117" s="380"/>
      <c r="U117" s="380"/>
      <c r="V117" s="380"/>
      <c r="W117" s="380"/>
      <c r="X117" s="380"/>
      <c r="Y117" s="380"/>
      <c r="Z117" s="687" t="str">
        <f>IF(Carbon_Macro!T117&lt;&gt;"",CONCATENATE(Carbon_Macro!$J117,"[",Carbon_Macro!T117,"]"),"")</f>
        <v/>
      </c>
      <c r="AA117" s="413" t="str">
        <f>IF(Carbon_Macro!U117&lt;&gt;"",CONCATENATE(Carbon_Macro!$J117,"[",Carbon_Macro!U117,"]"),"")</f>
        <v/>
      </c>
      <c r="AB117" s="413" t="str">
        <f>IF(Carbon_Macro!V117&lt;&gt;"",CONCATENATE(Carbon_Macro!$H117,"[",Carbon_Macro!V117,"]"),"")</f>
        <v/>
      </c>
      <c r="AC117" s="413" t="str">
        <f>IF(Carbon_Macro!W117&lt;&gt;"",CONCATENATE(Carbon_Macro!$H117,"[",Carbon_Macro!W117,"]"),"")</f>
        <v/>
      </c>
      <c r="AD117" s="413"/>
      <c r="AE117" s="414"/>
    </row>
    <row r="118" spans="1:1511" ht="20" customHeight="1">
      <c r="A118" s="380"/>
      <c r="B118" s="380"/>
      <c r="C118" s="380"/>
      <c r="D118" s="380"/>
      <c r="E118" s="380"/>
      <c r="F118" s="380"/>
      <c r="G118" s="380"/>
      <c r="H118" s="661"/>
      <c r="I118" s="380"/>
      <c r="J118" s="688"/>
      <c r="K118" s="380"/>
      <c r="L118" s="380"/>
      <c r="M118" s="688"/>
      <c r="N118" s="689"/>
      <c r="O118" s="689"/>
      <c r="P118" s="380"/>
      <c r="Q118" s="380"/>
      <c r="R118" s="380"/>
      <c r="S118" s="380"/>
      <c r="T118" s="380"/>
      <c r="U118" s="380"/>
      <c r="V118" s="380"/>
      <c r="W118" s="380"/>
      <c r="X118" s="380"/>
      <c r="Y118" s="380"/>
      <c r="Z118" s="687" t="str">
        <f>IF(Carbon_Macro!T118&lt;&gt;"",CONCATENATE(Carbon_Macro!$J118,"[",Carbon_Macro!T118,"]"),"")</f>
        <v/>
      </c>
      <c r="AA118" s="413" t="str">
        <f>IF(Carbon_Macro!U118&lt;&gt;"",CONCATENATE(Carbon_Macro!$J118,"[",Carbon_Macro!U118,"]"),"")</f>
        <v/>
      </c>
      <c r="AB118" s="413" t="str">
        <f>IF(Carbon_Macro!V118&lt;&gt;"",CONCATENATE(Carbon_Macro!$H118,"[",Carbon_Macro!V118,"]"),"")</f>
        <v/>
      </c>
      <c r="AC118" s="413" t="str">
        <f>IF(Carbon_Macro!W118&lt;&gt;"",CONCATENATE(Carbon_Macro!$H118,"[",Carbon_Macro!W118,"]"),"")</f>
        <v/>
      </c>
      <c r="AD118" s="413"/>
      <c r="AE118" s="414"/>
    </row>
    <row r="119" spans="1:1511" ht="20" customHeight="1">
      <c r="A119" s="380"/>
      <c r="B119" s="380"/>
      <c r="C119" s="380"/>
      <c r="D119" s="380"/>
      <c r="E119" s="380"/>
      <c r="F119" s="380"/>
      <c r="G119" s="380"/>
      <c r="H119" s="662"/>
      <c r="I119" s="380"/>
      <c r="J119" s="688"/>
      <c r="K119" s="380"/>
      <c r="L119" s="380"/>
      <c r="M119" s="688"/>
      <c r="N119" s="689"/>
      <c r="O119" s="689"/>
      <c r="P119" s="380"/>
      <c r="Q119" s="380"/>
      <c r="R119" s="380"/>
      <c r="S119" s="380"/>
      <c r="T119" s="380"/>
      <c r="U119" s="380"/>
      <c r="V119" s="380"/>
      <c r="W119" s="380"/>
      <c r="X119" s="380"/>
      <c r="Y119" s="380"/>
      <c r="Z119" s="687" t="str">
        <f>IF(Carbon_Macro!T119&lt;&gt;"",CONCATENATE(Carbon_Macro!$J119,"[",Carbon_Macro!T119,"]"),"")</f>
        <v/>
      </c>
      <c r="AA119" s="413" t="str">
        <f>IF(Carbon_Macro!U119&lt;&gt;"",CONCATENATE(Carbon_Macro!$J119,"[",Carbon_Macro!U119,"]"),"")</f>
        <v/>
      </c>
      <c r="AB119" s="413" t="str">
        <f>IF(Carbon_Macro!V119&lt;&gt;"",CONCATENATE(Carbon_Macro!$H119,"[",Carbon_Macro!V119,"]"),"")</f>
        <v/>
      </c>
      <c r="AC119" s="413" t="str">
        <f>IF(Carbon_Macro!W119&lt;&gt;"",CONCATENATE(Carbon_Macro!$H119,"[",Carbon_Macro!W119,"]"),"")</f>
        <v/>
      </c>
      <c r="AD119" s="413"/>
      <c r="AE119" s="414"/>
    </row>
    <row r="120" spans="1:1511" ht="20" customHeight="1">
      <c r="A120" s="380"/>
      <c r="B120" s="380"/>
      <c r="C120" s="380"/>
      <c r="D120" s="380"/>
      <c r="E120" s="380"/>
      <c r="F120" s="380"/>
      <c r="G120" s="380"/>
      <c r="H120" s="662"/>
      <c r="I120" s="380"/>
      <c r="J120" s="688"/>
      <c r="K120" s="380"/>
      <c r="L120" s="380"/>
      <c r="M120" s="688"/>
      <c r="N120" s="689"/>
      <c r="O120" s="689"/>
      <c r="P120" s="380"/>
      <c r="Q120" s="380"/>
      <c r="R120" s="380"/>
      <c r="S120" s="380"/>
      <c r="T120" s="380"/>
      <c r="U120" s="380"/>
      <c r="V120" s="380"/>
      <c r="W120" s="380"/>
      <c r="X120" s="380"/>
      <c r="Y120" s="380"/>
      <c r="Z120" s="687" t="str">
        <f>IF(Carbon_Macro!T120&lt;&gt;"",CONCATENATE(Carbon_Macro!$J120,"[",Carbon_Macro!T120,"]"),"")</f>
        <v/>
      </c>
      <c r="AA120" s="413" t="str">
        <f>IF(Carbon_Macro!U120&lt;&gt;"",CONCATENATE(Carbon_Macro!$J120,"[",Carbon_Macro!U120,"]"),"")</f>
        <v/>
      </c>
      <c r="AB120" s="413" t="str">
        <f>IF(Carbon_Macro!V120&lt;&gt;"",CONCATENATE(Carbon_Macro!$H120,"[",Carbon_Macro!V120,"]"),"")</f>
        <v/>
      </c>
      <c r="AC120" s="413" t="str">
        <f>IF(Carbon_Macro!W120&lt;&gt;"",CONCATENATE(Carbon_Macro!$H120,"[",Carbon_Macro!W120,"]"),"")</f>
        <v/>
      </c>
      <c r="AD120" s="413"/>
      <c r="AE120" s="414"/>
    </row>
    <row r="121" spans="1:1511" ht="20" customHeight="1">
      <c r="A121" s="380"/>
      <c r="B121" s="380"/>
      <c r="C121" s="380"/>
      <c r="D121" s="380"/>
      <c r="E121" s="380"/>
      <c r="F121" s="380"/>
      <c r="G121" s="380"/>
      <c r="H121" s="662"/>
      <c r="I121" s="380"/>
      <c r="J121" s="688"/>
      <c r="K121" s="380"/>
      <c r="L121" s="380"/>
      <c r="M121" s="688"/>
      <c r="N121" s="689"/>
      <c r="O121" s="689"/>
      <c r="P121" s="380"/>
      <c r="Q121" s="380"/>
      <c r="R121" s="380"/>
      <c r="S121" s="380"/>
      <c r="T121" s="380"/>
      <c r="U121" s="380"/>
      <c r="V121" s="380"/>
      <c r="W121" s="380"/>
      <c r="X121" s="380"/>
      <c r="Y121" s="380"/>
      <c r="Z121" s="687" t="str">
        <f>IF(Carbon_Macro!T121&lt;&gt;"",CONCATENATE(Carbon_Macro!$J121,"[",Carbon_Macro!T121,"]"),"")</f>
        <v/>
      </c>
      <c r="AA121" s="413" t="str">
        <f>IF(Carbon_Macro!U121&lt;&gt;"",CONCATENATE(Carbon_Macro!$J121,"[",Carbon_Macro!U121,"]"),"")</f>
        <v/>
      </c>
      <c r="AB121" s="413" t="str">
        <f>IF(Carbon_Macro!V121&lt;&gt;"",CONCATENATE(Carbon_Macro!$H121,"[",Carbon_Macro!V121,"]"),"")</f>
        <v/>
      </c>
      <c r="AC121" s="413" t="str">
        <f>IF(Carbon_Macro!W121&lt;&gt;"",CONCATENATE(Carbon_Macro!$H121,"[",Carbon_Macro!W121,"]"),"")</f>
        <v/>
      </c>
      <c r="AD121" s="413"/>
      <c r="AE121" s="414"/>
    </row>
    <row r="122" spans="1:1511" s="362" customFormat="1" ht="20" customHeight="1">
      <c r="A122" s="380"/>
      <c r="B122" s="380"/>
      <c r="C122" s="380"/>
      <c r="D122" s="380"/>
      <c r="E122" s="380"/>
      <c r="F122" s="380"/>
      <c r="G122" s="380"/>
      <c r="H122" s="662"/>
      <c r="I122" s="380"/>
      <c r="J122" s="688"/>
      <c r="K122" s="380"/>
      <c r="L122" s="380"/>
      <c r="M122" s="688"/>
      <c r="N122" s="689"/>
      <c r="O122" s="689"/>
      <c r="P122" s="380"/>
      <c r="Q122" s="380"/>
      <c r="R122" s="380"/>
      <c r="S122" s="380"/>
      <c r="T122" s="380"/>
      <c r="U122" s="380"/>
      <c r="V122" s="380"/>
      <c r="W122" s="380"/>
      <c r="X122" s="380"/>
      <c r="Y122" s="380"/>
      <c r="Z122" s="687" t="str">
        <f>IF(Carbon_Macro!T122&lt;&gt;"",CONCATENATE(Carbon_Macro!$J122,"[",Carbon_Macro!T122,"]"),"")</f>
        <v/>
      </c>
      <c r="AA122" s="413" t="str">
        <f>IF(Carbon_Macro!U122&lt;&gt;"",CONCATENATE(Carbon_Macro!$J122,"[",Carbon_Macro!U122,"]"),"")</f>
        <v/>
      </c>
      <c r="AB122" s="413" t="str">
        <f>IF(Carbon_Macro!V122&lt;&gt;"",CONCATENATE(Carbon_Macro!$H122,"[",Carbon_Macro!V122,"]"),"")</f>
        <v/>
      </c>
      <c r="AC122" s="413" t="str">
        <f>IF(Carbon_Macro!W122&lt;&gt;"",CONCATENATE(Carbon_Macro!$H122,"[",Carbon_Macro!W122,"]"),"")</f>
        <v/>
      </c>
      <c r="AD122" s="413"/>
      <c r="AE122" s="414"/>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c r="GB122"/>
      <c r="GC122"/>
      <c r="GD122"/>
      <c r="GE122"/>
      <c r="GF122"/>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c r="HO122"/>
      <c r="HP122"/>
      <c r="HQ122"/>
      <c r="HR122"/>
      <c r="HS122"/>
      <c r="HT122"/>
      <c r="HU122"/>
      <c r="HV122"/>
      <c r="HW122"/>
      <c r="HX122"/>
      <c r="HY122"/>
      <c r="HZ122"/>
      <c r="IA122"/>
      <c r="IB122"/>
      <c r="IC122"/>
      <c r="ID122"/>
      <c r="IE122"/>
      <c r="IF122"/>
      <c r="IG122"/>
      <c r="IH122"/>
      <c r="II122"/>
      <c r="IJ122"/>
      <c r="IK122"/>
      <c r="IL122"/>
      <c r="IM122"/>
      <c r="IN122"/>
      <c r="IO122"/>
      <c r="IP122"/>
      <c r="IQ122"/>
      <c r="IR122"/>
      <c r="IS122"/>
      <c r="IT122"/>
      <c r="IU122"/>
      <c r="IV122"/>
      <c r="IW122"/>
      <c r="IX122"/>
      <c r="IY122"/>
      <c r="IZ122"/>
      <c r="JA122"/>
      <c r="JB122"/>
      <c r="JC122"/>
      <c r="JD122"/>
      <c r="JE122"/>
      <c r="JF122"/>
      <c r="JG122"/>
      <c r="JH122"/>
      <c r="JI122"/>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c r="ML122"/>
      <c r="MM122"/>
      <c r="MN122"/>
      <c r="MO122"/>
      <c r="MP122"/>
      <c r="MQ122"/>
      <c r="MR122"/>
      <c r="MS122"/>
      <c r="MT122"/>
      <c r="MU122"/>
      <c r="MV122"/>
      <c r="MW122"/>
      <c r="MX122"/>
      <c r="MY122"/>
      <c r="MZ122"/>
      <c r="NA122"/>
      <c r="NB122"/>
      <c r="NC122"/>
      <c r="ND122"/>
      <c r="NE122"/>
      <c r="NF122"/>
      <c r="NG122"/>
      <c r="NH122"/>
      <c r="NI122"/>
      <c r="NJ122"/>
      <c r="NK122"/>
      <c r="NL122"/>
      <c r="NM122"/>
      <c r="NN122"/>
      <c r="NO122"/>
      <c r="NP122"/>
      <c r="NQ122"/>
      <c r="NR122"/>
      <c r="NS122"/>
      <c r="NT122"/>
      <c r="NU122"/>
      <c r="NV122"/>
      <c r="NW122"/>
      <c r="NX122"/>
      <c r="NY122"/>
      <c r="NZ122"/>
      <c r="OA122"/>
      <c r="OB122"/>
      <c r="OC122"/>
      <c r="OD122"/>
      <c r="OE122"/>
      <c r="OF122"/>
      <c r="OG122"/>
      <c r="OH122"/>
      <c r="OI122"/>
      <c r="OJ122"/>
      <c r="OK122"/>
      <c r="OL122"/>
      <c r="OM122"/>
      <c r="ON122"/>
      <c r="OO122"/>
      <c r="OP122"/>
      <c r="OQ122"/>
      <c r="OR122"/>
      <c r="OS122"/>
      <c r="OT122"/>
      <c r="OU122"/>
      <c r="OV122"/>
      <c r="OW122"/>
      <c r="OX122"/>
      <c r="OY122"/>
      <c r="OZ122"/>
      <c r="PA122"/>
      <c r="PB122"/>
      <c r="PC122"/>
      <c r="PD122"/>
      <c r="PE122"/>
      <c r="PF122"/>
      <c r="PG122"/>
      <c r="PH122"/>
      <c r="PI122"/>
      <c r="PJ122"/>
      <c r="PK122"/>
      <c r="PL122"/>
      <c r="PM122"/>
      <c r="PN122"/>
      <c r="PO122"/>
      <c r="PP122"/>
      <c r="PQ122"/>
      <c r="PR122"/>
      <c r="PS122"/>
      <c r="PT122"/>
      <c r="PU122"/>
      <c r="PV122"/>
      <c r="PW122"/>
      <c r="PX122"/>
      <c r="PY122"/>
      <c r="PZ122"/>
      <c r="QA122"/>
      <c r="QB122"/>
      <c r="QC122"/>
      <c r="QD122"/>
      <c r="QE122"/>
      <c r="QF122"/>
      <c r="QG122"/>
      <c r="QH122"/>
      <c r="QI122"/>
      <c r="QJ122"/>
      <c r="QK122"/>
      <c r="QL122"/>
      <c r="QM122"/>
      <c r="QN122"/>
      <c r="QO122"/>
      <c r="QP122"/>
      <c r="QQ122"/>
      <c r="QR122"/>
      <c r="QS122"/>
      <c r="QT122"/>
      <c r="QU122"/>
      <c r="QV122"/>
      <c r="QW122"/>
      <c r="QX122"/>
      <c r="QY122"/>
      <c r="QZ122"/>
      <c r="RA122"/>
      <c r="RB122"/>
      <c r="RC122"/>
      <c r="RD122"/>
      <c r="RE122"/>
      <c r="RF122"/>
      <c r="RG122"/>
      <c r="RH122"/>
      <c r="RI122"/>
      <c r="RJ122"/>
      <c r="RK122"/>
      <c r="RL122"/>
      <c r="RM122"/>
      <c r="RN122"/>
      <c r="RO122"/>
      <c r="RP122"/>
      <c r="RQ122"/>
      <c r="RR122"/>
      <c r="RS122"/>
      <c r="RT122"/>
      <c r="RU122"/>
      <c r="RV122"/>
      <c r="RW122"/>
      <c r="RX122"/>
      <c r="RY122"/>
      <c r="RZ122"/>
      <c r="SA122"/>
      <c r="SB122"/>
      <c r="SC122"/>
      <c r="SD122"/>
      <c r="SE122"/>
      <c r="SF122"/>
      <c r="SG122"/>
      <c r="SH122"/>
      <c r="SI122"/>
      <c r="SJ122"/>
      <c r="SK122"/>
      <c r="SL122"/>
      <c r="SM122"/>
      <c r="SN122"/>
      <c r="SO122"/>
      <c r="SP122"/>
      <c r="SQ122"/>
      <c r="SR122"/>
      <c r="SS122"/>
      <c r="ST122"/>
      <c r="SU122"/>
      <c r="SV122"/>
      <c r="SW122"/>
      <c r="SX122"/>
      <c r="SY122"/>
      <c r="SZ122"/>
      <c r="TA122"/>
      <c r="TB122"/>
      <c r="TC122"/>
      <c r="TD122"/>
      <c r="TE122"/>
      <c r="TF122"/>
      <c r="TG122"/>
      <c r="TH122"/>
      <c r="TI122"/>
      <c r="TJ122"/>
      <c r="TK122"/>
      <c r="TL122"/>
      <c r="TM122"/>
      <c r="TN122"/>
      <c r="TO122"/>
      <c r="TP122"/>
      <c r="TQ122"/>
      <c r="TR122"/>
      <c r="TS122"/>
      <c r="TT122"/>
      <c r="TU122"/>
      <c r="TV122"/>
      <c r="TW122"/>
      <c r="TX122"/>
      <c r="TY122"/>
      <c r="TZ122"/>
      <c r="UA122"/>
      <c r="UB122"/>
      <c r="UC122"/>
      <c r="UD122"/>
      <c r="UE122"/>
      <c r="UF122"/>
      <c r="UG122"/>
      <c r="UH122"/>
      <c r="UI122"/>
      <c r="UJ122"/>
      <c r="UK122"/>
      <c r="UL122"/>
      <c r="UM122"/>
      <c r="UN122"/>
      <c r="UO122"/>
      <c r="UP122"/>
      <c r="UQ122"/>
      <c r="UR122"/>
      <c r="US122"/>
      <c r="UT122"/>
      <c r="UU122"/>
      <c r="UV122"/>
      <c r="UW122"/>
      <c r="UX122"/>
      <c r="UY122"/>
      <c r="UZ122"/>
      <c r="VA122"/>
      <c r="VB122"/>
      <c r="VC122"/>
      <c r="VD122"/>
      <c r="VE122"/>
      <c r="VF122"/>
      <c r="VG122"/>
      <c r="VH122"/>
      <c r="VI122"/>
      <c r="VJ122"/>
      <c r="VK122"/>
      <c r="VL122"/>
      <c r="VM122"/>
      <c r="VN122"/>
      <c r="VO122"/>
      <c r="VP122"/>
      <c r="VQ122"/>
      <c r="VR122"/>
      <c r="VS122"/>
      <c r="VT122"/>
      <c r="VU122"/>
      <c r="VV122"/>
      <c r="VW122"/>
      <c r="VX122"/>
      <c r="VY122"/>
      <c r="VZ122"/>
      <c r="WA122"/>
      <c r="WB122"/>
      <c r="WC122"/>
      <c r="WD122"/>
      <c r="WE122"/>
      <c r="WF122"/>
      <c r="WG122"/>
      <c r="WH122"/>
      <c r="WI122"/>
      <c r="WJ122"/>
      <c r="WK122"/>
      <c r="WL122"/>
      <c r="WM122"/>
      <c r="WN122"/>
      <c r="WO122"/>
      <c r="WP122"/>
      <c r="WQ122"/>
      <c r="WR122"/>
      <c r="WS122"/>
      <c r="WT122"/>
      <c r="WU122"/>
      <c r="WV122"/>
      <c r="WW122"/>
      <c r="WX122"/>
      <c r="WY122"/>
      <c r="WZ122"/>
      <c r="XA122"/>
      <c r="XB122"/>
      <c r="XC122"/>
      <c r="XD122"/>
      <c r="XE122"/>
      <c r="XF122"/>
      <c r="XG122"/>
      <c r="XH122"/>
      <c r="XI122"/>
      <c r="XJ122"/>
      <c r="XK122"/>
      <c r="XL122"/>
      <c r="XM122"/>
      <c r="XN122"/>
      <c r="XO122"/>
      <c r="XP122"/>
      <c r="XQ122"/>
      <c r="XR122"/>
      <c r="XS122"/>
      <c r="XT122"/>
      <c r="XU122"/>
      <c r="XV122"/>
      <c r="XW122"/>
      <c r="XX122"/>
      <c r="XY122"/>
      <c r="XZ122"/>
      <c r="YA122"/>
      <c r="YB122"/>
      <c r="YC122"/>
      <c r="YD122"/>
      <c r="YE122"/>
      <c r="YF122"/>
      <c r="YG122"/>
      <c r="YH122"/>
      <c r="YI122"/>
      <c r="YJ122"/>
      <c r="YK122"/>
      <c r="YL122"/>
      <c r="YM122"/>
      <c r="YN122"/>
      <c r="YO122"/>
      <c r="YP122"/>
      <c r="YQ122"/>
      <c r="YR122"/>
      <c r="YS122"/>
      <c r="YT122"/>
      <c r="YU122"/>
      <c r="YV122"/>
      <c r="YW122"/>
      <c r="YX122"/>
      <c r="YY122"/>
      <c r="YZ122"/>
      <c r="ZA122"/>
      <c r="ZB122"/>
      <c r="ZC122"/>
      <c r="ZD122"/>
      <c r="ZE122"/>
      <c r="ZF122"/>
      <c r="ZG122"/>
      <c r="ZH122"/>
      <c r="ZI122"/>
      <c r="ZJ122"/>
      <c r="ZK122"/>
      <c r="ZL122"/>
      <c r="ZM122"/>
      <c r="ZN122"/>
      <c r="ZO122"/>
      <c r="ZP122"/>
      <c r="ZQ122"/>
      <c r="ZR122"/>
      <c r="ZS122"/>
      <c r="ZT122"/>
      <c r="ZU122"/>
      <c r="ZV122"/>
      <c r="ZW122"/>
      <c r="ZX122"/>
      <c r="ZY122"/>
      <c r="ZZ122"/>
      <c r="AAA122"/>
      <c r="AAB122"/>
      <c r="AAC122"/>
      <c r="AAD122"/>
      <c r="AAE122"/>
      <c r="AAF122"/>
      <c r="AAG122"/>
      <c r="AAH122"/>
      <c r="AAI122"/>
      <c r="AAJ122"/>
      <c r="AAK122"/>
      <c r="AAL122"/>
      <c r="AAM122"/>
      <c r="AAN122"/>
      <c r="AAO122"/>
      <c r="AAP122"/>
      <c r="AAQ122"/>
      <c r="AAR122"/>
      <c r="AAS122"/>
      <c r="AAT122"/>
      <c r="AAU122"/>
      <c r="AAV122"/>
      <c r="AAW122"/>
      <c r="AAX122"/>
      <c r="AAY122"/>
      <c r="AAZ122"/>
      <c r="ABA122"/>
      <c r="ABB122"/>
      <c r="ABC122"/>
      <c r="ABD122"/>
      <c r="ABE122"/>
      <c r="ABF122"/>
      <c r="ABG122"/>
      <c r="ABH122"/>
      <c r="ABI122"/>
      <c r="ABJ122"/>
      <c r="ABK122"/>
      <c r="ABL122"/>
      <c r="ABM122"/>
      <c r="ABN122"/>
      <c r="ABO122"/>
      <c r="ABP122"/>
      <c r="ABQ122"/>
      <c r="ABR122"/>
      <c r="ABS122"/>
      <c r="ABT122"/>
      <c r="ABU122"/>
      <c r="ABV122"/>
      <c r="ABW122"/>
      <c r="ABX122"/>
      <c r="ABY122"/>
      <c r="ABZ122"/>
      <c r="ACA122"/>
      <c r="ACB122"/>
      <c r="ACC122"/>
      <c r="ACD122"/>
      <c r="ACE122"/>
      <c r="ACF122"/>
      <c r="ACG122"/>
      <c r="ACH122"/>
      <c r="ACI122"/>
      <c r="ACJ122"/>
      <c r="ACK122"/>
      <c r="ACL122"/>
      <c r="ACM122"/>
      <c r="ACN122"/>
      <c r="ACO122"/>
      <c r="ACP122"/>
      <c r="ACQ122"/>
      <c r="ACR122"/>
      <c r="ACS122"/>
      <c r="ACT122"/>
      <c r="ACU122"/>
      <c r="ACV122"/>
      <c r="ACW122"/>
      <c r="ACX122"/>
      <c r="ACY122"/>
      <c r="ACZ122"/>
      <c r="ADA122"/>
      <c r="ADB122"/>
      <c r="ADC122"/>
      <c r="ADD122"/>
      <c r="ADE122"/>
      <c r="ADF122"/>
      <c r="ADG122"/>
      <c r="ADH122"/>
      <c r="ADI122"/>
      <c r="ADJ122"/>
      <c r="ADK122"/>
      <c r="ADL122"/>
      <c r="ADM122"/>
      <c r="ADN122"/>
      <c r="ADO122"/>
      <c r="ADP122"/>
      <c r="ADQ122"/>
      <c r="ADR122"/>
      <c r="ADS122"/>
      <c r="ADT122"/>
      <c r="ADU122"/>
      <c r="ADV122"/>
      <c r="ADW122"/>
      <c r="ADX122"/>
      <c r="ADY122"/>
      <c r="ADZ122"/>
      <c r="AEA122"/>
      <c r="AEB122"/>
      <c r="AEC122"/>
      <c r="AED122"/>
      <c r="AEE122"/>
      <c r="AEF122"/>
      <c r="AEG122"/>
      <c r="AEH122"/>
      <c r="AEI122"/>
      <c r="AEJ122"/>
      <c r="AEK122"/>
      <c r="AEL122"/>
      <c r="AEM122"/>
      <c r="AEN122"/>
      <c r="AEO122"/>
      <c r="AEP122"/>
      <c r="AEQ122"/>
      <c r="AER122"/>
      <c r="AES122"/>
      <c r="AET122"/>
      <c r="AEU122"/>
      <c r="AEV122"/>
      <c r="AEW122"/>
      <c r="AEX122"/>
      <c r="AEY122"/>
      <c r="AEZ122"/>
      <c r="AFA122"/>
      <c r="AFB122"/>
      <c r="AFC122"/>
      <c r="AFD122"/>
      <c r="AFE122"/>
      <c r="AFF122"/>
      <c r="AFG122"/>
      <c r="AFH122"/>
      <c r="AFI122"/>
      <c r="AFJ122"/>
      <c r="AFK122"/>
      <c r="AFL122"/>
      <c r="AFM122"/>
      <c r="AFN122"/>
      <c r="AFO122"/>
      <c r="AFP122"/>
      <c r="AFQ122"/>
      <c r="AFR122"/>
      <c r="AFS122"/>
      <c r="AFT122"/>
      <c r="AFU122"/>
      <c r="AFV122"/>
      <c r="AFW122"/>
      <c r="AFX122"/>
      <c r="AFY122"/>
      <c r="AFZ122"/>
      <c r="AGA122"/>
      <c r="AGB122"/>
      <c r="AGC122"/>
      <c r="AGD122"/>
      <c r="AGE122"/>
      <c r="AGF122"/>
      <c r="AGG122"/>
      <c r="AGH122"/>
      <c r="AGI122"/>
      <c r="AGJ122"/>
      <c r="AGK122"/>
      <c r="AGL122"/>
      <c r="AGM122"/>
      <c r="AGN122"/>
      <c r="AGO122"/>
      <c r="AGP122"/>
      <c r="AGQ122"/>
      <c r="AGR122"/>
      <c r="AGS122"/>
      <c r="AGT122"/>
      <c r="AGU122"/>
      <c r="AGV122"/>
      <c r="AGW122"/>
      <c r="AGX122"/>
      <c r="AGY122"/>
      <c r="AGZ122"/>
      <c r="AHA122"/>
      <c r="AHB122"/>
      <c r="AHC122"/>
      <c r="AHD122"/>
      <c r="AHE122"/>
      <c r="AHF122"/>
      <c r="AHG122"/>
      <c r="AHH122"/>
      <c r="AHI122"/>
      <c r="AHJ122"/>
      <c r="AHK122"/>
      <c r="AHL122"/>
      <c r="AHM122"/>
      <c r="AHN122"/>
      <c r="AHO122"/>
      <c r="AHP122"/>
      <c r="AHQ122"/>
      <c r="AHR122"/>
      <c r="AHS122"/>
      <c r="AHT122"/>
      <c r="AHU122"/>
      <c r="AHV122"/>
      <c r="AHW122"/>
      <c r="AHX122"/>
      <c r="AHY122"/>
      <c r="AHZ122"/>
      <c r="AIA122"/>
      <c r="AIB122"/>
      <c r="AIC122"/>
      <c r="AID122"/>
      <c r="AIE122"/>
      <c r="AIF122"/>
      <c r="AIG122"/>
      <c r="AIH122"/>
      <c r="AII122"/>
      <c r="AIJ122"/>
      <c r="AIK122"/>
      <c r="AIL122"/>
      <c r="AIM122"/>
      <c r="AIN122"/>
      <c r="AIO122"/>
      <c r="AIP122"/>
      <c r="AIQ122"/>
      <c r="AIR122"/>
      <c r="AIS122"/>
      <c r="AIT122"/>
      <c r="AIU122"/>
      <c r="AIV122"/>
      <c r="AIW122"/>
      <c r="AIX122"/>
      <c r="AIY122"/>
      <c r="AIZ122"/>
      <c r="AJA122"/>
      <c r="AJB122"/>
      <c r="AJC122"/>
      <c r="AJD122"/>
      <c r="AJE122"/>
      <c r="AJF122"/>
      <c r="AJG122"/>
      <c r="AJH122"/>
      <c r="AJI122"/>
      <c r="AJJ122"/>
      <c r="AJK122"/>
      <c r="AJL122"/>
      <c r="AJM122"/>
      <c r="AJN122"/>
      <c r="AJO122"/>
      <c r="AJP122"/>
      <c r="AJQ122"/>
      <c r="AJR122"/>
      <c r="AJS122"/>
      <c r="AJT122"/>
      <c r="AJU122"/>
      <c r="AJV122"/>
      <c r="AJW122"/>
      <c r="AJX122"/>
      <c r="AJY122"/>
      <c r="AJZ122"/>
      <c r="AKA122"/>
      <c r="AKB122"/>
      <c r="AKC122"/>
      <c r="AKD122"/>
      <c r="AKE122"/>
      <c r="AKF122"/>
      <c r="AKG122"/>
      <c r="AKH122"/>
      <c r="AKI122"/>
      <c r="AKJ122"/>
      <c r="AKK122"/>
      <c r="AKL122"/>
      <c r="AKM122"/>
      <c r="AKN122"/>
      <c r="AKO122"/>
      <c r="AKP122"/>
      <c r="AKQ122"/>
      <c r="AKR122"/>
      <c r="AKS122"/>
      <c r="AKT122"/>
      <c r="AKU122"/>
      <c r="AKV122"/>
      <c r="AKW122"/>
      <c r="AKX122"/>
      <c r="AKY122"/>
      <c r="AKZ122"/>
      <c r="ALA122"/>
      <c r="ALB122"/>
      <c r="ALC122"/>
      <c r="ALD122"/>
      <c r="ALE122"/>
      <c r="ALF122"/>
      <c r="ALG122"/>
      <c r="ALH122"/>
      <c r="ALI122"/>
      <c r="ALJ122"/>
      <c r="ALK122"/>
      <c r="ALL122"/>
      <c r="ALM122"/>
      <c r="ALN122"/>
      <c r="ALO122"/>
      <c r="ALP122"/>
      <c r="ALQ122"/>
      <c r="ALR122"/>
      <c r="ALS122"/>
      <c r="ALT122"/>
      <c r="ALU122"/>
      <c r="ALV122"/>
      <c r="ALW122"/>
      <c r="ALX122"/>
      <c r="ALY122"/>
      <c r="ALZ122"/>
      <c r="AMA122"/>
      <c r="AMB122"/>
      <c r="AMC122"/>
      <c r="AMD122"/>
      <c r="AME122"/>
      <c r="AMF122"/>
      <c r="AMG122"/>
      <c r="AMH122"/>
      <c r="AMI122"/>
      <c r="AMJ122"/>
      <c r="AMK122"/>
      <c r="AML122"/>
      <c r="AMM122"/>
      <c r="AMN122"/>
      <c r="AMO122"/>
      <c r="AMP122"/>
      <c r="AMQ122"/>
      <c r="AMR122"/>
      <c r="AMS122"/>
      <c r="AMT122"/>
      <c r="AMU122"/>
      <c r="AMV122"/>
      <c r="AMW122"/>
      <c r="AMX122"/>
      <c r="AMY122"/>
      <c r="AMZ122"/>
      <c r="ANA122"/>
      <c r="ANB122"/>
      <c r="ANC122"/>
      <c r="AND122"/>
      <c r="ANE122"/>
      <c r="ANF122"/>
      <c r="ANG122"/>
      <c r="ANH122"/>
      <c r="ANI122"/>
      <c r="ANJ122"/>
      <c r="ANK122"/>
      <c r="ANL122"/>
      <c r="ANM122"/>
      <c r="ANN122"/>
      <c r="ANO122"/>
      <c r="ANP122"/>
      <c r="ANQ122"/>
      <c r="ANR122"/>
      <c r="ANS122"/>
      <c r="ANT122"/>
      <c r="ANU122"/>
      <c r="ANV122"/>
      <c r="ANW122"/>
      <c r="ANX122"/>
      <c r="ANY122"/>
      <c r="ANZ122"/>
      <c r="AOA122"/>
      <c r="AOB122"/>
      <c r="AOC122"/>
      <c r="AOD122"/>
      <c r="AOE122"/>
      <c r="AOF122"/>
      <c r="AOG122"/>
      <c r="AOH122"/>
      <c r="AOI122"/>
      <c r="AOJ122"/>
      <c r="AOK122"/>
      <c r="AOL122"/>
      <c r="AOM122"/>
      <c r="AON122"/>
      <c r="AOO122"/>
      <c r="AOP122"/>
      <c r="AOQ122"/>
      <c r="AOR122"/>
      <c r="AOS122"/>
      <c r="AOT122"/>
      <c r="AOU122"/>
      <c r="AOV122"/>
      <c r="AOW122"/>
      <c r="AOX122"/>
      <c r="AOY122"/>
      <c r="AOZ122"/>
      <c r="APA122"/>
      <c r="APB122"/>
      <c r="APC122"/>
      <c r="APD122"/>
      <c r="APE122"/>
      <c r="APF122"/>
      <c r="APG122"/>
      <c r="APH122"/>
      <c r="API122"/>
      <c r="APJ122"/>
      <c r="APK122"/>
      <c r="APL122"/>
      <c r="APM122"/>
      <c r="APN122"/>
      <c r="APO122"/>
      <c r="APP122"/>
      <c r="APQ122"/>
      <c r="APR122"/>
      <c r="APS122"/>
      <c r="APT122"/>
      <c r="APU122"/>
      <c r="APV122"/>
      <c r="APW122"/>
      <c r="APX122"/>
      <c r="APY122"/>
      <c r="APZ122"/>
      <c r="AQA122"/>
      <c r="AQB122"/>
      <c r="AQC122"/>
      <c r="AQD122"/>
      <c r="AQE122"/>
      <c r="AQF122"/>
      <c r="AQG122"/>
      <c r="AQH122"/>
      <c r="AQI122"/>
      <c r="AQJ122"/>
      <c r="AQK122"/>
      <c r="AQL122"/>
      <c r="AQM122"/>
      <c r="AQN122"/>
      <c r="AQO122"/>
      <c r="AQP122"/>
      <c r="AQQ122"/>
      <c r="AQR122"/>
      <c r="AQS122"/>
      <c r="AQT122"/>
      <c r="AQU122"/>
      <c r="AQV122"/>
      <c r="AQW122"/>
      <c r="AQX122"/>
      <c r="AQY122"/>
      <c r="AQZ122"/>
      <c r="ARA122"/>
      <c r="ARB122"/>
      <c r="ARC122"/>
      <c r="ARD122"/>
      <c r="ARE122"/>
      <c r="ARF122"/>
      <c r="ARG122"/>
      <c r="ARH122"/>
      <c r="ARI122"/>
      <c r="ARJ122"/>
      <c r="ARK122"/>
      <c r="ARL122"/>
      <c r="ARM122"/>
      <c r="ARN122"/>
      <c r="ARO122"/>
      <c r="ARP122"/>
      <c r="ARQ122"/>
      <c r="ARR122"/>
      <c r="ARS122"/>
      <c r="ART122"/>
      <c r="ARU122"/>
      <c r="ARV122"/>
      <c r="ARW122"/>
      <c r="ARX122"/>
      <c r="ARY122"/>
      <c r="ARZ122"/>
      <c r="ASA122"/>
      <c r="ASB122"/>
      <c r="ASC122"/>
      <c r="ASD122"/>
      <c r="ASE122"/>
      <c r="ASF122"/>
      <c r="ASG122"/>
      <c r="ASH122"/>
      <c r="ASI122"/>
      <c r="ASJ122"/>
      <c r="ASK122"/>
      <c r="ASL122"/>
      <c r="ASM122"/>
      <c r="ASN122"/>
      <c r="ASO122"/>
      <c r="ASP122"/>
      <c r="ASQ122"/>
      <c r="ASR122"/>
      <c r="ASS122"/>
      <c r="AST122"/>
      <c r="ASU122"/>
      <c r="ASV122"/>
      <c r="ASW122"/>
      <c r="ASX122"/>
      <c r="ASY122"/>
      <c r="ASZ122"/>
      <c r="ATA122"/>
      <c r="ATB122"/>
      <c r="ATC122"/>
      <c r="ATD122"/>
      <c r="ATE122"/>
      <c r="ATF122"/>
      <c r="ATG122"/>
      <c r="ATH122"/>
      <c r="ATI122"/>
      <c r="ATJ122"/>
      <c r="ATK122"/>
      <c r="ATL122"/>
      <c r="ATM122"/>
      <c r="ATN122"/>
      <c r="ATO122"/>
      <c r="ATP122"/>
      <c r="ATQ122"/>
      <c r="ATR122"/>
      <c r="ATS122"/>
      <c r="ATT122"/>
      <c r="ATU122"/>
      <c r="ATV122"/>
      <c r="ATW122"/>
      <c r="ATX122"/>
      <c r="ATY122"/>
      <c r="ATZ122"/>
      <c r="AUA122"/>
      <c r="AUB122"/>
      <c r="AUC122"/>
      <c r="AUD122"/>
      <c r="AUE122"/>
      <c r="AUF122"/>
      <c r="AUG122"/>
      <c r="AUH122"/>
      <c r="AUI122"/>
      <c r="AUJ122"/>
      <c r="AUK122"/>
      <c r="AUL122"/>
      <c r="AUM122"/>
      <c r="AUN122"/>
      <c r="AUO122"/>
      <c r="AUP122"/>
      <c r="AUQ122"/>
      <c r="AUR122"/>
      <c r="AUS122"/>
      <c r="AUT122"/>
      <c r="AUU122"/>
      <c r="AUV122"/>
      <c r="AUW122"/>
      <c r="AUX122"/>
      <c r="AUY122"/>
      <c r="AUZ122"/>
      <c r="AVA122"/>
      <c r="AVB122"/>
      <c r="AVC122"/>
      <c r="AVD122"/>
      <c r="AVE122"/>
      <c r="AVF122"/>
      <c r="AVG122"/>
      <c r="AVH122"/>
      <c r="AVI122"/>
      <c r="AVJ122"/>
      <c r="AVK122"/>
      <c r="AVL122"/>
      <c r="AVM122"/>
      <c r="AVN122"/>
      <c r="AVO122"/>
      <c r="AVP122"/>
      <c r="AVQ122"/>
      <c r="AVR122"/>
      <c r="AVS122"/>
      <c r="AVT122"/>
      <c r="AVU122"/>
      <c r="AVV122"/>
      <c r="AVW122"/>
      <c r="AVX122"/>
      <c r="AVY122"/>
      <c r="AVZ122"/>
      <c r="AWA122"/>
      <c r="AWB122"/>
      <c r="AWC122"/>
      <c r="AWD122"/>
      <c r="AWE122"/>
      <c r="AWF122"/>
      <c r="AWG122"/>
      <c r="AWH122"/>
      <c r="AWI122"/>
      <c r="AWJ122"/>
      <c r="AWK122"/>
      <c r="AWL122"/>
      <c r="AWM122"/>
      <c r="AWN122"/>
      <c r="AWO122"/>
      <c r="AWP122"/>
      <c r="AWQ122"/>
      <c r="AWR122"/>
      <c r="AWS122"/>
      <c r="AWT122"/>
      <c r="AWU122"/>
      <c r="AWV122"/>
      <c r="AWW122"/>
      <c r="AWX122"/>
      <c r="AWY122"/>
      <c r="AWZ122"/>
      <c r="AXA122"/>
      <c r="AXB122"/>
      <c r="AXC122"/>
      <c r="AXD122"/>
      <c r="AXE122"/>
      <c r="AXF122"/>
      <c r="AXG122"/>
      <c r="AXH122"/>
      <c r="AXI122"/>
      <c r="AXJ122"/>
      <c r="AXK122"/>
      <c r="AXL122"/>
      <c r="AXM122"/>
      <c r="AXN122"/>
      <c r="AXO122"/>
      <c r="AXP122"/>
      <c r="AXQ122"/>
      <c r="AXR122"/>
      <c r="AXS122"/>
      <c r="AXT122"/>
      <c r="AXU122"/>
      <c r="AXV122"/>
      <c r="AXW122"/>
      <c r="AXX122"/>
      <c r="AXY122"/>
      <c r="AXZ122"/>
      <c r="AYA122"/>
      <c r="AYB122"/>
      <c r="AYC122"/>
      <c r="AYD122"/>
      <c r="AYE122"/>
      <c r="AYF122"/>
      <c r="AYG122"/>
      <c r="AYH122"/>
      <c r="AYI122"/>
      <c r="AYJ122"/>
      <c r="AYK122"/>
      <c r="AYL122"/>
      <c r="AYM122"/>
      <c r="AYN122"/>
      <c r="AYO122"/>
      <c r="AYP122"/>
      <c r="AYQ122"/>
      <c r="AYR122"/>
      <c r="AYS122"/>
      <c r="AYT122"/>
      <c r="AYU122"/>
      <c r="AYV122"/>
      <c r="AYW122"/>
      <c r="AYX122"/>
      <c r="AYY122"/>
      <c r="AYZ122"/>
      <c r="AZA122"/>
      <c r="AZB122"/>
      <c r="AZC122"/>
      <c r="AZD122"/>
      <c r="AZE122"/>
      <c r="AZF122"/>
      <c r="AZG122"/>
      <c r="AZH122"/>
      <c r="AZI122"/>
      <c r="AZJ122"/>
      <c r="AZK122"/>
      <c r="AZL122"/>
      <c r="AZM122"/>
      <c r="AZN122"/>
      <c r="AZO122"/>
      <c r="AZP122"/>
      <c r="AZQ122"/>
      <c r="AZR122"/>
      <c r="AZS122"/>
      <c r="AZT122"/>
      <c r="AZU122"/>
      <c r="AZV122"/>
      <c r="AZW122"/>
      <c r="AZX122"/>
      <c r="AZY122"/>
      <c r="AZZ122"/>
      <c r="BAA122"/>
      <c r="BAB122"/>
      <c r="BAC122"/>
      <c r="BAD122"/>
      <c r="BAE122"/>
      <c r="BAF122"/>
      <c r="BAG122"/>
      <c r="BAH122"/>
      <c r="BAI122"/>
      <c r="BAJ122"/>
      <c r="BAK122"/>
      <c r="BAL122"/>
      <c r="BAM122"/>
      <c r="BAN122"/>
      <c r="BAO122"/>
      <c r="BAP122"/>
      <c r="BAQ122"/>
      <c r="BAR122"/>
      <c r="BAS122"/>
      <c r="BAT122"/>
      <c r="BAU122"/>
      <c r="BAV122"/>
      <c r="BAW122"/>
      <c r="BAX122"/>
      <c r="BAY122"/>
      <c r="BAZ122"/>
      <c r="BBA122"/>
      <c r="BBB122"/>
      <c r="BBC122"/>
      <c r="BBD122"/>
      <c r="BBE122"/>
      <c r="BBF122"/>
      <c r="BBG122"/>
      <c r="BBH122"/>
      <c r="BBI122"/>
      <c r="BBJ122"/>
      <c r="BBK122"/>
      <c r="BBL122"/>
      <c r="BBM122"/>
      <c r="BBN122"/>
      <c r="BBO122"/>
      <c r="BBP122"/>
      <c r="BBQ122"/>
      <c r="BBR122"/>
      <c r="BBS122"/>
      <c r="BBT122"/>
      <c r="BBU122"/>
      <c r="BBV122"/>
      <c r="BBW122"/>
      <c r="BBX122"/>
      <c r="BBY122"/>
      <c r="BBZ122"/>
      <c r="BCA122"/>
      <c r="BCB122"/>
      <c r="BCC122"/>
      <c r="BCD122"/>
      <c r="BCE122"/>
      <c r="BCF122"/>
      <c r="BCG122"/>
      <c r="BCH122"/>
      <c r="BCI122"/>
      <c r="BCJ122"/>
      <c r="BCK122"/>
      <c r="BCL122"/>
      <c r="BCM122"/>
      <c r="BCN122"/>
      <c r="BCO122"/>
      <c r="BCP122"/>
      <c r="BCQ122"/>
      <c r="BCR122"/>
      <c r="BCS122"/>
      <c r="BCT122"/>
      <c r="BCU122"/>
      <c r="BCV122"/>
      <c r="BCW122"/>
      <c r="BCX122"/>
      <c r="BCY122"/>
      <c r="BCZ122"/>
      <c r="BDA122"/>
      <c r="BDB122"/>
      <c r="BDC122"/>
      <c r="BDD122"/>
      <c r="BDE122"/>
      <c r="BDF122"/>
      <c r="BDG122"/>
      <c r="BDH122"/>
      <c r="BDI122"/>
      <c r="BDJ122"/>
      <c r="BDK122"/>
      <c r="BDL122"/>
      <c r="BDM122"/>
      <c r="BDN122"/>
      <c r="BDO122"/>
      <c r="BDP122"/>
      <c r="BDQ122"/>
      <c r="BDR122"/>
      <c r="BDS122"/>
      <c r="BDT122"/>
      <c r="BDU122"/>
      <c r="BDV122"/>
      <c r="BDW122"/>
      <c r="BDX122"/>
      <c r="BDY122"/>
      <c r="BDZ122"/>
      <c r="BEA122"/>
      <c r="BEB122"/>
      <c r="BEC122"/>
      <c r="BED122"/>
      <c r="BEE122"/>
      <c r="BEF122"/>
      <c r="BEG122"/>
      <c r="BEH122"/>
      <c r="BEI122"/>
      <c r="BEJ122"/>
      <c r="BEK122"/>
      <c r="BEL122"/>
      <c r="BEM122"/>
      <c r="BEN122"/>
      <c r="BEO122"/>
      <c r="BEP122"/>
      <c r="BEQ122"/>
      <c r="BER122"/>
      <c r="BES122"/>
      <c r="BET122"/>
      <c r="BEU122"/>
      <c r="BEV122"/>
      <c r="BEW122"/>
      <c r="BEX122"/>
      <c r="BEY122"/>
      <c r="BEZ122"/>
      <c r="BFA122"/>
      <c r="BFB122"/>
      <c r="BFC122"/>
    </row>
    <row r="123" spans="1:1511" ht="20" customHeight="1">
      <c r="A123" s="380"/>
      <c r="B123" s="380"/>
      <c r="C123" s="380"/>
      <c r="D123" s="380"/>
      <c r="E123" s="380"/>
      <c r="F123" s="380"/>
      <c r="G123" s="380"/>
      <c r="H123" s="661"/>
      <c r="I123" s="380"/>
      <c r="J123" s="688"/>
      <c r="K123" s="380"/>
      <c r="L123" s="380"/>
      <c r="M123" s="688"/>
      <c r="N123" s="689"/>
      <c r="O123" s="689"/>
      <c r="P123" s="380"/>
      <c r="Q123" s="380"/>
      <c r="R123" s="380"/>
      <c r="S123" s="380"/>
      <c r="T123" s="380"/>
      <c r="U123" s="380"/>
      <c r="V123" s="380"/>
      <c r="W123" s="380"/>
      <c r="X123" s="380"/>
      <c r="Y123" s="380"/>
      <c r="Z123" s="687" t="str">
        <f>IF(Carbon_Macro!T123&lt;&gt;"",CONCATENATE(Carbon_Macro!$J123,"[",Carbon_Macro!T123,"]"),"")</f>
        <v/>
      </c>
      <c r="AA123" s="413" t="str">
        <f>IF(Carbon_Macro!U123&lt;&gt;"",CONCATENATE(Carbon_Macro!$J123,"[",Carbon_Macro!U123,"]"),"")</f>
        <v/>
      </c>
      <c r="AB123" s="413" t="str">
        <f>IF(Carbon_Macro!V123&lt;&gt;"",CONCATENATE(Carbon_Macro!$H123,"[",Carbon_Macro!V123,"]"),"")</f>
        <v/>
      </c>
      <c r="AC123" s="413" t="str">
        <f>IF(Carbon_Macro!W123&lt;&gt;"",CONCATENATE(Carbon_Macro!$H123,"[",Carbon_Macro!W123,"]"),"")</f>
        <v/>
      </c>
      <c r="AD123" s="413"/>
      <c r="AE123" s="414"/>
    </row>
    <row r="124" spans="1:1511" ht="20" customHeight="1">
      <c r="A124" s="380"/>
      <c r="B124" s="380"/>
      <c r="C124" s="380"/>
      <c r="D124" s="380"/>
      <c r="E124" s="380"/>
      <c r="F124" s="380"/>
      <c r="G124" s="380"/>
      <c r="H124" s="662"/>
      <c r="I124" s="380"/>
      <c r="J124" s="688"/>
      <c r="K124" s="380"/>
      <c r="L124" s="380"/>
      <c r="M124" s="688"/>
      <c r="N124" s="689"/>
      <c r="O124" s="689"/>
      <c r="P124" s="380"/>
      <c r="Q124" s="380"/>
      <c r="R124" s="380"/>
      <c r="S124" s="380"/>
      <c r="T124" s="380"/>
      <c r="U124" s="380"/>
      <c r="V124" s="380"/>
      <c r="W124" s="380"/>
      <c r="X124" s="380"/>
      <c r="Y124" s="380"/>
      <c r="Z124" s="687" t="str">
        <f>IF(Carbon_Macro!T124&lt;&gt;"",CONCATENATE(Carbon_Macro!$J124,"[",Carbon_Macro!T124,"]"),"")</f>
        <v/>
      </c>
      <c r="AA124" s="413" t="str">
        <f>IF(Carbon_Macro!U124&lt;&gt;"",CONCATENATE(Carbon_Macro!$J124,"[",Carbon_Macro!U124,"]"),"")</f>
        <v/>
      </c>
      <c r="AB124" s="413" t="str">
        <f>IF(Carbon_Macro!V124&lt;&gt;"",CONCATENATE(Carbon_Macro!$H124,"[",Carbon_Macro!V124,"]"),"")</f>
        <v/>
      </c>
      <c r="AC124" s="413" t="str">
        <f>IF(Carbon_Macro!W124&lt;&gt;"",CONCATENATE(Carbon_Macro!$H124,"[",Carbon_Macro!W124,"]"),"")</f>
        <v/>
      </c>
      <c r="AD124" s="413"/>
      <c r="AE124" s="414"/>
    </row>
    <row r="125" spans="1:1511" ht="20" customHeight="1">
      <c r="A125" s="380"/>
      <c r="B125" s="380"/>
      <c r="C125" s="380"/>
      <c r="D125" s="380"/>
      <c r="E125" s="380"/>
      <c r="F125" s="380"/>
      <c r="G125" s="380"/>
      <c r="H125" s="662"/>
      <c r="I125" s="380"/>
      <c r="J125" s="688"/>
      <c r="K125" s="380"/>
      <c r="L125" s="380"/>
      <c r="M125" s="688"/>
      <c r="N125" s="689"/>
      <c r="O125" s="689"/>
      <c r="P125" s="380"/>
      <c r="Q125" s="380"/>
      <c r="R125" s="380"/>
      <c r="S125" s="380"/>
      <c r="T125" s="380"/>
      <c r="U125" s="380"/>
      <c r="V125" s="380"/>
      <c r="W125" s="380"/>
      <c r="X125" s="380"/>
      <c r="Y125" s="380"/>
      <c r="Z125" s="687" t="str">
        <f>IF(Carbon_Macro!T125&lt;&gt;"",CONCATENATE(Carbon_Macro!$J125,"[",Carbon_Macro!T125,"]"),"")</f>
        <v/>
      </c>
      <c r="AA125" s="413" t="str">
        <f>IF(Carbon_Macro!U125&lt;&gt;"",CONCATENATE(Carbon_Macro!$J125,"[",Carbon_Macro!U125,"]"),"")</f>
        <v/>
      </c>
      <c r="AB125" s="413" t="str">
        <f>IF(Carbon_Macro!V125&lt;&gt;"",CONCATENATE(Carbon_Macro!$H125,"[",Carbon_Macro!V125,"]"),"")</f>
        <v/>
      </c>
      <c r="AC125" s="413" t="str">
        <f>IF(Carbon_Macro!W125&lt;&gt;"",CONCATENATE(Carbon_Macro!$H125,"[",Carbon_Macro!W125,"]"),"")</f>
        <v/>
      </c>
      <c r="AD125" s="413"/>
      <c r="AE125" s="414"/>
    </row>
    <row r="126" spans="1:1511" ht="20" customHeight="1">
      <c r="A126" s="380"/>
      <c r="B126" s="380"/>
      <c r="C126" s="380"/>
      <c r="D126" s="380"/>
      <c r="E126" s="380"/>
      <c r="F126" s="380"/>
      <c r="G126" s="380"/>
      <c r="H126" s="665"/>
      <c r="I126" s="380"/>
      <c r="J126" s="688"/>
      <c r="K126" s="380"/>
      <c r="L126" s="380"/>
      <c r="M126" s="688"/>
      <c r="N126" s="689"/>
      <c r="O126" s="689"/>
      <c r="P126" s="380"/>
      <c r="Q126" s="380"/>
      <c r="R126" s="380"/>
      <c r="S126" s="380"/>
      <c r="T126" s="380"/>
      <c r="U126" s="380"/>
      <c r="V126" s="380"/>
      <c r="W126" s="380"/>
      <c r="X126" s="380"/>
      <c r="Y126" s="380"/>
      <c r="Z126" s="687" t="str">
        <f>IF(Carbon_Macro!T126&lt;&gt;"",CONCATENATE(Carbon_Macro!$J126,"[",Carbon_Macro!T126,"]"),"")</f>
        <v/>
      </c>
      <c r="AA126" s="413" t="str">
        <f>IF(Carbon_Macro!U126&lt;&gt;"",CONCATENATE(Carbon_Macro!$J126,"[",Carbon_Macro!U126,"]"),"")</f>
        <v/>
      </c>
      <c r="AB126" s="413" t="str">
        <f>IF(Carbon_Macro!V126&lt;&gt;"",CONCATENATE(Carbon_Macro!$H126,"[",Carbon_Macro!V126,"]"),"")</f>
        <v/>
      </c>
      <c r="AC126" s="413" t="str">
        <f>IF(Carbon_Macro!W126&lt;&gt;"",CONCATENATE(Carbon_Macro!$H126,"[",Carbon_Macro!W126,"]"),"")</f>
        <v/>
      </c>
      <c r="AD126" s="413"/>
      <c r="AE126" s="414"/>
    </row>
    <row r="127" spans="1:1511" s="362" customFormat="1" ht="20" customHeight="1">
      <c r="A127" s="380"/>
      <c r="B127" s="380"/>
      <c r="C127" s="380"/>
      <c r="D127" s="380"/>
      <c r="E127" s="380"/>
      <c r="F127" s="380"/>
      <c r="G127" s="380"/>
      <c r="H127" s="665"/>
      <c r="I127" s="380"/>
      <c r="J127" s="688"/>
      <c r="K127" s="380"/>
      <c r="L127" s="380"/>
      <c r="M127" s="688"/>
      <c r="N127" s="689"/>
      <c r="O127" s="689"/>
      <c r="P127" s="380"/>
      <c r="Q127" s="380"/>
      <c r="R127" s="380"/>
      <c r="S127" s="380"/>
      <c r="T127" s="380"/>
      <c r="U127" s="380"/>
      <c r="V127" s="380"/>
      <c r="W127" s="380"/>
      <c r="X127" s="380"/>
      <c r="Y127" s="380"/>
      <c r="Z127" s="687" t="str">
        <f>IF(Carbon_Macro!T127&lt;&gt;"",CONCATENATE(Carbon_Macro!$J127,"[",Carbon_Macro!T127,"]"),"")</f>
        <v/>
      </c>
      <c r="AA127" s="413" t="str">
        <f>IF(Carbon_Macro!U127&lt;&gt;"",CONCATENATE(Carbon_Macro!$J127,"[",Carbon_Macro!U127,"]"),"")</f>
        <v/>
      </c>
      <c r="AB127" s="413" t="str">
        <f>IF(Carbon_Macro!V127&lt;&gt;"",CONCATENATE(Carbon_Macro!$H127,"[",Carbon_Macro!V127,"]"),"")</f>
        <v/>
      </c>
      <c r="AC127" s="413" t="str">
        <f>IF(Carbon_Macro!W127&lt;&gt;"",CONCATENATE(Carbon_Macro!$H127,"[",Carbon_Macro!W127,"]"),"")</f>
        <v/>
      </c>
      <c r="AD127" s="413"/>
      <c r="AE127" s="414"/>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c r="HO127"/>
      <c r="HP127"/>
      <c r="HQ127"/>
      <c r="HR127"/>
      <c r="HS127"/>
      <c r="HT127"/>
      <c r="HU127"/>
      <c r="HV127"/>
      <c r="HW127"/>
      <c r="HX127"/>
      <c r="HY127"/>
      <c r="HZ127"/>
      <c r="IA127"/>
      <c r="IB127"/>
      <c r="IC127"/>
      <c r="ID127"/>
      <c r="IE127"/>
      <c r="IF127"/>
      <c r="IG127"/>
      <c r="IH127"/>
      <c r="II127"/>
      <c r="IJ127"/>
      <c r="IK127"/>
      <c r="IL127"/>
      <c r="IM127"/>
      <c r="IN127"/>
      <c r="IO127"/>
      <c r="IP127"/>
      <c r="IQ127"/>
      <c r="IR127"/>
      <c r="IS127"/>
      <c r="IT127"/>
      <c r="IU127"/>
      <c r="IV127"/>
      <c r="IW127"/>
      <c r="IX127"/>
      <c r="IY127"/>
      <c r="IZ127"/>
      <c r="JA127"/>
      <c r="JB127"/>
      <c r="JC127"/>
      <c r="JD127"/>
      <c r="JE127"/>
      <c r="JF127"/>
      <c r="JG127"/>
      <c r="JH127"/>
      <c r="JI127"/>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c r="ML127"/>
      <c r="MM127"/>
      <c r="MN127"/>
      <c r="MO127"/>
      <c r="MP127"/>
      <c r="MQ127"/>
      <c r="MR127"/>
      <c r="MS127"/>
      <c r="MT127"/>
      <c r="MU127"/>
      <c r="MV127"/>
      <c r="MW127"/>
      <c r="MX127"/>
      <c r="MY127"/>
      <c r="MZ127"/>
      <c r="NA127"/>
      <c r="NB127"/>
      <c r="NC127"/>
      <c r="ND127"/>
      <c r="NE127"/>
      <c r="NF127"/>
      <c r="NG127"/>
      <c r="NH127"/>
      <c r="NI127"/>
      <c r="NJ127"/>
      <c r="NK127"/>
      <c r="NL127"/>
      <c r="NM127"/>
      <c r="NN127"/>
      <c r="NO127"/>
      <c r="NP127"/>
      <c r="NQ127"/>
      <c r="NR127"/>
      <c r="NS127"/>
      <c r="NT127"/>
      <c r="NU127"/>
      <c r="NV127"/>
      <c r="NW127"/>
      <c r="NX127"/>
      <c r="NY127"/>
      <c r="NZ127"/>
      <c r="OA127"/>
      <c r="OB127"/>
      <c r="OC127"/>
      <c r="OD127"/>
      <c r="OE127"/>
      <c r="OF127"/>
      <c r="OG127"/>
      <c r="OH127"/>
      <c r="OI127"/>
      <c r="OJ127"/>
      <c r="OK127"/>
      <c r="OL127"/>
      <c r="OM127"/>
      <c r="ON127"/>
      <c r="OO127"/>
      <c r="OP127"/>
      <c r="OQ127"/>
      <c r="OR127"/>
      <c r="OS127"/>
      <c r="OT127"/>
      <c r="OU127"/>
      <c r="OV127"/>
      <c r="OW127"/>
      <c r="OX127"/>
      <c r="OY127"/>
      <c r="OZ127"/>
      <c r="PA127"/>
      <c r="PB127"/>
      <c r="PC127"/>
      <c r="PD127"/>
      <c r="PE127"/>
      <c r="PF127"/>
      <c r="PG127"/>
      <c r="PH127"/>
      <c r="PI127"/>
      <c r="PJ127"/>
      <c r="PK127"/>
      <c r="PL127"/>
      <c r="PM127"/>
      <c r="PN127"/>
      <c r="PO127"/>
      <c r="PP127"/>
      <c r="PQ127"/>
      <c r="PR127"/>
      <c r="PS127"/>
      <c r="PT127"/>
      <c r="PU127"/>
      <c r="PV127"/>
      <c r="PW127"/>
      <c r="PX127"/>
      <c r="PY127"/>
      <c r="PZ127"/>
      <c r="QA127"/>
      <c r="QB127"/>
      <c r="QC127"/>
      <c r="QD127"/>
      <c r="QE127"/>
      <c r="QF127"/>
      <c r="QG127"/>
      <c r="QH127"/>
      <c r="QI127"/>
      <c r="QJ127"/>
      <c r="QK127"/>
      <c r="QL127"/>
      <c r="QM127"/>
      <c r="QN127"/>
      <c r="QO127"/>
      <c r="QP127"/>
      <c r="QQ127"/>
      <c r="QR127"/>
      <c r="QS127"/>
      <c r="QT127"/>
      <c r="QU127"/>
      <c r="QV127"/>
      <c r="QW127"/>
      <c r="QX127"/>
      <c r="QY127"/>
      <c r="QZ127"/>
      <c r="RA127"/>
      <c r="RB127"/>
      <c r="RC127"/>
      <c r="RD127"/>
      <c r="RE127"/>
      <c r="RF127"/>
      <c r="RG127"/>
      <c r="RH127"/>
      <c r="RI127"/>
      <c r="RJ127"/>
      <c r="RK127"/>
      <c r="RL127"/>
      <c r="RM127"/>
      <c r="RN127"/>
      <c r="RO127"/>
      <c r="RP127"/>
      <c r="RQ127"/>
      <c r="RR127"/>
      <c r="RS127"/>
      <c r="RT127"/>
      <c r="RU127"/>
      <c r="RV127"/>
      <c r="RW127"/>
      <c r="RX127"/>
      <c r="RY127"/>
      <c r="RZ127"/>
      <c r="SA127"/>
      <c r="SB127"/>
      <c r="SC127"/>
      <c r="SD127"/>
      <c r="SE127"/>
      <c r="SF127"/>
      <c r="SG127"/>
      <c r="SH127"/>
      <c r="SI127"/>
      <c r="SJ127"/>
      <c r="SK127"/>
      <c r="SL127"/>
      <c r="SM127"/>
      <c r="SN127"/>
      <c r="SO127"/>
      <c r="SP127"/>
      <c r="SQ127"/>
      <c r="SR127"/>
      <c r="SS127"/>
      <c r="ST127"/>
      <c r="SU127"/>
      <c r="SV127"/>
      <c r="SW127"/>
      <c r="SX127"/>
      <c r="SY127"/>
      <c r="SZ127"/>
      <c r="TA127"/>
      <c r="TB127"/>
      <c r="TC127"/>
      <c r="TD127"/>
      <c r="TE127"/>
      <c r="TF127"/>
      <c r="TG127"/>
      <c r="TH127"/>
      <c r="TI127"/>
      <c r="TJ127"/>
      <c r="TK127"/>
      <c r="TL127"/>
      <c r="TM127"/>
      <c r="TN127"/>
      <c r="TO127"/>
      <c r="TP127"/>
      <c r="TQ127"/>
      <c r="TR127"/>
      <c r="TS127"/>
      <c r="TT127"/>
      <c r="TU127"/>
      <c r="TV127"/>
      <c r="TW127"/>
      <c r="TX127"/>
      <c r="TY127"/>
      <c r="TZ127"/>
      <c r="UA127"/>
      <c r="UB127"/>
      <c r="UC127"/>
      <c r="UD127"/>
      <c r="UE127"/>
      <c r="UF127"/>
      <c r="UG127"/>
      <c r="UH127"/>
      <c r="UI127"/>
      <c r="UJ127"/>
      <c r="UK127"/>
      <c r="UL127"/>
      <c r="UM127"/>
      <c r="UN127"/>
      <c r="UO127"/>
      <c r="UP127"/>
      <c r="UQ127"/>
      <c r="UR127"/>
      <c r="US127"/>
      <c r="UT127"/>
      <c r="UU127"/>
      <c r="UV127"/>
      <c r="UW127"/>
      <c r="UX127"/>
      <c r="UY127"/>
      <c r="UZ127"/>
      <c r="VA127"/>
      <c r="VB127"/>
      <c r="VC127"/>
      <c r="VD127"/>
      <c r="VE127"/>
      <c r="VF127"/>
      <c r="VG127"/>
      <c r="VH127"/>
      <c r="VI127"/>
      <c r="VJ127"/>
      <c r="VK127"/>
      <c r="VL127"/>
      <c r="VM127"/>
      <c r="VN127"/>
      <c r="VO127"/>
      <c r="VP127"/>
      <c r="VQ127"/>
      <c r="VR127"/>
      <c r="VS127"/>
      <c r="VT127"/>
      <c r="VU127"/>
      <c r="VV127"/>
      <c r="VW127"/>
      <c r="VX127"/>
      <c r="VY127"/>
      <c r="VZ127"/>
      <c r="WA127"/>
      <c r="WB127"/>
      <c r="WC127"/>
      <c r="WD127"/>
      <c r="WE127"/>
      <c r="WF127"/>
      <c r="WG127"/>
      <c r="WH127"/>
      <c r="WI127"/>
      <c r="WJ127"/>
      <c r="WK127"/>
      <c r="WL127"/>
      <c r="WM127"/>
      <c r="WN127"/>
      <c r="WO127"/>
      <c r="WP127"/>
      <c r="WQ127"/>
      <c r="WR127"/>
      <c r="WS127"/>
      <c r="WT127"/>
      <c r="WU127"/>
      <c r="WV127"/>
      <c r="WW127"/>
      <c r="WX127"/>
      <c r="WY127"/>
      <c r="WZ127"/>
      <c r="XA127"/>
      <c r="XB127"/>
      <c r="XC127"/>
      <c r="XD127"/>
      <c r="XE127"/>
      <c r="XF127"/>
      <c r="XG127"/>
      <c r="XH127"/>
      <c r="XI127"/>
      <c r="XJ127"/>
      <c r="XK127"/>
      <c r="XL127"/>
      <c r="XM127"/>
      <c r="XN127"/>
      <c r="XO127"/>
      <c r="XP127"/>
      <c r="XQ127"/>
      <c r="XR127"/>
      <c r="XS127"/>
      <c r="XT127"/>
      <c r="XU127"/>
      <c r="XV127"/>
      <c r="XW127"/>
      <c r="XX127"/>
      <c r="XY127"/>
      <c r="XZ127"/>
      <c r="YA127"/>
      <c r="YB127"/>
      <c r="YC127"/>
      <c r="YD127"/>
      <c r="YE127"/>
      <c r="YF127"/>
      <c r="YG127"/>
      <c r="YH127"/>
      <c r="YI127"/>
      <c r="YJ127"/>
      <c r="YK127"/>
      <c r="YL127"/>
      <c r="YM127"/>
      <c r="YN127"/>
      <c r="YO127"/>
      <c r="YP127"/>
      <c r="YQ127"/>
      <c r="YR127"/>
      <c r="YS127"/>
      <c r="YT127"/>
      <c r="YU127"/>
      <c r="YV127"/>
      <c r="YW127"/>
      <c r="YX127"/>
      <c r="YY127"/>
      <c r="YZ127"/>
      <c r="ZA127"/>
      <c r="ZB127"/>
      <c r="ZC127"/>
      <c r="ZD127"/>
      <c r="ZE127"/>
      <c r="ZF127"/>
      <c r="ZG127"/>
      <c r="ZH127"/>
      <c r="ZI127"/>
      <c r="ZJ127"/>
      <c r="ZK127"/>
      <c r="ZL127"/>
      <c r="ZM127"/>
      <c r="ZN127"/>
      <c r="ZO127"/>
      <c r="ZP127"/>
      <c r="ZQ127"/>
      <c r="ZR127"/>
      <c r="ZS127"/>
      <c r="ZT127"/>
      <c r="ZU127"/>
      <c r="ZV127"/>
      <c r="ZW127"/>
      <c r="ZX127"/>
      <c r="ZY127"/>
      <c r="ZZ127"/>
      <c r="AAA127"/>
      <c r="AAB127"/>
      <c r="AAC127"/>
      <c r="AAD127"/>
      <c r="AAE127"/>
      <c r="AAF127"/>
      <c r="AAG127"/>
      <c r="AAH127"/>
      <c r="AAI127"/>
      <c r="AAJ127"/>
      <c r="AAK127"/>
      <c r="AAL127"/>
      <c r="AAM127"/>
      <c r="AAN127"/>
      <c r="AAO127"/>
      <c r="AAP127"/>
      <c r="AAQ127"/>
      <c r="AAR127"/>
      <c r="AAS127"/>
      <c r="AAT127"/>
      <c r="AAU127"/>
      <c r="AAV127"/>
      <c r="AAW127"/>
      <c r="AAX127"/>
      <c r="AAY127"/>
      <c r="AAZ127"/>
      <c r="ABA127"/>
      <c r="ABB127"/>
      <c r="ABC127"/>
      <c r="ABD127"/>
      <c r="ABE127"/>
      <c r="ABF127"/>
      <c r="ABG127"/>
      <c r="ABH127"/>
      <c r="ABI127"/>
      <c r="ABJ127"/>
      <c r="ABK127"/>
      <c r="ABL127"/>
      <c r="ABM127"/>
      <c r="ABN127"/>
      <c r="ABO127"/>
      <c r="ABP127"/>
      <c r="ABQ127"/>
      <c r="ABR127"/>
      <c r="ABS127"/>
      <c r="ABT127"/>
      <c r="ABU127"/>
      <c r="ABV127"/>
      <c r="ABW127"/>
      <c r="ABX127"/>
      <c r="ABY127"/>
      <c r="ABZ127"/>
      <c r="ACA127"/>
      <c r="ACB127"/>
      <c r="ACC127"/>
      <c r="ACD127"/>
      <c r="ACE127"/>
      <c r="ACF127"/>
      <c r="ACG127"/>
      <c r="ACH127"/>
      <c r="ACI127"/>
      <c r="ACJ127"/>
      <c r="ACK127"/>
      <c r="ACL127"/>
      <c r="ACM127"/>
      <c r="ACN127"/>
      <c r="ACO127"/>
      <c r="ACP127"/>
      <c r="ACQ127"/>
      <c r="ACR127"/>
      <c r="ACS127"/>
      <c r="ACT127"/>
      <c r="ACU127"/>
      <c r="ACV127"/>
      <c r="ACW127"/>
      <c r="ACX127"/>
      <c r="ACY127"/>
      <c r="ACZ127"/>
      <c r="ADA127"/>
      <c r="ADB127"/>
      <c r="ADC127"/>
      <c r="ADD127"/>
      <c r="ADE127"/>
      <c r="ADF127"/>
      <c r="ADG127"/>
      <c r="ADH127"/>
      <c r="ADI127"/>
      <c r="ADJ127"/>
      <c r="ADK127"/>
      <c r="ADL127"/>
      <c r="ADM127"/>
      <c r="ADN127"/>
      <c r="ADO127"/>
      <c r="ADP127"/>
      <c r="ADQ127"/>
      <c r="ADR127"/>
      <c r="ADS127"/>
      <c r="ADT127"/>
      <c r="ADU127"/>
      <c r="ADV127"/>
      <c r="ADW127"/>
      <c r="ADX127"/>
      <c r="ADY127"/>
      <c r="ADZ127"/>
      <c r="AEA127"/>
      <c r="AEB127"/>
      <c r="AEC127"/>
      <c r="AED127"/>
      <c r="AEE127"/>
      <c r="AEF127"/>
      <c r="AEG127"/>
      <c r="AEH127"/>
      <c r="AEI127"/>
      <c r="AEJ127"/>
      <c r="AEK127"/>
      <c r="AEL127"/>
      <c r="AEM127"/>
      <c r="AEN127"/>
      <c r="AEO127"/>
      <c r="AEP127"/>
      <c r="AEQ127"/>
      <c r="AER127"/>
      <c r="AES127"/>
      <c r="AET127"/>
      <c r="AEU127"/>
      <c r="AEV127"/>
      <c r="AEW127"/>
      <c r="AEX127"/>
      <c r="AEY127"/>
      <c r="AEZ127"/>
      <c r="AFA127"/>
      <c r="AFB127"/>
      <c r="AFC127"/>
      <c r="AFD127"/>
      <c r="AFE127"/>
      <c r="AFF127"/>
      <c r="AFG127"/>
      <c r="AFH127"/>
      <c r="AFI127"/>
      <c r="AFJ127"/>
      <c r="AFK127"/>
      <c r="AFL127"/>
      <c r="AFM127"/>
      <c r="AFN127"/>
      <c r="AFO127"/>
      <c r="AFP127"/>
      <c r="AFQ127"/>
      <c r="AFR127"/>
      <c r="AFS127"/>
      <c r="AFT127"/>
      <c r="AFU127"/>
      <c r="AFV127"/>
      <c r="AFW127"/>
      <c r="AFX127"/>
      <c r="AFY127"/>
      <c r="AFZ127"/>
      <c r="AGA127"/>
      <c r="AGB127"/>
      <c r="AGC127"/>
      <c r="AGD127"/>
      <c r="AGE127"/>
      <c r="AGF127"/>
      <c r="AGG127"/>
      <c r="AGH127"/>
      <c r="AGI127"/>
      <c r="AGJ127"/>
      <c r="AGK127"/>
      <c r="AGL127"/>
      <c r="AGM127"/>
      <c r="AGN127"/>
      <c r="AGO127"/>
      <c r="AGP127"/>
      <c r="AGQ127"/>
      <c r="AGR127"/>
      <c r="AGS127"/>
      <c r="AGT127"/>
      <c r="AGU127"/>
      <c r="AGV127"/>
      <c r="AGW127"/>
      <c r="AGX127"/>
      <c r="AGY127"/>
      <c r="AGZ127"/>
      <c r="AHA127"/>
      <c r="AHB127"/>
      <c r="AHC127"/>
      <c r="AHD127"/>
      <c r="AHE127"/>
      <c r="AHF127"/>
      <c r="AHG127"/>
      <c r="AHH127"/>
      <c r="AHI127"/>
      <c r="AHJ127"/>
      <c r="AHK127"/>
      <c r="AHL127"/>
      <c r="AHM127"/>
      <c r="AHN127"/>
      <c r="AHO127"/>
      <c r="AHP127"/>
      <c r="AHQ127"/>
      <c r="AHR127"/>
      <c r="AHS127"/>
      <c r="AHT127"/>
      <c r="AHU127"/>
      <c r="AHV127"/>
      <c r="AHW127"/>
      <c r="AHX127"/>
      <c r="AHY127"/>
      <c r="AHZ127"/>
      <c r="AIA127"/>
      <c r="AIB127"/>
      <c r="AIC127"/>
      <c r="AID127"/>
      <c r="AIE127"/>
      <c r="AIF127"/>
      <c r="AIG127"/>
      <c r="AIH127"/>
      <c r="AII127"/>
      <c r="AIJ127"/>
      <c r="AIK127"/>
      <c r="AIL127"/>
      <c r="AIM127"/>
      <c r="AIN127"/>
      <c r="AIO127"/>
      <c r="AIP127"/>
      <c r="AIQ127"/>
      <c r="AIR127"/>
      <c r="AIS127"/>
      <c r="AIT127"/>
      <c r="AIU127"/>
      <c r="AIV127"/>
      <c r="AIW127"/>
      <c r="AIX127"/>
      <c r="AIY127"/>
      <c r="AIZ127"/>
      <c r="AJA127"/>
      <c r="AJB127"/>
      <c r="AJC127"/>
      <c r="AJD127"/>
      <c r="AJE127"/>
      <c r="AJF127"/>
      <c r="AJG127"/>
      <c r="AJH127"/>
      <c r="AJI127"/>
      <c r="AJJ127"/>
      <c r="AJK127"/>
      <c r="AJL127"/>
      <c r="AJM127"/>
      <c r="AJN127"/>
      <c r="AJO127"/>
      <c r="AJP127"/>
      <c r="AJQ127"/>
      <c r="AJR127"/>
      <c r="AJS127"/>
      <c r="AJT127"/>
      <c r="AJU127"/>
      <c r="AJV127"/>
      <c r="AJW127"/>
      <c r="AJX127"/>
      <c r="AJY127"/>
      <c r="AJZ127"/>
      <c r="AKA127"/>
      <c r="AKB127"/>
      <c r="AKC127"/>
      <c r="AKD127"/>
      <c r="AKE127"/>
      <c r="AKF127"/>
      <c r="AKG127"/>
      <c r="AKH127"/>
      <c r="AKI127"/>
      <c r="AKJ127"/>
      <c r="AKK127"/>
      <c r="AKL127"/>
      <c r="AKM127"/>
      <c r="AKN127"/>
      <c r="AKO127"/>
      <c r="AKP127"/>
      <c r="AKQ127"/>
      <c r="AKR127"/>
      <c r="AKS127"/>
      <c r="AKT127"/>
      <c r="AKU127"/>
      <c r="AKV127"/>
      <c r="AKW127"/>
      <c r="AKX127"/>
      <c r="AKY127"/>
      <c r="AKZ127"/>
      <c r="ALA127"/>
      <c r="ALB127"/>
      <c r="ALC127"/>
      <c r="ALD127"/>
      <c r="ALE127"/>
      <c r="ALF127"/>
      <c r="ALG127"/>
      <c r="ALH127"/>
      <c r="ALI127"/>
      <c r="ALJ127"/>
      <c r="ALK127"/>
      <c r="ALL127"/>
      <c r="ALM127"/>
      <c r="ALN127"/>
      <c r="ALO127"/>
      <c r="ALP127"/>
      <c r="ALQ127"/>
      <c r="ALR127"/>
      <c r="ALS127"/>
      <c r="ALT127"/>
      <c r="ALU127"/>
      <c r="ALV127"/>
      <c r="ALW127"/>
      <c r="ALX127"/>
      <c r="ALY127"/>
      <c r="ALZ127"/>
      <c r="AMA127"/>
      <c r="AMB127"/>
      <c r="AMC127"/>
      <c r="AMD127"/>
      <c r="AME127"/>
      <c r="AMF127"/>
      <c r="AMG127"/>
      <c r="AMH127"/>
      <c r="AMI127"/>
      <c r="AMJ127"/>
      <c r="AMK127"/>
      <c r="AML127"/>
      <c r="AMM127"/>
      <c r="AMN127"/>
      <c r="AMO127"/>
      <c r="AMP127"/>
      <c r="AMQ127"/>
      <c r="AMR127"/>
      <c r="AMS127"/>
      <c r="AMT127"/>
      <c r="AMU127"/>
      <c r="AMV127"/>
      <c r="AMW127"/>
      <c r="AMX127"/>
      <c r="AMY127"/>
      <c r="AMZ127"/>
      <c r="ANA127"/>
      <c r="ANB127"/>
      <c r="ANC127"/>
      <c r="AND127"/>
      <c r="ANE127"/>
      <c r="ANF127"/>
      <c r="ANG127"/>
      <c r="ANH127"/>
      <c r="ANI127"/>
      <c r="ANJ127"/>
      <c r="ANK127"/>
      <c r="ANL127"/>
      <c r="ANM127"/>
      <c r="ANN127"/>
      <c r="ANO127"/>
      <c r="ANP127"/>
      <c r="ANQ127"/>
      <c r="ANR127"/>
      <c r="ANS127"/>
      <c r="ANT127"/>
      <c r="ANU127"/>
      <c r="ANV127"/>
      <c r="ANW127"/>
      <c r="ANX127"/>
      <c r="ANY127"/>
      <c r="ANZ127"/>
      <c r="AOA127"/>
      <c r="AOB127"/>
      <c r="AOC127"/>
      <c r="AOD127"/>
      <c r="AOE127"/>
      <c r="AOF127"/>
      <c r="AOG127"/>
      <c r="AOH127"/>
      <c r="AOI127"/>
      <c r="AOJ127"/>
      <c r="AOK127"/>
      <c r="AOL127"/>
      <c r="AOM127"/>
      <c r="AON127"/>
      <c r="AOO127"/>
      <c r="AOP127"/>
      <c r="AOQ127"/>
      <c r="AOR127"/>
      <c r="AOS127"/>
      <c r="AOT127"/>
      <c r="AOU127"/>
      <c r="AOV127"/>
      <c r="AOW127"/>
      <c r="AOX127"/>
      <c r="AOY127"/>
      <c r="AOZ127"/>
      <c r="APA127"/>
      <c r="APB127"/>
      <c r="APC127"/>
      <c r="APD127"/>
      <c r="APE127"/>
      <c r="APF127"/>
      <c r="APG127"/>
      <c r="APH127"/>
      <c r="API127"/>
      <c r="APJ127"/>
      <c r="APK127"/>
      <c r="APL127"/>
      <c r="APM127"/>
      <c r="APN127"/>
      <c r="APO127"/>
      <c r="APP127"/>
      <c r="APQ127"/>
      <c r="APR127"/>
      <c r="APS127"/>
      <c r="APT127"/>
      <c r="APU127"/>
      <c r="APV127"/>
      <c r="APW127"/>
      <c r="APX127"/>
      <c r="APY127"/>
      <c r="APZ127"/>
      <c r="AQA127"/>
      <c r="AQB127"/>
      <c r="AQC127"/>
      <c r="AQD127"/>
      <c r="AQE127"/>
      <c r="AQF127"/>
      <c r="AQG127"/>
      <c r="AQH127"/>
      <c r="AQI127"/>
      <c r="AQJ127"/>
      <c r="AQK127"/>
      <c r="AQL127"/>
      <c r="AQM127"/>
      <c r="AQN127"/>
      <c r="AQO127"/>
      <c r="AQP127"/>
      <c r="AQQ127"/>
      <c r="AQR127"/>
      <c r="AQS127"/>
      <c r="AQT127"/>
      <c r="AQU127"/>
      <c r="AQV127"/>
      <c r="AQW127"/>
      <c r="AQX127"/>
      <c r="AQY127"/>
      <c r="AQZ127"/>
      <c r="ARA127"/>
      <c r="ARB127"/>
      <c r="ARC127"/>
      <c r="ARD127"/>
      <c r="ARE127"/>
      <c r="ARF127"/>
      <c r="ARG127"/>
      <c r="ARH127"/>
      <c r="ARI127"/>
      <c r="ARJ127"/>
      <c r="ARK127"/>
      <c r="ARL127"/>
      <c r="ARM127"/>
      <c r="ARN127"/>
      <c r="ARO127"/>
      <c r="ARP127"/>
      <c r="ARQ127"/>
      <c r="ARR127"/>
      <c r="ARS127"/>
      <c r="ART127"/>
      <c r="ARU127"/>
      <c r="ARV127"/>
      <c r="ARW127"/>
      <c r="ARX127"/>
      <c r="ARY127"/>
      <c r="ARZ127"/>
      <c r="ASA127"/>
      <c r="ASB127"/>
      <c r="ASC127"/>
      <c r="ASD127"/>
      <c r="ASE127"/>
      <c r="ASF127"/>
      <c r="ASG127"/>
      <c r="ASH127"/>
      <c r="ASI127"/>
      <c r="ASJ127"/>
      <c r="ASK127"/>
      <c r="ASL127"/>
      <c r="ASM127"/>
      <c r="ASN127"/>
      <c r="ASO127"/>
      <c r="ASP127"/>
      <c r="ASQ127"/>
      <c r="ASR127"/>
      <c r="ASS127"/>
      <c r="AST127"/>
      <c r="ASU127"/>
      <c r="ASV127"/>
      <c r="ASW127"/>
      <c r="ASX127"/>
      <c r="ASY127"/>
      <c r="ASZ127"/>
      <c r="ATA127"/>
      <c r="ATB127"/>
      <c r="ATC127"/>
      <c r="ATD127"/>
      <c r="ATE127"/>
      <c r="ATF127"/>
      <c r="ATG127"/>
      <c r="ATH127"/>
      <c r="ATI127"/>
      <c r="ATJ127"/>
      <c r="ATK127"/>
      <c r="ATL127"/>
      <c r="ATM127"/>
      <c r="ATN127"/>
      <c r="ATO127"/>
      <c r="ATP127"/>
      <c r="ATQ127"/>
      <c r="ATR127"/>
      <c r="ATS127"/>
      <c r="ATT127"/>
      <c r="ATU127"/>
      <c r="ATV127"/>
      <c r="ATW127"/>
      <c r="ATX127"/>
      <c r="ATY127"/>
      <c r="ATZ127"/>
      <c r="AUA127"/>
      <c r="AUB127"/>
      <c r="AUC127"/>
      <c r="AUD127"/>
      <c r="AUE127"/>
      <c r="AUF127"/>
      <c r="AUG127"/>
      <c r="AUH127"/>
      <c r="AUI127"/>
      <c r="AUJ127"/>
      <c r="AUK127"/>
      <c r="AUL127"/>
      <c r="AUM127"/>
      <c r="AUN127"/>
      <c r="AUO127"/>
      <c r="AUP127"/>
      <c r="AUQ127"/>
      <c r="AUR127"/>
      <c r="AUS127"/>
      <c r="AUT127"/>
      <c r="AUU127"/>
      <c r="AUV127"/>
      <c r="AUW127"/>
      <c r="AUX127"/>
      <c r="AUY127"/>
      <c r="AUZ127"/>
      <c r="AVA127"/>
      <c r="AVB127"/>
      <c r="AVC127"/>
      <c r="AVD127"/>
      <c r="AVE127"/>
      <c r="AVF127"/>
      <c r="AVG127"/>
      <c r="AVH127"/>
      <c r="AVI127"/>
      <c r="AVJ127"/>
      <c r="AVK127"/>
      <c r="AVL127"/>
      <c r="AVM127"/>
      <c r="AVN127"/>
      <c r="AVO127"/>
      <c r="AVP127"/>
      <c r="AVQ127"/>
      <c r="AVR127"/>
      <c r="AVS127"/>
      <c r="AVT127"/>
      <c r="AVU127"/>
      <c r="AVV127"/>
      <c r="AVW127"/>
      <c r="AVX127"/>
      <c r="AVY127"/>
      <c r="AVZ127"/>
      <c r="AWA127"/>
      <c r="AWB127"/>
      <c r="AWC127"/>
      <c r="AWD127"/>
      <c r="AWE127"/>
      <c r="AWF127"/>
      <c r="AWG127"/>
      <c r="AWH127"/>
      <c r="AWI127"/>
      <c r="AWJ127"/>
      <c r="AWK127"/>
      <c r="AWL127"/>
      <c r="AWM127"/>
      <c r="AWN127"/>
      <c r="AWO127"/>
      <c r="AWP127"/>
      <c r="AWQ127"/>
      <c r="AWR127"/>
      <c r="AWS127"/>
      <c r="AWT127"/>
      <c r="AWU127"/>
      <c r="AWV127"/>
      <c r="AWW127"/>
      <c r="AWX127"/>
      <c r="AWY127"/>
      <c r="AWZ127"/>
      <c r="AXA127"/>
      <c r="AXB127"/>
      <c r="AXC127"/>
      <c r="AXD127"/>
      <c r="AXE127"/>
      <c r="AXF127"/>
      <c r="AXG127"/>
      <c r="AXH127"/>
      <c r="AXI127"/>
      <c r="AXJ127"/>
      <c r="AXK127"/>
      <c r="AXL127"/>
      <c r="AXM127"/>
      <c r="AXN127"/>
      <c r="AXO127"/>
      <c r="AXP127"/>
      <c r="AXQ127"/>
      <c r="AXR127"/>
      <c r="AXS127"/>
      <c r="AXT127"/>
      <c r="AXU127"/>
      <c r="AXV127"/>
      <c r="AXW127"/>
      <c r="AXX127"/>
      <c r="AXY127"/>
      <c r="AXZ127"/>
      <c r="AYA127"/>
      <c r="AYB127"/>
      <c r="AYC127"/>
      <c r="AYD127"/>
      <c r="AYE127"/>
      <c r="AYF127"/>
      <c r="AYG127"/>
      <c r="AYH127"/>
      <c r="AYI127"/>
      <c r="AYJ127"/>
      <c r="AYK127"/>
      <c r="AYL127"/>
      <c r="AYM127"/>
      <c r="AYN127"/>
      <c r="AYO127"/>
      <c r="AYP127"/>
      <c r="AYQ127"/>
      <c r="AYR127"/>
      <c r="AYS127"/>
      <c r="AYT127"/>
      <c r="AYU127"/>
      <c r="AYV127"/>
      <c r="AYW127"/>
      <c r="AYX127"/>
      <c r="AYY127"/>
      <c r="AYZ127"/>
      <c r="AZA127"/>
      <c r="AZB127"/>
      <c r="AZC127"/>
      <c r="AZD127"/>
      <c r="AZE127"/>
      <c r="AZF127"/>
      <c r="AZG127"/>
      <c r="AZH127"/>
      <c r="AZI127"/>
      <c r="AZJ127"/>
      <c r="AZK127"/>
      <c r="AZL127"/>
      <c r="AZM127"/>
      <c r="AZN127"/>
      <c r="AZO127"/>
      <c r="AZP127"/>
      <c r="AZQ127"/>
      <c r="AZR127"/>
      <c r="AZS127"/>
      <c r="AZT127"/>
      <c r="AZU127"/>
      <c r="AZV127"/>
      <c r="AZW127"/>
      <c r="AZX127"/>
      <c r="AZY127"/>
      <c r="AZZ127"/>
      <c r="BAA127"/>
      <c r="BAB127"/>
      <c r="BAC127"/>
      <c r="BAD127"/>
      <c r="BAE127"/>
      <c r="BAF127"/>
      <c r="BAG127"/>
      <c r="BAH127"/>
      <c r="BAI127"/>
      <c r="BAJ127"/>
      <c r="BAK127"/>
      <c r="BAL127"/>
      <c r="BAM127"/>
      <c r="BAN127"/>
      <c r="BAO127"/>
      <c r="BAP127"/>
      <c r="BAQ127"/>
      <c r="BAR127"/>
      <c r="BAS127"/>
      <c r="BAT127"/>
      <c r="BAU127"/>
      <c r="BAV127"/>
      <c r="BAW127"/>
      <c r="BAX127"/>
      <c r="BAY127"/>
      <c r="BAZ127"/>
      <c r="BBA127"/>
      <c r="BBB127"/>
      <c r="BBC127"/>
      <c r="BBD127"/>
      <c r="BBE127"/>
      <c r="BBF127"/>
      <c r="BBG127"/>
      <c r="BBH127"/>
      <c r="BBI127"/>
      <c r="BBJ127"/>
      <c r="BBK127"/>
      <c r="BBL127"/>
      <c r="BBM127"/>
      <c r="BBN127"/>
      <c r="BBO127"/>
      <c r="BBP127"/>
      <c r="BBQ127"/>
      <c r="BBR127"/>
      <c r="BBS127"/>
      <c r="BBT127"/>
      <c r="BBU127"/>
      <c r="BBV127"/>
      <c r="BBW127"/>
      <c r="BBX127"/>
      <c r="BBY127"/>
      <c r="BBZ127"/>
      <c r="BCA127"/>
      <c r="BCB127"/>
      <c r="BCC127"/>
      <c r="BCD127"/>
      <c r="BCE127"/>
      <c r="BCF127"/>
      <c r="BCG127"/>
      <c r="BCH127"/>
      <c r="BCI127"/>
      <c r="BCJ127"/>
      <c r="BCK127"/>
      <c r="BCL127"/>
      <c r="BCM127"/>
      <c r="BCN127"/>
      <c r="BCO127"/>
      <c r="BCP127"/>
      <c r="BCQ127"/>
      <c r="BCR127"/>
      <c r="BCS127"/>
      <c r="BCT127"/>
      <c r="BCU127"/>
      <c r="BCV127"/>
      <c r="BCW127"/>
      <c r="BCX127"/>
      <c r="BCY127"/>
      <c r="BCZ127"/>
      <c r="BDA127"/>
      <c r="BDB127"/>
      <c r="BDC127"/>
      <c r="BDD127"/>
      <c r="BDE127"/>
      <c r="BDF127"/>
      <c r="BDG127"/>
      <c r="BDH127"/>
      <c r="BDI127"/>
      <c r="BDJ127"/>
      <c r="BDK127"/>
      <c r="BDL127"/>
      <c r="BDM127"/>
      <c r="BDN127"/>
      <c r="BDO127"/>
      <c r="BDP127"/>
      <c r="BDQ127"/>
      <c r="BDR127"/>
      <c r="BDS127"/>
      <c r="BDT127"/>
      <c r="BDU127"/>
      <c r="BDV127"/>
      <c r="BDW127"/>
      <c r="BDX127"/>
      <c r="BDY127"/>
      <c r="BDZ127"/>
      <c r="BEA127"/>
      <c r="BEB127"/>
      <c r="BEC127"/>
      <c r="BED127"/>
      <c r="BEE127"/>
      <c r="BEF127"/>
      <c r="BEG127"/>
      <c r="BEH127"/>
      <c r="BEI127"/>
      <c r="BEJ127"/>
      <c r="BEK127"/>
      <c r="BEL127"/>
      <c r="BEM127"/>
      <c r="BEN127"/>
      <c r="BEO127"/>
      <c r="BEP127"/>
      <c r="BEQ127"/>
      <c r="BER127"/>
      <c r="BES127"/>
      <c r="BET127"/>
      <c r="BEU127"/>
      <c r="BEV127"/>
      <c r="BEW127"/>
      <c r="BEX127"/>
      <c r="BEY127"/>
      <c r="BEZ127"/>
      <c r="BFA127"/>
      <c r="BFB127"/>
      <c r="BFC127"/>
    </row>
    <row r="128" spans="1:1511" ht="20" customHeight="1">
      <c r="A128" s="380"/>
      <c r="B128" s="380"/>
      <c r="C128" s="380"/>
      <c r="D128" s="380"/>
      <c r="E128" s="380"/>
      <c r="F128" s="380"/>
      <c r="G128" s="380"/>
      <c r="H128" s="661"/>
      <c r="I128" s="380"/>
      <c r="J128" s="688"/>
      <c r="K128" s="380"/>
      <c r="L128" s="380"/>
      <c r="M128" s="688"/>
      <c r="N128" s="689"/>
      <c r="O128" s="689"/>
      <c r="P128" s="380"/>
      <c r="Q128" s="380"/>
      <c r="R128" s="380"/>
      <c r="S128" s="380"/>
      <c r="T128" s="380"/>
      <c r="U128" s="380"/>
      <c r="V128" s="380"/>
      <c r="W128" s="380"/>
      <c r="X128" s="380"/>
      <c r="Y128" s="380"/>
      <c r="Z128" s="687" t="str">
        <f>IF(Carbon_Macro!T128&lt;&gt;"",CONCATENATE(Carbon_Macro!$J128,"[",Carbon_Macro!T128,"]"),"")</f>
        <v/>
      </c>
      <c r="AA128" s="413" t="str">
        <f>IF(Carbon_Macro!U128&lt;&gt;"",CONCATENATE(Carbon_Macro!$J128,"[",Carbon_Macro!U128,"]"),"")</f>
        <v/>
      </c>
      <c r="AB128" s="413" t="str">
        <f>IF(Carbon_Macro!V128&lt;&gt;"",CONCATENATE(Carbon_Macro!$H128,"[",Carbon_Macro!V128,"]"),"")</f>
        <v/>
      </c>
      <c r="AC128" s="413" t="str">
        <f>IF(Carbon_Macro!W128&lt;&gt;"",CONCATENATE(Carbon_Macro!$H128,"[",Carbon_Macro!W128,"]"),"")</f>
        <v/>
      </c>
      <c r="AD128" s="413"/>
      <c r="AE128" s="414"/>
    </row>
    <row r="129" spans="1:31" ht="20" customHeight="1">
      <c r="A129" s="380"/>
      <c r="B129" s="380"/>
      <c r="C129" s="380"/>
      <c r="D129" s="380"/>
      <c r="E129" s="380"/>
      <c r="F129" s="380"/>
      <c r="G129" s="380"/>
      <c r="H129" s="662"/>
      <c r="I129" s="380"/>
      <c r="J129" s="688"/>
      <c r="K129" s="380"/>
      <c r="L129" s="380"/>
      <c r="M129" s="688"/>
      <c r="N129" s="689"/>
      <c r="O129" s="689"/>
      <c r="P129" s="380"/>
      <c r="Q129" s="380"/>
      <c r="R129" s="380"/>
      <c r="S129" s="380"/>
      <c r="T129" s="380"/>
      <c r="U129" s="380"/>
      <c r="V129" s="380"/>
      <c r="W129" s="380"/>
      <c r="X129" s="380"/>
      <c r="Y129" s="380"/>
      <c r="Z129" s="687" t="str">
        <f>IF(Carbon_Macro!T129&lt;&gt;"",CONCATENATE(Carbon_Macro!$J129,"[",Carbon_Macro!T129,"]"),"")</f>
        <v/>
      </c>
      <c r="AA129" s="413" t="str">
        <f>IF(Carbon_Macro!U129&lt;&gt;"",CONCATENATE(Carbon_Macro!$J129,"[",Carbon_Macro!U129,"]"),"")</f>
        <v/>
      </c>
      <c r="AB129" s="413" t="str">
        <f>IF(Carbon_Macro!V129&lt;&gt;"",CONCATENATE(Carbon_Macro!$H129,"[",Carbon_Macro!V129,"]"),"")</f>
        <v/>
      </c>
      <c r="AC129" s="413" t="str">
        <f>IF(Carbon_Macro!W129&lt;&gt;"",CONCATENATE(Carbon_Macro!$H129,"[",Carbon_Macro!W129,"]"),"")</f>
        <v/>
      </c>
      <c r="AD129" s="413"/>
      <c r="AE129" s="414"/>
    </row>
    <row r="130" spans="1:31" ht="20" customHeight="1">
      <c r="A130" s="380"/>
      <c r="B130" s="380"/>
      <c r="C130" s="380"/>
      <c r="D130" s="380"/>
      <c r="E130" s="380"/>
      <c r="F130" s="380"/>
      <c r="G130" s="380"/>
      <c r="H130" s="662"/>
      <c r="I130" s="380"/>
      <c r="J130" s="688"/>
      <c r="K130" s="380"/>
      <c r="L130" s="380"/>
      <c r="M130" s="688"/>
      <c r="N130" s="689"/>
      <c r="O130" s="689"/>
      <c r="P130" s="380"/>
      <c r="Q130" s="380"/>
      <c r="R130" s="380"/>
      <c r="S130" s="380"/>
      <c r="T130" s="380"/>
      <c r="U130" s="380"/>
      <c r="V130" s="380"/>
      <c r="W130" s="380"/>
      <c r="X130" s="380"/>
      <c r="Y130" s="380"/>
      <c r="Z130" s="687" t="str">
        <f>IF(Carbon_Macro!T130&lt;&gt;"",CONCATENATE(Carbon_Macro!$J130,"[",Carbon_Macro!T130,"]"),"")</f>
        <v/>
      </c>
      <c r="AA130" s="413" t="str">
        <f>IF(Carbon_Macro!U130&lt;&gt;"",CONCATENATE(Carbon_Macro!$J130,"[",Carbon_Macro!U130,"]"),"")</f>
        <v/>
      </c>
      <c r="AB130" s="413" t="str">
        <f>IF(Carbon_Macro!V130&lt;&gt;"",CONCATENATE(Carbon_Macro!$H130,"[",Carbon_Macro!V130,"]"),"")</f>
        <v/>
      </c>
      <c r="AC130" s="413" t="str">
        <f>IF(Carbon_Macro!W130&lt;&gt;"",CONCATENATE(Carbon_Macro!$H130,"[",Carbon_Macro!W130,"]"),"")</f>
        <v/>
      </c>
      <c r="AD130" s="413"/>
      <c r="AE130" s="414"/>
    </row>
    <row r="131" spans="1:31" ht="20" customHeight="1">
      <c r="A131" s="380"/>
      <c r="B131" s="380"/>
      <c r="C131" s="380"/>
      <c r="D131" s="380"/>
      <c r="E131" s="380"/>
      <c r="F131" s="380"/>
      <c r="G131" s="380"/>
      <c r="H131" s="662"/>
      <c r="I131" s="380"/>
      <c r="J131" s="688"/>
      <c r="K131" s="380"/>
      <c r="L131" s="380"/>
      <c r="M131" s="688"/>
      <c r="N131" s="689"/>
      <c r="O131" s="689"/>
      <c r="P131" s="380"/>
      <c r="Q131" s="380"/>
      <c r="R131" s="380"/>
      <c r="S131" s="380"/>
      <c r="T131" s="380"/>
      <c r="U131" s="380"/>
      <c r="V131" s="380"/>
      <c r="W131" s="380"/>
      <c r="X131" s="380"/>
      <c r="Y131" s="380"/>
      <c r="Z131" s="687" t="str">
        <f>IF(Carbon_Macro!T131&lt;&gt;"",CONCATENATE(Carbon_Macro!$J131,"[",Carbon_Macro!T131,"]"),"")</f>
        <v/>
      </c>
      <c r="AA131" s="413" t="str">
        <f>IF(Carbon_Macro!U131&lt;&gt;"",CONCATENATE(Carbon_Macro!$J131,"[",Carbon_Macro!U131,"]"),"")</f>
        <v/>
      </c>
      <c r="AB131" s="413" t="str">
        <f>IF(Carbon_Macro!V131&lt;&gt;"",CONCATENATE(Carbon_Macro!$H131,"[",Carbon_Macro!V131,"]"),"")</f>
        <v/>
      </c>
      <c r="AC131" s="413" t="str">
        <f>IF(Carbon_Macro!W131&lt;&gt;"",CONCATENATE(Carbon_Macro!$H131,"[",Carbon_Macro!W131,"]"),"")</f>
        <v/>
      </c>
      <c r="AD131" s="413"/>
      <c r="AE131" s="414"/>
    </row>
    <row r="132" spans="1:31" ht="20" customHeight="1">
      <c r="A132" s="380"/>
      <c r="B132" s="380"/>
      <c r="C132" s="380"/>
      <c r="D132" s="380"/>
      <c r="E132" s="380"/>
      <c r="F132" s="380"/>
      <c r="G132" s="380"/>
      <c r="H132" s="662"/>
      <c r="I132" s="380"/>
      <c r="J132" s="688"/>
      <c r="K132" s="380"/>
      <c r="L132" s="380"/>
      <c r="M132" s="688"/>
      <c r="N132" s="689"/>
      <c r="O132" s="689"/>
      <c r="P132" s="380"/>
      <c r="Q132" s="380"/>
      <c r="R132" s="380"/>
      <c r="S132" s="380"/>
      <c r="T132" s="380"/>
      <c r="U132" s="380"/>
      <c r="V132" s="380"/>
      <c r="W132" s="380"/>
      <c r="X132" s="380"/>
      <c r="Y132" s="380"/>
      <c r="Z132" s="687" t="str">
        <f>IF(Carbon_Macro!T132&lt;&gt;"",CONCATENATE(Carbon_Macro!$J132,"[",Carbon_Macro!T132,"]"),"")</f>
        <v/>
      </c>
      <c r="AA132" s="413" t="str">
        <f>IF(Carbon_Macro!U132&lt;&gt;"",CONCATENATE(Carbon_Macro!$J132,"[",Carbon_Macro!U132,"]"),"")</f>
        <v/>
      </c>
      <c r="AB132" s="413" t="str">
        <f>IF(Carbon_Macro!V132&lt;&gt;"",CONCATENATE(Carbon_Macro!$H132,"[",Carbon_Macro!V132,"]"),"")</f>
        <v/>
      </c>
      <c r="AC132" s="413" t="str">
        <f>IF(Carbon_Macro!W132&lt;&gt;"",CONCATENATE(Carbon_Macro!$H132,"[",Carbon_Macro!W132,"]"),"")</f>
        <v/>
      </c>
      <c r="AD132" s="413"/>
      <c r="AE132" s="414"/>
    </row>
    <row r="133" spans="1:31" ht="20" customHeight="1">
      <c r="A133" s="380"/>
      <c r="B133" s="380"/>
      <c r="C133" s="380"/>
      <c r="D133" s="380"/>
      <c r="E133" s="380"/>
      <c r="F133" s="380"/>
      <c r="G133" s="380"/>
      <c r="H133" s="662"/>
      <c r="I133" s="380"/>
      <c r="J133" s="688"/>
      <c r="K133" s="380"/>
      <c r="L133" s="380"/>
      <c r="M133" s="688"/>
      <c r="N133" s="689"/>
      <c r="O133" s="689"/>
      <c r="P133" s="380"/>
      <c r="Q133" s="380"/>
      <c r="R133" s="380"/>
      <c r="S133" s="380"/>
      <c r="T133" s="380"/>
      <c r="U133" s="380"/>
      <c r="V133" s="380"/>
      <c r="W133" s="380"/>
      <c r="X133" s="380"/>
      <c r="Y133" s="380"/>
      <c r="Z133" s="687" t="str">
        <f>IF(Carbon_Macro!T133&lt;&gt;"",CONCATENATE(Carbon_Macro!$J133,"[",Carbon_Macro!T133,"]"),"")</f>
        <v/>
      </c>
      <c r="AA133" s="413" t="str">
        <f>IF(Carbon_Macro!U133&lt;&gt;"",CONCATENATE(Carbon_Macro!$J133,"[",Carbon_Macro!U133,"]"),"")</f>
        <v/>
      </c>
      <c r="AB133" s="413" t="str">
        <f>IF(Carbon_Macro!V133&lt;&gt;"",CONCATENATE(Carbon_Macro!$H133,"[",Carbon_Macro!V133,"]"),"")</f>
        <v/>
      </c>
      <c r="AC133" s="413" t="str">
        <f>IF(Carbon_Macro!W133&lt;&gt;"",CONCATENATE(Carbon_Macro!$H133,"[",Carbon_Macro!W133,"]"),"")</f>
        <v/>
      </c>
      <c r="AD133" s="413"/>
      <c r="AE133" s="414"/>
    </row>
    <row r="134" spans="1:31" ht="20" customHeight="1">
      <c r="A134" s="380"/>
      <c r="B134" s="380"/>
      <c r="C134" s="380"/>
      <c r="D134" s="380"/>
      <c r="E134" s="380"/>
      <c r="F134" s="380"/>
      <c r="G134" s="380"/>
      <c r="H134" s="662"/>
      <c r="I134" s="380"/>
      <c r="J134" s="688"/>
      <c r="K134" s="380"/>
      <c r="L134" s="380"/>
      <c r="M134" s="688"/>
      <c r="N134" s="689"/>
      <c r="O134" s="689"/>
      <c r="P134" s="380"/>
      <c r="Q134" s="380"/>
      <c r="R134" s="380"/>
      <c r="S134" s="380"/>
      <c r="T134" s="380"/>
      <c r="U134" s="380"/>
      <c r="V134" s="380"/>
      <c r="W134" s="380"/>
      <c r="X134" s="380"/>
      <c r="Y134" s="380"/>
      <c r="Z134" s="687" t="str">
        <f>IF(Carbon_Macro!T134&lt;&gt;"",CONCATENATE(Carbon_Macro!$J134,"[",Carbon_Macro!T134,"]"),"")</f>
        <v/>
      </c>
      <c r="AA134" s="413" t="str">
        <f>IF(Carbon_Macro!U134&lt;&gt;"",CONCATENATE(Carbon_Macro!$J134,"[",Carbon_Macro!U134,"]"),"")</f>
        <v/>
      </c>
      <c r="AB134" s="413" t="str">
        <f>IF(Carbon_Macro!V134&lt;&gt;"",CONCATENATE(Carbon_Macro!$H134,"[",Carbon_Macro!V134,"]"),"")</f>
        <v/>
      </c>
      <c r="AC134" s="413" t="str">
        <f>IF(Carbon_Macro!W134&lt;&gt;"",CONCATENATE(Carbon_Macro!$H134,"[",Carbon_Macro!W134,"]"),"")</f>
        <v/>
      </c>
      <c r="AD134" s="413"/>
      <c r="AE134" s="414"/>
    </row>
    <row r="135" spans="1:31" ht="20" customHeight="1">
      <c r="A135" s="380"/>
      <c r="B135" s="380"/>
      <c r="C135" s="380"/>
      <c r="D135" s="380"/>
      <c r="E135" s="380"/>
      <c r="F135" s="380"/>
      <c r="G135" s="380"/>
      <c r="H135" s="662"/>
      <c r="I135" s="380"/>
      <c r="J135" s="688"/>
      <c r="K135" s="380"/>
      <c r="L135" s="380"/>
      <c r="M135" s="688"/>
      <c r="N135" s="689"/>
      <c r="O135" s="689"/>
      <c r="P135" s="380"/>
      <c r="Q135" s="380"/>
      <c r="R135" s="380"/>
      <c r="S135" s="380"/>
      <c r="T135" s="380"/>
      <c r="U135" s="380"/>
      <c r="V135" s="380"/>
      <c r="W135" s="380"/>
      <c r="X135" s="380"/>
      <c r="Y135" s="380"/>
      <c r="Z135" s="687" t="str">
        <f>IF(Carbon_Macro!T135&lt;&gt;"",CONCATENATE(Carbon_Macro!$J135,"[",Carbon_Macro!T135,"]"),"")</f>
        <v/>
      </c>
      <c r="AA135" s="413" t="str">
        <f>IF(Carbon_Macro!U135&lt;&gt;"",CONCATENATE(Carbon_Macro!$J135,"[",Carbon_Macro!U135,"]"),"")</f>
        <v/>
      </c>
      <c r="AB135" s="413" t="str">
        <f>IF(Carbon_Macro!V135&lt;&gt;"",CONCATENATE(Carbon_Macro!$H135,"[",Carbon_Macro!V135,"]"),"")</f>
        <v/>
      </c>
      <c r="AC135" s="413" t="str">
        <f>IF(Carbon_Macro!W135&lt;&gt;"",CONCATENATE(Carbon_Macro!$H135,"[",Carbon_Macro!W135,"]"),"")</f>
        <v/>
      </c>
      <c r="AD135" s="413"/>
      <c r="AE135" s="414"/>
    </row>
    <row r="136" spans="1:31" ht="20" customHeight="1">
      <c r="A136" s="380"/>
      <c r="B136" s="380"/>
      <c r="C136" s="380"/>
      <c r="D136" s="380"/>
      <c r="E136" s="380"/>
      <c r="F136" s="380"/>
      <c r="G136" s="380"/>
      <c r="H136" s="662"/>
      <c r="I136" s="380"/>
      <c r="J136" s="688"/>
      <c r="K136" s="380"/>
      <c r="L136" s="380"/>
      <c r="M136" s="688"/>
      <c r="N136" s="689"/>
      <c r="O136" s="689"/>
      <c r="P136" s="380"/>
      <c r="Q136" s="380"/>
      <c r="R136" s="380"/>
      <c r="S136" s="380"/>
      <c r="T136" s="380"/>
      <c r="U136" s="380"/>
      <c r="V136" s="380"/>
      <c r="W136" s="380"/>
      <c r="X136" s="380"/>
      <c r="Y136" s="380"/>
      <c r="Z136" s="687" t="str">
        <f>IF(Carbon_Macro!T136&lt;&gt;"",CONCATENATE(Carbon_Macro!$J136,"[",Carbon_Macro!T136,"]"),"")</f>
        <v/>
      </c>
      <c r="AA136" s="413" t="str">
        <f>IF(Carbon_Macro!U136&lt;&gt;"",CONCATENATE(Carbon_Macro!$J136,"[",Carbon_Macro!U136,"]"),"")</f>
        <v/>
      </c>
      <c r="AB136" s="413" t="str">
        <f>IF(Carbon_Macro!V136&lt;&gt;"",CONCATENATE(Carbon_Macro!$H136,"[",Carbon_Macro!V136,"]"),"")</f>
        <v/>
      </c>
      <c r="AC136" s="413" t="str">
        <f>IF(Carbon_Macro!W136&lt;&gt;"",CONCATENATE(Carbon_Macro!$H136,"[",Carbon_Macro!W136,"]"),"")</f>
        <v/>
      </c>
      <c r="AD136" s="413"/>
      <c r="AE136" s="414"/>
    </row>
    <row r="137" spans="1:31" ht="20" customHeight="1">
      <c r="A137" s="380"/>
      <c r="B137" s="380"/>
      <c r="C137" s="380"/>
      <c r="D137" s="380"/>
      <c r="E137" s="380"/>
      <c r="F137" s="380"/>
      <c r="G137" s="380"/>
      <c r="H137" s="662"/>
      <c r="I137" s="380"/>
      <c r="J137" s="688"/>
      <c r="K137" s="380"/>
      <c r="L137" s="380"/>
      <c r="M137" s="688"/>
      <c r="N137" s="689"/>
      <c r="O137" s="689"/>
      <c r="P137" s="380"/>
      <c r="Q137" s="380"/>
      <c r="R137" s="380"/>
      <c r="S137" s="380"/>
      <c r="T137" s="380"/>
      <c r="U137" s="380"/>
      <c r="V137" s="380"/>
      <c r="W137" s="380"/>
      <c r="X137" s="380"/>
      <c r="Y137" s="380"/>
      <c r="Z137" s="687" t="str">
        <f>IF(Carbon_Macro!T137&lt;&gt;"",CONCATENATE(Carbon_Macro!$J137,"[",Carbon_Macro!T137,"]"),"")</f>
        <v/>
      </c>
      <c r="AA137" s="413" t="str">
        <f>IF(Carbon_Macro!U137&lt;&gt;"",CONCATENATE(Carbon_Macro!$J137,"[",Carbon_Macro!U137,"]"),"")</f>
        <v/>
      </c>
      <c r="AB137" s="413" t="str">
        <f>IF(Carbon_Macro!V137&lt;&gt;"",CONCATENATE(Carbon_Macro!$H137,"[",Carbon_Macro!V137,"]"),"")</f>
        <v/>
      </c>
      <c r="AC137" s="413" t="str">
        <f>IF(Carbon_Macro!W137&lt;&gt;"",CONCATENATE(Carbon_Macro!$H137,"[",Carbon_Macro!W137,"]"),"")</f>
        <v/>
      </c>
      <c r="AD137" s="413"/>
      <c r="AE137" s="414"/>
    </row>
    <row r="138" spans="1:31" ht="20" customHeight="1">
      <c r="A138" s="380"/>
      <c r="B138" s="380"/>
      <c r="C138" s="380"/>
      <c r="D138" s="380"/>
      <c r="E138" s="380"/>
      <c r="F138" s="380"/>
      <c r="G138" s="380"/>
      <c r="H138" s="662"/>
      <c r="I138" s="380"/>
      <c r="J138" s="688"/>
      <c r="K138" s="380"/>
      <c r="L138" s="380"/>
      <c r="M138" s="688"/>
      <c r="N138" s="689"/>
      <c r="O138" s="689"/>
      <c r="P138" s="380"/>
      <c r="Q138" s="380"/>
      <c r="R138" s="380"/>
      <c r="S138" s="380"/>
      <c r="T138" s="380"/>
      <c r="U138" s="380"/>
      <c r="V138" s="380"/>
      <c r="W138" s="380"/>
      <c r="X138" s="380"/>
      <c r="Y138" s="380"/>
      <c r="Z138" s="687" t="str">
        <f>IF(Carbon_Macro!T138&lt;&gt;"",CONCATENATE(Carbon_Macro!$J138,"[",Carbon_Macro!T138,"]"),"")</f>
        <v/>
      </c>
      <c r="AA138" s="413" t="str">
        <f>IF(Carbon_Macro!U138&lt;&gt;"",CONCATENATE(Carbon_Macro!$J138,"[",Carbon_Macro!U138,"]"),"")</f>
        <v/>
      </c>
      <c r="AB138" s="413" t="str">
        <f>IF(Carbon_Macro!V138&lt;&gt;"",CONCATENATE(Carbon_Macro!$H138,"[",Carbon_Macro!V138,"]"),"")</f>
        <v/>
      </c>
      <c r="AC138" s="413" t="str">
        <f>IF(Carbon_Macro!W138&lt;&gt;"",CONCATENATE(Carbon_Macro!$H138,"[",Carbon_Macro!W138,"]"),"")</f>
        <v/>
      </c>
      <c r="AD138" s="413"/>
      <c r="AE138" s="414"/>
    </row>
    <row r="139" spans="1:31" ht="20" customHeight="1" thickBot="1">
      <c r="A139" s="380"/>
      <c r="B139" s="380"/>
      <c r="C139" s="380"/>
      <c r="D139" s="380"/>
      <c r="E139" s="380"/>
      <c r="F139" s="380"/>
      <c r="G139" s="380"/>
      <c r="H139" s="662"/>
      <c r="I139" s="380"/>
      <c r="J139" s="688"/>
      <c r="K139" s="380"/>
      <c r="L139" s="380"/>
      <c r="M139" s="688"/>
      <c r="N139" s="689"/>
      <c r="O139" s="689"/>
      <c r="P139" s="380"/>
      <c r="Q139" s="380"/>
      <c r="R139" s="380"/>
      <c r="S139" s="380"/>
      <c r="T139" s="380"/>
      <c r="U139" s="380"/>
      <c r="V139" s="380"/>
      <c r="W139" s="380"/>
      <c r="X139" s="380"/>
      <c r="Y139" s="380"/>
      <c r="Z139" s="549" t="str">
        <f>IF(Carbon_Macro!T139&lt;&gt;"",CONCATENATE(Carbon_Macro!$J139,"[",Carbon_Macro!T139,"]"),"")</f>
        <v/>
      </c>
      <c r="AA139" s="419" t="str">
        <f>IF(Carbon_Macro!U139&lt;&gt;"",CONCATENATE(Carbon_Macro!$J139,"[",Carbon_Macro!U139,"]"),"")</f>
        <v/>
      </c>
      <c r="AB139" s="419" t="str">
        <f>IF(Carbon_Macro!V139&lt;&gt;"",CONCATENATE(Carbon_Macro!$H139,"[",Carbon_Macro!V139,"]"),"")</f>
        <v/>
      </c>
      <c r="AC139" s="419" t="str">
        <f>IF(Carbon_Macro!W139&lt;&gt;"",CONCATENATE(Carbon_Macro!$H139,"[",Carbon_Macro!W139,"]"),"")</f>
        <v/>
      </c>
      <c r="AD139" s="419"/>
      <c r="AE139" s="420"/>
    </row>
    <row r="140" spans="1:31" ht="20" customHeight="1">
      <c r="A140" s="380"/>
      <c r="B140" s="380"/>
      <c r="C140" s="380"/>
      <c r="D140" s="380"/>
      <c r="E140" s="380"/>
      <c r="F140" s="380"/>
      <c r="G140" s="380"/>
      <c r="H140" s="661"/>
      <c r="I140" s="380"/>
      <c r="J140" s="688"/>
      <c r="K140" s="380"/>
      <c r="L140" s="380"/>
      <c r="M140" s="688"/>
      <c r="N140" s="689"/>
      <c r="O140" s="689"/>
      <c r="P140" s="380"/>
      <c r="Q140" s="380"/>
      <c r="R140" s="380"/>
      <c r="S140" s="380"/>
      <c r="T140" s="380"/>
      <c r="U140" s="380"/>
      <c r="V140" s="380"/>
      <c r="W140" s="380"/>
      <c r="X140" s="380"/>
      <c r="Y140" s="380"/>
      <c r="Z140" s="687" t="str">
        <f>IF(Carbon_Macro!T140&lt;&gt;"",CONCATENATE(Carbon_Macro!$J140,"[",Carbon_Macro!T140,"]"),"")</f>
        <v/>
      </c>
      <c r="AA140" s="413" t="str">
        <f>IF(Carbon_Macro!U140&lt;&gt;"",CONCATENATE(Carbon_Macro!$J140,"[",Carbon_Macro!U140,"]"),"")</f>
        <v/>
      </c>
      <c r="AB140" s="413" t="str">
        <f>IF(Carbon_Macro!V140&lt;&gt;"",CONCATENATE(Carbon_Macro!$H140,"[",Carbon_Macro!V140,"]"),"")</f>
        <v/>
      </c>
      <c r="AC140" s="413" t="str">
        <f>IF(Carbon_Macro!W140&lt;&gt;"",CONCATENATE(Carbon_Macro!$H140,"[",Carbon_Macro!W140,"]"),"")</f>
        <v/>
      </c>
      <c r="AD140" s="413"/>
      <c r="AE140" s="414"/>
    </row>
    <row r="141" spans="1:31" ht="20" customHeight="1">
      <c r="A141" s="380"/>
      <c r="B141" s="380"/>
      <c r="C141" s="380"/>
      <c r="D141" s="380"/>
      <c r="E141" s="380"/>
      <c r="F141" s="380"/>
      <c r="G141" s="380"/>
      <c r="H141" s="663"/>
      <c r="I141" s="380"/>
      <c r="J141" s="688"/>
      <c r="K141" s="380"/>
      <c r="L141" s="380"/>
      <c r="M141" s="688"/>
      <c r="N141" s="689"/>
      <c r="O141" s="689"/>
      <c r="P141" s="380"/>
      <c r="Q141" s="380"/>
      <c r="R141" s="380"/>
      <c r="S141" s="380"/>
      <c r="T141" s="380"/>
      <c r="U141" s="380"/>
      <c r="V141" s="380"/>
      <c r="W141" s="380"/>
      <c r="X141" s="380"/>
      <c r="Y141" s="380"/>
      <c r="Z141" s="687" t="str">
        <f>IF(Carbon_Macro!T141&lt;&gt;"",CONCATENATE(Carbon_Macro!$J141,"[",Carbon_Macro!T141,"]"),"")</f>
        <v/>
      </c>
      <c r="AA141" s="413" t="str">
        <f>IF(Carbon_Macro!U141&lt;&gt;"",CONCATENATE(Carbon_Macro!$J141,"[",Carbon_Macro!U141,"]"),"")</f>
        <v/>
      </c>
      <c r="AB141" s="413" t="str">
        <f>IF(Carbon_Macro!V141&lt;&gt;"",CONCATENATE(Carbon_Macro!$H141,"[",Carbon_Macro!V141,"]"),"")</f>
        <v/>
      </c>
      <c r="AC141" s="413" t="str">
        <f>IF(Carbon_Macro!W141&lt;&gt;"",CONCATENATE(Carbon_Macro!$H141,"[",Carbon_Macro!W141,"]"),"")</f>
        <v/>
      </c>
      <c r="AD141" s="413"/>
      <c r="AE141" s="414"/>
    </row>
    <row r="142" spans="1:31" ht="20" customHeight="1">
      <c r="A142" s="380"/>
      <c r="B142" s="380"/>
      <c r="C142" s="380"/>
      <c r="D142" s="380"/>
      <c r="E142" s="380"/>
      <c r="F142" s="380"/>
      <c r="G142" s="380"/>
      <c r="H142" s="663"/>
      <c r="I142" s="380"/>
      <c r="J142" s="688"/>
      <c r="K142" s="380"/>
      <c r="L142" s="380"/>
      <c r="M142" s="688"/>
      <c r="N142" s="689"/>
      <c r="O142" s="689"/>
      <c r="P142" s="380"/>
      <c r="Q142" s="380"/>
      <c r="R142" s="380"/>
      <c r="S142" s="380"/>
      <c r="T142" s="380"/>
      <c r="U142" s="380"/>
      <c r="V142" s="380"/>
      <c r="W142" s="380"/>
      <c r="X142" s="380"/>
      <c r="Y142" s="380"/>
      <c r="Z142" s="687" t="str">
        <f>IF(Carbon_Macro!T142&lt;&gt;"",CONCATENATE(Carbon_Macro!$J142,"[",Carbon_Macro!T142,"]"),"")</f>
        <v/>
      </c>
      <c r="AA142" s="413" t="str">
        <f>IF(Carbon_Macro!U142&lt;&gt;"",CONCATENATE(Carbon_Macro!$J142,"[",Carbon_Macro!U142,"]"),"")</f>
        <v/>
      </c>
      <c r="AB142" s="413" t="str">
        <f>IF(Carbon_Macro!V142&lt;&gt;"",CONCATENATE(Carbon_Macro!$H142,"[",Carbon_Macro!V142,"]"),"")</f>
        <v/>
      </c>
      <c r="AC142" s="413" t="str">
        <f>IF(Carbon_Macro!W142&lt;&gt;"",CONCATENATE(Carbon_Macro!$H142,"[",Carbon_Macro!W142,"]"),"")</f>
        <v/>
      </c>
      <c r="AD142" s="413"/>
      <c r="AE142" s="414"/>
    </row>
    <row r="143" spans="1:31" ht="20" customHeight="1">
      <c r="A143" s="380"/>
      <c r="B143" s="380"/>
      <c r="C143" s="380"/>
      <c r="D143" s="380"/>
      <c r="E143" s="380"/>
      <c r="F143" s="380"/>
      <c r="G143" s="380"/>
      <c r="H143" s="661"/>
      <c r="I143" s="380"/>
      <c r="J143" s="688"/>
      <c r="K143" s="380"/>
      <c r="L143" s="380"/>
      <c r="M143" s="688"/>
      <c r="N143" s="689"/>
      <c r="O143" s="689"/>
      <c r="P143" s="380"/>
      <c r="Q143" s="380"/>
      <c r="R143" s="380"/>
      <c r="S143" s="380"/>
      <c r="T143" s="380"/>
      <c r="U143" s="380"/>
      <c r="V143" s="380"/>
      <c r="W143" s="380"/>
      <c r="X143" s="380"/>
      <c r="Y143" s="380"/>
      <c r="Z143" s="687" t="str">
        <f>IF(Carbon_Macro!T143&lt;&gt;"",CONCATENATE(Carbon_Macro!$J143,"[",Carbon_Macro!T143,"]"),"")</f>
        <v/>
      </c>
      <c r="AA143" s="413" t="str">
        <f>IF(Carbon_Macro!U143&lt;&gt;"",CONCATENATE(Carbon_Macro!$J143,"[",Carbon_Macro!U143,"]"),"")</f>
        <v/>
      </c>
      <c r="AB143" s="413" t="str">
        <f>IF(Carbon_Macro!V143&lt;&gt;"",CONCATENATE(Carbon_Macro!$H143,"[",Carbon_Macro!V143,"]"),"")</f>
        <v/>
      </c>
      <c r="AC143" s="413" t="str">
        <f>IF(Carbon_Macro!W143&lt;&gt;"",CONCATENATE(Carbon_Macro!$H143,"[",Carbon_Macro!W143,"]"),"")</f>
        <v/>
      </c>
      <c r="AD143" s="413"/>
      <c r="AE143" s="414"/>
    </row>
    <row r="144" spans="1:31" ht="20" customHeight="1">
      <c r="A144" s="380"/>
      <c r="B144" s="380"/>
      <c r="C144" s="380"/>
      <c r="D144" s="380"/>
      <c r="E144" s="380"/>
      <c r="F144" s="380"/>
      <c r="G144" s="380"/>
      <c r="H144" s="661"/>
      <c r="I144" s="380"/>
      <c r="J144" s="688"/>
      <c r="K144" s="380"/>
      <c r="L144" s="380"/>
      <c r="M144" s="688"/>
      <c r="N144" s="689"/>
      <c r="O144" s="689"/>
      <c r="P144" s="380"/>
      <c r="Q144" s="380"/>
      <c r="R144" s="380"/>
      <c r="S144" s="380"/>
      <c r="T144" s="380"/>
      <c r="U144" s="380"/>
      <c r="V144" s="380"/>
      <c r="W144" s="380"/>
      <c r="X144" s="380"/>
      <c r="Y144" s="380"/>
      <c r="Z144" s="687" t="str">
        <f>IF(Carbon_Macro!T144&lt;&gt;"",CONCATENATE(Carbon_Macro!$J144,"[",Carbon_Macro!T144,"]"),"")</f>
        <v/>
      </c>
      <c r="AA144" s="413" t="str">
        <f>IF(Carbon_Macro!U144&lt;&gt;"",CONCATENATE(Carbon_Macro!$J144,"[",Carbon_Macro!U144,"]"),"")</f>
        <v/>
      </c>
      <c r="AB144" s="413" t="str">
        <f>IF(Carbon_Macro!V144&lt;&gt;"",CONCATENATE(Carbon_Macro!$H144,"[",Carbon_Macro!V144,"]"),"")</f>
        <v/>
      </c>
      <c r="AC144" s="413" t="str">
        <f>IF(Carbon_Macro!W144&lt;&gt;"",CONCATENATE(Carbon_Macro!$H144,"[",Carbon_Macro!W144,"]"),"")</f>
        <v/>
      </c>
      <c r="AD144" s="413"/>
      <c r="AE144" s="414"/>
    </row>
    <row r="145" spans="1:31" ht="20" customHeight="1">
      <c r="A145" s="380"/>
      <c r="B145" s="380"/>
      <c r="C145" s="380"/>
      <c r="D145" s="380"/>
      <c r="E145" s="380"/>
      <c r="F145" s="380"/>
      <c r="G145" s="380"/>
      <c r="H145" s="663"/>
      <c r="I145" s="380"/>
      <c r="J145" s="688"/>
      <c r="K145" s="380"/>
      <c r="L145" s="380"/>
      <c r="M145" s="688"/>
      <c r="N145" s="689"/>
      <c r="O145" s="689"/>
      <c r="P145" s="380"/>
      <c r="Q145" s="380"/>
      <c r="R145" s="380"/>
      <c r="S145" s="380"/>
      <c r="T145" s="380"/>
      <c r="U145" s="380"/>
      <c r="V145" s="380"/>
      <c r="W145" s="380"/>
      <c r="X145" s="380"/>
      <c r="Y145" s="380"/>
      <c r="Z145" s="687" t="str">
        <f>IF(Carbon_Macro!T145&lt;&gt;"",CONCATENATE(Carbon_Macro!$J145,"[",Carbon_Macro!T145,"]"),"")</f>
        <v/>
      </c>
      <c r="AA145" s="413" t="str">
        <f>IF(Carbon_Macro!U145&lt;&gt;"",CONCATENATE(Carbon_Macro!$J145,"[",Carbon_Macro!U145,"]"),"")</f>
        <v/>
      </c>
      <c r="AB145" s="413" t="str">
        <f>IF(Carbon_Macro!V145&lt;&gt;"",CONCATENATE(Carbon_Macro!$H145,"[",Carbon_Macro!V145,"]"),"")</f>
        <v/>
      </c>
      <c r="AC145" s="413" t="str">
        <f>IF(Carbon_Macro!W145&lt;&gt;"",CONCATENATE(Carbon_Macro!$H145,"[",Carbon_Macro!W145,"]"),"")</f>
        <v/>
      </c>
      <c r="AD145" s="413"/>
      <c r="AE145" s="414"/>
    </row>
    <row r="146" spans="1:31" ht="20" customHeight="1">
      <c r="A146" s="380"/>
      <c r="B146" s="380"/>
      <c r="C146" s="380"/>
      <c r="D146" s="380"/>
      <c r="E146" s="380"/>
      <c r="F146" s="380"/>
      <c r="G146" s="380"/>
      <c r="H146" s="663"/>
      <c r="I146" s="380"/>
      <c r="J146" s="688"/>
      <c r="K146" s="380"/>
      <c r="L146" s="380"/>
      <c r="M146" s="688"/>
      <c r="N146" s="689"/>
      <c r="O146" s="689"/>
      <c r="P146" s="380"/>
      <c r="Q146" s="380"/>
      <c r="R146" s="380"/>
      <c r="S146" s="380"/>
      <c r="T146" s="380"/>
      <c r="U146" s="380"/>
      <c r="V146" s="380"/>
      <c r="W146" s="380"/>
      <c r="X146" s="380"/>
      <c r="Y146" s="380"/>
      <c r="Z146" s="687" t="str">
        <f>IF(Carbon_Macro!T146&lt;&gt;"",CONCATENATE(Carbon_Macro!$J146,"[",Carbon_Macro!T146,"]"),"")</f>
        <v/>
      </c>
      <c r="AA146" s="413" t="str">
        <f>IF(Carbon_Macro!U146&lt;&gt;"",CONCATENATE(Carbon_Macro!$J146,"[",Carbon_Macro!U146,"]"),"")</f>
        <v/>
      </c>
      <c r="AB146" s="413" t="str">
        <f>IF(Carbon_Macro!V146&lt;&gt;"",CONCATENATE(Carbon_Macro!$H146,"[",Carbon_Macro!V146,"]"),"")</f>
        <v/>
      </c>
      <c r="AC146" s="413" t="str">
        <f>IF(Carbon_Macro!W146&lt;&gt;"",CONCATENATE(Carbon_Macro!$H146,"[",Carbon_Macro!W146,"]"),"")</f>
        <v/>
      </c>
      <c r="AD146" s="413"/>
      <c r="AE146" s="414"/>
    </row>
    <row r="147" spans="1:31" ht="20" customHeight="1">
      <c r="A147" s="380"/>
      <c r="B147" s="380"/>
      <c r="C147" s="380"/>
      <c r="D147" s="380"/>
      <c r="E147" s="380"/>
      <c r="F147" s="380"/>
      <c r="G147" s="380"/>
      <c r="H147" s="661"/>
      <c r="I147" s="380"/>
      <c r="J147" s="688"/>
      <c r="K147" s="380"/>
      <c r="L147" s="380"/>
      <c r="M147" s="688"/>
      <c r="N147" s="689"/>
      <c r="O147" s="689"/>
      <c r="P147" s="380"/>
      <c r="Q147" s="380"/>
      <c r="R147" s="380"/>
      <c r="S147" s="380"/>
      <c r="T147" s="380"/>
      <c r="U147" s="380"/>
      <c r="V147" s="380"/>
      <c r="W147" s="380"/>
      <c r="X147" s="380"/>
      <c r="Y147" s="380"/>
      <c r="Z147" s="687" t="str">
        <f>IF(Carbon_Macro!T147&lt;&gt;"",CONCATENATE(Carbon_Macro!$J147,"[",Carbon_Macro!T147,"]"),"")</f>
        <v/>
      </c>
      <c r="AA147" s="413" t="str">
        <f>IF(Carbon_Macro!U147&lt;&gt;"",CONCATENATE(Carbon_Macro!$J147,"[",Carbon_Macro!U147,"]"),"")</f>
        <v/>
      </c>
      <c r="AB147" s="413" t="str">
        <f>IF(Carbon_Macro!V147&lt;&gt;"",CONCATENATE(Carbon_Macro!$H147,"[",Carbon_Macro!V147,"]"),"")</f>
        <v/>
      </c>
      <c r="AC147" s="413" t="str">
        <f>IF(Carbon_Macro!W147&lt;&gt;"",CONCATENATE(Carbon_Macro!$H147,"[",Carbon_Macro!W147,"]"),"")</f>
        <v/>
      </c>
      <c r="AD147" s="413"/>
      <c r="AE147" s="414"/>
    </row>
    <row r="148" spans="1:31" ht="20" customHeight="1">
      <c r="A148" s="380"/>
      <c r="B148" s="380"/>
      <c r="C148" s="380"/>
      <c r="D148" s="380"/>
      <c r="E148" s="380"/>
      <c r="F148" s="380"/>
      <c r="G148" s="380"/>
      <c r="H148" s="661"/>
      <c r="I148" s="380"/>
      <c r="J148" s="688"/>
      <c r="K148" s="380"/>
      <c r="L148" s="380"/>
      <c r="M148" s="688"/>
      <c r="N148" s="689"/>
      <c r="O148" s="689"/>
      <c r="P148" s="380"/>
      <c r="Q148" s="380"/>
      <c r="R148" s="380"/>
      <c r="S148" s="380"/>
      <c r="T148" s="380"/>
      <c r="U148" s="380"/>
      <c r="V148" s="380"/>
      <c r="W148" s="380"/>
      <c r="X148" s="380"/>
      <c r="Y148" s="380"/>
      <c r="Z148" s="687" t="str">
        <f>IF(Carbon_Macro!T148&lt;&gt;"",CONCATENATE(Carbon_Macro!$J148,"[",Carbon_Macro!T148,"]"),"")</f>
        <v/>
      </c>
      <c r="AA148" s="413" t="str">
        <f>IF(Carbon_Macro!U148&lt;&gt;"",CONCATENATE(Carbon_Macro!$J148,"[",Carbon_Macro!U148,"]"),"")</f>
        <v/>
      </c>
      <c r="AB148" s="413" t="str">
        <f>IF(Carbon_Macro!V148&lt;&gt;"",CONCATENATE(Carbon_Macro!$H148,"[",Carbon_Macro!V148,"]"),"")</f>
        <v/>
      </c>
      <c r="AC148" s="413" t="str">
        <f>IF(Carbon_Macro!W148&lt;&gt;"",CONCATENATE(Carbon_Macro!$H148,"[",Carbon_Macro!W148,"]"),"")</f>
        <v/>
      </c>
      <c r="AD148" s="413"/>
      <c r="AE148" s="414"/>
    </row>
    <row r="149" spans="1:31" ht="20" customHeight="1">
      <c r="A149" s="380"/>
      <c r="B149" s="380"/>
      <c r="C149" s="380"/>
      <c r="D149" s="380"/>
      <c r="E149" s="380"/>
      <c r="F149" s="380"/>
      <c r="G149" s="380"/>
      <c r="H149" s="661"/>
      <c r="I149" s="380"/>
      <c r="J149" s="688"/>
      <c r="K149" s="380"/>
      <c r="L149" s="380"/>
      <c r="M149" s="688"/>
      <c r="N149" s="689"/>
      <c r="O149" s="689"/>
      <c r="P149" s="380"/>
      <c r="Q149" s="380"/>
      <c r="R149" s="380"/>
      <c r="S149" s="380"/>
      <c r="T149" s="380"/>
      <c r="U149" s="380"/>
      <c r="V149" s="380"/>
      <c r="W149" s="380"/>
      <c r="X149" s="380"/>
      <c r="Y149" s="380"/>
      <c r="Z149" s="687"/>
      <c r="AA149" s="413"/>
      <c r="AB149" s="413"/>
      <c r="AC149" s="413"/>
      <c r="AD149" s="413"/>
      <c r="AE149" s="414"/>
    </row>
    <row r="150" spans="1:31" ht="20" customHeight="1">
      <c r="A150" s="380"/>
      <c r="B150" s="380"/>
      <c r="C150" s="380"/>
      <c r="D150" s="380"/>
      <c r="E150" s="380"/>
      <c r="F150" s="380"/>
      <c r="G150" s="380"/>
      <c r="H150" s="665"/>
      <c r="I150" s="380"/>
      <c r="J150" s="688"/>
      <c r="K150" s="380"/>
      <c r="L150" s="380"/>
      <c r="M150" s="688"/>
      <c r="N150" s="689"/>
      <c r="O150" s="689"/>
      <c r="P150" s="380"/>
      <c r="Q150" s="380"/>
      <c r="R150" s="380"/>
      <c r="S150" s="380"/>
      <c r="T150" s="380"/>
      <c r="U150" s="380"/>
      <c r="V150" s="380"/>
      <c r="W150" s="380"/>
      <c r="X150" s="380"/>
      <c r="Y150" s="380"/>
      <c r="Z150" s="687" t="str">
        <f>IF(Carbon_Macro!T150&lt;&gt;"",CONCATENATE(Carbon_Macro!$J150,"[",Carbon_Macro!T150,"]"),"")</f>
        <v/>
      </c>
      <c r="AA150" s="413" t="str">
        <f>IF(Carbon_Macro!U150&lt;&gt;"",CONCATENATE(Carbon_Macro!$J150,"[",Carbon_Macro!U150,"]"),"")</f>
        <v/>
      </c>
      <c r="AB150" s="413" t="str">
        <f>IF(Carbon_Macro!V150&lt;&gt;"",CONCATENATE(Carbon_Macro!$H150,"[",Carbon_Macro!V150,"]"),"")</f>
        <v/>
      </c>
      <c r="AC150" s="413" t="str">
        <f>IF(Carbon_Macro!W150&lt;&gt;"",CONCATENATE(Carbon_Macro!$H150,"[",Carbon_Macro!W150,"]"),"")</f>
        <v/>
      </c>
      <c r="AD150" s="413"/>
      <c r="AE150" s="414"/>
    </row>
    <row r="151" spans="1:31" ht="21" customHeight="1">
      <c r="A151" s="380"/>
      <c r="B151" s="380"/>
      <c r="C151" s="380"/>
      <c r="D151" s="380"/>
      <c r="E151" s="380"/>
      <c r="F151" s="380"/>
      <c r="G151" s="380"/>
      <c r="H151" s="661"/>
      <c r="I151" s="380"/>
      <c r="J151" s="688"/>
      <c r="K151" s="380"/>
      <c r="L151" s="380"/>
      <c r="M151" s="688"/>
      <c r="N151" s="689"/>
      <c r="O151" s="689"/>
      <c r="P151" s="380"/>
      <c r="Q151" s="380"/>
      <c r="R151" s="380"/>
      <c r="S151" s="380"/>
      <c r="T151" s="380"/>
      <c r="U151" s="380"/>
      <c r="V151" s="380"/>
      <c r="W151" s="380"/>
      <c r="X151" s="380"/>
      <c r="Y151" s="380"/>
      <c r="Z151" s="687" t="str">
        <f>IF(Carbon_Macro!T151&lt;&gt;"",CONCATENATE(Carbon_Macro!$J151,"[",Carbon_Macro!T151,"]"),"")</f>
        <v/>
      </c>
      <c r="AA151" s="413" t="str">
        <f>IF(Carbon_Macro!U151&lt;&gt;"",CONCATENATE(Carbon_Macro!$J151,"[",Carbon_Macro!U151,"]"),"")</f>
        <v/>
      </c>
      <c r="AB151" s="413" t="str">
        <f>IF(Carbon_Macro!V151&lt;&gt;"",CONCATENATE(Carbon_Macro!$H151,"[",Carbon_Macro!V151,"]"),"")</f>
        <v/>
      </c>
      <c r="AC151" s="413" t="str">
        <f>IF(Carbon_Macro!W151&lt;&gt;"",CONCATENATE(Carbon_Macro!$H151,"[",Carbon_Macro!W151,"]"),"")</f>
        <v/>
      </c>
      <c r="AD151" s="413"/>
      <c r="AE151" s="414" t="str">
        <f>IF(Carbon_Macro!Y151&lt;&gt;"",CONCATENATE(Carbon_Macro!$H151,"[",Carbon_Macro!Y151,"]"),"")</f>
        <v/>
      </c>
    </row>
    <row r="152" spans="1:31" ht="20" customHeight="1">
      <c r="A152" s="380"/>
      <c r="B152" s="380"/>
      <c r="C152" s="380"/>
      <c r="D152" s="380"/>
      <c r="E152" s="380"/>
      <c r="F152" s="380"/>
      <c r="G152" s="380"/>
      <c r="H152" s="662"/>
      <c r="I152" s="380"/>
      <c r="J152" s="688"/>
      <c r="K152" s="380"/>
      <c r="L152" s="380"/>
      <c r="M152" s="688"/>
      <c r="N152" s="689"/>
      <c r="O152" s="689"/>
      <c r="P152" s="380"/>
      <c r="Q152" s="380"/>
      <c r="R152" s="380"/>
      <c r="S152" s="380"/>
      <c r="T152" s="380"/>
      <c r="U152" s="380"/>
      <c r="V152" s="380"/>
      <c r="W152" s="380"/>
      <c r="X152" s="380"/>
      <c r="Y152" s="380"/>
      <c r="Z152" s="687" t="str">
        <f>IF(Carbon_Macro!T152&lt;&gt;"",CONCATENATE(Carbon_Macro!$J152,"[",Carbon_Macro!T152,"]"),"")</f>
        <v/>
      </c>
      <c r="AA152" s="413" t="str">
        <f>IF(Carbon_Macro!U152&lt;&gt;"",CONCATENATE(Carbon_Macro!$J152,"[",Carbon_Macro!U152,"]"),"")</f>
        <v/>
      </c>
      <c r="AB152" s="413" t="str">
        <f>IF(Carbon_Macro!V152&lt;&gt;"",CONCATENATE(Carbon_Macro!$H152,"[",Carbon_Macro!V152,"]"),"")</f>
        <v/>
      </c>
      <c r="AC152" s="413" t="str">
        <f>IF(Carbon_Macro!W152&lt;&gt;"",CONCATENATE(Carbon_Macro!$H152,"[",Carbon_Macro!W152,"]"),"")</f>
        <v/>
      </c>
      <c r="AD152" s="413"/>
      <c r="AE152" s="414" t="str">
        <f>IF(Carbon_Macro!Y152&lt;&gt;"",CONCATENATE(Carbon_Macro!$H152,"[",Carbon_Macro!Y152,"]"),"")</f>
        <v/>
      </c>
    </row>
    <row r="153" spans="1:31" ht="20" customHeight="1">
      <c r="A153" s="380"/>
      <c r="B153" s="380"/>
      <c r="C153" s="380"/>
      <c r="D153" s="380"/>
      <c r="E153" s="380"/>
      <c r="F153" s="380"/>
      <c r="G153" s="380"/>
      <c r="H153" s="662"/>
      <c r="I153" s="380"/>
      <c r="J153" s="688"/>
      <c r="K153" s="380"/>
      <c r="L153" s="380"/>
      <c r="M153" s="688"/>
      <c r="N153" s="689"/>
      <c r="O153" s="689"/>
      <c r="P153" s="380"/>
      <c r="Q153" s="380"/>
      <c r="R153" s="380"/>
      <c r="S153" s="380"/>
      <c r="T153" s="380"/>
      <c r="U153" s="380"/>
      <c r="V153" s="380"/>
      <c r="W153" s="380"/>
      <c r="X153" s="380"/>
      <c r="Y153" s="380"/>
      <c r="Z153" s="687" t="str">
        <f>IF(Carbon_Macro!T153&lt;&gt;"",CONCATENATE(Carbon_Macro!$J153,"[",Carbon_Macro!T153,"]"),"")</f>
        <v/>
      </c>
      <c r="AA153" s="413" t="str">
        <f>IF(Carbon_Macro!U153&lt;&gt;"",CONCATENATE(Carbon_Macro!$J153,"[",Carbon_Macro!U153,"]"),"")</f>
        <v/>
      </c>
      <c r="AB153" s="413" t="str">
        <f>IF(Carbon_Macro!V153&lt;&gt;"",CONCATENATE(Carbon_Macro!$H153,"[",Carbon_Macro!V153,"]"),"")</f>
        <v/>
      </c>
      <c r="AC153" s="413" t="str">
        <f>IF(Carbon_Macro!W153&lt;&gt;"",CONCATENATE(Carbon_Macro!$H153,"[",Carbon_Macro!W153,"]"),"")</f>
        <v/>
      </c>
      <c r="AD153" s="413"/>
      <c r="AE153" s="414" t="str">
        <f>IF(Carbon_Macro!Y153&lt;&gt;"",CONCATENATE(Carbon_Macro!$H153,"[",Carbon_Macro!Y153,"]"),"")</f>
        <v/>
      </c>
    </row>
    <row r="154" spans="1:31" ht="20" customHeight="1">
      <c r="A154" s="380"/>
      <c r="B154" s="380"/>
      <c r="C154" s="380"/>
      <c r="D154" s="380"/>
      <c r="E154" s="380"/>
      <c r="F154" s="380"/>
      <c r="G154" s="380"/>
      <c r="H154" s="662"/>
      <c r="I154" s="380"/>
      <c r="J154" s="688"/>
      <c r="K154" s="380"/>
      <c r="L154" s="380"/>
      <c r="M154" s="688"/>
      <c r="N154" s="689"/>
      <c r="O154" s="689"/>
      <c r="P154" s="380"/>
      <c r="Q154" s="380"/>
      <c r="R154" s="380"/>
      <c r="S154" s="380"/>
      <c r="T154" s="380"/>
      <c r="U154" s="380"/>
      <c r="V154" s="380"/>
      <c r="W154" s="380"/>
      <c r="X154" s="380"/>
      <c r="Y154" s="380"/>
      <c r="Z154" s="687" t="str">
        <f>IF(Carbon_Macro!T154&lt;&gt;"",CONCATENATE(Carbon_Macro!$J154,"[",Carbon_Macro!T154,"]"),"")</f>
        <v/>
      </c>
      <c r="AA154" s="413" t="str">
        <f>IF(Carbon_Macro!U154&lt;&gt;"",CONCATENATE(Carbon_Macro!$J154,"[",Carbon_Macro!U154,"]"),"")</f>
        <v/>
      </c>
      <c r="AB154" s="413" t="str">
        <f>IF(Carbon_Macro!V154&lt;&gt;"",CONCATENATE(Carbon_Macro!$H154,"[",Carbon_Macro!V154,"]"),"")</f>
        <v/>
      </c>
      <c r="AC154" s="413" t="str">
        <f>IF(Carbon_Macro!W154&lt;&gt;"",CONCATENATE(Carbon_Macro!$H154,"[",Carbon_Macro!W154,"]"),"")</f>
        <v/>
      </c>
      <c r="AD154" s="413"/>
      <c r="AE154" s="414" t="str">
        <f>IF(Carbon_Macro!Y154&lt;&gt;"",CONCATENATE(Carbon_Macro!$H154,"[",Carbon_Macro!Y154,"]"),"")</f>
        <v/>
      </c>
    </row>
    <row r="155" spans="1:31" ht="20" customHeight="1">
      <c r="A155" s="380"/>
      <c r="B155" s="380"/>
      <c r="C155" s="380"/>
      <c r="D155" s="380"/>
      <c r="E155" s="380"/>
      <c r="F155" s="380"/>
      <c r="G155" s="380"/>
      <c r="H155" s="665"/>
      <c r="I155" s="380"/>
      <c r="J155" s="688"/>
      <c r="K155" s="380"/>
      <c r="L155" s="380"/>
      <c r="M155" s="688"/>
      <c r="N155" s="689"/>
      <c r="O155" s="689"/>
      <c r="P155" s="380"/>
      <c r="Q155" s="380"/>
      <c r="R155" s="380"/>
      <c r="S155" s="380"/>
      <c r="T155" s="380"/>
      <c r="U155" s="380"/>
      <c r="V155" s="380"/>
      <c r="W155" s="380"/>
      <c r="X155" s="380"/>
      <c r="Y155" s="380"/>
      <c r="Z155" s="687" t="str">
        <f>IF(Carbon_Macro!T155&lt;&gt;"",CONCATENATE(Carbon_Macro!$J155,"[",Carbon_Macro!T155,"]"),"")</f>
        <v/>
      </c>
      <c r="AA155" s="413" t="str">
        <f>IF(Carbon_Macro!U155&lt;&gt;"",CONCATENATE(Carbon_Macro!$J155,"[",Carbon_Macro!U155,"]"),"")</f>
        <v/>
      </c>
      <c r="AB155" s="413" t="str">
        <f>IF(Carbon_Macro!V155&lt;&gt;"",CONCATENATE(Carbon_Macro!$H155,"[",Carbon_Macro!V155,"]"),"")</f>
        <v/>
      </c>
      <c r="AC155" s="413" t="str">
        <f>IF(Carbon_Macro!W155&lt;&gt;"",CONCATENATE(Carbon_Macro!$H155,"[",Carbon_Macro!W155,"]"),"")</f>
        <v/>
      </c>
      <c r="AD155" s="413"/>
      <c r="AE155" s="414" t="str">
        <f>IF(Carbon_Macro!Y155&lt;&gt;"",CONCATENATE(Carbon_Macro!$H155,"[",Carbon_Macro!Y155,"]"),"")</f>
        <v/>
      </c>
    </row>
    <row r="156" spans="1:31" ht="20" customHeight="1">
      <c r="A156" s="380"/>
      <c r="B156" s="380"/>
      <c r="C156" s="380"/>
      <c r="D156" s="380"/>
      <c r="E156" s="380"/>
      <c r="F156" s="380"/>
      <c r="G156" s="380"/>
      <c r="H156" s="665"/>
      <c r="I156" s="380"/>
      <c r="J156" s="688"/>
      <c r="K156" s="380"/>
      <c r="L156" s="380"/>
      <c r="M156" s="688"/>
      <c r="N156" s="689"/>
      <c r="O156" s="689"/>
      <c r="P156" s="380"/>
      <c r="Q156" s="380"/>
      <c r="R156" s="380"/>
      <c r="S156" s="380"/>
      <c r="T156" s="380"/>
      <c r="U156" s="380"/>
      <c r="V156" s="380"/>
      <c r="W156" s="380"/>
      <c r="X156" s="380"/>
      <c r="Y156" s="380"/>
      <c r="Z156" s="687" t="str">
        <f>IF(Carbon_Macro!T156&lt;&gt;"",CONCATENATE(Carbon_Macro!$J156,"[",Carbon_Macro!T156,"]"),"")</f>
        <v/>
      </c>
      <c r="AA156" s="413" t="str">
        <f>IF(Carbon_Macro!U156&lt;&gt;"",CONCATENATE(Carbon_Macro!$J156,"[",Carbon_Macro!U156,"]"),"")</f>
        <v/>
      </c>
      <c r="AB156" s="413" t="str">
        <f>IF(Carbon_Macro!V156&lt;&gt;"",CONCATENATE(Carbon_Macro!$H156,"[",Carbon_Macro!V156,"]"),"")</f>
        <v/>
      </c>
      <c r="AC156" s="413" t="str">
        <f>IF(Carbon_Macro!W156&lt;&gt;"",CONCATENATE(Carbon_Macro!$H156,"[",Carbon_Macro!W156,"]"),"")</f>
        <v/>
      </c>
      <c r="AD156" s="413"/>
      <c r="AE156" s="414" t="str">
        <f>IF(Carbon_Macro!Y156&lt;&gt;"",CONCATENATE(Carbon_Macro!$H156,"[",Carbon_Macro!Y156,"]"),"")</f>
        <v/>
      </c>
    </row>
    <row r="157" spans="1:31" ht="20" customHeight="1">
      <c r="A157" s="380"/>
      <c r="B157" s="380"/>
      <c r="C157" s="380"/>
      <c r="D157" s="380"/>
      <c r="E157" s="380"/>
      <c r="F157" s="380"/>
      <c r="G157" s="380"/>
      <c r="H157" s="661"/>
      <c r="I157" s="380"/>
      <c r="J157" s="688"/>
      <c r="K157" s="380"/>
      <c r="L157" s="380"/>
      <c r="M157" s="688"/>
      <c r="N157" s="689"/>
      <c r="O157" s="689"/>
      <c r="P157" s="380"/>
      <c r="Q157" s="380"/>
      <c r="R157" s="380"/>
      <c r="S157" s="380"/>
      <c r="T157" s="380"/>
      <c r="U157" s="380"/>
      <c r="V157" s="380"/>
      <c r="W157" s="380"/>
      <c r="X157" s="380"/>
      <c r="Y157" s="380"/>
      <c r="Z157" s="687" t="str">
        <f>IF(Carbon_Macro!T157&lt;&gt;"",CONCATENATE(Carbon_Macro!$J157,"[",Carbon_Macro!T157,"]"),"")</f>
        <v/>
      </c>
      <c r="AA157" s="413" t="str">
        <f>IF(Carbon_Macro!U157&lt;&gt;"",CONCATENATE(Carbon_Macro!$J157,"[",Carbon_Macro!U157,"]"),"")</f>
        <v/>
      </c>
      <c r="AB157" s="413" t="str">
        <f>IF(Carbon_Macro!V157&lt;&gt;"",CONCATENATE(Carbon_Macro!$H157,"[",Carbon_Macro!V157,"]"),"")</f>
        <v/>
      </c>
      <c r="AC157" s="413" t="str">
        <f>IF(Carbon_Macro!W157&lt;&gt;"",CONCATENATE(Carbon_Macro!$H157,"[",Carbon_Macro!W157,"]"),"")</f>
        <v/>
      </c>
      <c r="AD157" s="413"/>
      <c r="AE157" s="414"/>
    </row>
    <row r="158" spans="1:31" ht="20" customHeight="1">
      <c r="A158" s="380"/>
      <c r="B158" s="380"/>
      <c r="C158" s="380"/>
      <c r="D158" s="380"/>
      <c r="E158" s="380"/>
      <c r="F158" s="380"/>
      <c r="G158" s="380"/>
      <c r="H158" s="662"/>
      <c r="I158" s="380"/>
      <c r="J158" s="688"/>
      <c r="K158" s="380"/>
      <c r="L158" s="380"/>
      <c r="M158" s="688"/>
      <c r="N158" s="689"/>
      <c r="O158" s="689"/>
      <c r="P158" s="380"/>
      <c r="Q158" s="380"/>
      <c r="R158" s="380"/>
      <c r="S158" s="380"/>
      <c r="T158" s="380"/>
      <c r="U158" s="380"/>
      <c r="V158" s="380"/>
      <c r="W158" s="380"/>
      <c r="X158" s="380"/>
      <c r="Y158" s="380"/>
      <c r="Z158" s="687" t="str">
        <f>IF(Carbon_Macro!T158&lt;&gt;"",CONCATENATE(Carbon_Macro!$J158,"[",Carbon_Macro!T158,"]"),"")</f>
        <v/>
      </c>
      <c r="AA158" s="413" t="str">
        <f>IF(Carbon_Macro!U158&lt;&gt;"",CONCATENATE(Carbon_Macro!$J158,"[",Carbon_Macro!U158,"]"),"")</f>
        <v/>
      </c>
      <c r="AB158" s="413" t="str">
        <f>IF(Carbon_Macro!V158&lt;&gt;"",CONCATENATE(Carbon_Macro!$H158,"[",Carbon_Macro!V158,"]"),"")</f>
        <v/>
      </c>
      <c r="AC158" s="413" t="str">
        <f>IF(Carbon_Macro!W158&lt;&gt;"",CONCATENATE(Carbon_Macro!$H158,"[",Carbon_Macro!W158,"]"),"")</f>
        <v/>
      </c>
      <c r="AD158" s="413"/>
      <c r="AE158" s="414"/>
    </row>
    <row r="159" spans="1:31" ht="20" customHeight="1">
      <c r="A159" s="380"/>
      <c r="B159" s="380"/>
      <c r="C159" s="380"/>
      <c r="D159" s="380"/>
      <c r="E159" s="380"/>
      <c r="F159" s="380"/>
      <c r="G159" s="380"/>
      <c r="H159" s="662"/>
      <c r="I159" s="380"/>
      <c r="J159" s="688"/>
      <c r="K159" s="380"/>
      <c r="L159" s="380"/>
      <c r="M159" s="688"/>
      <c r="N159" s="689"/>
      <c r="O159" s="689"/>
      <c r="P159" s="380"/>
      <c r="Q159" s="380"/>
      <c r="R159" s="380"/>
      <c r="S159" s="380"/>
      <c r="T159" s="380"/>
      <c r="U159" s="380"/>
      <c r="V159" s="380"/>
      <c r="W159" s="380"/>
      <c r="X159" s="380"/>
      <c r="Y159" s="380"/>
      <c r="Z159" s="687" t="str">
        <f>IF(Carbon_Macro!T159&lt;&gt;"",CONCATENATE(Carbon_Macro!$J159,"[",Carbon_Macro!T159,"]"),"")</f>
        <v/>
      </c>
      <c r="AA159" s="413" t="str">
        <f>IF(Carbon_Macro!U159&lt;&gt;"",CONCATENATE(Carbon_Macro!$J159,"[",Carbon_Macro!U159,"]"),"")</f>
        <v/>
      </c>
      <c r="AB159" s="413" t="str">
        <f>IF(Carbon_Macro!V159&lt;&gt;"",CONCATENATE(Carbon_Macro!$H159,"[",Carbon_Macro!V159,"]"),"")</f>
        <v/>
      </c>
      <c r="AC159" s="413" t="str">
        <f>IF(Carbon_Macro!W159&lt;&gt;"",CONCATENATE(Carbon_Macro!$H159,"[",Carbon_Macro!W159,"]"),"")</f>
        <v/>
      </c>
      <c r="AD159" s="413"/>
      <c r="AE159" s="414"/>
    </row>
    <row r="160" spans="1:31" ht="20" customHeight="1">
      <c r="A160" s="380"/>
      <c r="B160" s="380"/>
      <c r="C160" s="380"/>
      <c r="D160" s="380"/>
      <c r="E160" s="380"/>
      <c r="F160" s="380"/>
      <c r="G160" s="380"/>
      <c r="H160" s="662"/>
      <c r="I160" s="380"/>
      <c r="J160" s="688"/>
      <c r="K160" s="380"/>
      <c r="L160" s="380"/>
      <c r="M160" s="688"/>
      <c r="N160" s="689"/>
      <c r="O160" s="689"/>
      <c r="P160" s="380"/>
      <c r="Q160" s="380"/>
      <c r="R160" s="380"/>
      <c r="S160" s="380"/>
      <c r="T160" s="380"/>
      <c r="U160" s="380"/>
      <c r="V160" s="380"/>
      <c r="W160" s="380"/>
      <c r="X160" s="380"/>
      <c r="Y160" s="380"/>
      <c r="Z160" s="687" t="str">
        <f>IF(Carbon_Macro!T160&lt;&gt;"",CONCATENATE(Carbon_Macro!$J160,"[",Carbon_Macro!T160,"]"),"")</f>
        <v/>
      </c>
      <c r="AA160" s="413" t="str">
        <f>IF(Carbon_Macro!U160&lt;&gt;"",CONCATENATE(Carbon_Macro!$J160,"[",Carbon_Macro!U160,"]"),"")</f>
        <v/>
      </c>
      <c r="AB160" s="413" t="str">
        <f>IF(Carbon_Macro!V160&lt;&gt;"",CONCATENATE(Carbon_Macro!$H160,"[",Carbon_Macro!V160,"]"),"")</f>
        <v/>
      </c>
      <c r="AC160" s="413" t="str">
        <f>IF(Carbon_Macro!W160&lt;&gt;"",CONCATENATE(Carbon_Macro!$H160,"[",Carbon_Macro!W160,"]"),"")</f>
        <v/>
      </c>
      <c r="AD160" s="413"/>
      <c r="AE160" s="414"/>
    </row>
    <row r="161" spans="1:31" ht="20" customHeight="1">
      <c r="A161" s="380"/>
      <c r="B161" s="380"/>
      <c r="C161" s="380"/>
      <c r="D161" s="380"/>
      <c r="E161" s="380"/>
      <c r="F161" s="380"/>
      <c r="G161" s="380"/>
      <c r="H161" s="661"/>
      <c r="I161" s="380"/>
      <c r="J161" s="688"/>
      <c r="K161" s="380"/>
      <c r="L161" s="380"/>
      <c r="M161" s="688"/>
      <c r="N161" s="689"/>
      <c r="O161" s="689"/>
      <c r="P161" s="380"/>
      <c r="Q161" s="380"/>
      <c r="R161" s="380"/>
      <c r="S161" s="380"/>
      <c r="T161" s="380"/>
      <c r="U161" s="380"/>
      <c r="V161" s="380"/>
      <c r="W161" s="380"/>
      <c r="X161" s="380"/>
      <c r="Y161" s="380"/>
      <c r="Z161" s="687" t="str">
        <f>IF(Carbon_Macro!T161&lt;&gt;"",CONCATENATE(Carbon_Macro!$J161,"[",Carbon_Macro!T161,"]"),"")</f>
        <v/>
      </c>
      <c r="AA161" s="413" t="str">
        <f>IF(Carbon_Macro!U161&lt;&gt;"",CONCATENATE(Carbon_Macro!$J161,"[",Carbon_Macro!U161,"]"),"")</f>
        <v/>
      </c>
      <c r="AB161" s="413" t="str">
        <f>IF(Carbon_Macro!V161&lt;&gt;"",CONCATENATE(Carbon_Macro!$H161,"[",Carbon_Macro!V161,"]"),"")</f>
        <v/>
      </c>
      <c r="AC161" s="413" t="str">
        <f>IF(Carbon_Macro!W161&lt;&gt;"",CONCATENATE(Carbon_Macro!$H161,"[",Carbon_Macro!W161,"]"),"")</f>
        <v/>
      </c>
      <c r="AD161" s="413"/>
      <c r="AE161" s="414"/>
    </row>
    <row r="162" spans="1:31" ht="20" customHeight="1">
      <c r="A162" s="380"/>
      <c r="B162" s="380"/>
      <c r="C162" s="380"/>
      <c r="D162" s="380"/>
      <c r="E162" s="380"/>
      <c r="F162" s="380"/>
      <c r="G162" s="380"/>
      <c r="H162" s="662"/>
      <c r="I162" s="380"/>
      <c r="J162" s="688"/>
      <c r="K162" s="380"/>
      <c r="L162" s="380"/>
      <c r="M162" s="688"/>
      <c r="N162" s="689"/>
      <c r="O162" s="689"/>
      <c r="P162" s="380"/>
      <c r="Q162" s="380"/>
      <c r="R162" s="380"/>
      <c r="S162" s="380"/>
      <c r="T162" s="380"/>
      <c r="U162" s="380"/>
      <c r="V162" s="380"/>
      <c r="W162" s="380"/>
      <c r="X162" s="380"/>
      <c r="Y162" s="380"/>
      <c r="Z162" s="687" t="str">
        <f>IF(Carbon_Macro!T162&lt;&gt;"",CONCATENATE(Carbon_Macro!$J162,"[",Carbon_Macro!T162,"]"),"")</f>
        <v/>
      </c>
      <c r="AA162" s="413" t="str">
        <f>IF(Carbon_Macro!U162&lt;&gt;"",CONCATENATE(Carbon_Macro!$J162,"[",Carbon_Macro!U162,"]"),"")</f>
        <v/>
      </c>
      <c r="AB162" s="413" t="str">
        <f>IF(Carbon_Macro!V162&lt;&gt;"",CONCATENATE(Carbon_Macro!$H162,"[",Carbon_Macro!V162,"]"),"")</f>
        <v/>
      </c>
      <c r="AC162" s="413" t="str">
        <f>IF(Carbon_Macro!W162&lt;&gt;"",CONCATENATE(Carbon_Macro!$H162,"[",Carbon_Macro!W162,"]"),"")</f>
        <v/>
      </c>
      <c r="AD162" s="413"/>
      <c r="AE162" s="414"/>
    </row>
    <row r="163" spans="1:31" ht="20" customHeight="1">
      <c r="A163" s="380"/>
      <c r="B163" s="380"/>
      <c r="C163" s="380"/>
      <c r="D163" s="380"/>
      <c r="E163" s="380"/>
      <c r="F163" s="380"/>
      <c r="G163" s="380"/>
      <c r="H163" s="662"/>
      <c r="I163" s="380"/>
      <c r="J163" s="688"/>
      <c r="K163" s="380"/>
      <c r="L163" s="380"/>
      <c r="M163" s="688"/>
      <c r="N163" s="689"/>
      <c r="O163" s="689"/>
      <c r="P163" s="380"/>
      <c r="Q163" s="380"/>
      <c r="R163" s="380"/>
      <c r="S163" s="380"/>
      <c r="T163" s="380"/>
      <c r="U163" s="380"/>
      <c r="V163" s="380"/>
      <c r="W163" s="380"/>
      <c r="X163" s="380"/>
      <c r="Y163" s="380"/>
      <c r="Z163" s="687" t="str">
        <f>IF(Carbon_Macro!T163&lt;&gt;"",CONCATENATE(Carbon_Macro!$J163,"[",Carbon_Macro!T163,"]"),"")</f>
        <v/>
      </c>
      <c r="AA163" s="413" t="str">
        <f>IF(Carbon_Macro!U163&lt;&gt;"",CONCATENATE(Carbon_Macro!$J163,"[",Carbon_Macro!U163,"]"),"")</f>
        <v/>
      </c>
      <c r="AB163" s="413" t="str">
        <f>IF(Carbon_Macro!V163&lt;&gt;"",CONCATENATE(Carbon_Macro!$H163,"[",Carbon_Macro!V163,"]"),"")</f>
        <v/>
      </c>
      <c r="AC163" s="413" t="str">
        <f>IF(Carbon_Macro!W163&lt;&gt;"",CONCATENATE(Carbon_Macro!$H163,"[",Carbon_Macro!W163,"]"),"")</f>
        <v/>
      </c>
      <c r="AD163" s="413"/>
      <c r="AE163" s="414"/>
    </row>
    <row r="164" spans="1:31" ht="20" customHeight="1">
      <c r="A164" s="380"/>
      <c r="B164" s="380"/>
      <c r="C164" s="380"/>
      <c r="D164" s="380"/>
      <c r="E164" s="380"/>
      <c r="F164" s="380"/>
      <c r="G164" s="380"/>
      <c r="H164" s="662"/>
      <c r="I164" s="380"/>
      <c r="J164" s="688"/>
      <c r="K164" s="380"/>
      <c r="L164" s="380"/>
      <c r="M164" s="688"/>
      <c r="N164" s="689"/>
      <c r="O164" s="689"/>
      <c r="P164" s="380"/>
      <c r="Q164" s="380"/>
      <c r="R164" s="380"/>
      <c r="S164" s="380"/>
      <c r="T164" s="380"/>
      <c r="U164" s="380"/>
      <c r="V164" s="380"/>
      <c r="W164" s="380"/>
      <c r="X164" s="380"/>
      <c r="Y164" s="380"/>
      <c r="Z164" s="687" t="str">
        <f>IF(Carbon_Macro!T164&lt;&gt;"",CONCATENATE(Carbon_Macro!$J164,"[",Carbon_Macro!T164,"]"),"")</f>
        <v/>
      </c>
      <c r="AA164" s="413" t="str">
        <f>IF(Carbon_Macro!U164&lt;&gt;"",CONCATENATE(Carbon_Macro!$J164,"[",Carbon_Macro!U164,"]"),"")</f>
        <v/>
      </c>
      <c r="AB164" s="413" t="str">
        <f>IF(Carbon_Macro!V164&lt;&gt;"",CONCATENATE(Carbon_Macro!$H164,"[",Carbon_Macro!V164,"]"),"")</f>
        <v/>
      </c>
      <c r="AC164" s="413" t="str">
        <f>IF(Carbon_Macro!W164&lt;&gt;"",CONCATENATE(Carbon_Macro!$H164,"[",Carbon_Macro!W164,"]"),"")</f>
        <v/>
      </c>
      <c r="AD164" s="413"/>
      <c r="AE164" s="414"/>
    </row>
    <row r="165" spans="1:31" ht="20" customHeight="1">
      <c r="A165" s="380"/>
      <c r="B165" s="380"/>
      <c r="C165" s="380"/>
      <c r="D165" s="380"/>
      <c r="E165" s="380"/>
      <c r="F165" s="380"/>
      <c r="G165" s="380"/>
      <c r="H165" s="665"/>
      <c r="I165" s="380"/>
      <c r="J165" s="688"/>
      <c r="K165" s="380"/>
      <c r="L165" s="380"/>
      <c r="M165" s="688"/>
      <c r="N165" s="689"/>
      <c r="O165" s="689"/>
      <c r="P165" s="380"/>
      <c r="Q165" s="380"/>
      <c r="R165" s="380"/>
      <c r="S165" s="380"/>
      <c r="T165" s="380"/>
      <c r="U165" s="380"/>
      <c r="V165" s="380"/>
      <c r="W165" s="380"/>
      <c r="X165" s="380"/>
      <c r="Y165" s="380"/>
      <c r="Z165" s="687" t="str">
        <f>IF(Carbon_Macro!T165&lt;&gt;"",CONCATENATE(Carbon_Macro!$J165,"[",Carbon_Macro!T165,"]"),"")</f>
        <v/>
      </c>
      <c r="AA165" s="413" t="str">
        <f>IF(Carbon_Macro!U165&lt;&gt;"",CONCATENATE(Carbon_Macro!$J165,"[",Carbon_Macro!U165,"]"),"")</f>
        <v/>
      </c>
      <c r="AB165" s="413" t="str">
        <f>IF(Carbon_Macro!V165&lt;&gt;"",CONCATENATE(Carbon_Macro!$H165,"[",Carbon_Macro!V165,"]"),"")</f>
        <v/>
      </c>
      <c r="AC165" s="413" t="str">
        <f>IF(Carbon_Macro!W165&lt;&gt;"",CONCATENATE(Carbon_Macro!$H165,"[",Carbon_Macro!W165,"]"),"")</f>
        <v/>
      </c>
      <c r="AD165" s="413"/>
      <c r="AE165" s="414"/>
    </row>
    <row r="166" spans="1:31" ht="20" customHeight="1">
      <c r="A166" s="380"/>
      <c r="B166" s="380"/>
      <c r="C166" s="380"/>
      <c r="D166" s="380"/>
      <c r="E166" s="380"/>
      <c r="F166" s="380"/>
      <c r="G166" s="380"/>
      <c r="H166" s="665"/>
      <c r="I166" s="380"/>
      <c r="J166" s="688"/>
      <c r="K166" s="380"/>
      <c r="L166" s="380"/>
      <c r="M166" s="688"/>
      <c r="N166" s="689"/>
      <c r="O166" s="689"/>
      <c r="P166" s="380"/>
      <c r="Q166" s="380"/>
      <c r="R166" s="380"/>
      <c r="S166" s="380"/>
      <c r="T166" s="380"/>
      <c r="U166" s="380"/>
      <c r="V166" s="380"/>
      <c r="W166" s="380"/>
      <c r="X166" s="380"/>
      <c r="Y166" s="380"/>
      <c r="Z166" s="687" t="str">
        <f>IF(Carbon_Macro!T166&lt;&gt;"",CONCATENATE(Carbon_Macro!$J166,"[",Carbon_Macro!T166,"]"),"")</f>
        <v/>
      </c>
      <c r="AA166" s="413" t="str">
        <f>IF(Carbon_Macro!U166&lt;&gt;"",CONCATENATE(Carbon_Macro!$J166,"[",Carbon_Macro!U166,"]"),"")</f>
        <v/>
      </c>
      <c r="AB166" s="413" t="str">
        <f>IF(Carbon_Macro!V166&lt;&gt;"",CONCATENATE(Carbon_Macro!$H166,"[",Carbon_Macro!V166,"]"),"")</f>
        <v/>
      </c>
      <c r="AC166" s="413" t="str">
        <f>IF(Carbon_Macro!W166&lt;&gt;"",CONCATENATE(Carbon_Macro!$H166,"[",Carbon_Macro!W166,"]"),"")</f>
        <v/>
      </c>
      <c r="AD166" s="413"/>
      <c r="AE166" s="414"/>
    </row>
    <row r="167" spans="1:31" ht="20" customHeight="1">
      <c r="A167" s="380"/>
      <c r="B167" s="380"/>
      <c r="C167" s="380"/>
      <c r="D167" s="380"/>
      <c r="E167" s="380"/>
      <c r="F167" s="380"/>
      <c r="G167" s="380"/>
      <c r="H167" s="661"/>
      <c r="I167" s="380"/>
      <c r="J167" s="688"/>
      <c r="K167" s="380"/>
      <c r="L167" s="380"/>
      <c r="M167" s="688"/>
      <c r="N167" s="689"/>
      <c r="O167" s="689"/>
      <c r="P167" s="380"/>
      <c r="Q167" s="380"/>
      <c r="R167" s="380"/>
      <c r="S167" s="380"/>
      <c r="T167" s="380"/>
      <c r="U167" s="380"/>
      <c r="V167" s="380"/>
      <c r="W167" s="380"/>
      <c r="X167" s="380"/>
      <c r="Y167" s="380"/>
      <c r="Z167" s="687" t="str">
        <f>IF(Carbon_Macro!T167&lt;&gt;"",CONCATENATE(Carbon_Macro!$J167,"[",Carbon_Macro!T167,"]"),"")</f>
        <v/>
      </c>
      <c r="AA167" s="413" t="str">
        <f>IF(Carbon_Macro!U167&lt;&gt;"",CONCATENATE(Carbon_Macro!$J167,"[",Carbon_Macro!U167,"]"),"")</f>
        <v/>
      </c>
      <c r="AB167" s="413" t="str">
        <f>IF(Carbon_Macro!V167&lt;&gt;"",CONCATENATE(Carbon_Macro!$H167,"[",Carbon_Macro!V167,"]"),"")</f>
        <v/>
      </c>
      <c r="AC167" s="413" t="str">
        <f>IF(Carbon_Macro!W167&lt;&gt;"",CONCATENATE(Carbon_Macro!$H167,"[",Carbon_Macro!W167,"]"),"")</f>
        <v/>
      </c>
      <c r="AD167" s="413"/>
      <c r="AE167" s="414"/>
    </row>
    <row r="168" spans="1:31" ht="20" customHeight="1">
      <c r="A168" s="380"/>
      <c r="B168" s="380"/>
      <c r="C168" s="380"/>
      <c r="D168" s="380"/>
      <c r="E168" s="380"/>
      <c r="F168" s="380"/>
      <c r="G168" s="380"/>
      <c r="H168" s="662"/>
      <c r="I168" s="380"/>
      <c r="J168" s="688"/>
      <c r="K168" s="380"/>
      <c r="L168" s="380"/>
      <c r="M168" s="688"/>
      <c r="N168" s="689"/>
      <c r="O168" s="689"/>
      <c r="P168" s="380"/>
      <c r="Q168" s="380"/>
      <c r="R168" s="380"/>
      <c r="S168" s="380"/>
      <c r="T168" s="380"/>
      <c r="U168" s="380"/>
      <c r="V168" s="380"/>
      <c r="W168" s="380"/>
      <c r="X168" s="380"/>
      <c r="Y168" s="380"/>
      <c r="Z168" s="687" t="str">
        <f>IF(Carbon_Macro!T168&lt;&gt;"",CONCATENATE(Carbon_Macro!$J168,"[",Carbon_Macro!T168,"]"),"")</f>
        <v/>
      </c>
      <c r="AA168" s="413" t="str">
        <f>IF(Carbon_Macro!U168&lt;&gt;"",CONCATENATE(Carbon_Macro!$J168,"[",Carbon_Macro!U168,"]"),"")</f>
        <v/>
      </c>
      <c r="AB168" s="413" t="str">
        <f>IF(Carbon_Macro!V168&lt;&gt;"",CONCATENATE(Carbon_Macro!$H168,"[",Carbon_Macro!V168,"]"),"")</f>
        <v/>
      </c>
      <c r="AC168" s="413" t="str">
        <f>IF(Carbon_Macro!W168&lt;&gt;"",CONCATENATE(Carbon_Macro!$H168,"[",Carbon_Macro!W168,"]"),"")</f>
        <v/>
      </c>
      <c r="AD168" s="413"/>
      <c r="AE168" s="414"/>
    </row>
    <row r="169" spans="1:31" ht="20" customHeight="1">
      <c r="A169" s="380"/>
      <c r="B169" s="380"/>
      <c r="C169" s="380"/>
      <c r="D169" s="380"/>
      <c r="E169" s="380"/>
      <c r="F169" s="380"/>
      <c r="G169" s="380"/>
      <c r="H169" s="662"/>
      <c r="I169" s="380"/>
      <c r="J169" s="688"/>
      <c r="K169" s="380"/>
      <c r="L169" s="380"/>
      <c r="M169" s="688"/>
      <c r="N169" s="689"/>
      <c r="O169" s="689"/>
      <c r="P169" s="380"/>
      <c r="Q169" s="380"/>
      <c r="R169" s="380"/>
      <c r="S169" s="380"/>
      <c r="T169" s="380"/>
      <c r="U169" s="380"/>
      <c r="V169" s="380"/>
      <c r="W169" s="380"/>
      <c r="X169" s="380"/>
      <c r="Y169" s="380"/>
      <c r="Z169" s="687" t="str">
        <f>IF(Carbon_Macro!T169&lt;&gt;"",CONCATENATE(Carbon_Macro!$J169,"[",Carbon_Macro!T169,"]"),"")</f>
        <v/>
      </c>
      <c r="AA169" s="413" t="str">
        <f>IF(Carbon_Macro!U169&lt;&gt;"",CONCATENATE(Carbon_Macro!$J169,"[",Carbon_Macro!U169,"]"),"")</f>
        <v/>
      </c>
      <c r="AB169" s="413" t="str">
        <f>IF(Carbon_Macro!V169&lt;&gt;"",CONCATENATE(Carbon_Macro!$H169,"[",Carbon_Macro!V169,"]"),"")</f>
        <v/>
      </c>
      <c r="AC169" s="413" t="str">
        <f>IF(Carbon_Macro!W169&lt;&gt;"",CONCATENATE(Carbon_Macro!$H169,"[",Carbon_Macro!W169,"]"),"")</f>
        <v/>
      </c>
      <c r="AD169" s="413"/>
      <c r="AE169" s="414"/>
    </row>
    <row r="170" spans="1:31" ht="20" customHeight="1">
      <c r="A170" s="380"/>
      <c r="B170" s="380"/>
      <c r="C170" s="380"/>
      <c r="D170" s="380"/>
      <c r="E170" s="380"/>
      <c r="F170" s="380"/>
      <c r="G170" s="380"/>
      <c r="H170" s="661"/>
      <c r="I170" s="380"/>
      <c r="J170" s="688"/>
      <c r="K170" s="380"/>
      <c r="L170" s="380"/>
      <c r="M170" s="688"/>
      <c r="N170" s="689"/>
      <c r="O170" s="689"/>
      <c r="P170" s="380"/>
      <c r="Q170" s="380"/>
      <c r="R170" s="380"/>
      <c r="S170" s="380"/>
      <c r="T170" s="380"/>
      <c r="U170" s="380"/>
      <c r="V170" s="380"/>
      <c r="W170" s="380"/>
      <c r="X170" s="380"/>
      <c r="Y170" s="380"/>
      <c r="Z170" s="687" t="str">
        <f>IF(Carbon_Macro!T170&lt;&gt;"",CONCATENATE(Carbon_Macro!$J170,"[",Carbon_Macro!T170,"]"),"")</f>
        <v/>
      </c>
      <c r="AA170" s="413" t="str">
        <f>IF(Carbon_Macro!U170&lt;&gt;"",CONCATENATE(Carbon_Macro!$J170,"[",Carbon_Macro!U170,"]"),"")</f>
        <v/>
      </c>
      <c r="AB170" s="413" t="str">
        <f>IF(Carbon_Macro!V170&lt;&gt;"",CONCATENATE(Carbon_Macro!$H170,"[",Carbon_Macro!V170,"]"),"")</f>
        <v/>
      </c>
      <c r="AC170" s="413" t="str">
        <f>IF(Carbon_Macro!W170&lt;&gt;"",CONCATENATE(Carbon_Macro!$H170,"[",Carbon_Macro!W170,"]"),"")</f>
        <v/>
      </c>
      <c r="AD170" s="413"/>
      <c r="AE170" s="414"/>
    </row>
    <row r="171" spans="1:31" ht="20" customHeight="1">
      <c r="A171" s="380"/>
      <c r="B171" s="380"/>
      <c r="C171" s="380"/>
      <c r="D171" s="380"/>
      <c r="E171" s="380"/>
      <c r="F171" s="380"/>
      <c r="G171" s="380"/>
      <c r="H171" s="662"/>
      <c r="I171" s="380"/>
      <c r="J171" s="688"/>
      <c r="K171" s="380"/>
      <c r="L171" s="380"/>
      <c r="M171" s="688"/>
      <c r="N171" s="689"/>
      <c r="O171" s="689"/>
      <c r="P171" s="380"/>
      <c r="Q171" s="380"/>
      <c r="R171" s="380"/>
      <c r="S171" s="380"/>
      <c r="T171" s="380"/>
      <c r="U171" s="380"/>
      <c r="V171" s="380"/>
      <c r="W171" s="380"/>
      <c r="X171" s="380"/>
      <c r="Y171" s="380"/>
      <c r="Z171" s="687" t="str">
        <f>IF(Carbon_Macro!T171&lt;&gt;"",CONCATENATE(Carbon_Macro!$J171,"[",Carbon_Macro!T171,"]"),"")</f>
        <v/>
      </c>
      <c r="AA171" s="413" t="str">
        <f>IF(Carbon_Macro!U171&lt;&gt;"",CONCATENATE(Carbon_Macro!$J171,"[",Carbon_Macro!U171,"]"),"")</f>
        <v/>
      </c>
      <c r="AB171" s="413" t="str">
        <f>IF(Carbon_Macro!V171&lt;&gt;"",CONCATENATE(Carbon_Macro!$H171,"[",Carbon_Macro!V171,"]"),"")</f>
        <v/>
      </c>
      <c r="AC171" s="413" t="str">
        <f>IF(Carbon_Macro!W171&lt;&gt;"",CONCATENATE(Carbon_Macro!$H171,"[",Carbon_Macro!W171,"]"),"")</f>
        <v/>
      </c>
      <c r="AD171" s="413"/>
      <c r="AE171" s="414"/>
    </row>
    <row r="172" spans="1:31" ht="20" customHeight="1">
      <c r="A172" s="380"/>
      <c r="B172" s="380"/>
      <c r="C172" s="380"/>
      <c r="D172" s="380"/>
      <c r="E172" s="380"/>
      <c r="F172" s="380"/>
      <c r="G172" s="380"/>
      <c r="H172" s="662"/>
      <c r="I172" s="380"/>
      <c r="J172" s="688"/>
      <c r="K172" s="380"/>
      <c r="L172" s="380"/>
      <c r="M172" s="688"/>
      <c r="N172" s="689"/>
      <c r="O172" s="689"/>
      <c r="P172" s="380"/>
      <c r="Q172" s="380"/>
      <c r="R172" s="380"/>
      <c r="S172" s="380"/>
      <c r="T172" s="380"/>
      <c r="U172" s="380"/>
      <c r="V172" s="380"/>
      <c r="W172" s="380"/>
      <c r="X172" s="380"/>
      <c r="Y172" s="380"/>
      <c r="Z172" s="687" t="str">
        <f>IF(Carbon_Macro!T172&lt;&gt;"",CONCATENATE(Carbon_Macro!$J172,"[",Carbon_Macro!T172,"]"),"")</f>
        <v/>
      </c>
      <c r="AA172" s="413" t="str">
        <f>IF(Carbon_Macro!U172&lt;&gt;"",CONCATENATE(Carbon_Macro!$J172,"[",Carbon_Macro!U172,"]"),"")</f>
        <v/>
      </c>
      <c r="AB172" s="413" t="str">
        <f>IF(Carbon_Macro!V172&lt;&gt;"",CONCATENATE(Carbon_Macro!$H172,"[",Carbon_Macro!V172,"]"),"")</f>
        <v/>
      </c>
      <c r="AC172" s="413" t="str">
        <f>IF(Carbon_Macro!W172&lt;&gt;"",CONCATENATE(Carbon_Macro!$H172,"[",Carbon_Macro!W172,"]"),"")</f>
        <v/>
      </c>
      <c r="AD172" s="413"/>
      <c r="AE172" s="414"/>
    </row>
    <row r="173" spans="1:31" ht="20" customHeight="1">
      <c r="A173" s="380"/>
      <c r="B173" s="380"/>
      <c r="C173" s="380"/>
      <c r="D173" s="380"/>
      <c r="E173" s="380"/>
      <c r="F173" s="380"/>
      <c r="G173" s="380"/>
      <c r="H173" s="661"/>
      <c r="I173" s="380"/>
      <c r="J173" s="688"/>
      <c r="K173" s="380"/>
      <c r="L173" s="380"/>
      <c r="M173" s="688"/>
      <c r="N173" s="689"/>
      <c r="O173" s="689"/>
      <c r="P173" s="380"/>
      <c r="Q173" s="380"/>
      <c r="R173" s="380"/>
      <c r="S173" s="380"/>
      <c r="T173" s="380"/>
      <c r="U173" s="380"/>
      <c r="V173" s="380"/>
      <c r="W173" s="380"/>
      <c r="X173" s="380"/>
      <c r="Y173" s="380"/>
      <c r="Z173" s="687" t="str">
        <f>IF(Carbon_Macro!T173&lt;&gt;"",CONCATENATE(Carbon_Macro!$J173,"[",Carbon_Macro!T173,"]"),"")</f>
        <v/>
      </c>
      <c r="AA173" s="413" t="str">
        <f>IF(Carbon_Macro!U173&lt;&gt;"",CONCATENATE(Carbon_Macro!$J173,"[",Carbon_Macro!U173,"]"),"")</f>
        <v/>
      </c>
      <c r="AB173" s="413" t="str">
        <f>IF(Carbon_Macro!V173&lt;&gt;"",CONCATENATE(Carbon_Macro!$H173,"[",Carbon_Macro!V173,"]"),"")</f>
        <v/>
      </c>
      <c r="AC173" s="413" t="str">
        <f>IF(Carbon_Macro!W173&lt;&gt;"",CONCATENATE(Carbon_Macro!$H173,"[",Carbon_Macro!W173,"]"),"")</f>
        <v/>
      </c>
      <c r="AD173" s="413"/>
      <c r="AE173" s="414"/>
    </row>
    <row r="174" spans="1:31" ht="20" customHeight="1">
      <c r="A174" s="380"/>
      <c r="B174" s="380"/>
      <c r="C174" s="380"/>
      <c r="D174" s="380"/>
      <c r="E174" s="380"/>
      <c r="F174" s="380"/>
      <c r="G174" s="380"/>
      <c r="H174" s="662"/>
      <c r="I174" s="380"/>
      <c r="J174" s="688"/>
      <c r="K174" s="380"/>
      <c r="L174" s="380"/>
      <c r="M174" s="688"/>
      <c r="N174" s="689"/>
      <c r="O174" s="689"/>
      <c r="P174" s="380"/>
      <c r="Q174" s="380"/>
      <c r="R174" s="380"/>
      <c r="S174" s="380"/>
      <c r="T174" s="380"/>
      <c r="U174" s="380"/>
      <c r="V174" s="380"/>
      <c r="W174" s="380"/>
      <c r="X174" s="380"/>
      <c r="Y174" s="380"/>
      <c r="Z174" s="687" t="str">
        <f>IF(Carbon_Macro!T174&lt;&gt;"",CONCATENATE(Carbon_Macro!$J174,"[",Carbon_Macro!T174,"]"),"")</f>
        <v/>
      </c>
      <c r="AA174" s="413" t="str">
        <f>IF(Carbon_Macro!U174&lt;&gt;"",CONCATENATE(Carbon_Macro!$J174,"[",Carbon_Macro!U174,"]"),"")</f>
        <v/>
      </c>
      <c r="AB174" s="413" t="str">
        <f>IF(Carbon_Macro!V174&lt;&gt;"",CONCATENATE(Carbon_Macro!$H174,"[",Carbon_Macro!V174,"]"),"")</f>
        <v/>
      </c>
      <c r="AC174" s="413" t="str">
        <f>IF(Carbon_Macro!W174&lt;&gt;"",CONCATENATE(Carbon_Macro!$H174,"[",Carbon_Macro!W174,"]"),"")</f>
        <v/>
      </c>
      <c r="AD174" s="413"/>
      <c r="AE174" s="414"/>
    </row>
    <row r="175" spans="1:31" ht="20" customHeight="1">
      <c r="A175" s="380"/>
      <c r="B175" s="380"/>
      <c r="C175" s="380"/>
      <c r="D175" s="380"/>
      <c r="E175" s="380"/>
      <c r="F175" s="380"/>
      <c r="G175" s="380"/>
      <c r="H175" s="662"/>
      <c r="I175" s="380"/>
      <c r="J175" s="688"/>
      <c r="K175" s="380"/>
      <c r="L175" s="380"/>
      <c r="M175" s="688"/>
      <c r="N175" s="689"/>
      <c r="O175" s="689"/>
      <c r="P175" s="380"/>
      <c r="Q175" s="380"/>
      <c r="R175" s="380"/>
      <c r="S175" s="380"/>
      <c r="T175" s="380"/>
      <c r="U175" s="380"/>
      <c r="V175" s="380"/>
      <c r="W175" s="380"/>
      <c r="X175" s="380"/>
      <c r="Y175" s="380"/>
      <c r="Z175" s="687" t="str">
        <f>IF(Carbon_Macro!T175&lt;&gt;"",CONCATENATE(Carbon_Macro!$J175,"[",Carbon_Macro!T175,"]"),"")</f>
        <v/>
      </c>
      <c r="AA175" s="413" t="str">
        <f>IF(Carbon_Macro!U175&lt;&gt;"",CONCATENATE(Carbon_Macro!$J175,"[",Carbon_Macro!U175,"]"),"")</f>
        <v/>
      </c>
      <c r="AB175" s="413" t="str">
        <f>IF(Carbon_Macro!V175&lt;&gt;"",CONCATENATE(Carbon_Macro!$H175,"[",Carbon_Macro!V175,"]"),"")</f>
        <v/>
      </c>
      <c r="AC175" s="413" t="str">
        <f>IF(Carbon_Macro!W175&lt;&gt;"",CONCATENATE(Carbon_Macro!$H175,"[",Carbon_Macro!W175,"]"),"")</f>
        <v/>
      </c>
      <c r="AD175" s="413"/>
      <c r="AE175" s="414"/>
    </row>
    <row r="176" spans="1:31" ht="22" customHeight="1">
      <c r="A176" s="380"/>
      <c r="B176" s="380"/>
      <c r="C176" s="380"/>
      <c r="D176" s="380"/>
      <c r="E176" s="380"/>
      <c r="F176" s="380"/>
      <c r="G176" s="380"/>
      <c r="H176" s="661"/>
      <c r="I176" s="380"/>
      <c r="J176" s="688"/>
      <c r="K176" s="380"/>
      <c r="L176" s="380"/>
      <c r="M176" s="688"/>
      <c r="N176" s="689"/>
      <c r="O176" s="689"/>
      <c r="P176" s="380"/>
      <c r="Q176" s="380"/>
      <c r="R176" s="380"/>
      <c r="S176" s="380"/>
      <c r="T176" s="380"/>
      <c r="U176" s="380"/>
      <c r="V176" s="380"/>
      <c r="W176" s="380"/>
      <c r="X176" s="380"/>
      <c r="Y176" s="380"/>
      <c r="Z176" s="687" t="str">
        <f>IF(Carbon_Macro!T176&lt;&gt;"",CONCATENATE(Carbon_Macro!$J176,"[",Carbon_Macro!T176,"]"),"")</f>
        <v/>
      </c>
      <c r="AA176" s="413" t="str">
        <f>IF(Carbon_Macro!U176&lt;&gt;"",CONCATENATE(Carbon_Macro!$J176,"[",Carbon_Macro!U176,"]"),"")</f>
        <v/>
      </c>
      <c r="AB176" s="413" t="str">
        <f>IF(Carbon_Macro!V176&lt;&gt;"",CONCATENATE(Carbon_Macro!$H176,"[",Carbon_Macro!V176,"]"),"")</f>
        <v/>
      </c>
      <c r="AC176" s="413" t="str">
        <f>IF(Carbon_Macro!W176&lt;&gt;"",CONCATENATE(Carbon_Macro!$H176,"[",Carbon_Macro!W176,"]"),"")</f>
        <v/>
      </c>
      <c r="AD176" s="413"/>
      <c r="AE176" s="414"/>
    </row>
    <row r="177" spans="1:31" ht="22" customHeight="1">
      <c r="A177" s="380"/>
      <c r="B177" s="380"/>
      <c r="C177" s="380"/>
      <c r="D177" s="380"/>
      <c r="E177" s="380"/>
      <c r="F177" s="380"/>
      <c r="G177" s="380"/>
      <c r="H177" s="662"/>
      <c r="I177" s="380"/>
      <c r="J177" s="688"/>
      <c r="K177" s="380"/>
      <c r="L177" s="380"/>
      <c r="M177" s="688"/>
      <c r="N177" s="689"/>
      <c r="O177" s="689"/>
      <c r="P177" s="380"/>
      <c r="Q177" s="380"/>
      <c r="R177" s="380"/>
      <c r="S177" s="380"/>
      <c r="T177" s="380"/>
      <c r="U177" s="380"/>
      <c r="V177" s="380"/>
      <c r="W177" s="380"/>
      <c r="X177" s="380"/>
      <c r="Y177" s="380"/>
      <c r="Z177" s="687" t="str">
        <f>IF(Carbon_Macro!T177&lt;&gt;"",CONCATENATE(Carbon_Macro!$J177,"[",Carbon_Macro!T177,"]"),"")</f>
        <v/>
      </c>
      <c r="AA177" s="413" t="str">
        <f>IF(Carbon_Macro!U177&lt;&gt;"",CONCATENATE(Carbon_Macro!$J177,"[",Carbon_Macro!U177,"]"),"")</f>
        <v/>
      </c>
      <c r="AB177" s="413" t="str">
        <f>IF(Carbon_Macro!V177&lt;&gt;"",CONCATENATE(Carbon_Macro!$H177,"[",Carbon_Macro!V177,"]"),"")</f>
        <v/>
      </c>
      <c r="AC177" s="413" t="str">
        <f>IF(Carbon_Macro!W177&lt;&gt;"",CONCATENATE(Carbon_Macro!$H177,"[",Carbon_Macro!W177,"]"),"")</f>
        <v/>
      </c>
      <c r="AD177" s="413"/>
      <c r="AE177" s="414"/>
    </row>
    <row r="178" spans="1:31" ht="22" customHeight="1">
      <c r="A178" s="380"/>
      <c r="B178" s="380"/>
      <c r="C178" s="380"/>
      <c r="D178" s="380"/>
      <c r="E178" s="380"/>
      <c r="F178" s="380"/>
      <c r="G178" s="380"/>
      <c r="H178" s="665"/>
      <c r="I178" s="380"/>
      <c r="J178" s="688"/>
      <c r="K178" s="380"/>
      <c r="L178" s="380"/>
      <c r="M178" s="688"/>
      <c r="N178" s="689"/>
      <c r="O178" s="689"/>
      <c r="P178" s="380"/>
      <c r="Q178" s="380"/>
      <c r="R178" s="380"/>
      <c r="S178" s="380"/>
      <c r="T178" s="380"/>
      <c r="U178" s="380"/>
      <c r="V178" s="380"/>
      <c r="W178" s="380"/>
      <c r="X178" s="380"/>
      <c r="Y178" s="380"/>
      <c r="Z178" s="687" t="str">
        <f>IF(Carbon_Macro!T178&lt;&gt;"",CONCATENATE(Carbon_Macro!$J178,"[",Carbon_Macro!T178,"]"),"")</f>
        <v/>
      </c>
      <c r="AA178" s="413" t="str">
        <f>IF(Carbon_Macro!U178&lt;&gt;"",CONCATENATE(Carbon_Macro!$J178,"[",Carbon_Macro!U178,"]"),"")</f>
        <v/>
      </c>
      <c r="AB178" s="413" t="str">
        <f>IF(Carbon_Macro!V178&lt;&gt;"",CONCATENATE(Carbon_Macro!$H178,"[",Carbon_Macro!V178,"]"),"")</f>
        <v/>
      </c>
      <c r="AC178" s="413" t="str">
        <f>IF(Carbon_Macro!W178&lt;&gt;"",CONCATENATE(Carbon_Macro!$H178,"[",Carbon_Macro!W178,"]"),"")</f>
        <v/>
      </c>
      <c r="AD178" s="413"/>
      <c r="AE178" s="414"/>
    </row>
    <row r="179" spans="1:31" ht="22" customHeight="1">
      <c r="A179" s="380"/>
      <c r="B179" s="380"/>
      <c r="C179" s="380"/>
      <c r="D179" s="380"/>
      <c r="E179" s="380"/>
      <c r="F179" s="380"/>
      <c r="G179" s="380"/>
      <c r="H179" s="669"/>
      <c r="I179" s="380"/>
      <c r="J179" s="688"/>
      <c r="K179" s="380"/>
      <c r="L179" s="380"/>
      <c r="M179" s="688"/>
      <c r="N179" s="689"/>
      <c r="O179" s="689"/>
      <c r="P179" s="380"/>
      <c r="Q179" s="380"/>
      <c r="R179" s="380"/>
      <c r="S179" s="380"/>
      <c r="T179" s="380"/>
      <c r="U179" s="380"/>
      <c r="V179" s="380"/>
      <c r="W179" s="380"/>
      <c r="X179" s="380"/>
      <c r="Y179" s="380"/>
      <c r="Z179" s="687" t="str">
        <f>IF(Carbon_Macro!T179&lt;&gt;"",CONCATENATE(Carbon_Macro!$J179,"[",Carbon_Macro!T179,"]"),"")</f>
        <v/>
      </c>
      <c r="AA179" s="413" t="str">
        <f>IF(Carbon_Macro!U179&lt;&gt;"",CONCATENATE(Carbon_Macro!$J179,"[",Carbon_Macro!U179,"]"),"")</f>
        <v/>
      </c>
      <c r="AB179" s="413" t="str">
        <f>IF(Carbon_Macro!V179&lt;&gt;"",CONCATENATE(Carbon_Macro!$H179,"[",Carbon_Macro!V179,"]"),"")</f>
        <v/>
      </c>
      <c r="AC179" s="413" t="str">
        <f>IF(Carbon_Macro!W179&lt;&gt;"",CONCATENATE(Carbon_Macro!$H179,"[",Carbon_Macro!W179,"]"),"")</f>
        <v/>
      </c>
      <c r="AD179" s="413"/>
      <c r="AE179" s="414"/>
    </row>
    <row r="180" spans="1:31" ht="22" customHeight="1">
      <c r="A180" s="380"/>
      <c r="B180" s="380"/>
      <c r="C180" s="380"/>
      <c r="D180" s="380"/>
      <c r="E180" s="380"/>
      <c r="F180" s="380"/>
      <c r="G180" s="380"/>
      <c r="H180" s="669"/>
      <c r="I180" s="380"/>
      <c r="J180" s="688"/>
      <c r="K180" s="380"/>
      <c r="L180" s="380"/>
      <c r="M180" s="688"/>
      <c r="N180" s="689"/>
      <c r="O180" s="689"/>
      <c r="P180" s="380"/>
      <c r="Q180" s="380"/>
      <c r="R180" s="380"/>
      <c r="S180" s="380"/>
      <c r="T180" s="380"/>
      <c r="U180" s="380"/>
      <c r="V180" s="380"/>
      <c r="W180" s="380"/>
      <c r="X180" s="380"/>
      <c r="Y180" s="380"/>
      <c r="Z180" s="687" t="str">
        <f>IF(Carbon_Macro!T180&lt;&gt;"",CONCATENATE(Carbon_Macro!$J180,"[",Carbon_Macro!T180,"]"),"")</f>
        <v/>
      </c>
      <c r="AA180" s="413" t="str">
        <f>IF(Carbon_Macro!U180&lt;&gt;"",CONCATENATE(Carbon_Macro!$J180,"[",Carbon_Macro!U180,"]"),"")</f>
        <v/>
      </c>
      <c r="AB180" s="413" t="str">
        <f>IF(Carbon_Macro!V180&lt;&gt;"",CONCATENATE(Carbon_Macro!$H180,"[",Carbon_Macro!V180,"]"),"")</f>
        <v/>
      </c>
      <c r="AC180" s="413" t="str">
        <f>IF(Carbon_Macro!W180&lt;&gt;"",CONCATENATE(Carbon_Macro!$H180,"[",Carbon_Macro!W180,"]"),"")</f>
        <v/>
      </c>
      <c r="AD180" s="413"/>
      <c r="AE180" s="414"/>
    </row>
    <row r="181" spans="1:31" ht="22" customHeight="1">
      <c r="A181" s="380"/>
      <c r="B181" s="380"/>
      <c r="C181" s="380"/>
      <c r="D181" s="380"/>
      <c r="E181" s="380"/>
      <c r="F181" s="380"/>
      <c r="G181" s="380"/>
      <c r="H181" s="665"/>
      <c r="I181" s="380"/>
      <c r="J181" s="688"/>
      <c r="K181" s="380"/>
      <c r="L181" s="380"/>
      <c r="M181" s="688"/>
      <c r="N181" s="689"/>
      <c r="O181" s="689"/>
      <c r="P181" s="380"/>
      <c r="Q181" s="380"/>
      <c r="R181" s="380"/>
      <c r="S181" s="380"/>
      <c r="T181" s="380"/>
      <c r="U181" s="380"/>
      <c r="V181" s="380"/>
      <c r="W181" s="380"/>
      <c r="X181" s="380"/>
      <c r="Y181" s="380"/>
      <c r="Z181" s="687" t="str">
        <f>IF(Carbon_Macro!T181&lt;&gt;"",CONCATENATE(Carbon_Macro!$J181,"[",Carbon_Macro!T181,"]"),"")</f>
        <v/>
      </c>
      <c r="AA181" s="413" t="str">
        <f>IF(Carbon_Macro!U181&lt;&gt;"",CONCATENATE(Carbon_Macro!$J181,"[",Carbon_Macro!U181,"]"),"")</f>
        <v/>
      </c>
      <c r="AB181" s="413" t="str">
        <f>IF(Carbon_Macro!V181&lt;&gt;"",CONCATENATE(Carbon_Macro!$H181,"[",Carbon_Macro!V181,"]"),"")</f>
        <v/>
      </c>
      <c r="AC181" s="413" t="str">
        <f>IF(Carbon_Macro!W181&lt;&gt;"",CONCATENATE(Carbon_Macro!$H181,"[",Carbon_Macro!W181,"]"),"")</f>
        <v/>
      </c>
      <c r="AD181" s="413"/>
      <c r="AE181" s="414"/>
    </row>
    <row r="182" spans="1:31" ht="22" customHeight="1">
      <c r="A182" s="380"/>
      <c r="B182" s="380"/>
      <c r="C182" s="380"/>
      <c r="D182" s="380"/>
      <c r="E182" s="380"/>
      <c r="F182" s="380"/>
      <c r="G182" s="380"/>
      <c r="H182" s="669"/>
      <c r="I182" s="380"/>
      <c r="J182" s="688"/>
      <c r="K182" s="380"/>
      <c r="L182" s="380"/>
      <c r="M182" s="688"/>
      <c r="N182" s="689"/>
      <c r="O182" s="689"/>
      <c r="P182" s="380"/>
      <c r="Q182" s="380"/>
      <c r="R182" s="380"/>
      <c r="S182" s="380"/>
      <c r="T182" s="380"/>
      <c r="U182" s="380"/>
      <c r="V182" s="380"/>
      <c r="W182" s="380"/>
      <c r="X182" s="380"/>
      <c r="Y182" s="380"/>
      <c r="Z182" s="687" t="str">
        <f>IF(Carbon_Macro!T182&lt;&gt;"",CONCATENATE(Carbon_Macro!$J182,"[",Carbon_Macro!T182,"]"),"")</f>
        <v/>
      </c>
      <c r="AA182" s="413" t="str">
        <f>IF(Carbon_Macro!U182&lt;&gt;"",CONCATENATE(Carbon_Macro!$J182,"[",Carbon_Macro!U182,"]"),"")</f>
        <v/>
      </c>
      <c r="AB182" s="413" t="str">
        <f>IF(Carbon_Macro!V182&lt;&gt;"",CONCATENATE(Carbon_Macro!$H182,"[",Carbon_Macro!V182,"]"),"")</f>
        <v/>
      </c>
      <c r="AC182" s="413" t="str">
        <f>IF(Carbon_Macro!W182&lt;&gt;"",CONCATENATE(Carbon_Macro!$H182,"[",Carbon_Macro!W182,"]"),"")</f>
        <v/>
      </c>
      <c r="AD182" s="413"/>
      <c r="AE182" s="414"/>
    </row>
    <row r="183" spans="1:31" ht="22" customHeight="1">
      <c r="A183" s="380"/>
      <c r="B183" s="380"/>
      <c r="C183" s="380"/>
      <c r="D183" s="380"/>
      <c r="E183" s="380"/>
      <c r="F183" s="380"/>
      <c r="G183" s="380"/>
      <c r="H183" s="669"/>
      <c r="I183" s="380"/>
      <c r="J183" s="688"/>
      <c r="K183" s="380"/>
      <c r="L183" s="380"/>
      <c r="M183" s="688"/>
      <c r="N183" s="689"/>
      <c r="O183" s="689"/>
      <c r="P183" s="380"/>
      <c r="Q183" s="380"/>
      <c r="R183" s="380"/>
      <c r="S183" s="380"/>
      <c r="T183" s="380"/>
      <c r="U183" s="380"/>
      <c r="V183" s="380"/>
      <c r="W183" s="380"/>
      <c r="X183" s="380"/>
      <c r="Y183" s="380"/>
      <c r="Z183" s="687" t="str">
        <f>IF(Carbon_Macro!T183&lt;&gt;"",CONCATENATE(Carbon_Macro!$J183,"[",Carbon_Macro!T183,"]"),"")</f>
        <v/>
      </c>
      <c r="AA183" s="413" t="str">
        <f>IF(Carbon_Macro!U183&lt;&gt;"",CONCATENATE(Carbon_Macro!$J183,"[",Carbon_Macro!U183,"]"),"")</f>
        <v/>
      </c>
      <c r="AB183" s="413" t="str">
        <f>IF(Carbon_Macro!V183&lt;&gt;"",CONCATENATE(Carbon_Macro!$H183,"[",Carbon_Macro!V183,"]"),"")</f>
        <v/>
      </c>
      <c r="AC183" s="413" t="str">
        <f>IF(Carbon_Macro!W183&lt;&gt;"",CONCATENATE(Carbon_Macro!$H183,"[",Carbon_Macro!W183,"]"),"")</f>
        <v/>
      </c>
      <c r="AD183" s="413"/>
      <c r="AE183" s="414"/>
    </row>
    <row r="184" spans="1:31" ht="22" customHeight="1">
      <c r="A184" s="380"/>
      <c r="B184" s="380"/>
      <c r="C184" s="380"/>
      <c r="D184" s="380"/>
      <c r="E184" s="380"/>
      <c r="F184" s="380"/>
      <c r="G184" s="380"/>
      <c r="H184" s="662"/>
      <c r="I184" s="380"/>
      <c r="J184" s="688"/>
      <c r="K184" s="380"/>
      <c r="L184" s="380"/>
      <c r="M184" s="688"/>
      <c r="N184" s="689"/>
      <c r="O184" s="689"/>
      <c r="P184" s="380"/>
      <c r="Q184" s="380"/>
      <c r="R184" s="380"/>
      <c r="S184" s="380"/>
      <c r="T184" s="380"/>
      <c r="U184" s="380"/>
      <c r="V184" s="380"/>
      <c r="W184" s="380"/>
      <c r="X184" s="380"/>
      <c r="Y184" s="380"/>
      <c r="Z184" s="687" t="str">
        <f>IF(Carbon_Macro!T184&lt;&gt;"",CONCATENATE(Carbon_Macro!$J184,"[",Carbon_Macro!T184,"]"),"")</f>
        <v/>
      </c>
      <c r="AA184" s="413" t="str">
        <f>IF(Carbon_Macro!U184&lt;&gt;"",CONCATENATE(Carbon_Macro!$J184,"[",Carbon_Macro!U184,"]"),"")</f>
        <v/>
      </c>
      <c r="AB184" s="413" t="str">
        <f>IF(Carbon_Macro!V184&lt;&gt;"",CONCATENATE(Carbon_Macro!$H184,"[",Carbon_Macro!V184,"]"),"")</f>
        <v/>
      </c>
      <c r="AC184" s="413" t="str">
        <f>IF(Carbon_Macro!W184&lt;&gt;"",CONCATENATE(Carbon_Macro!$H184,"[",Carbon_Macro!W184,"]"),"")</f>
        <v/>
      </c>
      <c r="AD184" s="413"/>
      <c r="AE184" s="414"/>
    </row>
    <row r="185" spans="1:31" ht="20" customHeight="1">
      <c r="A185" s="380"/>
      <c r="B185" s="380"/>
      <c r="C185" s="380"/>
      <c r="D185" s="380"/>
      <c r="E185" s="380"/>
      <c r="F185" s="380"/>
      <c r="G185" s="380"/>
      <c r="H185" s="665"/>
      <c r="I185" s="380"/>
      <c r="J185" s="688"/>
      <c r="K185" s="380"/>
      <c r="L185" s="380"/>
      <c r="M185" s="688"/>
      <c r="N185" s="689"/>
      <c r="O185" s="689"/>
      <c r="P185" s="380"/>
      <c r="Q185" s="380"/>
      <c r="R185" s="380"/>
      <c r="S185" s="380"/>
      <c r="T185" s="380"/>
      <c r="U185" s="380"/>
      <c r="V185" s="380"/>
      <c r="W185" s="380"/>
      <c r="X185" s="380"/>
      <c r="Y185" s="380"/>
      <c r="Z185" s="687" t="str">
        <f>IF(Carbon_Macro!T185&lt;&gt;"",CONCATENATE(Carbon_Macro!$J185,"[",Carbon_Macro!T185,"]"),"")</f>
        <v/>
      </c>
      <c r="AA185" s="413" t="str">
        <f>IF(Carbon_Macro!U185&lt;&gt;"",CONCATENATE(Carbon_Macro!$J185,"[",Carbon_Macro!U185,"]"),"")</f>
        <v/>
      </c>
      <c r="AB185" s="413" t="str">
        <f>IF(Carbon_Macro!V185&lt;&gt;"",CONCATENATE(Carbon_Macro!$H185,"[",Carbon_Macro!V185,"]"),"")</f>
        <v/>
      </c>
      <c r="AC185" s="413" t="str">
        <f>IF(Carbon_Macro!W185&lt;&gt;"",CONCATENATE(Carbon_Macro!$H185,"[",Carbon_Macro!W185,"]"),"")</f>
        <v/>
      </c>
      <c r="AD185" s="413"/>
      <c r="AE185" s="414"/>
    </row>
    <row r="186" spans="1:31" ht="20" customHeight="1">
      <c r="A186" s="380"/>
      <c r="B186" s="380"/>
      <c r="C186" s="380"/>
      <c r="D186" s="380"/>
      <c r="E186" s="380"/>
      <c r="F186" s="380"/>
      <c r="G186" s="380"/>
      <c r="H186" s="661"/>
      <c r="I186" s="380"/>
      <c r="J186" s="688"/>
      <c r="K186" s="380"/>
      <c r="L186" s="380"/>
      <c r="M186" s="688"/>
      <c r="N186" s="689"/>
      <c r="O186" s="689"/>
      <c r="P186" s="380"/>
      <c r="Q186" s="380"/>
      <c r="R186" s="380"/>
      <c r="S186" s="380"/>
      <c r="T186" s="380"/>
      <c r="U186" s="380"/>
      <c r="V186" s="380"/>
      <c r="W186" s="380"/>
      <c r="X186" s="380"/>
      <c r="Y186" s="380"/>
      <c r="Z186" s="687" t="str">
        <f>IF(Carbon_Macro!T186&lt;&gt;"",CONCATENATE(Carbon_Macro!$J186,"[",Carbon_Macro!T186,"]"),"")</f>
        <v/>
      </c>
      <c r="AA186" s="413" t="str">
        <f>IF(Carbon_Macro!U186&lt;&gt;"",CONCATENATE(Carbon_Macro!$J186,"[",Carbon_Macro!U186,"]"),"")</f>
        <v/>
      </c>
      <c r="AB186" s="413" t="str">
        <f>IF(Carbon_Macro!V186&lt;&gt;"",CONCATENATE(Carbon_Macro!$H186,"[",Carbon_Macro!V186,"]"),"")</f>
        <v/>
      </c>
      <c r="AC186" s="413" t="str">
        <f>IF(Carbon_Macro!W186&lt;&gt;"",CONCATENATE(Carbon_Macro!$H186,"[",Carbon_Macro!W186,"]"),"")</f>
        <v/>
      </c>
      <c r="AD186" s="413"/>
      <c r="AE186" s="414" t="str">
        <f>IF(Carbon_Macro!Y186&lt;&gt;"",CONCATENATE(Carbon_Macro!$H186,"[",Carbon_Macro!Y186,"]"),"")</f>
        <v/>
      </c>
    </row>
    <row r="187" spans="1:31" ht="20" customHeight="1">
      <c r="A187" s="380"/>
      <c r="B187" s="380"/>
      <c r="C187" s="380"/>
      <c r="D187" s="380"/>
      <c r="E187" s="380"/>
      <c r="F187" s="380"/>
      <c r="G187" s="380"/>
      <c r="H187" s="662"/>
      <c r="I187" s="380"/>
      <c r="J187" s="688"/>
      <c r="K187" s="380"/>
      <c r="L187" s="380"/>
      <c r="M187" s="688"/>
      <c r="N187" s="689"/>
      <c r="O187" s="689"/>
      <c r="P187" s="380"/>
      <c r="Q187" s="380"/>
      <c r="R187" s="380"/>
      <c r="S187" s="380"/>
      <c r="T187" s="380"/>
      <c r="U187" s="380"/>
      <c r="V187" s="380"/>
      <c r="W187" s="380"/>
      <c r="X187" s="380"/>
      <c r="Y187" s="380"/>
      <c r="Z187" s="687" t="str">
        <f>IF(Carbon_Macro!T187&lt;&gt;"",CONCATENATE(Carbon_Macro!$J187,"[",Carbon_Macro!T187,"]"),"")</f>
        <v/>
      </c>
      <c r="AA187" s="413" t="str">
        <f>IF(Carbon_Macro!U187&lt;&gt;"",CONCATENATE(Carbon_Macro!$J187,"[",Carbon_Macro!U187,"]"),"")</f>
        <v/>
      </c>
      <c r="AB187" s="413" t="str">
        <f>IF(Carbon_Macro!V187&lt;&gt;"",CONCATENATE(Carbon_Macro!$H187,"[",Carbon_Macro!V187,"]"),"")</f>
        <v/>
      </c>
      <c r="AC187" s="413" t="str">
        <f>IF(Carbon_Macro!W187&lt;&gt;"",CONCATENATE(Carbon_Macro!$H187,"[",Carbon_Macro!W187,"]"),"")</f>
        <v/>
      </c>
      <c r="AD187" s="413"/>
      <c r="AE187" s="414" t="str">
        <f>IF(Carbon_Macro!Y187&lt;&gt;"",CONCATENATE(Carbon_Macro!$H187,"[",Carbon_Macro!Y187,"]"),"")</f>
        <v/>
      </c>
    </row>
    <row r="188" spans="1:31" ht="20" customHeight="1">
      <c r="A188" s="380"/>
      <c r="B188" s="380"/>
      <c r="C188" s="380"/>
      <c r="D188" s="380"/>
      <c r="E188" s="380"/>
      <c r="F188" s="380"/>
      <c r="G188" s="380"/>
      <c r="H188" s="662"/>
      <c r="I188" s="380"/>
      <c r="J188" s="688"/>
      <c r="K188" s="380"/>
      <c r="L188" s="380"/>
      <c r="M188" s="688"/>
      <c r="N188" s="689"/>
      <c r="O188" s="689"/>
      <c r="P188" s="380"/>
      <c r="Q188" s="380"/>
      <c r="R188" s="380"/>
      <c r="S188" s="380"/>
      <c r="T188" s="380"/>
      <c r="U188" s="380"/>
      <c r="V188" s="380"/>
      <c r="W188" s="380"/>
      <c r="X188" s="380"/>
      <c r="Y188" s="380"/>
      <c r="Z188" s="687" t="str">
        <f>IF(Carbon_Macro!T188&lt;&gt;"",CONCATENATE(Carbon_Macro!$J188,"[",Carbon_Macro!T188,"]"),"")</f>
        <v/>
      </c>
      <c r="AA188" s="413" t="str">
        <f>IF(Carbon_Macro!U188&lt;&gt;"",CONCATENATE(Carbon_Macro!$J188,"[",Carbon_Macro!U188,"]"),"")</f>
        <v/>
      </c>
      <c r="AB188" s="413" t="str">
        <f>IF(Carbon_Macro!V188&lt;&gt;"",CONCATENATE(Carbon_Macro!$H188,"[",Carbon_Macro!V188,"]"),"")</f>
        <v/>
      </c>
      <c r="AC188" s="413" t="str">
        <f>IF(Carbon_Macro!W188&lt;&gt;"",CONCATENATE(Carbon_Macro!$H188,"[",Carbon_Macro!W188,"]"),"")</f>
        <v/>
      </c>
      <c r="AD188" s="413"/>
      <c r="AE188" s="414" t="str">
        <f>IF(Carbon_Macro!Y188&lt;&gt;"",CONCATENATE(Carbon_Macro!$H188,"[",Carbon_Macro!Y188,"]"),"")</f>
        <v/>
      </c>
    </row>
    <row r="189" spans="1:31" ht="20" customHeight="1">
      <c r="A189" s="380"/>
      <c r="B189" s="380"/>
      <c r="C189" s="380"/>
      <c r="D189" s="380"/>
      <c r="E189" s="380"/>
      <c r="F189" s="380"/>
      <c r="G189" s="380"/>
      <c r="H189" s="665"/>
      <c r="I189" s="380"/>
      <c r="J189" s="688"/>
      <c r="K189" s="380"/>
      <c r="L189" s="380"/>
      <c r="M189" s="688"/>
      <c r="N189" s="689"/>
      <c r="O189" s="689"/>
      <c r="P189" s="380"/>
      <c r="Q189" s="380"/>
      <c r="R189" s="380"/>
      <c r="S189" s="380"/>
      <c r="T189" s="380"/>
      <c r="U189" s="380"/>
      <c r="V189" s="380"/>
      <c r="W189" s="380"/>
      <c r="X189" s="380"/>
      <c r="Y189" s="380"/>
      <c r="Z189" s="687" t="str">
        <f>IF(Carbon_Macro!T189&lt;&gt;"",CONCATENATE(Carbon_Macro!$J189,"[",Carbon_Macro!T189,"]"),"")</f>
        <v/>
      </c>
      <c r="AA189" s="413" t="str">
        <f>IF(Carbon_Macro!U189&lt;&gt;"",CONCATENATE(Carbon_Macro!$J189,"[",Carbon_Macro!U189,"]"),"")</f>
        <v/>
      </c>
      <c r="AB189" s="413" t="str">
        <f>IF(Carbon_Macro!V189&lt;&gt;"",CONCATENATE(Carbon_Macro!$H189,"[",Carbon_Macro!V189,"]"),"")</f>
        <v/>
      </c>
      <c r="AC189" s="413" t="str">
        <f>IF(Carbon_Macro!W189&lt;&gt;"",CONCATENATE(Carbon_Macro!$H189,"[",Carbon_Macro!W189,"]"),"")</f>
        <v/>
      </c>
      <c r="AD189" s="413"/>
      <c r="AE189" s="414" t="str">
        <f>IF(Carbon_Macro!Y189&lt;&gt;"",CONCATENATE(Carbon_Macro!$H189,"[",Carbon_Macro!Y189,"]"),"")</f>
        <v/>
      </c>
    </row>
    <row r="190" spans="1:31" ht="20" customHeight="1">
      <c r="A190" s="380"/>
      <c r="B190" s="380"/>
      <c r="C190" s="380"/>
      <c r="D190" s="380"/>
      <c r="E190" s="380"/>
      <c r="F190" s="380"/>
      <c r="G190" s="380"/>
      <c r="H190" s="665"/>
      <c r="I190" s="380"/>
      <c r="J190" s="688"/>
      <c r="K190" s="380"/>
      <c r="L190" s="380"/>
      <c r="M190" s="688"/>
      <c r="N190" s="689"/>
      <c r="O190" s="689"/>
      <c r="P190" s="380"/>
      <c r="Q190" s="380"/>
      <c r="R190" s="380"/>
      <c r="S190" s="380"/>
      <c r="T190" s="380"/>
      <c r="U190" s="380"/>
      <c r="V190" s="380"/>
      <c r="W190" s="380"/>
      <c r="X190" s="380"/>
      <c r="Y190" s="380"/>
      <c r="Z190" s="687" t="str">
        <f>IF(Carbon_Macro!T190&lt;&gt;"",CONCATENATE(Carbon_Macro!$J190,"[",Carbon_Macro!T190,"]"),"")</f>
        <v/>
      </c>
      <c r="AA190" s="413" t="str">
        <f>IF(Carbon_Macro!U190&lt;&gt;"",CONCATENATE(Carbon_Macro!$J190,"[",Carbon_Macro!U190,"]"),"")</f>
        <v/>
      </c>
      <c r="AB190" s="413" t="str">
        <f>IF(Carbon_Macro!V190&lt;&gt;"",CONCATENATE(Carbon_Macro!$H190,"[",Carbon_Macro!V190,"]"),"")</f>
        <v/>
      </c>
      <c r="AC190" s="413" t="str">
        <f>IF(Carbon_Macro!W190&lt;&gt;"",CONCATENATE(Carbon_Macro!$H190,"[",Carbon_Macro!W190,"]"),"")</f>
        <v/>
      </c>
      <c r="AD190" s="413"/>
      <c r="AE190" s="414" t="str">
        <f>IF(Carbon_Macro!Y190&lt;&gt;"",CONCATENATE(Carbon_Macro!$H190,"[",Carbon_Macro!Y190,"]"),"")</f>
        <v/>
      </c>
    </row>
    <row r="191" spans="1:31" ht="20" customHeight="1">
      <c r="A191" s="380"/>
      <c r="B191" s="380"/>
      <c r="C191" s="380"/>
      <c r="D191" s="380"/>
      <c r="E191" s="380"/>
      <c r="F191" s="380"/>
      <c r="G191" s="380"/>
      <c r="H191" s="662"/>
      <c r="I191" s="380"/>
      <c r="J191" s="688"/>
      <c r="K191" s="380"/>
      <c r="L191" s="380"/>
      <c r="M191" s="688"/>
      <c r="N191" s="689"/>
      <c r="O191" s="689"/>
      <c r="P191" s="380"/>
      <c r="Q191" s="380"/>
      <c r="R191" s="380"/>
      <c r="S191" s="380"/>
      <c r="T191" s="380"/>
      <c r="U191" s="380"/>
      <c r="V191" s="380"/>
      <c r="W191" s="380"/>
      <c r="X191" s="380"/>
      <c r="Y191" s="380"/>
      <c r="Z191" s="687" t="str">
        <f>IF(Carbon_Macro!T191&lt;&gt;"",CONCATENATE(Carbon_Macro!$J191,"[",Carbon_Macro!T191,"]"),"")</f>
        <v/>
      </c>
      <c r="AA191" s="413" t="str">
        <f>IF(Carbon_Macro!U191&lt;&gt;"",CONCATENATE(Carbon_Macro!$J191,"[",Carbon_Macro!U191,"]"),"")</f>
        <v/>
      </c>
      <c r="AB191" s="413" t="str">
        <f>IF(Carbon_Macro!V191&lt;&gt;"",CONCATENATE(Carbon_Macro!$H191,"[",Carbon_Macro!V191,"]"),"")</f>
        <v/>
      </c>
      <c r="AC191" s="413" t="str">
        <f>IF(Carbon_Macro!W191&lt;&gt;"",CONCATENATE(Carbon_Macro!$H191,"[",Carbon_Macro!W191,"]"),"")</f>
        <v/>
      </c>
      <c r="AD191" s="413"/>
      <c r="AE191" s="414" t="str">
        <f>IF(Carbon_Macro!Y191&lt;&gt;"",CONCATENATE(Carbon_Macro!$H191,"[",Carbon_Macro!Y191,"]"),"")</f>
        <v/>
      </c>
    </row>
    <row r="192" spans="1:31" ht="20" customHeight="1">
      <c r="A192" s="380"/>
      <c r="B192" s="380"/>
      <c r="C192" s="380"/>
      <c r="D192" s="380"/>
      <c r="E192" s="380"/>
      <c r="F192" s="380"/>
      <c r="G192" s="380"/>
      <c r="H192" s="661"/>
      <c r="I192" s="380"/>
      <c r="J192" s="688"/>
      <c r="K192" s="380"/>
      <c r="L192" s="380"/>
      <c r="M192" s="688"/>
      <c r="N192" s="689"/>
      <c r="O192" s="689"/>
      <c r="P192" s="380"/>
      <c r="Q192" s="380"/>
      <c r="R192" s="380"/>
      <c r="S192" s="380"/>
      <c r="T192" s="380"/>
      <c r="U192" s="380"/>
      <c r="V192" s="380"/>
      <c r="W192" s="380"/>
      <c r="X192" s="380"/>
      <c r="Y192" s="380"/>
      <c r="Z192" s="687" t="str">
        <f>IF(Carbon_Macro!T192&lt;&gt;"",CONCATENATE(Carbon_Macro!$J192,"[",Carbon_Macro!T192,"]"),"")</f>
        <v/>
      </c>
      <c r="AA192" s="413" t="str">
        <f>IF(Carbon_Macro!U192&lt;&gt;"",CONCATENATE(Carbon_Macro!$J192,"[",Carbon_Macro!U192,"]"),"")</f>
        <v/>
      </c>
      <c r="AB192" s="413" t="str">
        <f>IF(Carbon_Macro!V192&lt;&gt;"",CONCATENATE(Carbon_Macro!$H192,"[",Carbon_Macro!V192,"]"),"")</f>
        <v/>
      </c>
      <c r="AC192" s="413" t="str">
        <f>IF(Carbon_Macro!W192&lt;&gt;"",CONCATENATE(Carbon_Macro!$H192,"[",Carbon_Macro!W192,"]"),"")</f>
        <v/>
      </c>
      <c r="AD192" s="413"/>
      <c r="AE192" s="414"/>
    </row>
    <row r="193" spans="1:31" ht="20" customHeight="1">
      <c r="A193" s="380"/>
      <c r="B193" s="380"/>
      <c r="C193" s="380"/>
      <c r="D193" s="380"/>
      <c r="E193" s="380"/>
      <c r="F193" s="380"/>
      <c r="G193" s="380"/>
      <c r="H193" s="662"/>
      <c r="I193" s="380"/>
      <c r="J193" s="688"/>
      <c r="K193" s="380"/>
      <c r="L193" s="380"/>
      <c r="M193" s="688"/>
      <c r="N193" s="689"/>
      <c r="O193" s="689"/>
      <c r="P193" s="380"/>
      <c r="Q193" s="380"/>
      <c r="R193" s="380"/>
      <c r="S193" s="380"/>
      <c r="T193" s="380"/>
      <c r="U193" s="380"/>
      <c r="V193" s="380"/>
      <c r="W193" s="380"/>
      <c r="X193" s="380"/>
      <c r="Y193" s="380"/>
      <c r="Z193" s="687" t="str">
        <f>IF(Carbon_Macro!T193&lt;&gt;"",CONCATENATE(Carbon_Macro!$J193,"[",Carbon_Macro!T193,"]"),"")</f>
        <v/>
      </c>
      <c r="AA193" s="413" t="str">
        <f>IF(Carbon_Macro!U193&lt;&gt;"",CONCATENATE(Carbon_Macro!$J193,"[",Carbon_Macro!U193,"]"),"")</f>
        <v/>
      </c>
      <c r="AB193" s="413" t="str">
        <f>IF(Carbon_Macro!V193&lt;&gt;"",CONCATENATE(Carbon_Macro!$H193,"[",Carbon_Macro!V193,"]"),"")</f>
        <v/>
      </c>
      <c r="AC193" s="413" t="str">
        <f>IF(Carbon_Macro!W193&lt;&gt;"",CONCATENATE(Carbon_Macro!$H193,"[",Carbon_Macro!W193,"]"),"")</f>
        <v/>
      </c>
      <c r="AD193" s="413"/>
      <c r="AE193" s="414"/>
    </row>
    <row r="194" spans="1:31" ht="20" customHeight="1">
      <c r="A194" s="380"/>
      <c r="B194" s="380"/>
      <c r="C194" s="380"/>
      <c r="D194" s="380"/>
      <c r="E194" s="380"/>
      <c r="F194" s="380"/>
      <c r="G194" s="380"/>
      <c r="H194" s="662"/>
      <c r="I194" s="380"/>
      <c r="J194" s="688"/>
      <c r="K194" s="380"/>
      <c r="L194" s="380"/>
      <c r="M194" s="688"/>
      <c r="N194" s="689"/>
      <c r="O194" s="689"/>
      <c r="P194" s="380"/>
      <c r="Q194" s="380"/>
      <c r="R194" s="380"/>
      <c r="S194" s="380"/>
      <c r="T194" s="380"/>
      <c r="U194" s="380"/>
      <c r="V194" s="380"/>
      <c r="W194" s="380"/>
      <c r="X194" s="380"/>
      <c r="Y194" s="380"/>
      <c r="Z194" s="687" t="str">
        <f>IF(Carbon_Macro!T194&lt;&gt;"",CONCATENATE(Carbon_Macro!$J194,"[",Carbon_Macro!T194,"]"),"")</f>
        <v/>
      </c>
      <c r="AA194" s="413" t="str">
        <f>IF(Carbon_Macro!U194&lt;&gt;"",CONCATENATE(Carbon_Macro!$J194,"[",Carbon_Macro!U194,"]"),"")</f>
        <v/>
      </c>
      <c r="AB194" s="413" t="str">
        <f>IF(Carbon_Macro!V194&lt;&gt;"",CONCATENATE(Carbon_Macro!$H194,"[",Carbon_Macro!V194,"]"),"")</f>
        <v/>
      </c>
      <c r="AC194" s="413" t="str">
        <f>IF(Carbon_Macro!W194&lt;&gt;"",CONCATENATE(Carbon_Macro!$H194,"[",Carbon_Macro!W194,"]"),"")</f>
        <v/>
      </c>
      <c r="AD194" s="413"/>
      <c r="AE194" s="414"/>
    </row>
    <row r="195" spans="1:31" ht="20" customHeight="1">
      <c r="A195" s="380"/>
      <c r="B195" s="380"/>
      <c r="C195" s="380"/>
      <c r="D195" s="380"/>
      <c r="E195" s="380"/>
      <c r="F195" s="380"/>
      <c r="G195" s="380"/>
      <c r="H195" s="665"/>
      <c r="I195" s="380"/>
      <c r="J195" s="688"/>
      <c r="K195" s="380"/>
      <c r="L195" s="380"/>
      <c r="M195" s="688"/>
      <c r="N195" s="689"/>
      <c r="O195" s="689"/>
      <c r="P195" s="380"/>
      <c r="Q195" s="380"/>
      <c r="R195" s="380"/>
      <c r="S195" s="380"/>
      <c r="T195" s="380"/>
      <c r="U195" s="380"/>
      <c r="V195" s="380"/>
      <c r="W195" s="380"/>
      <c r="X195" s="380"/>
      <c r="Y195" s="380"/>
      <c r="Z195" s="687" t="str">
        <f>IF(Carbon_Macro!T195&lt;&gt;"",CONCATENATE(Carbon_Macro!$J195,"[",Carbon_Macro!T195,"]"),"")</f>
        <v/>
      </c>
      <c r="AA195" s="413" t="str">
        <f>IF(Carbon_Macro!U195&lt;&gt;"",CONCATENATE(Carbon_Macro!$J195,"[",Carbon_Macro!U195,"]"),"")</f>
        <v/>
      </c>
      <c r="AB195" s="413" t="str">
        <f>IF(Carbon_Macro!V195&lt;&gt;"",CONCATENATE(Carbon_Macro!$H195,"[",Carbon_Macro!V195,"]"),"")</f>
        <v/>
      </c>
      <c r="AC195" s="413" t="str">
        <f>IF(Carbon_Macro!W195&lt;&gt;"",CONCATENATE(Carbon_Macro!$H195,"[",Carbon_Macro!W195,"]"),"")</f>
        <v/>
      </c>
      <c r="AD195" s="413"/>
      <c r="AE195" s="414"/>
    </row>
    <row r="196" spans="1:31" ht="20" customHeight="1">
      <c r="A196" s="380"/>
      <c r="B196" s="380"/>
      <c r="C196" s="380"/>
      <c r="D196" s="380"/>
      <c r="E196" s="380"/>
      <c r="F196" s="380"/>
      <c r="G196" s="380"/>
      <c r="H196" s="665"/>
      <c r="I196" s="380"/>
      <c r="J196" s="688"/>
      <c r="K196" s="380"/>
      <c r="L196" s="380"/>
      <c r="M196" s="688"/>
      <c r="N196" s="689"/>
      <c r="O196" s="689"/>
      <c r="P196" s="380"/>
      <c r="Q196" s="380"/>
      <c r="R196" s="380"/>
      <c r="S196" s="380"/>
      <c r="T196" s="380"/>
      <c r="U196" s="380"/>
      <c r="V196" s="380"/>
      <c r="W196" s="380"/>
      <c r="X196" s="380"/>
      <c r="Y196" s="380"/>
      <c r="Z196" s="687" t="str">
        <f>IF(Carbon_Macro!T196&lt;&gt;"",CONCATENATE(Carbon_Macro!$J196,"[",Carbon_Macro!T196,"]"),"")</f>
        <v/>
      </c>
      <c r="AA196" s="413" t="str">
        <f>IF(Carbon_Macro!U196&lt;&gt;"",CONCATENATE(Carbon_Macro!$J196,"[",Carbon_Macro!U196,"]"),"")</f>
        <v/>
      </c>
      <c r="AB196" s="413" t="str">
        <f>IF(Carbon_Macro!V196&lt;&gt;"",CONCATENATE(Carbon_Macro!$H196,"[",Carbon_Macro!V196,"]"),"")</f>
        <v/>
      </c>
      <c r="AC196" s="413" t="str">
        <f>IF(Carbon_Macro!W196&lt;&gt;"",CONCATENATE(Carbon_Macro!$H196,"[",Carbon_Macro!W196,"]"),"")</f>
        <v/>
      </c>
      <c r="AD196" s="413"/>
      <c r="AE196" s="414"/>
    </row>
    <row r="197" spans="1:31" ht="20" customHeight="1">
      <c r="A197" s="380"/>
      <c r="B197" s="380"/>
      <c r="C197" s="380"/>
      <c r="D197" s="380"/>
      <c r="E197" s="380"/>
      <c r="F197" s="380"/>
      <c r="G197" s="380"/>
      <c r="H197" s="662"/>
      <c r="I197" s="380"/>
      <c r="J197" s="688"/>
      <c r="K197" s="380"/>
      <c r="L197" s="380"/>
      <c r="M197" s="688"/>
      <c r="N197" s="689"/>
      <c r="O197" s="689"/>
      <c r="P197" s="380"/>
      <c r="Q197" s="380"/>
      <c r="R197" s="380"/>
      <c r="S197" s="380"/>
      <c r="T197" s="380"/>
      <c r="U197" s="380"/>
      <c r="V197" s="380"/>
      <c r="W197" s="380"/>
      <c r="X197" s="380"/>
      <c r="Y197" s="380"/>
      <c r="Z197" s="687" t="str">
        <f>IF(Carbon_Macro!T197&lt;&gt;"",CONCATENATE(Carbon_Macro!$J197,"[",Carbon_Macro!T197,"]"),"")</f>
        <v/>
      </c>
      <c r="AA197" s="413" t="str">
        <f>IF(Carbon_Macro!U197&lt;&gt;"",CONCATENATE(Carbon_Macro!$J197,"[",Carbon_Macro!U197,"]"),"")</f>
        <v/>
      </c>
      <c r="AB197" s="413" t="str">
        <f>IF(Carbon_Macro!V197&lt;&gt;"",CONCATENATE(Carbon_Macro!$H197,"[",Carbon_Macro!V197,"]"),"")</f>
        <v/>
      </c>
      <c r="AC197" s="413" t="str">
        <f>IF(Carbon_Macro!W197&lt;&gt;"",CONCATENATE(Carbon_Macro!$H197,"[",Carbon_Macro!W197,"]"),"")</f>
        <v/>
      </c>
      <c r="AD197" s="413"/>
      <c r="AE197" s="414"/>
    </row>
    <row r="198" spans="1:31" ht="20" customHeight="1">
      <c r="A198" s="380"/>
      <c r="B198" s="380"/>
      <c r="C198" s="380"/>
      <c r="D198" s="380"/>
      <c r="E198" s="380"/>
      <c r="F198" s="380"/>
      <c r="G198" s="380"/>
      <c r="H198" s="661"/>
      <c r="I198" s="380"/>
      <c r="J198" s="688"/>
      <c r="K198" s="380"/>
      <c r="L198" s="380"/>
      <c r="M198" s="688"/>
      <c r="N198" s="689"/>
      <c r="O198" s="689"/>
      <c r="P198" s="380"/>
      <c r="Q198" s="380"/>
      <c r="R198" s="380"/>
      <c r="S198" s="380"/>
      <c r="T198" s="380"/>
      <c r="U198" s="380"/>
      <c r="V198" s="380"/>
      <c r="W198" s="380"/>
      <c r="X198" s="380"/>
      <c r="Y198" s="380"/>
      <c r="Z198" s="687" t="str">
        <f>IF(Carbon_Macro!T198&lt;&gt;"",CONCATENATE(Carbon_Macro!$J198,"[",Carbon_Macro!T198,"]"),"")</f>
        <v/>
      </c>
      <c r="AA198" s="413" t="str">
        <f>IF(Carbon_Macro!U198&lt;&gt;"",CONCATENATE(Carbon_Macro!$J198,"[",Carbon_Macro!U198,"]"),"")</f>
        <v/>
      </c>
      <c r="AB198" s="413" t="str">
        <f>IF(Carbon_Macro!V198&lt;&gt;"",CONCATENATE(Carbon_Macro!$H198,"[",Carbon_Macro!V198,"]"),"")</f>
        <v/>
      </c>
      <c r="AC198" s="413" t="str">
        <f>IF(Carbon_Macro!W198&lt;&gt;"",CONCATENATE(Carbon_Macro!$H198,"[",Carbon_Macro!W198,"]"),"")</f>
        <v/>
      </c>
      <c r="AD198" s="413"/>
      <c r="AE198" s="414"/>
    </row>
    <row r="199" spans="1:31" ht="20" customHeight="1">
      <c r="A199" s="380"/>
      <c r="B199" s="380"/>
      <c r="C199" s="380"/>
      <c r="D199" s="380"/>
      <c r="E199" s="380"/>
      <c r="F199" s="380"/>
      <c r="G199" s="380"/>
      <c r="H199" s="662"/>
      <c r="I199" s="380"/>
      <c r="J199" s="688"/>
      <c r="K199" s="380"/>
      <c r="L199" s="380"/>
      <c r="M199" s="688"/>
      <c r="N199" s="689"/>
      <c r="O199" s="689"/>
      <c r="P199" s="380"/>
      <c r="Q199" s="380"/>
      <c r="R199" s="380"/>
      <c r="S199" s="380"/>
      <c r="T199" s="380"/>
      <c r="U199" s="380"/>
      <c r="V199" s="380"/>
      <c r="W199" s="380"/>
      <c r="X199" s="380"/>
      <c r="Y199" s="380"/>
      <c r="Z199" s="687" t="str">
        <f>IF(Carbon_Macro!T199&lt;&gt;"",CONCATENATE(Carbon_Macro!$J199,"[",Carbon_Macro!T199,"]"),"")</f>
        <v/>
      </c>
      <c r="AA199" s="413" t="str">
        <f>IF(Carbon_Macro!U199&lt;&gt;"",CONCATENATE(Carbon_Macro!$J199,"[",Carbon_Macro!U199,"]"),"")</f>
        <v/>
      </c>
      <c r="AB199" s="413" t="str">
        <f>IF(Carbon_Macro!V199&lt;&gt;"",CONCATENATE(Carbon_Macro!$H199,"[",Carbon_Macro!V199,"]"),"")</f>
        <v/>
      </c>
      <c r="AC199" s="413" t="str">
        <f>IF(Carbon_Macro!W199&lt;&gt;"",CONCATENATE(Carbon_Macro!$H199,"[",Carbon_Macro!W199,"]"),"")</f>
        <v/>
      </c>
      <c r="AD199" s="413"/>
      <c r="AE199" s="414"/>
    </row>
    <row r="200" spans="1:31" ht="20" customHeight="1">
      <c r="A200" s="380"/>
      <c r="B200" s="380"/>
      <c r="C200" s="380"/>
      <c r="D200" s="380"/>
      <c r="E200" s="380"/>
      <c r="F200" s="380"/>
      <c r="G200" s="380"/>
      <c r="H200" s="662"/>
      <c r="I200" s="380"/>
      <c r="J200" s="688"/>
      <c r="K200" s="380"/>
      <c r="L200" s="380"/>
      <c r="M200" s="688"/>
      <c r="N200" s="689"/>
      <c r="O200" s="689"/>
      <c r="P200" s="380"/>
      <c r="Q200" s="380"/>
      <c r="R200" s="380"/>
      <c r="S200" s="380"/>
      <c r="T200" s="380"/>
      <c r="U200" s="380"/>
      <c r="V200" s="380"/>
      <c r="W200" s="380"/>
      <c r="X200" s="380"/>
      <c r="Y200" s="380"/>
      <c r="Z200" s="687" t="str">
        <f>IF(Carbon_Macro!T200&lt;&gt;"",CONCATENATE(Carbon_Macro!$J200,"[",Carbon_Macro!T200,"]"),"")</f>
        <v/>
      </c>
      <c r="AA200" s="413" t="str">
        <f>IF(Carbon_Macro!U200&lt;&gt;"",CONCATENATE(Carbon_Macro!$J200,"[",Carbon_Macro!U200,"]"),"")</f>
        <v/>
      </c>
      <c r="AB200" s="413" t="str">
        <f>IF(Carbon_Macro!V200&lt;&gt;"",CONCATENATE(Carbon_Macro!$H200,"[",Carbon_Macro!V200,"]"),"")</f>
        <v/>
      </c>
      <c r="AC200" s="413" t="str">
        <f>IF(Carbon_Macro!W200&lt;&gt;"",CONCATENATE(Carbon_Macro!$H200,"[",Carbon_Macro!W200,"]"),"")</f>
        <v/>
      </c>
      <c r="AD200" s="413"/>
      <c r="AE200" s="414"/>
    </row>
    <row r="201" spans="1:31" ht="20" customHeight="1">
      <c r="A201" s="380"/>
      <c r="B201" s="380"/>
      <c r="C201" s="380"/>
      <c r="D201" s="380"/>
      <c r="E201" s="380"/>
      <c r="F201" s="380"/>
      <c r="G201" s="380"/>
      <c r="H201" s="665"/>
      <c r="I201" s="380"/>
      <c r="J201" s="688"/>
      <c r="K201" s="380"/>
      <c r="L201" s="380"/>
      <c r="M201" s="688"/>
      <c r="N201" s="689"/>
      <c r="O201" s="689"/>
      <c r="P201" s="380"/>
      <c r="Q201" s="380"/>
      <c r="R201" s="380"/>
      <c r="S201" s="380"/>
      <c r="T201" s="380"/>
      <c r="U201" s="380"/>
      <c r="V201" s="380"/>
      <c r="W201" s="380"/>
      <c r="X201" s="380"/>
      <c r="Y201" s="380"/>
      <c r="Z201" s="687" t="str">
        <f>IF(Carbon_Macro!T201&lt;&gt;"",CONCATENATE(Carbon_Macro!$J201,"[",Carbon_Macro!T201,"]"),"")</f>
        <v/>
      </c>
      <c r="AA201" s="413" t="str">
        <f>IF(Carbon_Macro!U201&lt;&gt;"",CONCATENATE(Carbon_Macro!$J201,"[",Carbon_Macro!U201,"]"),"")</f>
        <v/>
      </c>
      <c r="AB201" s="413" t="str">
        <f>IF(Carbon_Macro!V201&lt;&gt;"",CONCATENATE(Carbon_Macro!$H201,"[",Carbon_Macro!V201,"]"),"")</f>
        <v/>
      </c>
      <c r="AC201" s="413" t="str">
        <f>IF(Carbon_Macro!W201&lt;&gt;"",CONCATENATE(Carbon_Macro!$H201,"[",Carbon_Macro!W201,"]"),"")</f>
        <v/>
      </c>
      <c r="AD201" s="413"/>
      <c r="AE201" s="414"/>
    </row>
    <row r="202" spans="1:31" ht="20" customHeight="1">
      <c r="A202" s="380"/>
      <c r="B202" s="380"/>
      <c r="C202" s="380"/>
      <c r="D202" s="380"/>
      <c r="E202" s="380"/>
      <c r="F202" s="380"/>
      <c r="G202" s="380"/>
      <c r="H202" s="665"/>
      <c r="I202" s="380"/>
      <c r="J202" s="688"/>
      <c r="K202" s="380"/>
      <c r="L202" s="380"/>
      <c r="M202" s="688"/>
      <c r="N202" s="689"/>
      <c r="O202" s="689"/>
      <c r="P202" s="380"/>
      <c r="Q202" s="380"/>
      <c r="R202" s="380"/>
      <c r="S202" s="380"/>
      <c r="T202" s="380"/>
      <c r="U202" s="380"/>
      <c r="V202" s="380"/>
      <c r="W202" s="380"/>
      <c r="X202" s="380"/>
      <c r="Y202" s="380"/>
      <c r="Z202" s="687" t="str">
        <f>IF(Carbon_Macro!T202&lt;&gt;"",CONCATENATE(Carbon_Macro!$J202,"[",Carbon_Macro!T202,"]"),"")</f>
        <v/>
      </c>
      <c r="AA202" s="413" t="str">
        <f>IF(Carbon_Macro!U202&lt;&gt;"",CONCATENATE(Carbon_Macro!$J202,"[",Carbon_Macro!U202,"]"),"")</f>
        <v/>
      </c>
      <c r="AB202" s="413" t="str">
        <f>IF(Carbon_Macro!V202&lt;&gt;"",CONCATENATE(Carbon_Macro!$H202,"[",Carbon_Macro!V202,"]"),"")</f>
        <v/>
      </c>
      <c r="AC202" s="413" t="str">
        <f>IF(Carbon_Macro!W202&lt;&gt;"",CONCATENATE(Carbon_Macro!$H202,"[",Carbon_Macro!W202,"]"),"")</f>
        <v/>
      </c>
      <c r="AD202" s="413"/>
      <c r="AE202" s="414"/>
    </row>
    <row r="203" spans="1:31" ht="20" customHeight="1">
      <c r="A203" s="380"/>
      <c r="B203" s="380"/>
      <c r="C203" s="380"/>
      <c r="D203" s="380"/>
      <c r="E203" s="380"/>
      <c r="F203" s="380"/>
      <c r="G203" s="380"/>
      <c r="H203" s="662"/>
      <c r="I203" s="380"/>
      <c r="J203" s="688"/>
      <c r="K203" s="380"/>
      <c r="L203" s="380"/>
      <c r="M203" s="688"/>
      <c r="N203" s="689"/>
      <c r="O203" s="689"/>
      <c r="P203" s="380"/>
      <c r="Q203" s="380"/>
      <c r="R203" s="380"/>
      <c r="S203" s="380"/>
      <c r="T203" s="380"/>
      <c r="U203" s="380"/>
      <c r="V203" s="380"/>
      <c r="W203" s="380"/>
      <c r="X203" s="380"/>
      <c r="Y203" s="380"/>
      <c r="Z203" s="687" t="str">
        <f>IF(Carbon_Macro!T203&lt;&gt;"",CONCATENATE(Carbon_Macro!$J203,"[",Carbon_Macro!T203,"]"),"")</f>
        <v/>
      </c>
      <c r="AA203" s="413" t="str">
        <f>IF(Carbon_Macro!U203&lt;&gt;"",CONCATENATE(Carbon_Macro!$J203,"[",Carbon_Macro!U203,"]"),"")</f>
        <v/>
      </c>
      <c r="AB203" s="413" t="str">
        <f>IF(Carbon_Macro!V203&lt;&gt;"",CONCATENATE(Carbon_Macro!$H203,"[",Carbon_Macro!V203,"]"),"")</f>
        <v/>
      </c>
      <c r="AC203" s="413" t="str">
        <f>IF(Carbon_Macro!W203&lt;&gt;"",CONCATENATE(Carbon_Macro!$H203,"[",Carbon_Macro!W203,"]"),"")</f>
        <v/>
      </c>
      <c r="AD203" s="413"/>
      <c r="AE203" s="414"/>
    </row>
    <row r="204" spans="1:31" ht="20" customHeight="1">
      <c r="A204" s="380"/>
      <c r="B204" s="380"/>
      <c r="C204" s="380"/>
      <c r="D204" s="380"/>
      <c r="E204" s="380"/>
      <c r="F204" s="380"/>
      <c r="G204" s="380"/>
      <c r="H204" s="661"/>
      <c r="I204" s="380"/>
      <c r="J204" s="688"/>
      <c r="K204" s="380"/>
      <c r="L204" s="380"/>
      <c r="M204" s="688"/>
      <c r="N204" s="689"/>
      <c r="O204" s="689"/>
      <c r="P204" s="380"/>
      <c r="Q204" s="380"/>
      <c r="R204" s="380"/>
      <c r="S204" s="380"/>
      <c r="T204" s="380"/>
      <c r="U204" s="380"/>
      <c r="V204" s="380"/>
      <c r="W204" s="380"/>
      <c r="X204" s="380"/>
      <c r="Y204" s="380"/>
      <c r="Z204" s="687" t="str">
        <f>IF(Carbon_Macro!T204&lt;&gt;"",CONCATENATE(Carbon_Macro!$J204,"[",Carbon_Macro!T204,"]"),"")</f>
        <v/>
      </c>
      <c r="AA204" s="413" t="str">
        <f>IF(Carbon_Macro!U204&lt;&gt;"",CONCATENATE(Carbon_Macro!$J204,"[",Carbon_Macro!U204,"]"),"")</f>
        <v/>
      </c>
      <c r="AB204" s="413" t="str">
        <f>IF(Carbon_Macro!V204&lt;&gt;"",CONCATENATE(Carbon_Macro!$H204,"[",Carbon_Macro!V204,"]"),"")</f>
        <v/>
      </c>
      <c r="AC204" s="413" t="str">
        <f>IF(Carbon_Macro!W204&lt;&gt;"",CONCATENATE(Carbon_Macro!$H204,"[",Carbon_Macro!W204,"]"),"")</f>
        <v/>
      </c>
      <c r="AD204" s="413"/>
      <c r="AE204" s="414"/>
    </row>
    <row r="205" spans="1:31" ht="20" customHeight="1">
      <c r="A205" s="380"/>
      <c r="B205" s="380"/>
      <c r="C205" s="380"/>
      <c r="D205" s="380"/>
      <c r="E205" s="380"/>
      <c r="F205" s="380"/>
      <c r="G205" s="380"/>
      <c r="H205" s="662"/>
      <c r="I205" s="380"/>
      <c r="J205" s="688"/>
      <c r="K205" s="380"/>
      <c r="L205" s="380"/>
      <c r="M205" s="688"/>
      <c r="N205" s="689"/>
      <c r="O205" s="689"/>
      <c r="P205" s="380"/>
      <c r="Q205" s="380"/>
      <c r="R205" s="380"/>
      <c r="S205" s="380"/>
      <c r="T205" s="380"/>
      <c r="U205" s="380"/>
      <c r="V205" s="380"/>
      <c r="W205" s="380"/>
      <c r="X205" s="380"/>
      <c r="Y205" s="380"/>
      <c r="Z205" s="687" t="str">
        <f>IF(Carbon_Macro!T205&lt;&gt;"",CONCATENATE(Carbon_Macro!$J205,"[",Carbon_Macro!T205,"]"),"")</f>
        <v/>
      </c>
      <c r="AA205" s="413" t="str">
        <f>IF(Carbon_Macro!U205&lt;&gt;"",CONCATENATE(Carbon_Macro!$J205,"[",Carbon_Macro!U205,"]"),"")</f>
        <v/>
      </c>
      <c r="AB205" s="413" t="str">
        <f>IF(Carbon_Macro!V205&lt;&gt;"",CONCATENATE(Carbon_Macro!$H205,"[",Carbon_Macro!V205,"]"),"")</f>
        <v/>
      </c>
      <c r="AC205" s="413" t="str">
        <f>IF(Carbon_Macro!W205&lt;&gt;"",CONCATENATE(Carbon_Macro!$H205,"[",Carbon_Macro!W205,"]"),"")</f>
        <v/>
      </c>
      <c r="AD205" s="413"/>
      <c r="AE205" s="414"/>
    </row>
    <row r="206" spans="1:31" ht="20" customHeight="1">
      <c r="A206" s="380"/>
      <c r="B206" s="380"/>
      <c r="C206" s="380"/>
      <c r="D206" s="380"/>
      <c r="E206" s="380"/>
      <c r="F206" s="380"/>
      <c r="G206" s="380"/>
      <c r="H206" s="662"/>
      <c r="I206" s="380"/>
      <c r="J206" s="688"/>
      <c r="K206" s="380"/>
      <c r="L206" s="380"/>
      <c r="M206" s="688"/>
      <c r="N206" s="689"/>
      <c r="O206" s="689"/>
      <c r="P206" s="380"/>
      <c r="Q206" s="380"/>
      <c r="R206" s="380"/>
      <c r="S206" s="380"/>
      <c r="T206" s="380"/>
      <c r="U206" s="380"/>
      <c r="V206" s="380"/>
      <c r="W206" s="380"/>
      <c r="X206" s="380"/>
      <c r="Y206" s="380"/>
      <c r="Z206" s="687" t="str">
        <f>IF(Carbon_Macro!T206&lt;&gt;"",CONCATENATE(Carbon_Macro!$J206,"[",Carbon_Macro!T206,"]"),"")</f>
        <v/>
      </c>
      <c r="AA206" s="413" t="str">
        <f>IF(Carbon_Macro!U206&lt;&gt;"",CONCATENATE(Carbon_Macro!$J206,"[",Carbon_Macro!U206,"]"),"")</f>
        <v/>
      </c>
      <c r="AB206" s="413" t="str">
        <f>IF(Carbon_Macro!V206&lt;&gt;"",CONCATENATE(Carbon_Macro!$H206,"[",Carbon_Macro!V206,"]"),"")</f>
        <v/>
      </c>
      <c r="AC206" s="413" t="str">
        <f>IF(Carbon_Macro!W206&lt;&gt;"",CONCATENATE(Carbon_Macro!$H206,"[",Carbon_Macro!W206,"]"),"")</f>
        <v/>
      </c>
      <c r="AD206" s="413"/>
      <c r="AE206" s="414"/>
    </row>
    <row r="207" spans="1:31" ht="20" customHeight="1">
      <c r="A207" s="380"/>
      <c r="B207" s="380"/>
      <c r="C207" s="380"/>
      <c r="D207" s="380"/>
      <c r="E207" s="380"/>
      <c r="F207" s="380"/>
      <c r="G207" s="380"/>
      <c r="H207" s="665"/>
      <c r="I207" s="380"/>
      <c r="J207" s="688"/>
      <c r="K207" s="380"/>
      <c r="L207" s="380"/>
      <c r="M207" s="688"/>
      <c r="N207" s="689"/>
      <c r="O207" s="689"/>
      <c r="P207" s="380"/>
      <c r="Q207" s="380"/>
      <c r="R207" s="380"/>
      <c r="S207" s="380"/>
      <c r="T207" s="380"/>
      <c r="U207" s="380"/>
      <c r="V207" s="380"/>
      <c r="W207" s="380"/>
      <c r="X207" s="380"/>
      <c r="Y207" s="380"/>
      <c r="Z207" s="687" t="str">
        <f>IF(Carbon_Macro!T207&lt;&gt;"",CONCATENATE(Carbon_Macro!$J207,"[",Carbon_Macro!T207,"]"),"")</f>
        <v/>
      </c>
      <c r="AA207" s="413" t="str">
        <f>IF(Carbon_Macro!U207&lt;&gt;"",CONCATENATE(Carbon_Macro!$J207,"[",Carbon_Macro!U207,"]"),"")</f>
        <v/>
      </c>
      <c r="AB207" s="413" t="str">
        <f>IF(Carbon_Macro!V207&lt;&gt;"",CONCATENATE(Carbon_Macro!$H207,"[",Carbon_Macro!V207,"]"),"")</f>
        <v/>
      </c>
      <c r="AC207" s="413" t="str">
        <f>IF(Carbon_Macro!W207&lt;&gt;"",CONCATENATE(Carbon_Macro!$H207,"[",Carbon_Macro!W207,"]"),"")</f>
        <v/>
      </c>
      <c r="AD207" s="413"/>
      <c r="AE207" s="414"/>
    </row>
    <row r="208" spans="1:31" ht="20" customHeight="1">
      <c r="A208" s="380"/>
      <c r="B208" s="380"/>
      <c r="C208" s="380"/>
      <c r="D208" s="380"/>
      <c r="E208" s="380"/>
      <c r="F208" s="380"/>
      <c r="G208" s="380"/>
      <c r="H208" s="665"/>
      <c r="I208" s="380"/>
      <c r="J208" s="688"/>
      <c r="K208" s="380"/>
      <c r="L208" s="380"/>
      <c r="M208" s="688"/>
      <c r="N208" s="689"/>
      <c r="O208" s="689"/>
      <c r="P208" s="380"/>
      <c r="Q208" s="380"/>
      <c r="R208" s="380"/>
      <c r="S208" s="380"/>
      <c r="T208" s="380"/>
      <c r="U208" s="380"/>
      <c r="V208" s="380"/>
      <c r="W208" s="380"/>
      <c r="X208" s="380"/>
      <c r="Y208" s="380"/>
      <c r="Z208" s="687" t="str">
        <f>IF(Carbon_Macro!T208&lt;&gt;"",CONCATENATE(Carbon_Macro!$J208,"[",Carbon_Macro!T208,"]"),"")</f>
        <v/>
      </c>
      <c r="AA208" s="413" t="str">
        <f>IF(Carbon_Macro!U208&lt;&gt;"",CONCATENATE(Carbon_Macro!$J208,"[",Carbon_Macro!U208,"]"),"")</f>
        <v/>
      </c>
      <c r="AB208" s="413" t="str">
        <f>IF(Carbon_Macro!V208&lt;&gt;"",CONCATENATE(Carbon_Macro!$H208,"[",Carbon_Macro!V208,"]"),"")</f>
        <v/>
      </c>
      <c r="AC208" s="413" t="str">
        <f>IF(Carbon_Macro!W208&lt;&gt;"",CONCATENATE(Carbon_Macro!$H208,"[",Carbon_Macro!W208,"]"),"")</f>
        <v/>
      </c>
      <c r="AD208" s="413"/>
      <c r="AE208" s="414"/>
    </row>
    <row r="209" spans="1:1511" ht="20" customHeight="1">
      <c r="A209" s="380"/>
      <c r="B209" s="380"/>
      <c r="C209" s="380"/>
      <c r="D209" s="380"/>
      <c r="E209" s="380"/>
      <c r="F209" s="380"/>
      <c r="G209" s="380"/>
      <c r="H209" s="665"/>
      <c r="I209" s="380"/>
      <c r="J209" s="688"/>
      <c r="K209" s="380"/>
      <c r="L209" s="380"/>
      <c r="M209" s="688"/>
      <c r="N209" s="689"/>
      <c r="O209" s="689"/>
      <c r="P209" s="380"/>
      <c r="Q209" s="380"/>
      <c r="R209" s="380"/>
      <c r="S209" s="380"/>
      <c r="T209" s="380"/>
      <c r="U209" s="380"/>
      <c r="V209" s="380"/>
      <c r="W209" s="380"/>
      <c r="X209" s="380"/>
      <c r="Y209" s="380"/>
      <c r="Z209" s="687" t="str">
        <f>IF(Carbon_Macro!T209&lt;&gt;"",CONCATENATE(Carbon_Macro!$J209,"[",Carbon_Macro!T209,"]"),"")</f>
        <v/>
      </c>
      <c r="AA209" s="413" t="str">
        <f>IF(Carbon_Macro!U209&lt;&gt;"",CONCATENATE(Carbon_Macro!$J209,"[",Carbon_Macro!U209,"]"),"")</f>
        <v/>
      </c>
      <c r="AB209" s="413" t="str">
        <f>IF(Carbon_Macro!V209&lt;&gt;"",CONCATENATE(Carbon_Macro!$H209,"[",Carbon_Macro!V209,"]"),"")</f>
        <v/>
      </c>
      <c r="AC209" s="413" t="str">
        <f>IF(Carbon_Macro!W209&lt;&gt;"",CONCATENATE(Carbon_Macro!$H209,"[",Carbon_Macro!W209,"]"),"")</f>
        <v/>
      </c>
      <c r="AD209" s="413"/>
      <c r="AE209" s="414"/>
    </row>
    <row r="210" spans="1:1511" s="362" customFormat="1" ht="20" customHeight="1">
      <c r="A210" s="380"/>
      <c r="B210" s="380"/>
      <c r="C210" s="380"/>
      <c r="D210" s="380"/>
      <c r="E210" s="380"/>
      <c r="F210" s="380"/>
      <c r="G210" s="380"/>
      <c r="H210" s="661"/>
      <c r="I210" s="380"/>
      <c r="J210" s="688"/>
      <c r="K210" s="380"/>
      <c r="L210" s="380"/>
      <c r="M210" s="688"/>
      <c r="N210" s="689"/>
      <c r="O210" s="689"/>
      <c r="P210" s="380"/>
      <c r="Q210" s="380"/>
      <c r="R210" s="380"/>
      <c r="S210" s="380"/>
      <c r="T210" s="380"/>
      <c r="U210" s="380"/>
      <c r="V210" s="380"/>
      <c r="W210" s="380"/>
      <c r="X210" s="380"/>
      <c r="Y210" s="380"/>
      <c r="Z210" s="687"/>
      <c r="AA210" s="413"/>
      <c r="AB210" s="413"/>
      <c r="AC210" s="413"/>
      <c r="AD210" s="413"/>
      <c r="AE210" s="414"/>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c r="GB210"/>
      <c r="GC210"/>
      <c r="GD210"/>
      <c r="GE210"/>
      <c r="GF210"/>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c r="HO210"/>
      <c r="HP210"/>
      <c r="HQ210"/>
      <c r="HR210"/>
      <c r="HS210"/>
      <c r="HT210"/>
      <c r="HU210"/>
      <c r="HV210"/>
      <c r="HW210"/>
      <c r="HX210"/>
      <c r="HY210"/>
      <c r="HZ210"/>
      <c r="IA210"/>
      <c r="IB210"/>
      <c r="IC210"/>
      <c r="ID210"/>
      <c r="IE210"/>
      <c r="IF210"/>
      <c r="IG210"/>
      <c r="IH210"/>
      <c r="II210"/>
      <c r="IJ210"/>
      <c r="IK210"/>
      <c r="IL210"/>
      <c r="IM210"/>
      <c r="IN210"/>
      <c r="IO210"/>
      <c r="IP210"/>
      <c r="IQ210"/>
      <c r="IR210"/>
      <c r="IS210"/>
      <c r="IT210"/>
      <c r="IU210"/>
      <c r="IV210"/>
      <c r="IW210"/>
      <c r="IX210"/>
      <c r="IY210"/>
      <c r="IZ210"/>
      <c r="JA210"/>
      <c r="JB210"/>
      <c r="JC210"/>
      <c r="JD210"/>
      <c r="JE210"/>
      <c r="JF210"/>
      <c r="JG210"/>
      <c r="JH210"/>
      <c r="JI210"/>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c r="ML210"/>
      <c r="MM210"/>
      <c r="MN210"/>
      <c r="MO210"/>
      <c r="MP210"/>
      <c r="MQ210"/>
      <c r="MR210"/>
      <c r="MS210"/>
      <c r="MT210"/>
      <c r="MU210"/>
      <c r="MV210"/>
      <c r="MW210"/>
      <c r="MX210"/>
      <c r="MY210"/>
      <c r="MZ210"/>
      <c r="NA210"/>
      <c r="NB210"/>
      <c r="NC210"/>
      <c r="ND210"/>
      <c r="NE210"/>
      <c r="NF210"/>
      <c r="NG210"/>
      <c r="NH210"/>
      <c r="NI210"/>
      <c r="NJ210"/>
      <c r="NK210"/>
      <c r="NL210"/>
      <c r="NM210"/>
      <c r="NN210"/>
      <c r="NO210"/>
      <c r="NP210"/>
      <c r="NQ210"/>
      <c r="NR210"/>
      <c r="NS210"/>
      <c r="NT210"/>
      <c r="NU210"/>
      <c r="NV210"/>
      <c r="NW210"/>
      <c r="NX210"/>
      <c r="NY210"/>
      <c r="NZ210"/>
      <c r="OA210"/>
      <c r="OB210"/>
      <c r="OC210"/>
      <c r="OD210"/>
      <c r="OE210"/>
      <c r="OF210"/>
      <c r="OG210"/>
      <c r="OH210"/>
      <c r="OI210"/>
      <c r="OJ210"/>
      <c r="OK210"/>
      <c r="OL210"/>
      <c r="OM210"/>
      <c r="ON210"/>
      <c r="OO210"/>
      <c r="OP210"/>
      <c r="OQ210"/>
      <c r="OR210"/>
      <c r="OS210"/>
      <c r="OT210"/>
      <c r="OU210"/>
      <c r="OV210"/>
      <c r="OW210"/>
      <c r="OX210"/>
      <c r="OY210"/>
      <c r="OZ210"/>
      <c r="PA210"/>
      <c r="PB210"/>
      <c r="PC210"/>
      <c r="PD210"/>
      <c r="PE210"/>
      <c r="PF210"/>
      <c r="PG210"/>
      <c r="PH210"/>
      <c r="PI210"/>
      <c r="PJ210"/>
      <c r="PK210"/>
      <c r="PL210"/>
      <c r="PM210"/>
      <c r="PN210"/>
      <c r="PO210"/>
      <c r="PP210"/>
      <c r="PQ210"/>
      <c r="PR210"/>
      <c r="PS210"/>
      <c r="PT210"/>
      <c r="PU210"/>
      <c r="PV210"/>
      <c r="PW210"/>
      <c r="PX210"/>
      <c r="PY210"/>
      <c r="PZ210"/>
      <c r="QA210"/>
      <c r="QB210"/>
      <c r="QC210"/>
      <c r="QD210"/>
      <c r="QE210"/>
      <c r="QF210"/>
      <c r="QG210"/>
      <c r="QH210"/>
      <c r="QI210"/>
      <c r="QJ210"/>
      <c r="QK210"/>
      <c r="QL210"/>
      <c r="QM210"/>
      <c r="QN210"/>
      <c r="QO210"/>
      <c r="QP210"/>
      <c r="QQ210"/>
      <c r="QR210"/>
      <c r="QS210"/>
      <c r="QT210"/>
      <c r="QU210"/>
      <c r="QV210"/>
      <c r="QW210"/>
      <c r="QX210"/>
      <c r="QY210"/>
      <c r="QZ210"/>
      <c r="RA210"/>
      <c r="RB210"/>
      <c r="RC210"/>
      <c r="RD210"/>
      <c r="RE210"/>
      <c r="RF210"/>
      <c r="RG210"/>
      <c r="RH210"/>
      <c r="RI210"/>
      <c r="RJ210"/>
      <c r="RK210"/>
      <c r="RL210"/>
      <c r="RM210"/>
      <c r="RN210"/>
      <c r="RO210"/>
      <c r="RP210"/>
      <c r="RQ210"/>
      <c r="RR210"/>
      <c r="RS210"/>
      <c r="RT210"/>
      <c r="RU210"/>
      <c r="RV210"/>
      <c r="RW210"/>
      <c r="RX210"/>
      <c r="RY210"/>
      <c r="RZ210"/>
      <c r="SA210"/>
      <c r="SB210"/>
      <c r="SC210"/>
      <c r="SD210"/>
      <c r="SE210"/>
      <c r="SF210"/>
      <c r="SG210"/>
      <c r="SH210"/>
      <c r="SI210"/>
      <c r="SJ210"/>
      <c r="SK210"/>
      <c r="SL210"/>
      <c r="SM210"/>
      <c r="SN210"/>
      <c r="SO210"/>
      <c r="SP210"/>
      <c r="SQ210"/>
      <c r="SR210"/>
      <c r="SS210"/>
      <c r="ST210"/>
      <c r="SU210"/>
      <c r="SV210"/>
      <c r="SW210"/>
      <c r="SX210"/>
      <c r="SY210"/>
      <c r="SZ210"/>
      <c r="TA210"/>
      <c r="TB210"/>
      <c r="TC210"/>
      <c r="TD210"/>
      <c r="TE210"/>
      <c r="TF210"/>
      <c r="TG210"/>
      <c r="TH210"/>
      <c r="TI210"/>
      <c r="TJ210"/>
      <c r="TK210"/>
      <c r="TL210"/>
      <c r="TM210"/>
      <c r="TN210"/>
      <c r="TO210"/>
      <c r="TP210"/>
      <c r="TQ210"/>
      <c r="TR210"/>
      <c r="TS210"/>
      <c r="TT210"/>
      <c r="TU210"/>
      <c r="TV210"/>
      <c r="TW210"/>
      <c r="TX210"/>
      <c r="TY210"/>
      <c r="TZ210"/>
      <c r="UA210"/>
      <c r="UB210"/>
      <c r="UC210"/>
      <c r="UD210"/>
      <c r="UE210"/>
      <c r="UF210"/>
      <c r="UG210"/>
      <c r="UH210"/>
      <c r="UI210"/>
      <c r="UJ210"/>
      <c r="UK210"/>
      <c r="UL210"/>
      <c r="UM210"/>
      <c r="UN210"/>
      <c r="UO210"/>
      <c r="UP210"/>
      <c r="UQ210"/>
      <c r="UR210"/>
      <c r="US210"/>
      <c r="UT210"/>
      <c r="UU210"/>
      <c r="UV210"/>
      <c r="UW210"/>
      <c r="UX210"/>
      <c r="UY210"/>
      <c r="UZ210"/>
      <c r="VA210"/>
      <c r="VB210"/>
      <c r="VC210"/>
      <c r="VD210"/>
      <c r="VE210"/>
      <c r="VF210"/>
      <c r="VG210"/>
      <c r="VH210"/>
      <c r="VI210"/>
      <c r="VJ210"/>
      <c r="VK210"/>
      <c r="VL210"/>
      <c r="VM210"/>
      <c r="VN210"/>
      <c r="VO210"/>
      <c r="VP210"/>
      <c r="VQ210"/>
      <c r="VR210"/>
      <c r="VS210"/>
      <c r="VT210"/>
      <c r="VU210"/>
      <c r="VV210"/>
      <c r="VW210"/>
      <c r="VX210"/>
      <c r="VY210"/>
      <c r="VZ210"/>
      <c r="WA210"/>
      <c r="WB210"/>
      <c r="WC210"/>
      <c r="WD210"/>
      <c r="WE210"/>
      <c r="WF210"/>
      <c r="WG210"/>
      <c r="WH210"/>
      <c r="WI210"/>
      <c r="WJ210"/>
      <c r="WK210"/>
      <c r="WL210"/>
      <c r="WM210"/>
      <c r="WN210"/>
      <c r="WO210"/>
      <c r="WP210"/>
      <c r="WQ210"/>
      <c r="WR210"/>
      <c r="WS210"/>
      <c r="WT210"/>
      <c r="WU210"/>
      <c r="WV210"/>
      <c r="WW210"/>
      <c r="WX210"/>
      <c r="WY210"/>
      <c r="WZ210"/>
      <c r="XA210"/>
      <c r="XB210"/>
      <c r="XC210"/>
      <c r="XD210"/>
      <c r="XE210"/>
      <c r="XF210"/>
      <c r="XG210"/>
      <c r="XH210"/>
      <c r="XI210"/>
      <c r="XJ210"/>
      <c r="XK210"/>
      <c r="XL210"/>
      <c r="XM210"/>
      <c r="XN210"/>
      <c r="XO210"/>
      <c r="XP210"/>
      <c r="XQ210"/>
      <c r="XR210"/>
      <c r="XS210"/>
      <c r="XT210"/>
      <c r="XU210"/>
      <c r="XV210"/>
      <c r="XW210"/>
      <c r="XX210"/>
      <c r="XY210"/>
      <c r="XZ210"/>
      <c r="YA210"/>
      <c r="YB210"/>
      <c r="YC210"/>
      <c r="YD210"/>
      <c r="YE210"/>
      <c r="YF210"/>
      <c r="YG210"/>
      <c r="YH210"/>
      <c r="YI210"/>
      <c r="YJ210"/>
      <c r="YK210"/>
      <c r="YL210"/>
      <c r="YM210"/>
      <c r="YN210"/>
      <c r="YO210"/>
      <c r="YP210"/>
      <c r="YQ210"/>
      <c r="YR210"/>
      <c r="YS210"/>
      <c r="YT210"/>
      <c r="YU210"/>
      <c r="YV210"/>
      <c r="YW210"/>
      <c r="YX210"/>
      <c r="YY210"/>
      <c r="YZ210"/>
      <c r="ZA210"/>
      <c r="ZB210"/>
      <c r="ZC210"/>
      <c r="ZD210"/>
      <c r="ZE210"/>
      <c r="ZF210"/>
      <c r="ZG210"/>
      <c r="ZH210"/>
      <c r="ZI210"/>
      <c r="ZJ210"/>
      <c r="ZK210"/>
      <c r="ZL210"/>
      <c r="ZM210"/>
      <c r="ZN210"/>
      <c r="ZO210"/>
      <c r="ZP210"/>
      <c r="ZQ210"/>
      <c r="ZR210"/>
      <c r="ZS210"/>
      <c r="ZT210"/>
      <c r="ZU210"/>
      <c r="ZV210"/>
      <c r="ZW210"/>
      <c r="ZX210"/>
      <c r="ZY210"/>
      <c r="ZZ210"/>
      <c r="AAA210"/>
      <c r="AAB210"/>
      <c r="AAC210"/>
      <c r="AAD210"/>
      <c r="AAE210"/>
      <c r="AAF210"/>
      <c r="AAG210"/>
      <c r="AAH210"/>
      <c r="AAI210"/>
      <c r="AAJ210"/>
      <c r="AAK210"/>
      <c r="AAL210"/>
      <c r="AAM210"/>
      <c r="AAN210"/>
      <c r="AAO210"/>
      <c r="AAP210"/>
      <c r="AAQ210"/>
      <c r="AAR210"/>
      <c r="AAS210"/>
      <c r="AAT210"/>
      <c r="AAU210"/>
      <c r="AAV210"/>
      <c r="AAW210"/>
      <c r="AAX210"/>
      <c r="AAY210"/>
      <c r="AAZ210"/>
      <c r="ABA210"/>
      <c r="ABB210"/>
      <c r="ABC210"/>
      <c r="ABD210"/>
      <c r="ABE210"/>
      <c r="ABF210"/>
      <c r="ABG210"/>
      <c r="ABH210"/>
      <c r="ABI210"/>
      <c r="ABJ210"/>
      <c r="ABK210"/>
      <c r="ABL210"/>
      <c r="ABM210"/>
      <c r="ABN210"/>
      <c r="ABO210"/>
      <c r="ABP210"/>
      <c r="ABQ210"/>
      <c r="ABR210"/>
      <c r="ABS210"/>
      <c r="ABT210"/>
      <c r="ABU210"/>
      <c r="ABV210"/>
      <c r="ABW210"/>
      <c r="ABX210"/>
      <c r="ABY210"/>
      <c r="ABZ210"/>
      <c r="ACA210"/>
      <c r="ACB210"/>
      <c r="ACC210"/>
      <c r="ACD210"/>
      <c r="ACE210"/>
      <c r="ACF210"/>
      <c r="ACG210"/>
      <c r="ACH210"/>
      <c r="ACI210"/>
      <c r="ACJ210"/>
      <c r="ACK210"/>
      <c r="ACL210"/>
      <c r="ACM210"/>
      <c r="ACN210"/>
      <c r="ACO210"/>
      <c r="ACP210"/>
      <c r="ACQ210"/>
      <c r="ACR210"/>
      <c r="ACS210"/>
      <c r="ACT210"/>
      <c r="ACU210"/>
      <c r="ACV210"/>
      <c r="ACW210"/>
      <c r="ACX210"/>
      <c r="ACY210"/>
      <c r="ACZ210"/>
      <c r="ADA210"/>
      <c r="ADB210"/>
      <c r="ADC210"/>
      <c r="ADD210"/>
      <c r="ADE210"/>
      <c r="ADF210"/>
      <c r="ADG210"/>
      <c r="ADH210"/>
      <c r="ADI210"/>
      <c r="ADJ210"/>
      <c r="ADK210"/>
      <c r="ADL210"/>
      <c r="ADM210"/>
      <c r="ADN210"/>
      <c r="ADO210"/>
      <c r="ADP210"/>
      <c r="ADQ210"/>
      <c r="ADR210"/>
      <c r="ADS210"/>
      <c r="ADT210"/>
      <c r="ADU210"/>
      <c r="ADV210"/>
      <c r="ADW210"/>
      <c r="ADX210"/>
      <c r="ADY210"/>
      <c r="ADZ210"/>
      <c r="AEA210"/>
      <c r="AEB210"/>
      <c r="AEC210"/>
      <c r="AED210"/>
      <c r="AEE210"/>
      <c r="AEF210"/>
      <c r="AEG210"/>
      <c r="AEH210"/>
      <c r="AEI210"/>
      <c r="AEJ210"/>
      <c r="AEK210"/>
      <c r="AEL210"/>
      <c r="AEM210"/>
      <c r="AEN210"/>
      <c r="AEO210"/>
      <c r="AEP210"/>
      <c r="AEQ210"/>
      <c r="AER210"/>
      <c r="AES210"/>
      <c r="AET210"/>
      <c r="AEU210"/>
      <c r="AEV210"/>
      <c r="AEW210"/>
      <c r="AEX210"/>
      <c r="AEY210"/>
      <c r="AEZ210"/>
      <c r="AFA210"/>
      <c r="AFB210"/>
      <c r="AFC210"/>
      <c r="AFD210"/>
      <c r="AFE210"/>
      <c r="AFF210"/>
      <c r="AFG210"/>
      <c r="AFH210"/>
      <c r="AFI210"/>
      <c r="AFJ210"/>
      <c r="AFK210"/>
      <c r="AFL210"/>
      <c r="AFM210"/>
      <c r="AFN210"/>
      <c r="AFO210"/>
      <c r="AFP210"/>
      <c r="AFQ210"/>
      <c r="AFR210"/>
      <c r="AFS210"/>
      <c r="AFT210"/>
      <c r="AFU210"/>
      <c r="AFV210"/>
      <c r="AFW210"/>
      <c r="AFX210"/>
      <c r="AFY210"/>
      <c r="AFZ210"/>
      <c r="AGA210"/>
      <c r="AGB210"/>
      <c r="AGC210"/>
      <c r="AGD210"/>
      <c r="AGE210"/>
      <c r="AGF210"/>
      <c r="AGG210"/>
      <c r="AGH210"/>
      <c r="AGI210"/>
      <c r="AGJ210"/>
      <c r="AGK210"/>
      <c r="AGL210"/>
      <c r="AGM210"/>
      <c r="AGN210"/>
      <c r="AGO210"/>
      <c r="AGP210"/>
      <c r="AGQ210"/>
      <c r="AGR210"/>
      <c r="AGS210"/>
      <c r="AGT210"/>
      <c r="AGU210"/>
      <c r="AGV210"/>
      <c r="AGW210"/>
      <c r="AGX210"/>
      <c r="AGY210"/>
      <c r="AGZ210"/>
      <c r="AHA210"/>
      <c r="AHB210"/>
      <c r="AHC210"/>
      <c r="AHD210"/>
      <c r="AHE210"/>
      <c r="AHF210"/>
      <c r="AHG210"/>
      <c r="AHH210"/>
      <c r="AHI210"/>
      <c r="AHJ210"/>
      <c r="AHK210"/>
      <c r="AHL210"/>
      <c r="AHM210"/>
      <c r="AHN210"/>
      <c r="AHO210"/>
      <c r="AHP210"/>
      <c r="AHQ210"/>
      <c r="AHR210"/>
      <c r="AHS210"/>
      <c r="AHT210"/>
      <c r="AHU210"/>
      <c r="AHV210"/>
      <c r="AHW210"/>
      <c r="AHX210"/>
      <c r="AHY210"/>
      <c r="AHZ210"/>
      <c r="AIA210"/>
      <c r="AIB210"/>
      <c r="AIC210"/>
      <c r="AID210"/>
      <c r="AIE210"/>
      <c r="AIF210"/>
      <c r="AIG210"/>
      <c r="AIH210"/>
      <c r="AII210"/>
      <c r="AIJ210"/>
      <c r="AIK210"/>
      <c r="AIL210"/>
      <c r="AIM210"/>
      <c r="AIN210"/>
      <c r="AIO210"/>
      <c r="AIP210"/>
      <c r="AIQ210"/>
      <c r="AIR210"/>
      <c r="AIS210"/>
      <c r="AIT210"/>
      <c r="AIU210"/>
      <c r="AIV210"/>
      <c r="AIW210"/>
      <c r="AIX210"/>
      <c r="AIY210"/>
      <c r="AIZ210"/>
      <c r="AJA210"/>
      <c r="AJB210"/>
      <c r="AJC210"/>
      <c r="AJD210"/>
      <c r="AJE210"/>
      <c r="AJF210"/>
      <c r="AJG210"/>
      <c r="AJH210"/>
      <c r="AJI210"/>
      <c r="AJJ210"/>
      <c r="AJK210"/>
      <c r="AJL210"/>
      <c r="AJM210"/>
      <c r="AJN210"/>
      <c r="AJO210"/>
      <c r="AJP210"/>
      <c r="AJQ210"/>
      <c r="AJR210"/>
      <c r="AJS210"/>
      <c r="AJT210"/>
      <c r="AJU210"/>
      <c r="AJV210"/>
      <c r="AJW210"/>
      <c r="AJX210"/>
      <c r="AJY210"/>
      <c r="AJZ210"/>
      <c r="AKA210"/>
      <c r="AKB210"/>
      <c r="AKC210"/>
      <c r="AKD210"/>
      <c r="AKE210"/>
      <c r="AKF210"/>
      <c r="AKG210"/>
      <c r="AKH210"/>
      <c r="AKI210"/>
      <c r="AKJ210"/>
      <c r="AKK210"/>
      <c r="AKL210"/>
      <c r="AKM210"/>
      <c r="AKN210"/>
      <c r="AKO210"/>
      <c r="AKP210"/>
      <c r="AKQ210"/>
      <c r="AKR210"/>
      <c r="AKS210"/>
      <c r="AKT210"/>
      <c r="AKU210"/>
      <c r="AKV210"/>
      <c r="AKW210"/>
      <c r="AKX210"/>
      <c r="AKY210"/>
      <c r="AKZ210"/>
      <c r="ALA210"/>
      <c r="ALB210"/>
      <c r="ALC210"/>
      <c r="ALD210"/>
      <c r="ALE210"/>
      <c r="ALF210"/>
      <c r="ALG210"/>
      <c r="ALH210"/>
      <c r="ALI210"/>
      <c r="ALJ210"/>
      <c r="ALK210"/>
      <c r="ALL210"/>
      <c r="ALM210"/>
      <c r="ALN210"/>
      <c r="ALO210"/>
      <c r="ALP210"/>
      <c r="ALQ210"/>
      <c r="ALR210"/>
      <c r="ALS210"/>
      <c r="ALT210"/>
      <c r="ALU210"/>
      <c r="ALV210"/>
      <c r="ALW210"/>
      <c r="ALX210"/>
      <c r="ALY210"/>
      <c r="ALZ210"/>
      <c r="AMA210"/>
      <c r="AMB210"/>
      <c r="AMC210"/>
      <c r="AMD210"/>
      <c r="AME210"/>
      <c r="AMF210"/>
      <c r="AMG210"/>
      <c r="AMH210"/>
      <c r="AMI210"/>
      <c r="AMJ210"/>
      <c r="AMK210"/>
      <c r="AML210"/>
      <c r="AMM210"/>
      <c r="AMN210"/>
      <c r="AMO210"/>
      <c r="AMP210"/>
      <c r="AMQ210"/>
      <c r="AMR210"/>
      <c r="AMS210"/>
      <c r="AMT210"/>
      <c r="AMU210"/>
      <c r="AMV210"/>
      <c r="AMW210"/>
      <c r="AMX210"/>
      <c r="AMY210"/>
      <c r="AMZ210"/>
      <c r="ANA210"/>
      <c r="ANB210"/>
      <c r="ANC210"/>
      <c r="AND210"/>
      <c r="ANE210"/>
      <c r="ANF210"/>
      <c r="ANG210"/>
      <c r="ANH210"/>
      <c r="ANI210"/>
      <c r="ANJ210"/>
      <c r="ANK210"/>
      <c r="ANL210"/>
      <c r="ANM210"/>
      <c r="ANN210"/>
      <c r="ANO210"/>
      <c r="ANP210"/>
      <c r="ANQ210"/>
      <c r="ANR210"/>
      <c r="ANS210"/>
      <c r="ANT210"/>
      <c r="ANU210"/>
      <c r="ANV210"/>
      <c r="ANW210"/>
      <c r="ANX210"/>
      <c r="ANY210"/>
      <c r="ANZ210"/>
      <c r="AOA210"/>
      <c r="AOB210"/>
      <c r="AOC210"/>
      <c r="AOD210"/>
      <c r="AOE210"/>
      <c r="AOF210"/>
      <c r="AOG210"/>
      <c r="AOH210"/>
      <c r="AOI210"/>
      <c r="AOJ210"/>
      <c r="AOK210"/>
      <c r="AOL210"/>
      <c r="AOM210"/>
      <c r="AON210"/>
      <c r="AOO210"/>
      <c r="AOP210"/>
      <c r="AOQ210"/>
      <c r="AOR210"/>
      <c r="AOS210"/>
      <c r="AOT210"/>
      <c r="AOU210"/>
      <c r="AOV210"/>
      <c r="AOW210"/>
      <c r="AOX210"/>
      <c r="AOY210"/>
      <c r="AOZ210"/>
      <c r="APA210"/>
      <c r="APB210"/>
      <c r="APC210"/>
      <c r="APD210"/>
      <c r="APE210"/>
      <c r="APF210"/>
      <c r="APG210"/>
      <c r="APH210"/>
      <c r="API210"/>
      <c r="APJ210"/>
      <c r="APK210"/>
      <c r="APL210"/>
      <c r="APM210"/>
      <c r="APN210"/>
      <c r="APO210"/>
      <c r="APP210"/>
      <c r="APQ210"/>
      <c r="APR210"/>
      <c r="APS210"/>
      <c r="APT210"/>
      <c r="APU210"/>
      <c r="APV210"/>
      <c r="APW210"/>
      <c r="APX210"/>
      <c r="APY210"/>
      <c r="APZ210"/>
      <c r="AQA210"/>
      <c r="AQB210"/>
      <c r="AQC210"/>
      <c r="AQD210"/>
      <c r="AQE210"/>
      <c r="AQF210"/>
      <c r="AQG210"/>
      <c r="AQH210"/>
      <c r="AQI210"/>
      <c r="AQJ210"/>
      <c r="AQK210"/>
      <c r="AQL210"/>
      <c r="AQM210"/>
      <c r="AQN210"/>
      <c r="AQO210"/>
      <c r="AQP210"/>
      <c r="AQQ210"/>
      <c r="AQR210"/>
      <c r="AQS210"/>
      <c r="AQT210"/>
      <c r="AQU210"/>
      <c r="AQV210"/>
      <c r="AQW210"/>
      <c r="AQX210"/>
      <c r="AQY210"/>
      <c r="AQZ210"/>
      <c r="ARA210"/>
      <c r="ARB210"/>
      <c r="ARC210"/>
      <c r="ARD210"/>
      <c r="ARE210"/>
      <c r="ARF210"/>
      <c r="ARG210"/>
      <c r="ARH210"/>
      <c r="ARI210"/>
      <c r="ARJ210"/>
      <c r="ARK210"/>
      <c r="ARL210"/>
      <c r="ARM210"/>
      <c r="ARN210"/>
      <c r="ARO210"/>
      <c r="ARP210"/>
      <c r="ARQ210"/>
      <c r="ARR210"/>
      <c r="ARS210"/>
      <c r="ART210"/>
      <c r="ARU210"/>
      <c r="ARV210"/>
      <c r="ARW210"/>
      <c r="ARX210"/>
      <c r="ARY210"/>
      <c r="ARZ210"/>
      <c r="ASA210"/>
      <c r="ASB210"/>
      <c r="ASC210"/>
      <c r="ASD210"/>
      <c r="ASE210"/>
      <c r="ASF210"/>
      <c r="ASG210"/>
      <c r="ASH210"/>
      <c r="ASI210"/>
      <c r="ASJ210"/>
      <c r="ASK210"/>
      <c r="ASL210"/>
      <c r="ASM210"/>
      <c r="ASN210"/>
      <c r="ASO210"/>
      <c r="ASP210"/>
      <c r="ASQ210"/>
      <c r="ASR210"/>
      <c r="ASS210"/>
      <c r="AST210"/>
      <c r="ASU210"/>
      <c r="ASV210"/>
      <c r="ASW210"/>
      <c r="ASX210"/>
      <c r="ASY210"/>
      <c r="ASZ210"/>
      <c r="ATA210"/>
      <c r="ATB210"/>
      <c r="ATC210"/>
      <c r="ATD210"/>
      <c r="ATE210"/>
      <c r="ATF210"/>
      <c r="ATG210"/>
      <c r="ATH210"/>
      <c r="ATI210"/>
      <c r="ATJ210"/>
      <c r="ATK210"/>
      <c r="ATL210"/>
      <c r="ATM210"/>
      <c r="ATN210"/>
      <c r="ATO210"/>
      <c r="ATP210"/>
      <c r="ATQ210"/>
      <c r="ATR210"/>
      <c r="ATS210"/>
      <c r="ATT210"/>
      <c r="ATU210"/>
      <c r="ATV210"/>
      <c r="ATW210"/>
      <c r="ATX210"/>
      <c r="ATY210"/>
      <c r="ATZ210"/>
      <c r="AUA210"/>
      <c r="AUB210"/>
      <c r="AUC210"/>
      <c r="AUD210"/>
      <c r="AUE210"/>
      <c r="AUF210"/>
      <c r="AUG210"/>
      <c r="AUH210"/>
      <c r="AUI210"/>
      <c r="AUJ210"/>
      <c r="AUK210"/>
      <c r="AUL210"/>
      <c r="AUM210"/>
      <c r="AUN210"/>
      <c r="AUO210"/>
      <c r="AUP210"/>
      <c r="AUQ210"/>
      <c r="AUR210"/>
      <c r="AUS210"/>
      <c r="AUT210"/>
      <c r="AUU210"/>
      <c r="AUV210"/>
      <c r="AUW210"/>
      <c r="AUX210"/>
      <c r="AUY210"/>
      <c r="AUZ210"/>
      <c r="AVA210"/>
      <c r="AVB210"/>
      <c r="AVC210"/>
      <c r="AVD210"/>
      <c r="AVE210"/>
      <c r="AVF210"/>
      <c r="AVG210"/>
      <c r="AVH210"/>
      <c r="AVI210"/>
      <c r="AVJ210"/>
      <c r="AVK210"/>
      <c r="AVL210"/>
      <c r="AVM210"/>
      <c r="AVN210"/>
      <c r="AVO210"/>
      <c r="AVP210"/>
      <c r="AVQ210"/>
      <c r="AVR210"/>
      <c r="AVS210"/>
      <c r="AVT210"/>
      <c r="AVU210"/>
      <c r="AVV210"/>
      <c r="AVW210"/>
      <c r="AVX210"/>
      <c r="AVY210"/>
      <c r="AVZ210"/>
      <c r="AWA210"/>
      <c r="AWB210"/>
      <c r="AWC210"/>
      <c r="AWD210"/>
      <c r="AWE210"/>
      <c r="AWF210"/>
      <c r="AWG210"/>
      <c r="AWH210"/>
      <c r="AWI210"/>
      <c r="AWJ210"/>
      <c r="AWK210"/>
      <c r="AWL210"/>
      <c r="AWM210"/>
      <c r="AWN210"/>
      <c r="AWO210"/>
      <c r="AWP210"/>
      <c r="AWQ210"/>
      <c r="AWR210"/>
      <c r="AWS210"/>
      <c r="AWT210"/>
      <c r="AWU210"/>
      <c r="AWV210"/>
      <c r="AWW210"/>
      <c r="AWX210"/>
      <c r="AWY210"/>
      <c r="AWZ210"/>
      <c r="AXA210"/>
      <c r="AXB210"/>
      <c r="AXC210"/>
      <c r="AXD210"/>
      <c r="AXE210"/>
      <c r="AXF210"/>
      <c r="AXG210"/>
      <c r="AXH210"/>
      <c r="AXI210"/>
      <c r="AXJ210"/>
      <c r="AXK210"/>
      <c r="AXL210"/>
      <c r="AXM210"/>
      <c r="AXN210"/>
      <c r="AXO210"/>
      <c r="AXP210"/>
      <c r="AXQ210"/>
      <c r="AXR210"/>
      <c r="AXS210"/>
      <c r="AXT210"/>
      <c r="AXU210"/>
      <c r="AXV210"/>
      <c r="AXW210"/>
      <c r="AXX210"/>
      <c r="AXY210"/>
      <c r="AXZ210"/>
      <c r="AYA210"/>
      <c r="AYB210"/>
      <c r="AYC210"/>
      <c r="AYD210"/>
      <c r="AYE210"/>
      <c r="AYF210"/>
      <c r="AYG210"/>
      <c r="AYH210"/>
      <c r="AYI210"/>
      <c r="AYJ210"/>
      <c r="AYK210"/>
      <c r="AYL210"/>
      <c r="AYM210"/>
      <c r="AYN210"/>
      <c r="AYO210"/>
      <c r="AYP210"/>
      <c r="AYQ210"/>
      <c r="AYR210"/>
      <c r="AYS210"/>
      <c r="AYT210"/>
      <c r="AYU210"/>
      <c r="AYV210"/>
      <c r="AYW210"/>
      <c r="AYX210"/>
      <c r="AYY210"/>
      <c r="AYZ210"/>
      <c r="AZA210"/>
      <c r="AZB210"/>
      <c r="AZC210"/>
      <c r="AZD210"/>
      <c r="AZE210"/>
      <c r="AZF210"/>
      <c r="AZG210"/>
      <c r="AZH210"/>
      <c r="AZI210"/>
      <c r="AZJ210"/>
      <c r="AZK210"/>
      <c r="AZL210"/>
      <c r="AZM210"/>
      <c r="AZN210"/>
      <c r="AZO210"/>
      <c r="AZP210"/>
      <c r="AZQ210"/>
      <c r="AZR210"/>
      <c r="AZS210"/>
      <c r="AZT210"/>
      <c r="AZU210"/>
      <c r="AZV210"/>
      <c r="AZW210"/>
      <c r="AZX210"/>
      <c r="AZY210"/>
      <c r="AZZ210"/>
      <c r="BAA210"/>
      <c r="BAB210"/>
      <c r="BAC210"/>
      <c r="BAD210"/>
      <c r="BAE210"/>
      <c r="BAF210"/>
      <c r="BAG210"/>
      <c r="BAH210"/>
      <c r="BAI210"/>
      <c r="BAJ210"/>
      <c r="BAK210"/>
      <c r="BAL210"/>
      <c r="BAM210"/>
      <c r="BAN210"/>
      <c r="BAO210"/>
      <c r="BAP210"/>
      <c r="BAQ210"/>
      <c r="BAR210"/>
      <c r="BAS210"/>
      <c r="BAT210"/>
      <c r="BAU210"/>
      <c r="BAV210"/>
      <c r="BAW210"/>
      <c r="BAX210"/>
      <c r="BAY210"/>
      <c r="BAZ210"/>
      <c r="BBA210"/>
      <c r="BBB210"/>
      <c r="BBC210"/>
      <c r="BBD210"/>
      <c r="BBE210"/>
      <c r="BBF210"/>
      <c r="BBG210"/>
      <c r="BBH210"/>
      <c r="BBI210"/>
      <c r="BBJ210"/>
      <c r="BBK210"/>
      <c r="BBL210"/>
      <c r="BBM210"/>
      <c r="BBN210"/>
      <c r="BBO210"/>
      <c r="BBP210"/>
      <c r="BBQ210"/>
      <c r="BBR210"/>
      <c r="BBS210"/>
      <c r="BBT210"/>
      <c r="BBU210"/>
      <c r="BBV210"/>
      <c r="BBW210"/>
      <c r="BBX210"/>
      <c r="BBY210"/>
      <c r="BBZ210"/>
      <c r="BCA210"/>
      <c r="BCB210"/>
      <c r="BCC210"/>
      <c r="BCD210"/>
      <c r="BCE210"/>
      <c r="BCF210"/>
      <c r="BCG210"/>
      <c r="BCH210"/>
      <c r="BCI210"/>
      <c r="BCJ210"/>
      <c r="BCK210"/>
      <c r="BCL210"/>
      <c r="BCM210"/>
      <c r="BCN210"/>
      <c r="BCO210"/>
      <c r="BCP210"/>
      <c r="BCQ210"/>
      <c r="BCR210"/>
      <c r="BCS210"/>
      <c r="BCT210"/>
      <c r="BCU210"/>
      <c r="BCV210"/>
      <c r="BCW210"/>
      <c r="BCX210"/>
      <c r="BCY210"/>
      <c r="BCZ210"/>
      <c r="BDA210"/>
      <c r="BDB210"/>
      <c r="BDC210"/>
      <c r="BDD210"/>
      <c r="BDE210"/>
      <c r="BDF210"/>
      <c r="BDG210"/>
      <c r="BDH210"/>
      <c r="BDI210"/>
      <c r="BDJ210"/>
      <c r="BDK210"/>
      <c r="BDL210"/>
      <c r="BDM210"/>
      <c r="BDN210"/>
      <c r="BDO210"/>
      <c r="BDP210"/>
      <c r="BDQ210"/>
      <c r="BDR210"/>
      <c r="BDS210"/>
      <c r="BDT210"/>
      <c r="BDU210"/>
      <c r="BDV210"/>
      <c r="BDW210"/>
      <c r="BDX210"/>
      <c r="BDY210"/>
      <c r="BDZ210"/>
      <c r="BEA210"/>
      <c r="BEB210"/>
      <c r="BEC210"/>
      <c r="BED210"/>
      <c r="BEE210"/>
      <c r="BEF210"/>
      <c r="BEG210"/>
      <c r="BEH210"/>
      <c r="BEI210"/>
      <c r="BEJ210"/>
      <c r="BEK210"/>
      <c r="BEL210"/>
      <c r="BEM210"/>
      <c r="BEN210"/>
      <c r="BEO210"/>
      <c r="BEP210"/>
      <c r="BEQ210"/>
      <c r="BER210"/>
      <c r="BES210"/>
      <c r="BET210"/>
      <c r="BEU210"/>
      <c r="BEV210"/>
      <c r="BEW210"/>
      <c r="BEX210"/>
      <c r="BEY210"/>
      <c r="BEZ210"/>
      <c r="BFA210"/>
      <c r="BFB210"/>
      <c r="BFC210"/>
    </row>
    <row r="211" spans="1:1511" ht="20" customHeight="1">
      <c r="A211" s="380"/>
      <c r="B211" s="380"/>
      <c r="C211" s="380"/>
      <c r="D211" s="380"/>
      <c r="E211" s="380"/>
      <c r="F211" s="380"/>
      <c r="G211" s="380"/>
      <c r="H211" s="661"/>
      <c r="I211" s="380"/>
      <c r="J211" s="688"/>
      <c r="K211" s="380"/>
      <c r="L211" s="380"/>
      <c r="M211" s="688"/>
      <c r="N211" s="689"/>
      <c r="O211" s="689"/>
      <c r="P211" s="380"/>
      <c r="Q211" s="380"/>
      <c r="R211" s="380"/>
      <c r="S211" s="380"/>
      <c r="T211" s="380"/>
      <c r="U211" s="380"/>
      <c r="V211" s="380"/>
      <c r="W211" s="380"/>
      <c r="X211" s="380"/>
      <c r="Y211" s="380"/>
      <c r="Z211" s="687" t="str">
        <f>IF(Carbon_Macro!T211&lt;&gt;"",CONCATENATE(Carbon_Macro!$J211,"[",Carbon_Macro!T211,"]"),"")</f>
        <v/>
      </c>
      <c r="AA211" s="413" t="str">
        <f>IF(Carbon_Macro!U211&lt;&gt;"",CONCATENATE(Carbon_Macro!$J211,"[",Carbon_Macro!U211,"]"),"")</f>
        <v/>
      </c>
      <c r="AB211" s="413" t="str">
        <f>IF(Carbon_Macro!V211&lt;&gt;"",CONCATENATE(Carbon_Macro!$H211,"[",Carbon_Macro!V211,"]"),"")</f>
        <v/>
      </c>
      <c r="AC211" s="413" t="str">
        <f>IF(Carbon_Macro!W211&lt;&gt;"",CONCATENATE(Carbon_Macro!$H211,"[",Carbon_Macro!W211,"]"),"")</f>
        <v/>
      </c>
      <c r="AD211" s="413"/>
      <c r="AE211" s="414"/>
    </row>
    <row r="212" spans="1:1511" ht="20" customHeight="1">
      <c r="A212" s="380"/>
      <c r="B212" s="380"/>
      <c r="C212" s="380"/>
      <c r="D212" s="380"/>
      <c r="E212" s="380"/>
      <c r="F212" s="380"/>
      <c r="G212" s="380"/>
      <c r="H212" s="662"/>
      <c r="I212" s="380"/>
      <c r="J212" s="688"/>
      <c r="K212" s="380"/>
      <c r="L212" s="380"/>
      <c r="M212" s="688"/>
      <c r="N212" s="689"/>
      <c r="O212" s="689"/>
      <c r="P212" s="380"/>
      <c r="Q212" s="380"/>
      <c r="R212" s="380"/>
      <c r="S212" s="380"/>
      <c r="T212" s="380"/>
      <c r="U212" s="380"/>
      <c r="V212" s="380"/>
      <c r="W212" s="380"/>
      <c r="X212" s="380"/>
      <c r="Y212" s="380"/>
      <c r="Z212" s="687" t="str">
        <f>IF(Carbon_Macro!T212&lt;&gt;"",CONCATENATE(Carbon_Macro!$J212,"[",Carbon_Macro!T212,"]"),"")</f>
        <v/>
      </c>
      <c r="AA212" s="413" t="str">
        <f>IF(Carbon_Macro!U212&lt;&gt;"",CONCATENATE(Carbon_Macro!$J212,"[",Carbon_Macro!U212,"]"),"")</f>
        <v/>
      </c>
      <c r="AB212" s="413" t="str">
        <f>IF(Carbon_Macro!V212&lt;&gt;"",CONCATENATE(Carbon_Macro!$H212,"[",Carbon_Macro!V212,"]"),"")</f>
        <v/>
      </c>
      <c r="AC212" s="413" t="str">
        <f>IF(Carbon_Macro!W212&lt;&gt;"",CONCATENATE(Carbon_Macro!$H212,"[",Carbon_Macro!W212,"]"),"")</f>
        <v/>
      </c>
      <c r="AD212" s="413"/>
      <c r="AE212" s="414"/>
    </row>
    <row r="213" spans="1:1511" ht="20" customHeight="1">
      <c r="A213" s="380"/>
      <c r="B213" s="380"/>
      <c r="C213" s="380"/>
      <c r="D213" s="380"/>
      <c r="E213" s="380"/>
      <c r="F213" s="380"/>
      <c r="G213" s="380"/>
      <c r="H213" s="662"/>
      <c r="I213" s="380"/>
      <c r="J213" s="688"/>
      <c r="K213" s="380"/>
      <c r="L213" s="380"/>
      <c r="M213" s="688"/>
      <c r="N213" s="689"/>
      <c r="O213" s="689"/>
      <c r="P213" s="380"/>
      <c r="Q213" s="380"/>
      <c r="R213" s="380"/>
      <c r="S213" s="380"/>
      <c r="T213" s="380"/>
      <c r="U213" s="380"/>
      <c r="V213" s="380"/>
      <c r="W213" s="380"/>
      <c r="X213" s="380"/>
      <c r="Y213" s="380"/>
      <c r="Z213" s="687" t="str">
        <f>IF(Carbon_Macro!T213&lt;&gt;"",CONCATENATE(Carbon_Macro!$J213,"[",Carbon_Macro!T213,"]"),"")</f>
        <v/>
      </c>
      <c r="AA213" s="413" t="str">
        <f>IF(Carbon_Macro!U213&lt;&gt;"",CONCATENATE(Carbon_Macro!$J213,"[",Carbon_Macro!U213,"]"),"")</f>
        <v/>
      </c>
      <c r="AB213" s="413" t="str">
        <f>IF(Carbon_Macro!V213&lt;&gt;"",CONCATENATE(Carbon_Macro!$H213,"[",Carbon_Macro!V213,"]"),"")</f>
        <v/>
      </c>
      <c r="AC213" s="413" t="str">
        <f>IF(Carbon_Macro!W213&lt;&gt;"",CONCATENATE(Carbon_Macro!$H213,"[",Carbon_Macro!W213,"]"),"")</f>
        <v/>
      </c>
      <c r="AD213" s="413"/>
      <c r="AE213" s="414"/>
    </row>
    <row r="214" spans="1:1511" ht="20" customHeight="1">
      <c r="A214" s="380"/>
      <c r="B214" s="380"/>
      <c r="C214" s="380"/>
      <c r="D214" s="380"/>
      <c r="E214" s="380"/>
      <c r="F214" s="380"/>
      <c r="G214" s="380"/>
      <c r="H214" s="661"/>
      <c r="I214" s="380"/>
      <c r="J214" s="688"/>
      <c r="K214" s="380"/>
      <c r="L214" s="380"/>
      <c r="M214" s="688"/>
      <c r="N214" s="689"/>
      <c r="O214" s="689"/>
      <c r="P214" s="380"/>
      <c r="Q214" s="380"/>
      <c r="R214" s="380"/>
      <c r="S214" s="380"/>
      <c r="T214" s="380"/>
      <c r="U214" s="380"/>
      <c r="V214" s="380"/>
      <c r="W214" s="380"/>
      <c r="X214" s="380"/>
      <c r="Y214" s="380"/>
      <c r="Z214" s="687" t="str">
        <f>IF(Carbon_Macro!T214&lt;&gt;"",CONCATENATE(Carbon_Macro!$J214,"[",Carbon_Macro!T214,"]"),"")</f>
        <v/>
      </c>
      <c r="AA214" s="413" t="str">
        <f>IF(Carbon_Macro!U214&lt;&gt;"",CONCATENATE(Carbon_Macro!$J214,"[",Carbon_Macro!U214,"]"),"")</f>
        <v/>
      </c>
      <c r="AB214" s="413" t="str">
        <f>IF(Carbon_Macro!V214&lt;&gt;"",CONCATENATE(Carbon_Macro!$H214,"[",Carbon_Macro!V214,"]"),"")</f>
        <v/>
      </c>
      <c r="AC214" s="413" t="str">
        <f>IF(Carbon_Macro!W214&lt;&gt;"",CONCATENATE(Carbon_Macro!$H214,"[",Carbon_Macro!W214,"]"),"")</f>
        <v/>
      </c>
      <c r="AD214" s="413"/>
      <c r="AE214" s="414"/>
    </row>
    <row r="215" spans="1:1511" ht="20" customHeight="1">
      <c r="A215" s="380"/>
      <c r="B215" s="380"/>
      <c r="C215" s="380"/>
      <c r="D215" s="380"/>
      <c r="E215" s="380"/>
      <c r="F215" s="380"/>
      <c r="G215" s="380"/>
      <c r="H215" s="662"/>
      <c r="I215" s="380"/>
      <c r="J215" s="688"/>
      <c r="K215" s="380"/>
      <c r="L215" s="380"/>
      <c r="M215" s="688"/>
      <c r="N215" s="689"/>
      <c r="O215" s="689"/>
      <c r="P215" s="380"/>
      <c r="Q215" s="380"/>
      <c r="R215" s="380"/>
      <c r="S215" s="380"/>
      <c r="T215" s="380"/>
      <c r="U215" s="380"/>
      <c r="V215" s="380"/>
      <c r="W215" s="380"/>
      <c r="X215" s="380"/>
      <c r="Y215" s="380"/>
      <c r="Z215" s="687" t="str">
        <f>IF(Carbon_Macro!T215&lt;&gt;"",CONCATENATE(Carbon_Macro!$J215,"[",Carbon_Macro!T215,"]"),"")</f>
        <v/>
      </c>
      <c r="AA215" s="413" t="str">
        <f>IF(Carbon_Macro!U215&lt;&gt;"",CONCATENATE(Carbon_Macro!$J215,"[",Carbon_Macro!U215,"]"),"")</f>
        <v/>
      </c>
      <c r="AB215" s="413" t="str">
        <f>IF(Carbon_Macro!V215&lt;&gt;"",CONCATENATE(Carbon_Macro!$H215,"[",Carbon_Macro!V215,"]"),"")</f>
        <v/>
      </c>
      <c r="AC215" s="413" t="str">
        <f>IF(Carbon_Macro!W215&lt;&gt;"",CONCATENATE(Carbon_Macro!$H215,"[",Carbon_Macro!W215,"]"),"")</f>
        <v/>
      </c>
      <c r="AD215" s="413"/>
      <c r="AE215" s="414"/>
    </row>
    <row r="216" spans="1:1511" ht="20" customHeight="1">
      <c r="A216" s="380"/>
      <c r="B216" s="380"/>
      <c r="C216" s="380"/>
      <c r="D216" s="380"/>
      <c r="E216" s="380"/>
      <c r="F216" s="380"/>
      <c r="G216" s="380"/>
      <c r="H216" s="662"/>
      <c r="I216" s="380"/>
      <c r="J216" s="688"/>
      <c r="K216" s="380"/>
      <c r="L216" s="380"/>
      <c r="M216" s="688"/>
      <c r="N216" s="689"/>
      <c r="O216" s="689"/>
      <c r="P216" s="380"/>
      <c r="Q216" s="380"/>
      <c r="R216" s="380"/>
      <c r="S216" s="380"/>
      <c r="T216" s="380"/>
      <c r="U216" s="380"/>
      <c r="V216" s="380"/>
      <c r="W216" s="380"/>
      <c r="X216" s="380"/>
      <c r="Y216" s="380"/>
      <c r="Z216" s="687" t="str">
        <f>IF(Carbon_Macro!T216&lt;&gt;"",CONCATENATE(Carbon_Macro!$J216,"[",Carbon_Macro!T216,"]"),"")</f>
        <v/>
      </c>
      <c r="AA216" s="413" t="str">
        <f>IF(Carbon_Macro!U216&lt;&gt;"",CONCATENATE(Carbon_Macro!$J216,"[",Carbon_Macro!U216,"]"),"")</f>
        <v/>
      </c>
      <c r="AB216" s="413" t="str">
        <f>IF(Carbon_Macro!V216&lt;&gt;"",CONCATENATE(Carbon_Macro!$H216,"[",Carbon_Macro!V216,"]"),"")</f>
        <v/>
      </c>
      <c r="AC216" s="413" t="str">
        <f>IF(Carbon_Macro!W216&lt;&gt;"",CONCATENATE(Carbon_Macro!$H216,"[",Carbon_Macro!W216,"]"),"")</f>
        <v/>
      </c>
      <c r="AD216" s="413"/>
      <c r="AE216" s="414"/>
    </row>
    <row r="217" spans="1:1511" ht="20" customHeight="1">
      <c r="A217" s="380"/>
      <c r="B217" s="380"/>
      <c r="C217" s="380"/>
      <c r="D217" s="380"/>
      <c r="E217" s="380"/>
      <c r="F217" s="380"/>
      <c r="G217" s="380"/>
      <c r="H217" s="661"/>
      <c r="I217" s="380"/>
      <c r="J217" s="688"/>
      <c r="K217" s="380"/>
      <c r="L217" s="380"/>
      <c r="M217" s="688"/>
      <c r="N217" s="689"/>
      <c r="O217" s="689"/>
      <c r="P217" s="380"/>
      <c r="Q217" s="380"/>
      <c r="R217" s="380"/>
      <c r="S217" s="380"/>
      <c r="T217" s="380"/>
      <c r="U217" s="380"/>
      <c r="V217" s="380"/>
      <c r="W217" s="380"/>
      <c r="X217" s="380"/>
      <c r="Y217" s="380"/>
      <c r="Z217" s="687" t="str">
        <f>IF(Carbon_Macro!T217&lt;&gt;"",CONCATENATE(Carbon_Macro!$J217,"[",Carbon_Macro!T217,"]"),"")</f>
        <v/>
      </c>
      <c r="AA217" s="413" t="str">
        <f>IF(Carbon_Macro!U217&lt;&gt;"",CONCATENATE(Carbon_Macro!$J217,"[",Carbon_Macro!U217,"]"),"")</f>
        <v/>
      </c>
      <c r="AB217" s="413" t="str">
        <f>IF(Carbon_Macro!V217&lt;&gt;"",CONCATENATE(Carbon_Macro!$H217,"[",Carbon_Macro!V217,"]"),"")</f>
        <v/>
      </c>
      <c r="AC217" s="413" t="str">
        <f>IF(Carbon_Macro!W217&lt;&gt;"",CONCATENATE(Carbon_Macro!$H217,"[",Carbon_Macro!W217,"]"),"")</f>
        <v/>
      </c>
      <c r="AD217" s="413"/>
      <c r="AE217" s="414"/>
    </row>
    <row r="218" spans="1:1511" ht="20" customHeight="1">
      <c r="A218" s="380"/>
      <c r="B218" s="380"/>
      <c r="C218" s="380"/>
      <c r="D218" s="380"/>
      <c r="E218" s="380"/>
      <c r="F218" s="380"/>
      <c r="G218" s="380"/>
      <c r="H218" s="662"/>
      <c r="I218" s="380"/>
      <c r="J218" s="688"/>
      <c r="K218" s="380"/>
      <c r="L218" s="380"/>
      <c r="M218" s="688"/>
      <c r="N218" s="689"/>
      <c r="O218" s="689"/>
      <c r="P218" s="380"/>
      <c r="Q218" s="380"/>
      <c r="R218" s="380"/>
      <c r="S218" s="380"/>
      <c r="T218" s="380"/>
      <c r="U218" s="380"/>
      <c r="V218" s="380"/>
      <c r="W218" s="380"/>
      <c r="X218" s="380"/>
      <c r="Y218" s="380"/>
      <c r="Z218" s="687" t="str">
        <f>IF(Carbon_Macro!T218&lt;&gt;"",CONCATENATE(Carbon_Macro!$J218,"[",Carbon_Macro!T218,"]"),"")</f>
        <v/>
      </c>
      <c r="AA218" s="413" t="str">
        <f>IF(Carbon_Macro!U218&lt;&gt;"",CONCATENATE(Carbon_Macro!$J218,"[",Carbon_Macro!U218,"]"),"")</f>
        <v/>
      </c>
      <c r="AB218" s="413" t="str">
        <f>IF(Carbon_Macro!V218&lt;&gt;"",CONCATENATE(Carbon_Macro!$H218,"[",Carbon_Macro!V218,"]"),"")</f>
        <v/>
      </c>
      <c r="AC218" s="413" t="str">
        <f>IF(Carbon_Macro!W218&lt;&gt;"",CONCATENATE(Carbon_Macro!$H218,"[",Carbon_Macro!W218,"]"),"")</f>
        <v/>
      </c>
      <c r="AD218" s="413"/>
      <c r="AE218" s="414"/>
    </row>
    <row r="219" spans="1:1511" ht="20" customHeight="1">
      <c r="A219" s="380"/>
      <c r="B219" s="380"/>
      <c r="C219" s="380"/>
      <c r="D219" s="380"/>
      <c r="E219" s="380"/>
      <c r="F219" s="380"/>
      <c r="G219" s="380"/>
      <c r="H219" s="662"/>
      <c r="I219" s="380"/>
      <c r="J219" s="688"/>
      <c r="K219" s="380"/>
      <c r="L219" s="380"/>
      <c r="M219" s="688"/>
      <c r="N219" s="689"/>
      <c r="O219" s="689"/>
      <c r="P219" s="380"/>
      <c r="Q219" s="380"/>
      <c r="R219" s="380"/>
      <c r="S219" s="380"/>
      <c r="T219" s="380"/>
      <c r="U219" s="380"/>
      <c r="V219" s="380"/>
      <c r="W219" s="380"/>
      <c r="X219" s="380"/>
      <c r="Y219" s="380"/>
      <c r="Z219" s="687" t="str">
        <f>IF(Carbon_Macro!T219&lt;&gt;"",CONCATENATE(Carbon_Macro!$J219,"[",Carbon_Macro!T219,"]"),"")</f>
        <v/>
      </c>
      <c r="AA219" s="413" t="str">
        <f>IF(Carbon_Macro!U219&lt;&gt;"",CONCATENATE(Carbon_Macro!$J219,"[",Carbon_Macro!U219,"]"),"")</f>
        <v/>
      </c>
      <c r="AB219" s="413" t="str">
        <f>IF(Carbon_Macro!V219&lt;&gt;"",CONCATENATE(Carbon_Macro!$H219,"[",Carbon_Macro!V219,"]"),"")</f>
        <v/>
      </c>
      <c r="AC219" s="413" t="str">
        <f>IF(Carbon_Macro!W219&lt;&gt;"",CONCATENATE(Carbon_Macro!$H219,"[",Carbon_Macro!W219,"]"),"")</f>
        <v/>
      </c>
      <c r="AD219" s="413"/>
      <c r="AE219" s="414"/>
    </row>
    <row r="220" spans="1:1511" ht="20" customHeight="1">
      <c r="A220" s="380"/>
      <c r="B220" s="380"/>
      <c r="C220" s="380"/>
      <c r="D220" s="380"/>
      <c r="E220" s="380"/>
      <c r="F220" s="380"/>
      <c r="G220" s="380"/>
      <c r="H220" s="661"/>
      <c r="I220" s="380"/>
      <c r="J220" s="688"/>
      <c r="K220" s="380"/>
      <c r="L220" s="380"/>
      <c r="M220" s="688"/>
      <c r="N220" s="689"/>
      <c r="O220" s="689"/>
      <c r="P220" s="380"/>
      <c r="Q220" s="380"/>
      <c r="R220" s="380"/>
      <c r="S220" s="380"/>
      <c r="T220" s="380"/>
      <c r="U220" s="380"/>
      <c r="V220" s="380"/>
      <c r="W220" s="380"/>
      <c r="X220" s="380"/>
      <c r="Y220" s="380"/>
      <c r="Z220" s="687" t="str">
        <f>IF(Carbon_Macro!T220&lt;&gt;"",CONCATENATE(Carbon_Macro!$J220,"[",Carbon_Macro!T220,"]"),"")</f>
        <v/>
      </c>
      <c r="AA220" s="413" t="str">
        <f>IF(Carbon_Macro!U220&lt;&gt;"",CONCATENATE(Carbon_Macro!$J220,"[",Carbon_Macro!U220,"]"),"")</f>
        <v/>
      </c>
      <c r="AB220" s="413" t="str">
        <f>IF(Carbon_Macro!V220&lt;&gt;"",CONCATENATE(Carbon_Macro!$H220,"[",Carbon_Macro!V220,"]"),"")</f>
        <v/>
      </c>
      <c r="AC220" s="413" t="str">
        <f>IF(Carbon_Macro!W220&lt;&gt;"",CONCATENATE(Carbon_Macro!$H220,"[",Carbon_Macro!W220,"]"),"")</f>
        <v/>
      </c>
      <c r="AD220" s="413"/>
      <c r="AE220" s="414"/>
    </row>
    <row r="221" spans="1:1511" ht="20" customHeight="1">
      <c r="A221" s="380"/>
      <c r="B221" s="380"/>
      <c r="C221" s="380"/>
      <c r="D221" s="380"/>
      <c r="E221" s="380"/>
      <c r="F221" s="380"/>
      <c r="G221" s="380"/>
      <c r="H221" s="662"/>
      <c r="I221" s="380"/>
      <c r="J221" s="688"/>
      <c r="K221" s="380"/>
      <c r="L221" s="380"/>
      <c r="M221" s="688"/>
      <c r="N221" s="689"/>
      <c r="O221" s="689"/>
      <c r="P221" s="380"/>
      <c r="Q221" s="380"/>
      <c r="R221" s="380"/>
      <c r="S221" s="380"/>
      <c r="T221" s="380"/>
      <c r="U221" s="380"/>
      <c r="V221" s="380"/>
      <c r="W221" s="380"/>
      <c r="X221" s="380"/>
      <c r="Y221" s="380"/>
      <c r="Z221" s="687" t="str">
        <f>IF(Carbon_Macro!T221&lt;&gt;"",CONCATENATE(Carbon_Macro!$J221,"[",Carbon_Macro!T221,"]"),"")</f>
        <v/>
      </c>
      <c r="AA221" s="413" t="str">
        <f>IF(Carbon_Macro!U221&lt;&gt;"",CONCATENATE(Carbon_Macro!$J221,"[",Carbon_Macro!U221,"]"),"")</f>
        <v/>
      </c>
      <c r="AB221" s="413" t="str">
        <f>IF(Carbon_Macro!V221&lt;&gt;"",CONCATENATE(Carbon_Macro!$H221,"[",Carbon_Macro!V221,"]"),"")</f>
        <v/>
      </c>
      <c r="AC221" s="413" t="str">
        <f>IF(Carbon_Macro!W221&lt;&gt;"",CONCATENATE(Carbon_Macro!$H221,"[",Carbon_Macro!W221,"]"),"")</f>
        <v/>
      </c>
      <c r="AD221" s="413"/>
      <c r="AE221" s="414"/>
    </row>
    <row r="222" spans="1:1511" ht="20" customHeight="1">
      <c r="A222" s="380"/>
      <c r="B222" s="380"/>
      <c r="C222" s="380"/>
      <c r="D222" s="380"/>
      <c r="E222" s="380"/>
      <c r="F222" s="380"/>
      <c r="G222" s="380"/>
      <c r="H222" s="662"/>
      <c r="I222" s="380"/>
      <c r="J222" s="688"/>
      <c r="K222" s="380"/>
      <c r="L222" s="380"/>
      <c r="M222" s="688"/>
      <c r="N222" s="689"/>
      <c r="O222" s="689"/>
      <c r="P222" s="380"/>
      <c r="Q222" s="380"/>
      <c r="R222" s="380"/>
      <c r="S222" s="380"/>
      <c r="T222" s="380"/>
      <c r="U222" s="380"/>
      <c r="V222" s="380"/>
      <c r="W222" s="380"/>
      <c r="X222" s="380"/>
      <c r="Y222" s="380"/>
      <c r="Z222" s="687" t="str">
        <f>IF(Carbon_Macro!T222&lt;&gt;"",CONCATENATE(Carbon_Macro!$J222,"[",Carbon_Macro!T222,"]"),"")</f>
        <v/>
      </c>
      <c r="AA222" s="413" t="str">
        <f>IF(Carbon_Macro!U222&lt;&gt;"",CONCATENATE(Carbon_Macro!$J222,"[",Carbon_Macro!U222,"]"),"")</f>
        <v/>
      </c>
      <c r="AB222" s="413" t="str">
        <f>IF(Carbon_Macro!V222&lt;&gt;"",CONCATENATE(Carbon_Macro!$H222,"[",Carbon_Macro!V222,"]"),"")</f>
        <v/>
      </c>
      <c r="AC222" s="413" t="str">
        <f>IF(Carbon_Macro!W222&lt;&gt;"",CONCATENATE(Carbon_Macro!$H222,"[",Carbon_Macro!W222,"]"),"")</f>
        <v/>
      </c>
      <c r="AD222" s="413"/>
      <c r="AE222" s="414"/>
    </row>
    <row r="223" spans="1:1511" ht="20" customHeight="1">
      <c r="A223" s="380"/>
      <c r="B223" s="380"/>
      <c r="C223" s="380"/>
      <c r="D223" s="380"/>
      <c r="E223" s="380"/>
      <c r="F223" s="380"/>
      <c r="G223" s="380"/>
      <c r="H223" s="662"/>
      <c r="I223" s="380"/>
      <c r="J223" s="688"/>
      <c r="K223" s="380"/>
      <c r="L223" s="380"/>
      <c r="M223" s="688"/>
      <c r="N223" s="689"/>
      <c r="O223" s="689"/>
      <c r="P223" s="380"/>
      <c r="Q223" s="380"/>
      <c r="R223" s="380"/>
      <c r="S223" s="380"/>
      <c r="T223" s="380"/>
      <c r="U223" s="380"/>
      <c r="V223" s="380"/>
      <c r="W223" s="380"/>
      <c r="X223" s="380"/>
      <c r="Y223" s="380"/>
      <c r="Z223" s="687" t="str">
        <f>IF(Carbon_Macro!T223&lt;&gt;"",CONCATENATE(Carbon_Macro!$J223,"[",Carbon_Macro!T223,"]"),"")</f>
        <v/>
      </c>
      <c r="AA223" s="413" t="str">
        <f>IF(Carbon_Macro!U223&lt;&gt;"",CONCATENATE(Carbon_Macro!$J223,"[",Carbon_Macro!U223,"]"),"")</f>
        <v/>
      </c>
      <c r="AB223" s="413" t="str">
        <f>IF(Carbon_Macro!V223&lt;&gt;"",CONCATENATE(Carbon_Macro!$H223,"[",Carbon_Macro!V223,"]"),"")</f>
        <v/>
      </c>
      <c r="AC223" s="413" t="str">
        <f>IF(Carbon_Macro!W223&lt;&gt;"",CONCATENATE(Carbon_Macro!$H223,"[",Carbon_Macro!W223,"]"),"")</f>
        <v/>
      </c>
      <c r="AD223" s="413"/>
      <c r="AE223" s="414"/>
    </row>
    <row r="224" spans="1:1511" ht="20" customHeight="1">
      <c r="A224" s="380"/>
      <c r="B224" s="380"/>
      <c r="C224" s="380"/>
      <c r="D224" s="380"/>
      <c r="E224" s="380"/>
      <c r="F224" s="380"/>
      <c r="G224" s="380"/>
      <c r="H224" s="662"/>
      <c r="I224" s="380"/>
      <c r="J224" s="688"/>
      <c r="K224" s="380"/>
      <c r="L224" s="380"/>
      <c r="M224" s="688"/>
      <c r="N224" s="689"/>
      <c r="O224" s="689"/>
      <c r="P224" s="380"/>
      <c r="Q224" s="380"/>
      <c r="R224" s="380"/>
      <c r="S224" s="380"/>
      <c r="T224" s="380"/>
      <c r="U224" s="380"/>
      <c r="V224" s="380"/>
      <c r="W224" s="380"/>
      <c r="X224" s="380"/>
      <c r="Y224" s="380"/>
      <c r="Z224" s="687" t="str">
        <f>IF(Carbon_Macro!T224&lt;&gt;"",CONCATENATE(Carbon_Macro!$J224,"[",Carbon_Macro!T224,"]"),"")</f>
        <v/>
      </c>
      <c r="AA224" s="413" t="str">
        <f>IF(Carbon_Macro!U224&lt;&gt;"",CONCATENATE(Carbon_Macro!$J224,"[",Carbon_Macro!U224,"]"),"")</f>
        <v/>
      </c>
      <c r="AB224" s="413" t="str">
        <f>IF(Carbon_Macro!V224&lt;&gt;"",CONCATENATE(Carbon_Macro!$H224,"[",Carbon_Macro!V224,"]"),"")</f>
        <v/>
      </c>
      <c r="AC224" s="413" t="str">
        <f>IF(Carbon_Macro!W224&lt;&gt;"",CONCATENATE(Carbon_Macro!$H224,"[",Carbon_Macro!W224,"]"),"")</f>
        <v/>
      </c>
      <c r="AD224" s="413"/>
      <c r="AE224" s="414"/>
    </row>
    <row r="225" spans="1:31" ht="20" customHeight="1">
      <c r="A225" s="380"/>
      <c r="B225" s="380"/>
      <c r="C225" s="380"/>
      <c r="D225" s="380"/>
      <c r="E225" s="380"/>
      <c r="F225" s="380"/>
      <c r="G225" s="380"/>
      <c r="H225" s="661"/>
      <c r="I225" s="380"/>
      <c r="J225" s="688"/>
      <c r="K225" s="380"/>
      <c r="L225" s="380"/>
      <c r="M225" s="688"/>
      <c r="N225" s="689"/>
      <c r="O225" s="689"/>
      <c r="P225" s="380"/>
      <c r="Q225" s="380"/>
      <c r="R225" s="380"/>
      <c r="S225" s="380"/>
      <c r="T225" s="380"/>
      <c r="U225" s="380"/>
      <c r="V225" s="380"/>
      <c r="W225" s="380"/>
      <c r="X225" s="380"/>
      <c r="Y225" s="380"/>
      <c r="Z225" s="687" t="str">
        <f>IF(Carbon_Macro!T225&lt;&gt;"",CONCATENATE(Carbon_Macro!$J225,"[",Carbon_Macro!T225,"]"),"")</f>
        <v/>
      </c>
      <c r="AA225" s="413" t="str">
        <f>IF(Carbon_Macro!U225&lt;&gt;"",CONCATENATE(Carbon_Macro!$J225,"[",Carbon_Macro!U225,"]"),"")</f>
        <v/>
      </c>
      <c r="AB225" s="413" t="str">
        <f>IF(Carbon_Macro!V225&lt;&gt;"",CONCATENATE(Carbon_Macro!$H225,"[",Carbon_Macro!V225,"]"),"")</f>
        <v/>
      </c>
      <c r="AC225" s="413" t="str">
        <f>IF(Carbon_Macro!W225&lt;&gt;"",CONCATENATE(Carbon_Macro!$H225,"[",Carbon_Macro!W225,"]"),"")</f>
        <v/>
      </c>
      <c r="AD225" s="413"/>
      <c r="AE225" s="414"/>
    </row>
    <row r="226" spans="1:31" ht="20" customHeight="1">
      <c r="A226" s="380"/>
      <c r="B226" s="380"/>
      <c r="C226" s="380"/>
      <c r="D226" s="380"/>
      <c r="E226" s="380"/>
      <c r="F226" s="380"/>
      <c r="G226" s="380"/>
      <c r="H226" s="662"/>
      <c r="I226" s="380"/>
      <c r="J226" s="688"/>
      <c r="K226" s="380"/>
      <c r="L226" s="380"/>
      <c r="M226" s="688"/>
      <c r="N226" s="689"/>
      <c r="O226" s="689"/>
      <c r="P226" s="380"/>
      <c r="Q226" s="380"/>
      <c r="R226" s="380"/>
      <c r="S226" s="380"/>
      <c r="T226" s="380"/>
      <c r="U226" s="380"/>
      <c r="V226" s="380"/>
      <c r="W226" s="380"/>
      <c r="X226" s="380"/>
      <c r="Y226" s="380"/>
      <c r="Z226" s="687" t="str">
        <f>IF(Carbon_Macro!T226&lt;&gt;"",CONCATENATE(Carbon_Macro!$J226,"[",Carbon_Macro!T226,"]"),"")</f>
        <v/>
      </c>
      <c r="AA226" s="413" t="str">
        <f>IF(Carbon_Macro!U226&lt;&gt;"",CONCATENATE(Carbon_Macro!$J226,"[",Carbon_Macro!U226,"]"),"")</f>
        <v/>
      </c>
      <c r="AB226" s="413" t="str">
        <f>IF(Carbon_Macro!V226&lt;&gt;"",CONCATENATE(Carbon_Macro!$H226,"[",Carbon_Macro!V226,"]"),"")</f>
        <v/>
      </c>
      <c r="AC226" s="413" t="str">
        <f>IF(Carbon_Macro!W226&lt;&gt;"",CONCATENATE(Carbon_Macro!$H226,"[",Carbon_Macro!W226,"]"),"")</f>
        <v/>
      </c>
      <c r="AD226" s="413"/>
      <c r="AE226" s="414"/>
    </row>
    <row r="227" spans="1:31" ht="20" customHeight="1">
      <c r="A227" s="380"/>
      <c r="B227" s="380"/>
      <c r="C227" s="380"/>
      <c r="D227" s="380"/>
      <c r="E227" s="380"/>
      <c r="F227" s="380"/>
      <c r="G227" s="380"/>
      <c r="H227" s="662"/>
      <c r="I227" s="380"/>
      <c r="J227" s="688"/>
      <c r="K227" s="380"/>
      <c r="L227" s="380"/>
      <c r="M227" s="688"/>
      <c r="N227" s="689"/>
      <c r="O227" s="689"/>
      <c r="P227" s="380"/>
      <c r="Q227" s="380"/>
      <c r="R227" s="380"/>
      <c r="S227" s="380"/>
      <c r="T227" s="380"/>
      <c r="U227" s="380"/>
      <c r="V227" s="380"/>
      <c r="W227" s="380"/>
      <c r="X227" s="380"/>
      <c r="Y227" s="380"/>
      <c r="Z227" s="687" t="str">
        <f>IF(Carbon_Macro!T227&lt;&gt;"",CONCATENATE(Carbon_Macro!$J227,"[",Carbon_Macro!T227,"]"),"")</f>
        <v/>
      </c>
      <c r="AA227" s="413" t="str">
        <f>IF(Carbon_Macro!U227&lt;&gt;"",CONCATENATE(Carbon_Macro!$J227,"[",Carbon_Macro!U227,"]"),"")</f>
        <v/>
      </c>
      <c r="AB227" s="413" t="str">
        <f>IF(Carbon_Macro!V227&lt;&gt;"",CONCATENATE(Carbon_Macro!$H227,"[",Carbon_Macro!V227,"]"),"")</f>
        <v/>
      </c>
      <c r="AC227" s="413" t="str">
        <f>IF(Carbon_Macro!W227&lt;&gt;"",CONCATENATE(Carbon_Macro!$H227,"[",Carbon_Macro!W227,"]"),"")</f>
        <v/>
      </c>
      <c r="AD227" s="413"/>
      <c r="AE227" s="414"/>
    </row>
    <row r="228" spans="1:31" ht="20" customHeight="1">
      <c r="A228" s="380"/>
      <c r="B228" s="380"/>
      <c r="C228" s="380"/>
      <c r="D228" s="380"/>
      <c r="E228" s="380"/>
      <c r="F228" s="380"/>
      <c r="G228" s="380"/>
      <c r="H228" s="662"/>
      <c r="I228" s="380"/>
      <c r="J228" s="688"/>
      <c r="K228" s="380"/>
      <c r="L228" s="380"/>
      <c r="M228" s="688"/>
      <c r="N228" s="689"/>
      <c r="O228" s="689"/>
      <c r="P228" s="380"/>
      <c r="Q228" s="380"/>
      <c r="R228" s="380"/>
      <c r="S228" s="380"/>
      <c r="T228" s="380"/>
      <c r="U228" s="380"/>
      <c r="V228" s="380"/>
      <c r="W228" s="380"/>
      <c r="X228" s="380"/>
      <c r="Y228" s="380"/>
      <c r="Z228" s="687" t="str">
        <f>IF(Carbon_Macro!T228&lt;&gt;"",CONCATENATE(Carbon_Macro!$J228,"[",Carbon_Macro!T228,"]"),"")</f>
        <v/>
      </c>
      <c r="AA228" s="413" t="str">
        <f>IF(Carbon_Macro!U228&lt;&gt;"",CONCATENATE(Carbon_Macro!$J228,"[",Carbon_Macro!U228,"]"),"")</f>
        <v/>
      </c>
      <c r="AB228" s="413" t="str">
        <f>IF(Carbon_Macro!V228&lt;&gt;"",CONCATENATE(Carbon_Macro!$H228,"[",Carbon_Macro!V228,"]"),"")</f>
        <v/>
      </c>
      <c r="AC228" s="413" t="str">
        <f>IF(Carbon_Macro!W228&lt;&gt;"",CONCATENATE(Carbon_Macro!$H228,"[",Carbon_Macro!W228,"]"),"")</f>
        <v/>
      </c>
      <c r="AD228" s="413"/>
      <c r="AE228" s="414"/>
    </row>
    <row r="229" spans="1:31" ht="20" customHeight="1">
      <c r="A229" s="380"/>
      <c r="B229" s="380"/>
      <c r="C229" s="380"/>
      <c r="D229" s="380"/>
      <c r="E229" s="380"/>
      <c r="F229" s="380"/>
      <c r="G229" s="380"/>
      <c r="H229" s="662"/>
      <c r="I229" s="380"/>
      <c r="J229" s="688"/>
      <c r="K229" s="380"/>
      <c r="L229" s="380"/>
      <c r="M229" s="688"/>
      <c r="N229" s="689"/>
      <c r="O229" s="689"/>
      <c r="P229" s="380"/>
      <c r="Q229" s="380"/>
      <c r="R229" s="380"/>
      <c r="S229" s="380"/>
      <c r="T229" s="380"/>
      <c r="U229" s="380"/>
      <c r="V229" s="380"/>
      <c r="W229" s="380"/>
      <c r="X229" s="380"/>
      <c r="Y229" s="380"/>
      <c r="Z229" s="687" t="str">
        <f>IF(Carbon_Macro!T229&lt;&gt;"",CONCATENATE(Carbon_Macro!$J229,"[",Carbon_Macro!T229,"]"),"")</f>
        <v/>
      </c>
      <c r="AA229" s="413" t="str">
        <f>IF(Carbon_Macro!U229&lt;&gt;"",CONCATENATE(Carbon_Macro!$J229,"[",Carbon_Macro!U229,"]"),"")</f>
        <v/>
      </c>
      <c r="AB229" s="413" t="str">
        <f>IF(Carbon_Macro!V229&lt;&gt;"",CONCATENATE(Carbon_Macro!$H229,"[",Carbon_Macro!V229,"]"),"")</f>
        <v/>
      </c>
      <c r="AC229" s="413" t="str">
        <f>IF(Carbon_Macro!W229&lt;&gt;"",CONCATENATE(Carbon_Macro!$H229,"[",Carbon_Macro!W229,"]"),"")</f>
        <v/>
      </c>
      <c r="AD229" s="413"/>
      <c r="AE229" s="414"/>
    </row>
    <row r="230" spans="1:31" ht="20" customHeight="1">
      <c r="A230" s="380"/>
      <c r="B230" s="380"/>
      <c r="C230" s="380"/>
      <c r="D230" s="380"/>
      <c r="E230" s="380"/>
      <c r="F230" s="380"/>
      <c r="G230" s="380"/>
      <c r="H230" s="661"/>
      <c r="I230" s="380"/>
      <c r="J230" s="688"/>
      <c r="K230" s="380"/>
      <c r="L230" s="380"/>
      <c r="M230" s="688"/>
      <c r="N230" s="689"/>
      <c r="O230" s="689"/>
      <c r="P230" s="380"/>
      <c r="Q230" s="380"/>
      <c r="R230" s="380"/>
      <c r="S230" s="380"/>
      <c r="T230" s="380"/>
      <c r="U230" s="380"/>
      <c r="V230" s="380"/>
      <c r="W230" s="380"/>
      <c r="X230" s="380"/>
      <c r="Y230" s="380"/>
      <c r="Z230" s="687" t="str">
        <f>IF(Carbon_Macro!T230&lt;&gt;"",CONCATENATE(Carbon_Macro!$J230,"[",Carbon_Macro!T230,"]"),"")</f>
        <v/>
      </c>
      <c r="AA230" s="413" t="str">
        <f>IF(Carbon_Macro!U230&lt;&gt;"",CONCATENATE(Carbon_Macro!$J230,"[",Carbon_Macro!U230,"]"),"")</f>
        <v/>
      </c>
      <c r="AB230" s="413" t="str">
        <f>IF(Carbon_Macro!V230&lt;&gt;"",CONCATENATE(Carbon_Macro!$H230,"[",Carbon_Macro!V230,"]"),"")</f>
        <v/>
      </c>
      <c r="AC230" s="413" t="str">
        <f>IF(Carbon_Macro!W230&lt;&gt;"",CONCATENATE(Carbon_Macro!$H230,"[",Carbon_Macro!W230,"]"),"")</f>
        <v/>
      </c>
      <c r="AD230" s="413"/>
      <c r="AE230" s="414"/>
    </row>
    <row r="231" spans="1:31" ht="20" customHeight="1">
      <c r="A231" s="380"/>
      <c r="B231" s="380"/>
      <c r="C231" s="380"/>
      <c r="D231" s="380"/>
      <c r="E231" s="380"/>
      <c r="F231" s="380"/>
      <c r="G231" s="380"/>
      <c r="H231" s="662"/>
      <c r="I231" s="380"/>
      <c r="J231" s="688"/>
      <c r="K231" s="380"/>
      <c r="L231" s="380"/>
      <c r="M231" s="688"/>
      <c r="N231" s="689"/>
      <c r="O231" s="689"/>
      <c r="P231" s="380"/>
      <c r="Q231" s="380"/>
      <c r="R231" s="380"/>
      <c r="S231" s="380"/>
      <c r="T231" s="380"/>
      <c r="U231" s="380"/>
      <c r="V231" s="380"/>
      <c r="W231" s="380"/>
      <c r="X231" s="380"/>
      <c r="Y231" s="380"/>
      <c r="Z231" s="687" t="str">
        <f>IF(Carbon_Macro!T231&lt;&gt;"",CONCATENATE(Carbon_Macro!$J231,"[",Carbon_Macro!T231,"]"),"")</f>
        <v/>
      </c>
      <c r="AA231" s="413" t="str">
        <f>IF(Carbon_Macro!U231&lt;&gt;"",CONCATENATE(Carbon_Macro!$J231,"[",Carbon_Macro!U231,"]"),"")</f>
        <v/>
      </c>
      <c r="AB231" s="413" t="str">
        <f>IF(Carbon_Macro!V231&lt;&gt;"",CONCATENATE(Carbon_Macro!$H231,"[",Carbon_Macro!V231,"]"),"")</f>
        <v/>
      </c>
      <c r="AC231" s="413" t="str">
        <f>IF(Carbon_Macro!W231&lt;&gt;"",CONCATENATE(Carbon_Macro!$H231,"[",Carbon_Macro!W231,"]"),"")</f>
        <v/>
      </c>
      <c r="AD231" s="413"/>
      <c r="AE231" s="414"/>
    </row>
    <row r="232" spans="1:31" ht="20" customHeight="1">
      <c r="A232" s="380"/>
      <c r="B232" s="380"/>
      <c r="C232" s="380"/>
      <c r="D232" s="380"/>
      <c r="E232" s="380"/>
      <c r="F232" s="380"/>
      <c r="G232" s="380"/>
      <c r="H232" s="662"/>
      <c r="I232" s="380"/>
      <c r="J232" s="688"/>
      <c r="K232" s="380"/>
      <c r="L232" s="380"/>
      <c r="M232" s="688"/>
      <c r="N232" s="689"/>
      <c r="O232" s="689"/>
      <c r="P232" s="380"/>
      <c r="Q232" s="380"/>
      <c r="R232" s="380"/>
      <c r="S232" s="380"/>
      <c r="T232" s="380"/>
      <c r="U232" s="380"/>
      <c r="V232" s="380"/>
      <c r="W232" s="380"/>
      <c r="X232" s="380"/>
      <c r="Y232" s="380"/>
      <c r="Z232" s="687" t="str">
        <f>IF(Carbon_Macro!T232&lt;&gt;"",CONCATENATE(Carbon_Macro!$J232,"[",Carbon_Macro!T232,"]"),"")</f>
        <v/>
      </c>
      <c r="AA232" s="413" t="str">
        <f>IF(Carbon_Macro!U232&lt;&gt;"",CONCATENATE(Carbon_Macro!$J232,"[",Carbon_Macro!U232,"]"),"")</f>
        <v/>
      </c>
      <c r="AB232" s="413" t="str">
        <f>IF(Carbon_Macro!V232&lt;&gt;"",CONCATENATE(Carbon_Macro!$H232,"[",Carbon_Macro!V232,"]"),"")</f>
        <v/>
      </c>
      <c r="AC232" s="413" t="str">
        <f>IF(Carbon_Macro!W232&lt;&gt;"",CONCATENATE(Carbon_Macro!$H232,"[",Carbon_Macro!W232,"]"),"")</f>
        <v/>
      </c>
      <c r="AD232" s="413"/>
      <c r="AE232" s="414"/>
    </row>
    <row r="233" spans="1:31" ht="20" customHeight="1">
      <c r="A233" s="380"/>
      <c r="B233" s="380"/>
      <c r="C233" s="380"/>
      <c r="D233" s="380"/>
      <c r="E233" s="380"/>
      <c r="F233" s="380"/>
      <c r="G233" s="380"/>
      <c r="H233" s="662"/>
      <c r="I233" s="380"/>
      <c r="J233" s="688"/>
      <c r="K233" s="380"/>
      <c r="L233" s="380"/>
      <c r="M233" s="688"/>
      <c r="N233" s="689"/>
      <c r="O233" s="689"/>
      <c r="P233" s="380"/>
      <c r="Q233" s="380"/>
      <c r="R233" s="380"/>
      <c r="S233" s="380"/>
      <c r="T233" s="380"/>
      <c r="U233" s="380"/>
      <c r="V233" s="380"/>
      <c r="W233" s="380"/>
      <c r="X233" s="380"/>
      <c r="Y233" s="380"/>
      <c r="Z233" s="687" t="str">
        <f>IF(Carbon_Macro!T233&lt;&gt;"",CONCATENATE(Carbon_Macro!$J233,"[",Carbon_Macro!T233,"]"),"")</f>
        <v/>
      </c>
      <c r="AA233" s="413" t="str">
        <f>IF(Carbon_Macro!U233&lt;&gt;"",CONCATENATE(Carbon_Macro!$J233,"[",Carbon_Macro!U233,"]"),"")</f>
        <v/>
      </c>
      <c r="AB233" s="413" t="str">
        <f>IF(Carbon_Macro!V233&lt;&gt;"",CONCATENATE(Carbon_Macro!$H233,"[",Carbon_Macro!V233,"]"),"")</f>
        <v/>
      </c>
      <c r="AC233" s="413" t="str">
        <f>IF(Carbon_Macro!W233&lt;&gt;"",CONCATENATE(Carbon_Macro!$H233,"[",Carbon_Macro!W233,"]"),"")</f>
        <v/>
      </c>
      <c r="AD233" s="413"/>
      <c r="AE233" s="414"/>
    </row>
    <row r="234" spans="1:31" ht="20" customHeight="1">
      <c r="A234" s="380"/>
      <c r="B234" s="380"/>
      <c r="C234" s="380"/>
      <c r="D234" s="380"/>
      <c r="E234" s="380"/>
      <c r="F234" s="380"/>
      <c r="G234" s="380"/>
      <c r="H234" s="662"/>
      <c r="I234" s="380"/>
      <c r="J234" s="688"/>
      <c r="K234" s="380"/>
      <c r="L234" s="380"/>
      <c r="M234" s="688"/>
      <c r="N234" s="689"/>
      <c r="O234" s="689"/>
      <c r="P234" s="380"/>
      <c r="Q234" s="380"/>
      <c r="R234" s="380"/>
      <c r="S234" s="380"/>
      <c r="T234" s="380"/>
      <c r="U234" s="380"/>
      <c r="V234" s="380"/>
      <c r="W234" s="380"/>
      <c r="X234" s="380"/>
      <c r="Y234" s="380"/>
      <c r="Z234" s="687" t="str">
        <f>IF(Carbon_Macro!T234&lt;&gt;"",CONCATENATE(Carbon_Macro!$J234,"[",Carbon_Macro!T234,"]"),"")</f>
        <v/>
      </c>
      <c r="AA234" s="413" t="str">
        <f>IF(Carbon_Macro!U234&lt;&gt;"",CONCATENATE(Carbon_Macro!$J234,"[",Carbon_Macro!U234,"]"),"")</f>
        <v/>
      </c>
      <c r="AB234" s="413" t="str">
        <f>IF(Carbon_Macro!V234&lt;&gt;"",CONCATENATE(Carbon_Macro!$H234,"[",Carbon_Macro!V234,"]"),"")</f>
        <v/>
      </c>
      <c r="AC234" s="413" t="str">
        <f>IF(Carbon_Macro!W234&lt;&gt;"",CONCATENATE(Carbon_Macro!$H234,"[",Carbon_Macro!W234,"]"),"")</f>
        <v/>
      </c>
      <c r="AD234" s="413"/>
      <c r="AE234" s="414"/>
    </row>
    <row r="235" spans="1:31" ht="20" customHeight="1">
      <c r="A235" s="380"/>
      <c r="B235" s="380"/>
      <c r="C235" s="380"/>
      <c r="D235" s="380"/>
      <c r="E235" s="380"/>
      <c r="F235" s="380"/>
      <c r="G235" s="380"/>
      <c r="H235" s="661"/>
      <c r="I235" s="380"/>
      <c r="J235" s="688"/>
      <c r="K235" s="380"/>
      <c r="L235" s="380"/>
      <c r="M235" s="688"/>
      <c r="N235" s="689"/>
      <c r="O235" s="689"/>
      <c r="P235" s="380"/>
      <c r="Q235" s="380"/>
      <c r="R235" s="380"/>
      <c r="S235" s="380"/>
      <c r="T235" s="380"/>
      <c r="U235" s="380"/>
      <c r="V235" s="380"/>
      <c r="W235" s="380"/>
      <c r="X235" s="380"/>
      <c r="Y235" s="380"/>
      <c r="Z235" s="687" t="str">
        <f>IF(Carbon_Macro!T235&lt;&gt;"",CONCATENATE(Carbon_Macro!$J235,"[",Carbon_Macro!T235,"]"),"")</f>
        <v/>
      </c>
      <c r="AA235" s="413" t="str">
        <f>IF(Carbon_Macro!U235&lt;&gt;"",CONCATENATE(Carbon_Macro!$J235,"[",Carbon_Macro!U235,"]"),"")</f>
        <v/>
      </c>
      <c r="AB235" s="413" t="str">
        <f>IF(Carbon_Macro!V235&lt;&gt;"",CONCATENATE(Carbon_Macro!$H235,"[",Carbon_Macro!V235,"]"),"")</f>
        <v/>
      </c>
      <c r="AC235" s="413" t="str">
        <f>IF(Carbon_Macro!W235&lt;&gt;"",CONCATENATE(Carbon_Macro!$H235,"[",Carbon_Macro!W235,"]"),"")</f>
        <v/>
      </c>
      <c r="AD235" s="413"/>
      <c r="AE235" s="414"/>
    </row>
    <row r="236" spans="1:31" ht="20" customHeight="1">
      <c r="A236" s="380"/>
      <c r="B236" s="380"/>
      <c r="C236" s="380"/>
      <c r="D236" s="380"/>
      <c r="E236" s="380"/>
      <c r="F236" s="380"/>
      <c r="G236" s="380"/>
      <c r="H236" s="662"/>
      <c r="I236" s="380"/>
      <c r="J236" s="688"/>
      <c r="K236" s="380"/>
      <c r="L236" s="380"/>
      <c r="M236" s="688"/>
      <c r="N236" s="689"/>
      <c r="O236" s="689"/>
      <c r="P236" s="380"/>
      <c r="Q236" s="380"/>
      <c r="R236" s="380"/>
      <c r="S236" s="380"/>
      <c r="T236" s="380"/>
      <c r="U236" s="380"/>
      <c r="V236" s="380"/>
      <c r="W236" s="380"/>
      <c r="X236" s="380"/>
      <c r="Y236" s="380"/>
      <c r="Z236" s="687" t="str">
        <f>IF(Carbon_Macro!T236&lt;&gt;"",CONCATENATE(Carbon_Macro!$J236,"[",Carbon_Macro!T236,"]"),"")</f>
        <v/>
      </c>
      <c r="AA236" s="413" t="str">
        <f>IF(Carbon_Macro!U236&lt;&gt;"",CONCATENATE(Carbon_Macro!$J236,"[",Carbon_Macro!U236,"]"),"")</f>
        <v/>
      </c>
      <c r="AB236" s="413" t="str">
        <f>IF(Carbon_Macro!V236&lt;&gt;"",CONCATENATE(Carbon_Macro!$H236,"[",Carbon_Macro!V236,"]"),"")</f>
        <v/>
      </c>
      <c r="AC236" s="413" t="str">
        <f>IF(Carbon_Macro!W236&lt;&gt;"",CONCATENATE(Carbon_Macro!$H236,"[",Carbon_Macro!W236,"]"),"")</f>
        <v/>
      </c>
      <c r="AD236" s="413"/>
      <c r="AE236" s="414"/>
    </row>
    <row r="237" spans="1:31" ht="20" customHeight="1">
      <c r="A237" s="380"/>
      <c r="B237" s="380"/>
      <c r="C237" s="380"/>
      <c r="D237" s="380"/>
      <c r="E237" s="380"/>
      <c r="F237" s="380"/>
      <c r="G237" s="380"/>
      <c r="H237" s="662"/>
      <c r="I237" s="380"/>
      <c r="J237" s="688"/>
      <c r="K237" s="380"/>
      <c r="L237" s="380"/>
      <c r="M237" s="688"/>
      <c r="N237" s="689"/>
      <c r="O237" s="689"/>
      <c r="P237" s="380"/>
      <c r="Q237" s="380"/>
      <c r="R237" s="380"/>
      <c r="S237" s="380"/>
      <c r="T237" s="380"/>
      <c r="U237" s="380"/>
      <c r="V237" s="380"/>
      <c r="W237" s="380"/>
      <c r="X237" s="380"/>
      <c r="Y237" s="380"/>
      <c r="Z237" s="687" t="str">
        <f>IF(Carbon_Macro!T237&lt;&gt;"",CONCATENATE(Carbon_Macro!$J237,"[",Carbon_Macro!T237,"]"),"")</f>
        <v/>
      </c>
      <c r="AA237" s="413" t="str">
        <f>IF(Carbon_Macro!U237&lt;&gt;"",CONCATENATE(Carbon_Macro!$J237,"[",Carbon_Macro!U237,"]"),"")</f>
        <v/>
      </c>
      <c r="AB237" s="413" t="str">
        <f>IF(Carbon_Macro!V237&lt;&gt;"",CONCATENATE(Carbon_Macro!$H237,"[",Carbon_Macro!V237,"]"),"")</f>
        <v/>
      </c>
      <c r="AC237" s="413" t="str">
        <f>IF(Carbon_Macro!W237&lt;&gt;"",CONCATENATE(Carbon_Macro!$H237,"[",Carbon_Macro!W237,"]"),"")</f>
        <v/>
      </c>
      <c r="AD237" s="413"/>
      <c r="AE237" s="414"/>
    </row>
    <row r="238" spans="1:31" ht="20" customHeight="1">
      <c r="A238" s="380"/>
      <c r="B238" s="380"/>
      <c r="C238" s="380"/>
      <c r="D238" s="380"/>
      <c r="E238" s="380"/>
      <c r="F238" s="380"/>
      <c r="G238" s="380"/>
      <c r="H238" s="665"/>
      <c r="I238" s="380"/>
      <c r="J238" s="688"/>
      <c r="K238" s="380"/>
      <c r="L238" s="380"/>
      <c r="M238" s="688"/>
      <c r="N238" s="689"/>
      <c r="O238" s="689"/>
      <c r="P238" s="380"/>
      <c r="Q238" s="380"/>
      <c r="R238" s="380"/>
      <c r="S238" s="380"/>
      <c r="T238" s="380"/>
      <c r="U238" s="380"/>
      <c r="V238" s="380"/>
      <c r="W238" s="380"/>
      <c r="X238" s="380"/>
      <c r="Y238" s="380"/>
      <c r="Z238" s="687" t="str">
        <f>IF(Carbon_Macro!T238&lt;&gt;"",CONCATENATE(Carbon_Macro!$J238,"[",Carbon_Macro!T238,"]"),"")</f>
        <v/>
      </c>
      <c r="AA238" s="413" t="str">
        <f>IF(Carbon_Macro!U238&lt;&gt;"",CONCATENATE(Carbon_Macro!$J238,"[",Carbon_Macro!U238,"]"),"")</f>
        <v/>
      </c>
      <c r="AB238" s="413" t="str">
        <f>IF(Carbon_Macro!V238&lt;&gt;"",CONCATENATE(Carbon_Macro!$H238,"[",Carbon_Macro!V238,"]"),"")</f>
        <v/>
      </c>
      <c r="AC238" s="413" t="str">
        <f>IF(Carbon_Macro!W238&lt;&gt;"",CONCATENATE(Carbon_Macro!$H238,"[",Carbon_Macro!W238,"]"),"")</f>
        <v/>
      </c>
      <c r="AD238" s="413"/>
      <c r="AE238" s="414"/>
    </row>
    <row r="239" spans="1:31" ht="20" customHeight="1">
      <c r="A239" s="380"/>
      <c r="B239" s="380"/>
      <c r="C239" s="380"/>
      <c r="D239" s="380"/>
      <c r="E239" s="380"/>
      <c r="F239" s="380"/>
      <c r="G239" s="380"/>
      <c r="H239" s="665"/>
      <c r="I239" s="380"/>
      <c r="J239" s="688"/>
      <c r="K239" s="380"/>
      <c r="L239" s="380"/>
      <c r="M239" s="688"/>
      <c r="N239" s="689"/>
      <c r="O239" s="689"/>
      <c r="P239" s="380"/>
      <c r="Q239" s="380"/>
      <c r="R239" s="380"/>
      <c r="S239" s="380"/>
      <c r="T239" s="380"/>
      <c r="U239" s="380"/>
      <c r="V239" s="380"/>
      <c r="W239" s="380"/>
      <c r="X239" s="380"/>
      <c r="Y239" s="380"/>
      <c r="Z239" s="687" t="str">
        <f>IF(Carbon_Macro!T239&lt;&gt;"",CONCATENATE(Carbon_Macro!$J239,"[",Carbon_Macro!T239,"]"),"")</f>
        <v/>
      </c>
      <c r="AA239" s="413" t="str">
        <f>IF(Carbon_Macro!U239&lt;&gt;"",CONCATENATE(Carbon_Macro!$J239,"[",Carbon_Macro!U239,"]"),"")</f>
        <v/>
      </c>
      <c r="AB239" s="413" t="str">
        <f>IF(Carbon_Macro!V239&lt;&gt;"",CONCATENATE(Carbon_Macro!$H239,"[",Carbon_Macro!V239,"]"),"")</f>
        <v/>
      </c>
      <c r="AC239" s="413" t="str">
        <f>IF(Carbon_Macro!W239&lt;&gt;"",CONCATENATE(Carbon_Macro!$H239,"[",Carbon_Macro!W239,"]"),"")</f>
        <v/>
      </c>
      <c r="AD239" s="413"/>
      <c r="AE239" s="414"/>
    </row>
    <row r="240" spans="1:31" ht="20" customHeight="1">
      <c r="A240" s="380"/>
      <c r="B240" s="380"/>
      <c r="C240" s="380"/>
      <c r="D240" s="380"/>
      <c r="E240" s="380"/>
      <c r="F240" s="380"/>
      <c r="G240" s="380"/>
      <c r="H240" s="665"/>
      <c r="I240" s="380"/>
      <c r="J240" s="688"/>
      <c r="K240" s="380"/>
      <c r="L240" s="380"/>
      <c r="M240" s="688"/>
      <c r="N240" s="689"/>
      <c r="O240" s="689"/>
      <c r="P240" s="380"/>
      <c r="Q240" s="380"/>
      <c r="R240" s="380"/>
      <c r="S240" s="380"/>
      <c r="T240" s="380"/>
      <c r="U240" s="380"/>
      <c r="V240" s="380"/>
      <c r="W240" s="380"/>
      <c r="X240" s="380"/>
      <c r="Y240" s="380"/>
      <c r="Z240" s="687" t="str">
        <f>IF(Carbon_Macro!T240&lt;&gt;"",CONCATENATE(Carbon_Macro!$J240,"[",Carbon_Macro!T240,"]"),"")</f>
        <v/>
      </c>
      <c r="AA240" s="413" t="str">
        <f>IF(Carbon_Macro!U240&lt;&gt;"",CONCATENATE(Carbon_Macro!$J240,"[",Carbon_Macro!U240,"]"),"")</f>
        <v/>
      </c>
      <c r="AB240" s="413" t="str">
        <f>IF(Carbon_Macro!V240&lt;&gt;"",CONCATENATE(Carbon_Macro!$H240,"[",Carbon_Macro!V240,"]"),"")</f>
        <v/>
      </c>
      <c r="AC240" s="413" t="str">
        <f>IF(Carbon_Macro!W240&lt;&gt;"",CONCATENATE(Carbon_Macro!$H240,"[",Carbon_Macro!W240,"]"),"")</f>
        <v/>
      </c>
      <c r="AD240" s="413"/>
      <c r="AE240" s="414"/>
    </row>
    <row r="241" spans="1:29">
      <c r="A241" s="379"/>
      <c r="H241" s="377"/>
      <c r="AC241" s="342" t="str">
        <f>IF(Carbon_Macro!W241&lt;&gt;"",CONCATENATE(Carbon_Macro!$H241,"[",Carbon_Macro!W241,"]"),"")</f>
        <v/>
      </c>
    </row>
    <row r="242" spans="1:29">
      <c r="A242" s="379"/>
      <c r="AC242" s="342" t="str">
        <f>IF(Carbon_Macro!W242&lt;&gt;"",CONCATENATE(Carbon_Macro!$H242,"[",Carbon_Macro!W242,"]"),"")</f>
        <v/>
      </c>
    </row>
  </sheetData>
  <mergeCells count="10">
    <mergeCell ref="J2:L2"/>
    <mergeCell ref="N2:R2"/>
    <mergeCell ref="Z2:AE2"/>
    <mergeCell ref="S2:W2"/>
    <mergeCell ref="A2:D2"/>
    <mergeCell ref="E2:E3"/>
    <mergeCell ref="F2:F3"/>
    <mergeCell ref="G2:G3"/>
    <mergeCell ref="H2:H3"/>
    <mergeCell ref="I2:I3"/>
  </mergeCells>
  <pageMargins left="0.7" right="0.7" top="0.75" bottom="0.75" header="0.3" footer="0.3"/>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CC0CC-1247-EB46-969C-08B98B4EBE27}">
  <dimension ref="A1:BFC200"/>
  <sheetViews>
    <sheetView tabSelected="1" zoomScale="87" workbookViewId="0">
      <selection activeCell="C11" sqref="C11:C12"/>
    </sheetView>
  </sheetViews>
  <sheetFormatPr baseColWidth="10" defaultColWidth="10.83203125" defaultRowHeight="16"/>
  <cols>
    <col min="1" max="3" width="10.83203125" style="342"/>
    <col min="4" max="4" width="8" style="342" customWidth="1"/>
    <col min="5" max="5" width="4" style="342" customWidth="1"/>
    <col min="6" max="6" width="9.6640625" style="342" customWidth="1"/>
    <col min="7" max="7" width="8.1640625" style="342" customWidth="1"/>
    <col min="8" max="8" width="101.33203125" style="382" customWidth="1"/>
    <col min="9" max="9" width="6.83203125" style="342" hidden="1" customWidth="1"/>
    <col min="10" max="10" width="113.5" style="586" customWidth="1"/>
    <col min="11" max="11" width="60.83203125" style="342" hidden="1" customWidth="1"/>
    <col min="12" max="12" width="60.6640625" style="342" hidden="1" customWidth="1"/>
    <col min="13" max="13" width="60.6640625" style="586" hidden="1" customWidth="1"/>
    <col min="14" max="15" width="91.1640625" style="509" hidden="1" customWidth="1"/>
    <col min="16" max="16" width="0.1640625" style="342" customWidth="1"/>
    <col min="17" max="17" width="35.83203125" style="342" hidden="1" customWidth="1"/>
    <col min="18" max="18" width="52.1640625" style="342" customWidth="1"/>
    <col min="19" max="25" width="10.83203125" style="342"/>
    <col min="26" max="26" width="50.6640625" style="552" hidden="1" customWidth="1"/>
    <col min="27" max="27" width="79.83203125" style="342" hidden="1" customWidth="1"/>
    <col min="28" max="30" width="51.6640625" style="342" hidden="1" customWidth="1"/>
    <col min="31" max="31" width="0" style="342" hidden="1" customWidth="1"/>
    <col min="1512" max="16384" width="10.83203125" style="342"/>
  </cols>
  <sheetData>
    <row r="1" spans="1:31" ht="17" thickBot="1">
      <c r="A1" s="273" t="s">
        <v>1614</v>
      </c>
      <c r="B1" s="376"/>
      <c r="C1" s="376"/>
      <c r="D1" s="376"/>
      <c r="E1" s="376"/>
      <c r="F1" s="376"/>
      <c r="G1" s="376"/>
      <c r="H1" s="377"/>
      <c r="I1" s="376"/>
      <c r="J1" s="583"/>
      <c r="K1" s="376"/>
      <c r="L1" s="376"/>
      <c r="M1" s="583"/>
      <c r="N1" s="504"/>
      <c r="O1" s="504"/>
      <c r="P1" s="376"/>
      <c r="Q1" s="376"/>
      <c r="R1" s="376"/>
      <c r="S1" s="376"/>
      <c r="T1" s="376"/>
      <c r="U1" s="376"/>
      <c r="V1" s="376"/>
      <c r="W1" s="376"/>
      <c r="X1" s="376"/>
      <c r="Y1" s="376"/>
      <c r="Z1" s="545"/>
      <c r="AA1" s="376"/>
      <c r="AB1" s="376"/>
      <c r="AC1" s="376"/>
      <c r="AD1" s="376"/>
      <c r="AE1" s="376"/>
    </row>
    <row r="2" spans="1:31" ht="17" thickBot="1">
      <c r="A2" s="815" t="s">
        <v>269</v>
      </c>
      <c r="B2" s="816"/>
      <c r="C2" s="816"/>
      <c r="D2" s="817"/>
      <c r="E2" s="824" t="s">
        <v>361</v>
      </c>
      <c r="F2" s="836" t="s">
        <v>426</v>
      </c>
      <c r="G2" s="826" t="s">
        <v>2114</v>
      </c>
      <c r="H2" s="820" t="s">
        <v>60</v>
      </c>
      <c r="I2" s="818" t="s">
        <v>51</v>
      </c>
      <c r="J2" s="813" t="s">
        <v>270</v>
      </c>
      <c r="K2" s="813"/>
      <c r="L2" s="814"/>
      <c r="M2" s="584"/>
      <c r="N2" s="812" t="s">
        <v>416</v>
      </c>
      <c r="O2" s="813"/>
      <c r="P2" s="813"/>
      <c r="Q2" s="813"/>
      <c r="R2" s="814"/>
      <c r="S2" s="832" t="s">
        <v>421</v>
      </c>
      <c r="T2" s="833"/>
      <c r="U2" s="833"/>
      <c r="V2" s="833"/>
      <c r="W2" s="834"/>
      <c r="X2"/>
      <c r="Y2"/>
      <c r="Z2" s="812" t="s">
        <v>417</v>
      </c>
      <c r="AA2" s="813"/>
      <c r="AB2" s="813"/>
      <c r="AC2" s="813"/>
      <c r="AD2" s="813"/>
      <c r="AE2" s="814"/>
    </row>
    <row r="3" spans="1:31" ht="18" thickBot="1">
      <c r="A3" s="690" t="s">
        <v>9</v>
      </c>
      <c r="B3" s="691" t="s">
        <v>8</v>
      </c>
      <c r="C3" s="691" t="s">
        <v>7</v>
      </c>
      <c r="D3" s="692" t="s">
        <v>38</v>
      </c>
      <c r="E3" s="835"/>
      <c r="F3" s="837"/>
      <c r="G3" s="838"/>
      <c r="H3" s="821"/>
      <c r="I3" s="839"/>
      <c r="J3" s="700" t="s">
        <v>63</v>
      </c>
      <c r="K3" s="693" t="s">
        <v>2229</v>
      </c>
      <c r="L3" s="724" t="s">
        <v>91</v>
      </c>
      <c r="M3" s="694" t="s">
        <v>2188</v>
      </c>
      <c r="N3" s="695" t="s">
        <v>1880</v>
      </c>
      <c r="O3" s="695" t="s">
        <v>2190</v>
      </c>
      <c r="P3" s="696" t="s">
        <v>1879</v>
      </c>
      <c r="Q3" s="701" t="s">
        <v>420</v>
      </c>
      <c r="R3" s="713" t="s">
        <v>419</v>
      </c>
      <c r="S3" s="702" t="s">
        <v>59</v>
      </c>
      <c r="T3" s="703" t="s">
        <v>4</v>
      </c>
      <c r="U3" s="703" t="s">
        <v>5</v>
      </c>
      <c r="V3" s="703" t="s">
        <v>58</v>
      </c>
      <c r="W3" s="704" t="s">
        <v>57</v>
      </c>
      <c r="X3"/>
      <c r="Y3"/>
      <c r="Z3" s="546" t="s">
        <v>271</v>
      </c>
      <c r="AA3" s="394" t="s">
        <v>272</v>
      </c>
      <c r="AB3" s="394" t="s">
        <v>273</v>
      </c>
      <c r="AC3" s="394" t="s">
        <v>274</v>
      </c>
      <c r="AD3" s="394" t="s">
        <v>2894</v>
      </c>
      <c r="AE3" s="395" t="s">
        <v>2895</v>
      </c>
    </row>
    <row r="4" spans="1:31" ht="17" thickBot="1">
      <c r="A4" s="473" t="s">
        <v>615</v>
      </c>
      <c r="B4" s="27" t="s">
        <v>297</v>
      </c>
      <c r="C4" s="27" t="s">
        <v>3020</v>
      </c>
      <c r="D4" s="697" t="str">
        <f>CONCATENATE(A4,B4,C4)</f>
        <v>*ptghg</v>
      </c>
      <c r="E4" s="32"/>
      <c r="F4" s="32"/>
      <c r="G4" s="32"/>
      <c r="H4" s="721" t="s">
        <v>3089</v>
      </c>
      <c r="I4" s="27"/>
      <c r="J4" s="32" t="str">
        <f>H4</f>
        <v xml:space="preserve">Personal territorial GHG emissions </v>
      </c>
      <c r="K4" s="27"/>
      <c r="L4" s="27" t="str">
        <f>CONCATENATE(H4," of ",I4)</f>
        <v xml:space="preserve">Personal territorial GHG emissions  of </v>
      </c>
      <c r="M4" s="27" t="str">
        <f>CONCATENATE(N4,Sectors!$B$9)</f>
        <v>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v>
      </c>
      <c r="N4" s="27" t="s">
        <v>1887</v>
      </c>
      <c r="O4" s="27"/>
      <c r="P4" s="27"/>
      <c r="Q4" s="27" t="e">
        <f>CONCATENATE("[",J4,"]","=","[",#REF!,"]","+","[",#REF!,"]",)</f>
        <v>#REF!</v>
      </c>
      <c r="R4" s="714" t="str">
        <f>CONCATENATE(D4,"=",D5,"+",D6,)</f>
        <v>*ptghg=*ptcar+*ptgho</v>
      </c>
      <c r="S4" s="715"/>
      <c r="T4" s="716" t="str">
        <f>D4</f>
        <v>*ptghg</v>
      </c>
      <c r="U4" s="716"/>
      <c r="V4" s="716"/>
      <c r="W4" s="717"/>
      <c r="X4"/>
      <c r="Y4"/>
      <c r="Z4" s="546"/>
      <c r="AA4" s="394"/>
      <c r="AB4" s="394"/>
      <c r="AC4" s="394"/>
      <c r="AD4" s="394"/>
      <c r="AE4" s="395"/>
    </row>
    <row r="5" spans="1:31" ht="17" thickBot="1">
      <c r="A5" s="482" t="s">
        <v>615</v>
      </c>
      <c r="B5" s="28" t="s">
        <v>297</v>
      </c>
      <c r="C5" s="28" t="s">
        <v>3010</v>
      </c>
      <c r="D5" s="698" t="str">
        <f t="shared" ref="D5:D9" si="0">CONCATENATE(A5,B5,C5)</f>
        <v>*ptcar</v>
      </c>
      <c r="E5" s="23"/>
      <c r="F5" s="23"/>
      <c r="G5" s="23"/>
      <c r="H5" s="720" t="s">
        <v>3039</v>
      </c>
      <c r="I5" s="28"/>
      <c r="J5" s="23" t="str">
        <f>H5</f>
        <v xml:space="preserve">Personal territorial carbon emissions </v>
      </c>
      <c r="K5" s="28"/>
      <c r="L5" s="28"/>
      <c r="M5" s="28"/>
      <c r="N5" s="28"/>
      <c r="O5" s="28"/>
      <c r="P5" s="28"/>
      <c r="Q5" s="28"/>
      <c r="R5" s="711"/>
      <c r="S5" s="705"/>
      <c r="T5" s="706"/>
      <c r="U5" s="706" t="str">
        <f>D5</f>
        <v>*ptcar</v>
      </c>
      <c r="V5" s="707"/>
      <c r="W5" s="707"/>
      <c r="X5"/>
      <c r="Y5"/>
      <c r="Z5" s="546"/>
      <c r="AA5" s="394"/>
      <c r="AB5" s="394"/>
      <c r="AC5" s="394"/>
      <c r="AD5" s="394"/>
      <c r="AE5" s="395"/>
    </row>
    <row r="6" spans="1:31" ht="17" thickBot="1">
      <c r="A6" s="482" t="s">
        <v>615</v>
      </c>
      <c r="B6" s="28" t="s">
        <v>297</v>
      </c>
      <c r="C6" s="28" t="s">
        <v>2791</v>
      </c>
      <c r="D6" s="698" t="str">
        <f t="shared" si="0"/>
        <v>*ptgho</v>
      </c>
      <c r="E6" s="23"/>
      <c r="F6" s="23"/>
      <c r="G6" s="23"/>
      <c r="H6" s="720" t="s">
        <v>3040</v>
      </c>
      <c r="I6" s="28"/>
      <c r="J6" s="23" t="str">
        <f t="shared" ref="J6" si="1">H6</f>
        <v xml:space="preserve">Personal territorial emissions from other gases </v>
      </c>
      <c r="K6" s="28"/>
      <c r="L6" s="28"/>
      <c r="M6" s="28"/>
      <c r="N6" s="28"/>
      <c r="O6" s="28"/>
      <c r="P6" s="28"/>
      <c r="Q6" s="28"/>
      <c r="R6" s="711"/>
      <c r="S6" s="705"/>
      <c r="T6" s="706"/>
      <c r="U6" s="706" t="str">
        <f>D6</f>
        <v>*ptgho</v>
      </c>
      <c r="V6" s="707"/>
      <c r="W6" s="707"/>
      <c r="X6"/>
      <c r="Y6"/>
      <c r="Z6" s="546"/>
      <c r="AA6" s="394"/>
      <c r="AB6" s="394"/>
      <c r="AC6" s="394"/>
      <c r="AD6" s="394"/>
      <c r="AE6" s="395"/>
    </row>
    <row r="7" spans="1:31" ht="20" customHeight="1">
      <c r="A7" s="473" t="s">
        <v>615</v>
      </c>
      <c r="B7" s="27" t="s">
        <v>3027</v>
      </c>
      <c r="C7" s="27" t="s">
        <v>3020</v>
      </c>
      <c r="D7" s="697" t="str">
        <f t="shared" si="0"/>
        <v>*pfghg</v>
      </c>
      <c r="E7" s="32"/>
      <c r="F7" s="32"/>
      <c r="G7" s="32"/>
      <c r="H7" s="721" t="s">
        <v>3043</v>
      </c>
      <c r="I7" s="27"/>
      <c r="J7" s="32" t="str">
        <f t="shared" ref="J7:J9" si="2">H7</f>
        <v xml:space="preserve">Personal carbon footprint </v>
      </c>
      <c r="K7" s="27"/>
      <c r="L7" s="27" t="str">
        <f t="shared" ref="L7:L12" si="3">CONCATENATE(H7," of ",I7)</f>
        <v xml:space="preserve">Personal carbon footprint  of </v>
      </c>
      <c r="M7" s="27"/>
      <c r="N7" s="27"/>
      <c r="O7" s="27"/>
      <c r="P7" s="27"/>
      <c r="Q7" s="27" t="e">
        <f>CONCATENATE("[",H7,"]","=","[",#REF!,"]","+","[",#REF!,"]","+","[",H8,"]",)</f>
        <v>#REF!</v>
      </c>
      <c r="R7" s="714" t="str">
        <f>CONCATENATE(D7,"=",D8,"+",D9,)</f>
        <v>*pfghg=*pfcar+*pfgho</v>
      </c>
      <c r="S7" s="715"/>
      <c r="T7" s="716" t="str">
        <f>D7</f>
        <v>*pfghg</v>
      </c>
      <c r="U7" s="716"/>
      <c r="V7" s="716"/>
      <c r="W7" s="717"/>
      <c r="X7"/>
      <c r="Y7"/>
      <c r="Z7" s="548" t="str">
        <f>IF(Carbon_Macro!T34&lt;&gt;"",CONCATENATE(Carbon_Macro!$J34,"[",Carbon_Macro!T34,"]"),"")</f>
        <v>National carbon footprint  [*nfghg]</v>
      </c>
      <c r="AA7" s="413" t="str">
        <f>IF(Carbon_Macro!U34&lt;&gt;"",CONCATENATE(Carbon_Macro!$J34,"[",Carbon_Macro!U34,"]"),"")</f>
        <v/>
      </c>
      <c r="AB7" s="413" t="str">
        <f>IF(Carbon_Macro!V34&lt;&gt;"",CONCATENATE(Carbon_Macro!$H34,"[",Carbon_Macro!V34,"]"),"")</f>
        <v/>
      </c>
      <c r="AC7" s="413" t="str">
        <f>IF(Carbon_Macro!W34&lt;&gt;"",CONCATENATE(Carbon_Macro!$H34,"[",Carbon_Macro!W34,"]"),"")</f>
        <v/>
      </c>
      <c r="AD7" s="413" t="str">
        <f>IF(Carbon_Macro!X34&lt;&gt;"",CONCATENATE(Carbon_Macro!$H34,"[",Carbon_Macro!X34,"]"),"")</f>
        <v/>
      </c>
      <c r="AE7" s="414" t="str">
        <f>IF(Carbon_Macro!Y34&lt;&gt;"",CONCATENATE(Carbon_Macro!$H34,"[",Carbon_Macro!Y34,"]"),"")</f>
        <v/>
      </c>
    </row>
    <row r="8" spans="1:31" ht="20" customHeight="1">
      <c r="A8" s="482" t="s">
        <v>615</v>
      </c>
      <c r="B8" s="28" t="s">
        <v>3027</v>
      </c>
      <c r="C8" s="28" t="s">
        <v>3010</v>
      </c>
      <c r="D8" s="698" t="str">
        <f t="shared" si="0"/>
        <v>*pfcar</v>
      </c>
      <c r="E8" s="23"/>
      <c r="F8" s="23"/>
      <c r="G8" s="23"/>
      <c r="H8" s="720" t="s">
        <v>3041</v>
      </c>
      <c r="I8" s="28"/>
      <c r="J8" s="23" t="str">
        <f t="shared" si="2"/>
        <v>Personal CO2 footprint</v>
      </c>
      <c r="K8" s="28"/>
      <c r="L8" s="28" t="str">
        <f t="shared" si="3"/>
        <v xml:space="preserve">Personal CO2 footprint of </v>
      </c>
      <c r="M8" s="28"/>
      <c r="N8" s="28"/>
      <c r="O8" s="28"/>
      <c r="P8" s="28"/>
      <c r="Q8" s="28"/>
      <c r="R8" s="711"/>
      <c r="S8" s="705"/>
      <c r="T8" s="706"/>
      <c r="U8" s="706" t="str">
        <f>D8</f>
        <v>*pfcar</v>
      </c>
      <c r="V8" s="706"/>
      <c r="W8" s="707"/>
      <c r="X8"/>
      <c r="Y8"/>
      <c r="Z8" s="548" t="str">
        <f>IF(Carbon_Macro!T35&lt;&gt;"",CONCATENATE(Carbon_Macro!$J35,"[",Carbon_Macro!T35,"]"),"")</f>
        <v/>
      </c>
      <c r="AA8" s="413" t="str">
        <f>IF(Carbon_Macro!U35&lt;&gt;"",CONCATENATE(Carbon_Macro!$J35,"[",Carbon_Macro!U35,"]"),"")</f>
        <v>National CO2 footprint  [*nfcar]</v>
      </c>
      <c r="AB8" s="413" t="str">
        <f>IF(Carbon_Macro!V35&lt;&gt;"",CONCATENATE(Carbon_Macro!$H35,"[",Carbon_Macro!V35,"]"),"")</f>
        <v/>
      </c>
      <c r="AC8" s="413" t="str">
        <f>IF(Carbon_Macro!W35&lt;&gt;"",CONCATENATE(Carbon_Macro!$H35,"[",Carbon_Macro!W35,"]"),"")</f>
        <v/>
      </c>
      <c r="AD8" s="413" t="str">
        <f>IF(Carbon_Macro!X35&lt;&gt;"",CONCATENATE(Carbon_Macro!$H35,"[",Carbon_Macro!X35,"]"),"")</f>
        <v/>
      </c>
      <c r="AE8" s="414" t="str">
        <f>IF(Carbon_Macro!Y35&lt;&gt;"",CONCATENATE(Carbon_Macro!$H35,"[",Carbon_Macro!Y35,"]"),"")</f>
        <v/>
      </c>
    </row>
    <row r="9" spans="1:31" ht="20" customHeight="1" thickBot="1">
      <c r="A9" s="474" t="s">
        <v>615</v>
      </c>
      <c r="B9" s="25" t="s">
        <v>3027</v>
      </c>
      <c r="C9" s="25" t="s">
        <v>2791</v>
      </c>
      <c r="D9" s="699" t="str">
        <f t="shared" si="0"/>
        <v>*pfgho</v>
      </c>
      <c r="E9" s="24"/>
      <c r="F9" s="24"/>
      <c r="G9" s="24"/>
      <c r="H9" s="723" t="s">
        <v>3042</v>
      </c>
      <c r="I9" s="25"/>
      <c r="J9" s="24" t="str">
        <f t="shared" si="2"/>
        <v xml:space="preserve">Personal footprint of other gases </v>
      </c>
      <c r="K9" s="25"/>
      <c r="L9" s="25" t="str">
        <f t="shared" si="3"/>
        <v xml:space="preserve">Personal footprint of other gases  of </v>
      </c>
      <c r="M9" s="25"/>
      <c r="N9" s="25"/>
      <c r="O9" s="25"/>
      <c r="P9" s="25"/>
      <c r="Q9" s="25"/>
      <c r="R9" s="712"/>
      <c r="S9" s="708"/>
      <c r="T9" s="709"/>
      <c r="U9" s="709" t="str">
        <f>D9</f>
        <v>*pfgho</v>
      </c>
      <c r="V9" s="709"/>
      <c r="W9" s="710"/>
      <c r="X9"/>
      <c r="Y9"/>
      <c r="Z9" s="548" t="str">
        <f>IF(Carbon_Macro!T36&lt;&gt;"",CONCATENATE(Carbon_Macro!$J36,"[",Carbon_Macro!T36,"]"),"")</f>
        <v/>
      </c>
      <c r="AA9" s="413" t="str">
        <f>IF(Carbon_Macro!U36&lt;&gt;"",CONCATENATE(Carbon_Macro!$J36,"[",Carbon_Macro!U36,"]"),"")</f>
        <v>National footprint of other gases  [*nfgho]</v>
      </c>
      <c r="AB9" s="413" t="str">
        <f>IF(Carbon_Macro!V36&lt;&gt;"",CONCATENATE(Carbon_Macro!$H36,"[",Carbon_Macro!V36,"]"),"")</f>
        <v/>
      </c>
      <c r="AC9" s="413" t="str">
        <f>IF(Carbon_Macro!W36&lt;&gt;"",CONCATENATE(Carbon_Macro!$H36,"[",Carbon_Macro!W36,"]"),"")</f>
        <v/>
      </c>
      <c r="AD9" s="413"/>
      <c r="AE9" s="414" t="str">
        <f>IF(Carbon_Macro!Y36&lt;&gt;"",CONCATENATE(Carbon_Macro!$H36,"[",Carbon_Macro!Y36,"]"),"")</f>
        <v/>
      </c>
    </row>
    <row r="10" spans="1:31" ht="20" customHeight="1" thickBot="1">
      <c r="A10" s="473" t="s">
        <v>615</v>
      </c>
      <c r="B10" s="27" t="s">
        <v>3027</v>
      </c>
      <c r="C10" s="27" t="s">
        <v>3020</v>
      </c>
      <c r="D10" s="697" t="str">
        <f t="shared" ref="D10:D12" si="4">CONCATENATE(A10,B10,C10)</f>
        <v>*pfghg</v>
      </c>
      <c r="E10" s="32"/>
      <c r="F10" s="32"/>
      <c r="G10" s="32"/>
      <c r="H10" s="721" t="s">
        <v>3043</v>
      </c>
      <c r="I10" s="27"/>
      <c r="J10" s="32" t="str">
        <f t="shared" ref="J10:J12" si="5">H10</f>
        <v xml:space="preserve">Personal carbon footprint </v>
      </c>
      <c r="K10" s="27"/>
      <c r="L10" s="27" t="str">
        <f t="shared" si="3"/>
        <v xml:space="preserve">Personal carbon footprint  of </v>
      </c>
      <c r="M10" s="27"/>
      <c r="N10" s="27"/>
      <c r="O10" s="27"/>
      <c r="P10" s="27"/>
      <c r="Q10" s="27" t="e">
        <f>CONCATENATE("[",H10,"]","=","[",#REF!,"]","+","[",#REF!,"]","+","[",H11,"]",)</f>
        <v>#REF!</v>
      </c>
      <c r="R10" s="714" t="str">
        <f>CONCATENATE(D10,"=",D11,"+",D12,)</f>
        <v>*pfghg=*ifghg+*cfghg</v>
      </c>
      <c r="S10" s="715"/>
      <c r="T10" s="716" t="str">
        <f>D10</f>
        <v>*pfghg</v>
      </c>
      <c r="U10" s="716"/>
      <c r="V10" s="716"/>
      <c r="W10" s="717"/>
      <c r="X10"/>
      <c r="Y10"/>
      <c r="Z10" s="548" t="str">
        <f>IF(Carbon_Macro!T37&lt;&gt;"",CONCATENATE(Carbon_Macro!$J37,"[",Carbon_Macro!T37,"]"),"")</f>
        <v>National carbon footprint  [*nfghg]</v>
      </c>
      <c r="AA10" s="413" t="str">
        <f>IF(Carbon_Macro!U37&lt;&gt;"",CONCATENATE(Carbon_Macro!$J37,"[",Carbon_Macro!U37,"]"),"")</f>
        <v/>
      </c>
      <c r="AB10" s="413" t="str">
        <f>IF(Carbon_Macro!V37&lt;&gt;"",CONCATENATE(Carbon_Macro!$H37,"[",Carbon_Macro!V37,"]"),"")</f>
        <v/>
      </c>
      <c r="AC10" s="413" t="str">
        <f>IF(Carbon_Macro!W37&lt;&gt;"",CONCATENATE(Carbon_Macro!$H37,"[",Carbon_Macro!W37,"]"),"")</f>
        <v/>
      </c>
      <c r="AD10" s="413" t="str">
        <f>IF(Carbon_Macro!X37&lt;&gt;"",CONCATENATE(Carbon_Macro!$H37,"[",Carbon_Macro!X37,"]"),"")</f>
        <v/>
      </c>
      <c r="AE10" s="414" t="str">
        <f>IF(Carbon_Macro!Y37&lt;&gt;"",CONCATENATE(Carbon_Macro!$H37,"[",Carbon_Macro!Y37,"]"),"")</f>
        <v/>
      </c>
    </row>
    <row r="11" spans="1:31" ht="20" customHeight="1" thickBot="1">
      <c r="A11" s="482" t="s">
        <v>615</v>
      </c>
      <c r="B11" s="28" t="s">
        <v>3019</v>
      </c>
      <c r="C11" s="27" t="s">
        <v>3020</v>
      </c>
      <c r="D11" s="698" t="str">
        <f t="shared" si="4"/>
        <v>*ifghg</v>
      </c>
      <c r="E11" s="23"/>
      <c r="F11" s="23"/>
      <c r="G11" s="23"/>
      <c r="H11" s="720" t="s">
        <v>3090</v>
      </c>
      <c r="I11" s="28"/>
      <c r="J11" s="23" t="str">
        <f t="shared" si="5"/>
        <v>Personal carbon footprint - investments part</v>
      </c>
      <c r="K11" s="28"/>
      <c r="L11" s="28" t="str">
        <f t="shared" si="3"/>
        <v xml:space="preserve">Personal carbon footprint - investments part of </v>
      </c>
      <c r="M11" s="28"/>
      <c r="N11" s="28"/>
      <c r="O11" s="28"/>
      <c r="P11" s="28"/>
      <c r="Q11" s="28"/>
      <c r="R11" s="711"/>
      <c r="S11" s="705"/>
      <c r="T11" s="706"/>
      <c r="U11" s="706" t="str">
        <f>D11</f>
        <v>*ifghg</v>
      </c>
      <c r="V11" s="706"/>
      <c r="W11" s="707"/>
      <c r="X11"/>
      <c r="Y11"/>
      <c r="Z11" s="548" t="str">
        <f>IF(Carbon_Macro!T38&lt;&gt;"",CONCATENATE(Carbon_Macro!$J38,"[",Carbon_Macro!T38,"]"),"")</f>
        <v/>
      </c>
      <c r="AA11" s="413" t="str">
        <f>IF(Carbon_Macro!U38&lt;&gt;"",CONCATENATE(Carbon_Macro!$J38,"[",Carbon_Macro!U38,"]"),"")</f>
        <v>Household carbon footprint  [*hfghg]</v>
      </c>
      <c r="AB11" s="413" t="str">
        <f>IF(Carbon_Macro!V38&lt;&gt;"",CONCATENATE(Carbon_Macro!$H38,"[",Carbon_Macro!V38,"]"),"")</f>
        <v/>
      </c>
      <c r="AC11" s="413" t="str">
        <f>IF(Carbon_Macro!W38&lt;&gt;"",CONCATENATE(Carbon_Macro!$H38,"[",Carbon_Macro!W38,"]"),"")</f>
        <v/>
      </c>
      <c r="AD11" s="413" t="str">
        <f>IF(Carbon_Macro!X38&lt;&gt;"",CONCATENATE(Carbon_Macro!$H38,"[",Carbon_Macro!X38,"]"),"")</f>
        <v/>
      </c>
      <c r="AE11" s="414" t="str">
        <f>IF(Carbon_Macro!Y38&lt;&gt;"",CONCATENATE(Carbon_Macro!$H38,"[",Carbon_Macro!Y38,"]"),"")</f>
        <v/>
      </c>
    </row>
    <row r="12" spans="1:31" ht="20" customHeight="1" thickBot="1">
      <c r="A12" s="474" t="s">
        <v>615</v>
      </c>
      <c r="B12" s="25" t="s">
        <v>2797</v>
      </c>
      <c r="C12" s="27" t="s">
        <v>3020</v>
      </c>
      <c r="D12" s="699" t="str">
        <f t="shared" si="4"/>
        <v>*cfghg</v>
      </c>
      <c r="E12" s="24"/>
      <c r="F12" s="24"/>
      <c r="G12" s="24"/>
      <c r="H12" s="723" t="s">
        <v>3091</v>
      </c>
      <c r="I12" s="25"/>
      <c r="J12" s="24" t="str">
        <f t="shared" si="5"/>
        <v>personal carbon footprint - consumption part</v>
      </c>
      <c r="K12" s="25"/>
      <c r="L12" s="25" t="str">
        <f t="shared" si="3"/>
        <v xml:space="preserve">personal carbon footprint - consumption part of </v>
      </c>
      <c r="M12" s="25"/>
      <c r="N12" s="25"/>
      <c r="O12" s="25"/>
      <c r="P12" s="25"/>
      <c r="Q12" s="25"/>
      <c r="R12" s="712"/>
      <c r="S12" s="708"/>
      <c r="T12" s="709"/>
      <c r="U12" s="709" t="str">
        <f>D12</f>
        <v>*cfghg</v>
      </c>
      <c r="V12" s="709"/>
      <c r="W12" s="710"/>
      <c r="X12"/>
      <c r="Y12"/>
      <c r="Z12" s="548" t="str">
        <f>IF(Carbon_Macro!T39&lt;&gt;"",CONCATENATE(Carbon_Macro!$J39,"[",Carbon_Macro!T39,"]"),"")</f>
        <v/>
      </c>
      <c r="AA12" s="413" t="str">
        <f>IF(Carbon_Macro!U39&lt;&gt;"",CONCATENATE(Carbon_Macro!$J39,"[",Carbon_Macro!U39,"]"),"")</f>
        <v/>
      </c>
      <c r="AB12" s="413" t="str">
        <f>IF(Carbon_Macro!V39&lt;&gt;"",CONCATENATE(Carbon_Macro!$H39,"[",Carbon_Macro!V39,"]"),"")</f>
        <v>Household direct emissions  [*hfghd]</v>
      </c>
      <c r="AC12" s="413" t="str">
        <f>IF(Carbon_Macro!W39&lt;&gt;"",CONCATENATE(Carbon_Macro!$H39,"[",Carbon_Macro!W39,"]"),"")</f>
        <v/>
      </c>
      <c r="AD12" s="413"/>
      <c r="AE12" s="414" t="str">
        <f>IF(Carbon_Macro!Y39&lt;&gt;"",CONCATENATE(Carbon_Macro!$H39,"[",Carbon_Macro!Y39,"]"),"")</f>
        <v/>
      </c>
    </row>
    <row r="13" spans="1:31" ht="20" customHeight="1">
      <c r="A13" s="380"/>
      <c r="B13" s="380"/>
      <c r="C13" s="380"/>
      <c r="D13" s="380"/>
      <c r="E13" s="380"/>
      <c r="F13" s="380"/>
      <c r="G13" s="380"/>
      <c r="H13" s="665"/>
      <c r="I13" s="380"/>
      <c r="J13" s="688"/>
      <c r="K13" s="380"/>
      <c r="L13" s="380"/>
      <c r="M13" s="688"/>
      <c r="N13" s="689"/>
      <c r="O13" s="689"/>
      <c r="P13" s="380"/>
      <c r="Q13" s="380"/>
      <c r="R13"/>
      <c r="S13" s="380"/>
      <c r="T13" s="380"/>
      <c r="U13" s="380"/>
      <c r="V13" s="380"/>
      <c r="W13" s="380"/>
      <c r="X13" s="380"/>
      <c r="Y13" s="380"/>
      <c r="Z13" s="687" t="str">
        <f>IF(Carbon_Macro!T55&lt;&gt;"",CONCATENATE(Carbon_Macro!$J55,"[",Carbon_Macro!T55,"]"),"")</f>
        <v/>
      </c>
      <c r="AA13" s="413" t="str">
        <f>IF(Carbon_Macro!U55&lt;&gt;"",CONCATENATE(Carbon_Macro!$J55,"[",Carbon_Macro!U55,"]"),"")</f>
        <v/>
      </c>
      <c r="AB13" s="413" t="str">
        <f>IF(Carbon_Macro!V55&lt;&gt;"",CONCATENATE(Carbon_Macro!$H55,"[",Carbon_Macro!V55,"]"),"")</f>
        <v/>
      </c>
      <c r="AC13" s="413" t="str">
        <f>IF(Carbon_Macro!W55&lt;&gt;"",CONCATENATE(Carbon_Macro!$H55,"[",Carbon_Macro!W55,"]"),"")</f>
        <v/>
      </c>
      <c r="AD13" s="413"/>
      <c r="AE13" s="414"/>
    </row>
    <row r="14" spans="1:31" ht="20" customHeight="1">
      <c r="A14" s="380"/>
      <c r="B14" s="380"/>
      <c r="C14" s="380"/>
      <c r="D14" s="380"/>
      <c r="E14" s="380"/>
      <c r="F14" s="380"/>
      <c r="G14" s="380"/>
      <c r="H14" s="666"/>
      <c r="I14" s="380"/>
      <c r="J14" s="688"/>
      <c r="K14" s="380"/>
      <c r="L14" s="380"/>
      <c r="M14" s="688"/>
      <c r="N14" s="689"/>
      <c r="O14" s="689"/>
      <c r="P14" s="380"/>
      <c r="Q14" s="380"/>
      <c r="R14" s="380"/>
      <c r="S14" s="380"/>
      <c r="T14" s="380"/>
      <c r="U14" s="380"/>
      <c r="V14" s="380"/>
      <c r="W14" s="380"/>
      <c r="X14" s="380"/>
      <c r="Y14" s="380"/>
      <c r="Z14" s="687" t="str">
        <f>IF(Carbon_Macro!T56&lt;&gt;"",CONCATENATE(Carbon_Macro!$J56,"[",Carbon_Macro!T56,"]"),"")</f>
        <v/>
      </c>
      <c r="AA14" s="413" t="str">
        <f>IF(Carbon_Macro!U56&lt;&gt;"",CONCATENATE(Carbon_Macro!$J56,"[",Carbon_Macro!U56,"]"),"")</f>
        <v/>
      </c>
      <c r="AB14" s="413" t="str">
        <f>IF(Carbon_Macro!V56&lt;&gt;"",CONCATENATE(Carbon_Macro!$H56,"[",Carbon_Macro!V56,"]"),"")</f>
        <v/>
      </c>
      <c r="AC14" s="413" t="str">
        <f>IF(Carbon_Macro!W56&lt;&gt;"",CONCATENATE(Carbon_Macro!$H56,"[",Carbon_Macro!W56,"]"),"")</f>
        <v/>
      </c>
      <c r="AD14" s="413"/>
      <c r="AE14" s="414"/>
    </row>
    <row r="15" spans="1:31" ht="20" customHeight="1">
      <c r="A15" s="380"/>
      <c r="B15" s="380"/>
      <c r="C15" s="380"/>
      <c r="D15" s="380"/>
      <c r="E15" s="380"/>
      <c r="F15" s="380"/>
      <c r="G15" s="380"/>
      <c r="H15" s="666"/>
      <c r="I15" s="380"/>
      <c r="J15" s="688"/>
      <c r="K15" s="380"/>
      <c r="L15" s="380"/>
      <c r="M15" s="688"/>
      <c r="N15" s="689"/>
      <c r="O15" s="689"/>
      <c r="P15" s="380"/>
      <c r="Q15" s="380"/>
      <c r="R15" s="380"/>
      <c r="S15" s="380"/>
      <c r="T15" s="380"/>
      <c r="U15" s="380"/>
      <c r="V15" s="380"/>
      <c r="W15" s="380"/>
      <c r="X15" s="380"/>
      <c r="Y15" s="380"/>
      <c r="Z15" s="687" t="str">
        <f>IF(Carbon_Macro!T57&lt;&gt;"",CONCATENATE(Carbon_Macro!$J57,"[",Carbon_Macro!T57,"]"),"")</f>
        <v/>
      </c>
      <c r="AA15" s="413" t="str">
        <f>IF(Carbon_Macro!U57&lt;&gt;"",CONCATENATE(Carbon_Macro!$J57,"[",Carbon_Macro!U57,"]"),"")</f>
        <v/>
      </c>
      <c r="AB15" s="413" t="str">
        <f>IF(Carbon_Macro!V57&lt;&gt;"",CONCATENATE(Carbon_Macro!$H57,"[",Carbon_Macro!V57,"]"),"")</f>
        <v/>
      </c>
      <c r="AC15" s="413" t="str">
        <f>IF(Carbon_Macro!W57&lt;&gt;"",CONCATENATE(Carbon_Macro!$H57,"[",Carbon_Macro!W57,"]"),"")</f>
        <v/>
      </c>
      <c r="AD15" s="413"/>
      <c r="AE15" s="414"/>
    </row>
    <row r="16" spans="1:31" ht="20" customHeight="1">
      <c r="A16" s="380"/>
      <c r="B16" s="380"/>
      <c r="C16" s="380"/>
      <c r="D16" s="380"/>
      <c r="E16" s="380"/>
      <c r="F16" s="380"/>
      <c r="G16" s="380"/>
      <c r="H16" s="663"/>
      <c r="I16" s="380"/>
      <c r="J16" s="688"/>
      <c r="K16" s="380"/>
      <c r="L16" s="380"/>
      <c r="M16" s="688"/>
      <c r="N16" s="689"/>
      <c r="O16" s="689"/>
      <c r="P16" s="380"/>
      <c r="Q16" s="380"/>
      <c r="R16" s="380"/>
      <c r="S16" s="380"/>
      <c r="T16" s="380"/>
      <c r="U16" s="380"/>
      <c r="V16" s="380"/>
      <c r="W16" s="380"/>
      <c r="X16" s="380"/>
      <c r="Y16" s="380"/>
      <c r="Z16" s="687" t="str">
        <f>IF(Carbon_Macro!T58&lt;&gt;"",CONCATENATE(Carbon_Macro!$J58,"[",Carbon_Macro!T58,"]"),"")</f>
        <v/>
      </c>
      <c r="AA16" s="413" t="str">
        <f>IF(Carbon_Macro!U58&lt;&gt;"",CONCATENATE(Carbon_Macro!$J58,"[",Carbon_Macro!U58,"]"),"")</f>
        <v/>
      </c>
      <c r="AB16" s="413" t="str">
        <f>IF(Carbon_Macro!V58&lt;&gt;"",CONCATENATE(Carbon_Macro!$H58,"[",Carbon_Macro!V58,"]"),"")</f>
        <v/>
      </c>
      <c r="AC16" s="413" t="str">
        <f>IF(Carbon_Macro!W58&lt;&gt;"",CONCATENATE(Carbon_Macro!$H58,"[",Carbon_Macro!W58,"]"),"")</f>
        <v/>
      </c>
      <c r="AD16" s="413"/>
      <c r="AE16" s="414"/>
    </row>
    <row r="17" spans="1:31" ht="20" customHeight="1">
      <c r="A17" s="380"/>
      <c r="B17" s="380"/>
      <c r="C17" s="380"/>
      <c r="D17" s="380"/>
      <c r="E17" s="380"/>
      <c r="F17" s="380"/>
      <c r="G17" s="380"/>
      <c r="H17" s="665"/>
      <c r="I17" s="380"/>
      <c r="J17" s="688"/>
      <c r="K17" s="380"/>
      <c r="L17" s="380"/>
      <c r="M17" s="688"/>
      <c r="N17" s="689"/>
      <c r="O17" s="689"/>
      <c r="P17" s="380"/>
      <c r="Q17" s="380"/>
      <c r="R17" s="380"/>
      <c r="S17" s="380"/>
      <c r="T17" s="380"/>
      <c r="U17" s="380"/>
      <c r="V17" s="380"/>
      <c r="W17" s="380"/>
      <c r="X17" s="380"/>
      <c r="Y17" s="380"/>
      <c r="Z17" s="687" t="str">
        <f>IF(Carbon_Macro!T59&lt;&gt;"",CONCATENATE(Carbon_Macro!$J59,"[",Carbon_Macro!T59,"]"),"")</f>
        <v/>
      </c>
      <c r="AA17" s="413" t="str">
        <f>IF(Carbon_Macro!U59&lt;&gt;"",CONCATENATE(Carbon_Macro!$J59,"[",Carbon_Macro!U59,"]"),"")</f>
        <v/>
      </c>
      <c r="AB17" s="413" t="str">
        <f>IF(Carbon_Macro!V59&lt;&gt;"",CONCATENATE(Carbon_Macro!$H59,"[",Carbon_Macro!V59,"]"),"")</f>
        <v/>
      </c>
      <c r="AC17" s="413" t="str">
        <f>IF(Carbon_Macro!W59&lt;&gt;"",CONCATENATE(Carbon_Macro!$H59,"[",Carbon_Macro!W59,"]"),"")</f>
        <v/>
      </c>
      <c r="AD17" s="413"/>
      <c r="AE17" s="414"/>
    </row>
    <row r="18" spans="1:31" ht="20" customHeight="1">
      <c r="A18" s="380"/>
      <c r="B18" s="380"/>
      <c r="C18" s="380"/>
      <c r="D18" s="380"/>
      <c r="E18" s="380"/>
      <c r="F18" s="380"/>
      <c r="G18" s="380"/>
      <c r="H18" s="665"/>
      <c r="I18" s="380"/>
      <c r="J18" s="688"/>
      <c r="K18" s="380"/>
      <c r="L18" s="380"/>
      <c r="M18" s="688"/>
      <c r="N18" s="689"/>
      <c r="O18" s="689"/>
      <c r="P18" s="380"/>
      <c r="Q18" s="380"/>
      <c r="R18" s="380"/>
      <c r="S18" s="380"/>
      <c r="T18" s="380"/>
      <c r="U18" s="380"/>
      <c r="V18" s="380"/>
      <c r="W18" s="380"/>
      <c r="X18" s="380"/>
      <c r="Y18" s="380"/>
      <c r="Z18" s="687" t="str">
        <f>IF(Carbon_Macro!T60&lt;&gt;"",CONCATENATE(Carbon_Macro!$J60,"[",Carbon_Macro!T60,"]"),"")</f>
        <v/>
      </c>
      <c r="AA18" s="413" t="str">
        <f>IF(Carbon_Macro!U60&lt;&gt;"",CONCATENATE(Carbon_Macro!$J60,"[",Carbon_Macro!U60,"]"),"")</f>
        <v/>
      </c>
      <c r="AB18" s="413" t="str">
        <f>IF(Carbon_Macro!V60&lt;&gt;"",CONCATENATE(Carbon_Macro!$H60,"[",Carbon_Macro!V60,"]"),"")</f>
        <v/>
      </c>
      <c r="AC18" s="413" t="str">
        <f>IF(Carbon_Macro!W60&lt;&gt;"",CONCATENATE(Carbon_Macro!$H60,"[",Carbon_Macro!W60,"]"),"")</f>
        <v/>
      </c>
      <c r="AD18" s="413"/>
      <c r="AE18" s="414"/>
    </row>
    <row r="19" spans="1:31" ht="20" customHeight="1">
      <c r="A19" s="380"/>
      <c r="B19" s="380"/>
      <c r="C19" s="380"/>
      <c r="D19" s="380"/>
      <c r="E19" s="380"/>
      <c r="F19" s="380"/>
      <c r="G19" s="380"/>
      <c r="H19" s="666"/>
      <c r="I19" s="380"/>
      <c r="J19" s="688"/>
      <c r="K19" s="380"/>
      <c r="L19" s="380"/>
      <c r="M19" s="688"/>
      <c r="N19" s="689"/>
      <c r="O19" s="689"/>
      <c r="P19" s="380"/>
      <c r="Q19" s="380"/>
      <c r="R19" s="380"/>
      <c r="S19" s="380"/>
      <c r="T19" s="380"/>
      <c r="U19" s="380"/>
      <c r="V19" s="380"/>
      <c r="W19" s="380"/>
      <c r="X19" s="380"/>
      <c r="Y19" s="380"/>
      <c r="Z19" s="687" t="str">
        <f>IF(Carbon_Macro!T61&lt;&gt;"",CONCATENATE(Carbon_Macro!$J61,"[",Carbon_Macro!T61,"]"),"")</f>
        <v/>
      </c>
      <c r="AA19" s="413" t="str">
        <f>IF(Carbon_Macro!U61&lt;&gt;"",CONCATENATE(Carbon_Macro!$J61,"[",Carbon_Macro!U61,"]"),"")</f>
        <v/>
      </c>
      <c r="AB19" s="413" t="str">
        <f>IF(Carbon_Macro!V61&lt;&gt;"",CONCATENATE(Carbon_Macro!$H61,"[",Carbon_Macro!V61,"]"),"")</f>
        <v/>
      </c>
      <c r="AC19" s="413" t="str">
        <f>IF(Carbon_Macro!W61&lt;&gt;"",CONCATENATE(Carbon_Macro!$H61,"[",Carbon_Macro!W61,"]"),"")</f>
        <v/>
      </c>
      <c r="AD19" s="413"/>
      <c r="AE19" s="414"/>
    </row>
    <row r="20" spans="1:31" ht="20" customHeight="1">
      <c r="A20" s="380"/>
      <c r="B20" s="380"/>
      <c r="C20" s="380"/>
      <c r="D20" s="380"/>
      <c r="E20" s="380"/>
      <c r="F20" s="380"/>
      <c r="G20" s="380"/>
      <c r="H20" s="666"/>
      <c r="I20" s="380"/>
      <c r="J20" s="688"/>
      <c r="K20" s="380"/>
      <c r="L20" s="380"/>
      <c r="M20" s="688"/>
      <c r="N20" s="689"/>
      <c r="O20" s="689"/>
      <c r="P20" s="380"/>
      <c r="Q20" s="380"/>
      <c r="R20" s="380"/>
      <c r="S20" s="380"/>
      <c r="T20" s="380"/>
      <c r="U20" s="380"/>
      <c r="V20" s="380"/>
      <c r="W20" s="380"/>
      <c r="X20" s="380"/>
      <c r="Y20" s="380"/>
      <c r="Z20" s="687" t="str">
        <f>IF(Carbon_Macro!T62&lt;&gt;"",CONCATENATE(Carbon_Macro!$J62,"[",Carbon_Macro!T62,"]"),"")</f>
        <v/>
      </c>
      <c r="AA20" s="413" t="str">
        <f>IF(Carbon_Macro!U62&lt;&gt;"",CONCATENATE(Carbon_Macro!$J62,"[",Carbon_Macro!U62,"]"),"")</f>
        <v/>
      </c>
      <c r="AB20" s="413" t="str">
        <f>IF(Carbon_Macro!V62&lt;&gt;"",CONCATENATE(Carbon_Macro!$H62,"[",Carbon_Macro!V62,"]"),"")</f>
        <v/>
      </c>
      <c r="AC20" s="413" t="str">
        <f>IF(Carbon_Macro!W62&lt;&gt;"",CONCATENATE(Carbon_Macro!$H62,"[",Carbon_Macro!W62,"]"),"")</f>
        <v/>
      </c>
      <c r="AD20" s="413"/>
      <c r="AE20" s="414"/>
    </row>
    <row r="21" spans="1:31" ht="20" customHeight="1">
      <c r="A21" s="380"/>
      <c r="B21" s="380"/>
      <c r="C21" s="380"/>
      <c r="D21" s="380"/>
      <c r="E21" s="380"/>
      <c r="F21" s="380"/>
      <c r="G21" s="380"/>
      <c r="H21" s="663"/>
      <c r="I21" s="380"/>
      <c r="J21" s="688"/>
      <c r="K21" s="380"/>
      <c r="L21" s="380"/>
      <c r="M21" s="688"/>
      <c r="N21" s="689"/>
      <c r="O21" s="689"/>
      <c r="P21" s="380"/>
      <c r="Q21" s="380"/>
      <c r="R21" s="380"/>
      <c r="S21" s="380"/>
      <c r="T21" s="380"/>
      <c r="U21" s="380"/>
      <c r="V21" s="380"/>
      <c r="W21" s="380"/>
      <c r="X21" s="380"/>
      <c r="Y21" s="380"/>
      <c r="Z21" s="687" t="str">
        <f>IF(Carbon_Macro!T63&lt;&gt;"",CONCATENATE(Carbon_Macro!$J63,"[",Carbon_Macro!T63,"]"),"")</f>
        <v/>
      </c>
      <c r="AA21" s="413" t="str">
        <f>IF(Carbon_Macro!U63&lt;&gt;"",CONCATENATE(Carbon_Macro!$J63,"[",Carbon_Macro!U63,"]"),"")</f>
        <v/>
      </c>
      <c r="AB21" s="413" t="str">
        <f>IF(Carbon_Macro!V63&lt;&gt;"",CONCATENATE(Carbon_Macro!$H63,"[",Carbon_Macro!V63,"]"),"")</f>
        <v/>
      </c>
      <c r="AC21" s="413" t="str">
        <f>IF(Carbon_Macro!W63&lt;&gt;"",CONCATENATE(Carbon_Macro!$H63,"[",Carbon_Macro!W63,"]"),"")</f>
        <v/>
      </c>
      <c r="AD21" s="413"/>
      <c r="AE21" s="414"/>
    </row>
    <row r="22" spans="1:31" ht="20" customHeight="1">
      <c r="A22" s="380"/>
      <c r="B22" s="380"/>
      <c r="C22" s="380"/>
      <c r="D22" s="380"/>
      <c r="E22" s="380"/>
      <c r="F22" s="380"/>
      <c r="G22" s="380"/>
      <c r="H22" s="665"/>
      <c r="I22" s="380"/>
      <c r="J22" s="688"/>
      <c r="K22" s="380"/>
      <c r="L22" s="380"/>
      <c r="M22" s="688"/>
      <c r="N22" s="689"/>
      <c r="O22" s="689"/>
      <c r="P22" s="380"/>
      <c r="Q22" s="380"/>
      <c r="R22" s="380"/>
      <c r="S22" s="380"/>
      <c r="T22" s="380"/>
      <c r="U22" s="380"/>
      <c r="V22" s="380"/>
      <c r="W22" s="380"/>
      <c r="X22" s="380"/>
      <c r="Y22" s="380"/>
      <c r="Z22" s="687" t="str">
        <f>IF(Carbon_Macro!T64&lt;&gt;"",CONCATENATE(Carbon_Macro!$J64,"[",Carbon_Macro!T64,"]"),"")</f>
        <v/>
      </c>
      <c r="AA22" s="413" t="str">
        <f>IF(Carbon_Macro!U64&lt;&gt;"",CONCATENATE(Carbon_Macro!$J64,"[",Carbon_Macro!U64,"]"),"")</f>
        <v/>
      </c>
      <c r="AB22" s="413" t="str">
        <f>IF(Carbon_Macro!V64&lt;&gt;"",CONCATENATE(Carbon_Macro!$H64,"[",Carbon_Macro!V64,"]"),"")</f>
        <v/>
      </c>
      <c r="AC22" s="413" t="str">
        <f>IF(Carbon_Macro!W64&lt;&gt;"",CONCATENATE(Carbon_Macro!$H64,"[",Carbon_Macro!W64,"]"),"")</f>
        <v/>
      </c>
      <c r="AD22" s="413"/>
      <c r="AE22" s="414"/>
    </row>
    <row r="23" spans="1:31" ht="20" customHeight="1">
      <c r="A23" s="380"/>
      <c r="B23" s="380"/>
      <c r="C23" s="380"/>
      <c r="D23" s="380"/>
      <c r="E23" s="380"/>
      <c r="F23" s="380"/>
      <c r="G23" s="380"/>
      <c r="H23" s="665"/>
      <c r="I23" s="380"/>
      <c r="J23" s="688"/>
      <c r="K23" s="380"/>
      <c r="L23" s="380"/>
      <c r="M23" s="688"/>
      <c r="N23" s="689"/>
      <c r="O23" s="689"/>
      <c r="P23" s="380"/>
      <c r="Q23" s="380"/>
      <c r="R23" s="380"/>
      <c r="S23" s="380"/>
      <c r="T23" s="380"/>
      <c r="U23" s="380"/>
      <c r="V23" s="380"/>
      <c r="W23" s="380"/>
      <c r="X23" s="380"/>
      <c r="Y23" s="380"/>
      <c r="Z23" s="687" t="str">
        <f>IF(Carbon_Macro!T65&lt;&gt;"",CONCATENATE(Carbon_Macro!$J65,"[",Carbon_Macro!T65,"]"),"")</f>
        <v/>
      </c>
      <c r="AA23" s="413" t="str">
        <f>IF(Carbon_Macro!U65&lt;&gt;"",CONCATENATE(Carbon_Macro!$J65,"[",Carbon_Macro!U65,"]"),"")</f>
        <v/>
      </c>
      <c r="AB23" s="413" t="str">
        <f>IF(Carbon_Macro!V65&lt;&gt;"",CONCATENATE(Carbon_Macro!$H65,"[",Carbon_Macro!V65,"]"),"")</f>
        <v/>
      </c>
      <c r="AC23" s="413" t="str">
        <f>IF(Carbon_Macro!W65&lt;&gt;"",CONCATENATE(Carbon_Macro!$H65,"[",Carbon_Macro!W65,"]"),"")</f>
        <v/>
      </c>
      <c r="AD23" s="413"/>
      <c r="AE23" s="414"/>
    </row>
    <row r="24" spans="1:31" ht="20" customHeight="1">
      <c r="A24" s="380"/>
      <c r="B24" s="380"/>
      <c r="C24" s="380"/>
      <c r="D24" s="380"/>
      <c r="E24" s="380"/>
      <c r="F24" s="380"/>
      <c r="G24" s="380"/>
      <c r="H24" s="666"/>
      <c r="I24" s="380"/>
      <c r="J24" s="688"/>
      <c r="K24" s="380"/>
      <c r="L24" s="380"/>
      <c r="M24" s="688"/>
      <c r="N24" s="689"/>
      <c r="O24" s="689"/>
      <c r="P24" s="380"/>
      <c r="Q24" s="380"/>
      <c r="R24" s="380"/>
      <c r="S24" s="380"/>
      <c r="T24" s="380"/>
      <c r="U24" s="380"/>
      <c r="V24" s="380"/>
      <c r="W24" s="380"/>
      <c r="X24" s="380"/>
      <c r="Y24" s="380"/>
      <c r="Z24" s="687" t="str">
        <f>IF(Carbon_Macro!T66&lt;&gt;"",CONCATENATE(Carbon_Macro!$J66,"[",Carbon_Macro!T66,"]"),"")</f>
        <v/>
      </c>
      <c r="AA24" s="413" t="str">
        <f>IF(Carbon_Macro!U66&lt;&gt;"",CONCATENATE(Carbon_Macro!$J66,"[",Carbon_Macro!U66,"]"),"")</f>
        <v/>
      </c>
      <c r="AB24" s="413" t="str">
        <f>IF(Carbon_Macro!V66&lt;&gt;"",CONCATENATE(Carbon_Macro!$H66,"[",Carbon_Macro!V66,"]"),"")</f>
        <v/>
      </c>
      <c r="AC24" s="413" t="str">
        <f>IF(Carbon_Macro!W66&lt;&gt;"",CONCATENATE(Carbon_Macro!$H66,"[",Carbon_Macro!W66,"]"),"")</f>
        <v/>
      </c>
      <c r="AD24" s="413"/>
      <c r="AE24" s="414"/>
    </row>
    <row r="25" spans="1:31" ht="20" customHeight="1">
      <c r="A25" s="380"/>
      <c r="B25" s="380"/>
      <c r="C25" s="380"/>
      <c r="D25" s="380"/>
      <c r="E25" s="380"/>
      <c r="F25" s="380"/>
      <c r="G25" s="380"/>
      <c r="H25" s="666"/>
      <c r="I25" s="380"/>
      <c r="J25" s="688"/>
      <c r="K25" s="380"/>
      <c r="L25" s="380"/>
      <c r="M25" s="688"/>
      <c r="N25" s="689"/>
      <c r="O25" s="689"/>
      <c r="P25" s="380"/>
      <c r="Q25" s="380"/>
      <c r="R25" s="380"/>
      <c r="S25" s="380"/>
      <c r="T25" s="380"/>
      <c r="U25" s="380"/>
      <c r="V25" s="380"/>
      <c r="W25" s="380"/>
      <c r="X25" s="380"/>
      <c r="Y25" s="380"/>
      <c r="Z25" s="687" t="str">
        <f>IF(Carbon_Macro!T67&lt;&gt;"",CONCATENATE(Carbon_Macro!$J67,"[",Carbon_Macro!T67,"]"),"")</f>
        <v/>
      </c>
      <c r="AA25" s="413" t="str">
        <f>IF(Carbon_Macro!U67&lt;&gt;"",CONCATENATE(Carbon_Macro!$J67,"[",Carbon_Macro!U67,"]"),"")</f>
        <v/>
      </c>
      <c r="AB25" s="413" t="str">
        <f>IF(Carbon_Macro!V67&lt;&gt;"",CONCATENATE(Carbon_Macro!$H67,"[",Carbon_Macro!V67,"]"),"")</f>
        <v/>
      </c>
      <c r="AC25" s="413" t="str">
        <f>IF(Carbon_Macro!W67&lt;&gt;"",CONCATENATE(Carbon_Macro!$H67,"[",Carbon_Macro!W67,"]"),"")</f>
        <v/>
      </c>
      <c r="AD25" s="413"/>
      <c r="AE25" s="414"/>
    </row>
    <row r="26" spans="1:31" ht="20" customHeight="1">
      <c r="A26" s="380"/>
      <c r="B26" s="380"/>
      <c r="C26" s="380"/>
      <c r="D26" s="380"/>
      <c r="E26" s="380"/>
      <c r="F26" s="380"/>
      <c r="G26" s="380"/>
      <c r="H26" s="669"/>
      <c r="I26" s="380"/>
      <c r="J26" s="688"/>
      <c r="K26" s="380"/>
      <c r="L26" s="380"/>
      <c r="M26" s="688"/>
      <c r="N26" s="689"/>
      <c r="O26" s="689"/>
      <c r="P26" s="380"/>
      <c r="Q26" s="380"/>
      <c r="R26" s="380"/>
      <c r="S26" s="380"/>
      <c r="T26" s="380"/>
      <c r="U26" s="380"/>
      <c r="V26" s="380"/>
      <c r="W26" s="380"/>
      <c r="X26" s="380"/>
      <c r="Y26" s="380"/>
      <c r="Z26" s="687" t="str">
        <f>IF(Carbon_Macro!T68&lt;&gt;"",CONCATENATE(Carbon_Macro!$J68,"[",Carbon_Macro!T68,"]"),"")</f>
        <v/>
      </c>
      <c r="AA26" s="413" t="str">
        <f>IF(Carbon_Macro!U68&lt;&gt;"",CONCATENATE(Carbon_Macro!$J68,"[",Carbon_Macro!U68,"]"),"")</f>
        <v/>
      </c>
      <c r="AB26" s="413" t="str">
        <f>IF(Carbon_Macro!V68&lt;&gt;"",CONCATENATE(Carbon_Macro!$H68,"[",Carbon_Macro!V68,"]"),"")</f>
        <v/>
      </c>
      <c r="AC26" s="413" t="str">
        <f>IF(Carbon_Macro!W68&lt;&gt;"",CONCATENATE(Carbon_Macro!$H68,"[",Carbon_Macro!W68,"]"),"")</f>
        <v/>
      </c>
      <c r="AD26" s="413"/>
      <c r="AE26" s="414"/>
    </row>
    <row r="27" spans="1:31" ht="20" customHeight="1">
      <c r="A27" s="380"/>
      <c r="B27" s="380"/>
      <c r="C27" s="380"/>
      <c r="D27" s="380"/>
      <c r="E27" s="380"/>
      <c r="F27" s="380"/>
      <c r="G27" s="380"/>
      <c r="H27" s="665"/>
      <c r="I27" s="380"/>
      <c r="J27" s="688"/>
      <c r="K27" s="380"/>
      <c r="L27" s="380"/>
      <c r="M27" s="688"/>
      <c r="N27" s="689"/>
      <c r="O27" s="689"/>
      <c r="P27" s="380"/>
      <c r="Q27" s="380"/>
      <c r="R27" s="380"/>
      <c r="S27" s="380"/>
      <c r="T27" s="380"/>
      <c r="U27" s="380"/>
      <c r="V27" s="380"/>
      <c r="W27" s="380"/>
      <c r="X27" s="380"/>
      <c r="Y27" s="380"/>
      <c r="Z27" s="687" t="str">
        <f>IF(Carbon_Macro!T69&lt;&gt;"",CONCATENATE(Carbon_Macro!$J69,"[",Carbon_Macro!T69,"]"),"")</f>
        <v/>
      </c>
      <c r="AA27" s="413" t="str">
        <f>IF(Carbon_Macro!U69&lt;&gt;"",CONCATENATE(Carbon_Macro!$J69,"[",Carbon_Macro!U69,"]"),"")</f>
        <v/>
      </c>
      <c r="AB27" s="413" t="str">
        <f>IF(Carbon_Macro!V69&lt;&gt;"",CONCATENATE(Carbon_Macro!$H69,"[",Carbon_Macro!V69,"]"),"")</f>
        <v/>
      </c>
      <c r="AC27" s="413" t="str">
        <f>IF(Carbon_Macro!W69&lt;&gt;"",CONCATENATE(Carbon_Macro!$H69,"[",Carbon_Macro!W69,"]"),"")</f>
        <v/>
      </c>
      <c r="AD27" s="413"/>
      <c r="AE27" s="414"/>
    </row>
    <row r="28" spans="1:31" ht="20" customHeight="1">
      <c r="A28" s="380"/>
      <c r="B28" s="380"/>
      <c r="C28" s="380"/>
      <c r="D28" s="380"/>
      <c r="E28" s="380"/>
      <c r="F28" s="380"/>
      <c r="G28" s="380"/>
      <c r="H28" s="669"/>
      <c r="I28" s="380"/>
      <c r="J28" s="688"/>
      <c r="K28" s="380"/>
      <c r="L28" s="380"/>
      <c r="M28" s="688"/>
      <c r="N28" s="689"/>
      <c r="O28" s="689"/>
      <c r="P28" s="380"/>
      <c r="Q28" s="380"/>
      <c r="R28" s="380"/>
      <c r="S28" s="380"/>
      <c r="T28" s="380"/>
      <c r="U28" s="380"/>
      <c r="V28" s="380"/>
      <c r="W28" s="380"/>
      <c r="X28" s="380"/>
      <c r="Y28" s="380"/>
      <c r="Z28" s="687" t="str">
        <f>IF(Carbon_Macro!T70&lt;&gt;"",CONCATENATE(Carbon_Macro!$J70,"[",Carbon_Macro!T70,"]"),"")</f>
        <v/>
      </c>
      <c r="AA28" s="413" t="str">
        <f>IF(Carbon_Macro!U70&lt;&gt;"",CONCATENATE(Carbon_Macro!$J70,"[",Carbon_Macro!U70,"]"),"")</f>
        <v/>
      </c>
      <c r="AB28" s="413" t="str">
        <f>IF(Carbon_Macro!V70&lt;&gt;"",CONCATENATE(Carbon_Macro!$H70,"[",Carbon_Macro!V70,"]"),"")</f>
        <v/>
      </c>
      <c r="AC28" s="413" t="str">
        <f>IF(Carbon_Macro!W70&lt;&gt;"",CONCATENATE(Carbon_Macro!$H70,"[",Carbon_Macro!W70,"]"),"")</f>
        <v/>
      </c>
      <c r="AD28" s="413"/>
      <c r="AE28" s="414"/>
    </row>
    <row r="29" spans="1:31" ht="20" customHeight="1">
      <c r="A29" s="380"/>
      <c r="B29" s="380"/>
      <c r="C29" s="380"/>
      <c r="D29" s="380"/>
      <c r="E29" s="380"/>
      <c r="F29" s="380"/>
      <c r="G29" s="380"/>
      <c r="H29" s="669"/>
      <c r="I29" s="380"/>
      <c r="J29" s="688"/>
      <c r="K29" s="380"/>
      <c r="L29" s="380"/>
      <c r="M29" s="688"/>
      <c r="N29" s="689"/>
      <c r="O29" s="689"/>
      <c r="P29" s="380"/>
      <c r="Q29" s="380"/>
      <c r="R29" s="380"/>
      <c r="S29" s="380"/>
      <c r="T29" s="380"/>
      <c r="U29" s="380"/>
      <c r="V29" s="380"/>
      <c r="W29" s="380"/>
      <c r="X29" s="380"/>
      <c r="Y29" s="380"/>
      <c r="Z29" s="687" t="str">
        <f>IF(Carbon_Macro!T71&lt;&gt;"",CONCATENATE(Carbon_Macro!$J71,"[",Carbon_Macro!T71,"]"),"")</f>
        <v/>
      </c>
      <c r="AA29" s="413" t="str">
        <f>IF(Carbon_Macro!U71&lt;&gt;"",CONCATENATE(Carbon_Macro!$J71,"[",Carbon_Macro!U71,"]"),"")</f>
        <v/>
      </c>
      <c r="AB29" s="413" t="str">
        <f>IF(Carbon_Macro!V71&lt;&gt;"",CONCATENATE(Carbon_Macro!$H71,"[",Carbon_Macro!V71,"]"),"")</f>
        <v/>
      </c>
      <c r="AC29" s="413" t="str">
        <f>IF(Carbon_Macro!W71&lt;&gt;"",CONCATENATE(Carbon_Macro!$H71,"[",Carbon_Macro!W71,"]"),"")</f>
        <v/>
      </c>
      <c r="AD29" s="413"/>
      <c r="AE29" s="414"/>
    </row>
    <row r="30" spans="1:31" ht="20" customHeight="1">
      <c r="A30" s="380"/>
      <c r="B30" s="380"/>
      <c r="C30" s="380"/>
      <c r="D30" s="380"/>
      <c r="E30" s="380"/>
      <c r="F30" s="380"/>
      <c r="G30" s="380"/>
      <c r="H30" s="662"/>
      <c r="I30" s="380"/>
      <c r="J30" s="688"/>
      <c r="K30" s="380"/>
      <c r="L30" s="380"/>
      <c r="M30" s="688"/>
      <c r="N30" s="689"/>
      <c r="O30" s="689"/>
      <c r="P30" s="380"/>
      <c r="Q30" s="380"/>
      <c r="R30" s="380"/>
      <c r="S30" s="380"/>
      <c r="T30" s="380"/>
      <c r="U30" s="380"/>
      <c r="V30" s="380"/>
      <c r="W30" s="380"/>
      <c r="X30" s="380"/>
      <c r="Y30" s="380"/>
      <c r="Z30" s="687" t="str">
        <f>IF(Carbon_Macro!T72&lt;&gt;"",CONCATENATE(Carbon_Macro!$J72,"[",Carbon_Macro!T72,"]"),"")</f>
        <v/>
      </c>
      <c r="AA30" s="413" t="str">
        <f>IF(Carbon_Macro!U72&lt;&gt;"",CONCATENATE(Carbon_Macro!$J72,"[",Carbon_Macro!U72,"]"),"")</f>
        <v/>
      </c>
      <c r="AB30" s="413" t="str">
        <f>IF(Carbon_Macro!V72&lt;&gt;"",CONCATENATE(Carbon_Macro!$H72,"[",Carbon_Macro!V72,"]"),"")</f>
        <v/>
      </c>
      <c r="AC30" s="413" t="str">
        <f>IF(Carbon_Macro!W72&lt;&gt;"",CONCATENATE(Carbon_Macro!$H72,"[",Carbon_Macro!W72,"]"),"")</f>
        <v/>
      </c>
      <c r="AD30" s="413"/>
      <c r="AE30" s="414"/>
    </row>
    <row r="31" spans="1:31" ht="20" customHeight="1">
      <c r="A31" s="380"/>
      <c r="B31" s="380"/>
      <c r="C31" s="380"/>
      <c r="D31" s="380"/>
      <c r="E31" s="380"/>
      <c r="F31" s="380"/>
      <c r="G31" s="380"/>
      <c r="H31" s="669"/>
      <c r="I31" s="380"/>
      <c r="J31" s="688"/>
      <c r="K31" s="380"/>
      <c r="L31" s="380"/>
      <c r="M31" s="688"/>
      <c r="N31" s="689"/>
      <c r="O31" s="689"/>
      <c r="P31" s="380"/>
      <c r="Q31" s="380"/>
      <c r="R31" s="380"/>
      <c r="S31" s="380"/>
      <c r="T31" s="380"/>
      <c r="U31" s="380"/>
      <c r="V31" s="380"/>
      <c r="W31" s="380"/>
      <c r="X31" s="380"/>
      <c r="Y31" s="380"/>
      <c r="Z31" s="687" t="str">
        <f>IF(Carbon_Macro!T73&lt;&gt;"",CONCATENATE(Carbon_Macro!$J73,"[",Carbon_Macro!T73,"]"),"")</f>
        <v/>
      </c>
      <c r="AA31" s="413" t="str">
        <f>IF(Carbon_Macro!U73&lt;&gt;"",CONCATENATE(Carbon_Macro!$J73,"[",Carbon_Macro!U73,"]"),"")</f>
        <v/>
      </c>
      <c r="AB31" s="413" t="str">
        <f>IF(Carbon_Macro!V73&lt;&gt;"",CONCATENATE(Carbon_Macro!$H73,"[",Carbon_Macro!V73,"]"),"")</f>
        <v/>
      </c>
      <c r="AC31" s="413" t="str">
        <f>IF(Carbon_Macro!W73&lt;&gt;"",CONCATENATE(Carbon_Macro!$H73,"[",Carbon_Macro!W73,"]"),"")</f>
        <v/>
      </c>
      <c r="AD31" s="413"/>
      <c r="AE31" s="414"/>
    </row>
    <row r="32" spans="1:31" ht="20" customHeight="1">
      <c r="A32" s="380"/>
      <c r="B32" s="380"/>
      <c r="C32" s="380"/>
      <c r="D32" s="380"/>
      <c r="E32" s="380"/>
      <c r="F32" s="380"/>
      <c r="G32" s="380"/>
      <c r="H32" s="661"/>
      <c r="I32" s="380"/>
      <c r="J32" s="688"/>
      <c r="K32" s="380"/>
      <c r="L32" s="380"/>
      <c r="M32" s="688"/>
      <c r="N32" s="689"/>
      <c r="O32" s="689"/>
      <c r="P32" s="380"/>
      <c r="Q32" s="380"/>
      <c r="R32" s="380"/>
      <c r="S32" s="380"/>
      <c r="T32" s="380"/>
      <c r="V32" s="380"/>
      <c r="W32" s="380"/>
      <c r="X32" s="380"/>
      <c r="Y32" s="380"/>
      <c r="Z32" s="687" t="str">
        <f>IF(Carbon_Macro!T74&lt;&gt;"",CONCATENATE(Carbon_Macro!$J74,"[",Carbon_Macro!T74,"]"),"")</f>
        <v/>
      </c>
      <c r="AA32" s="413" t="str">
        <f>IF(Carbon_Macro!U73&lt;&gt;"",CONCATENATE(Carbon_Macro!$J74,"[",Carbon_Macro!U73,"]"),"")</f>
        <v/>
      </c>
      <c r="AB32" s="413" t="str">
        <f>IF(Carbon_Macro!V74&lt;&gt;"",CONCATENATE(Carbon_Macro!$H74,"[",Carbon_Macro!V74,"]"),"")</f>
        <v/>
      </c>
      <c r="AC32" s="413" t="str">
        <f>IF(Carbon_Macro!W74&lt;&gt;"",CONCATENATE(Carbon_Macro!$H74,"[",Carbon_Macro!W74,"]"),"")</f>
        <v/>
      </c>
      <c r="AD32" s="413"/>
      <c r="AE32" s="414" t="str">
        <f>IF(Carbon_Macro!Y74&lt;&gt;"",CONCATENATE(Carbon_Macro!$H74,"[",Carbon_Macro!Y74,"]"),"")</f>
        <v/>
      </c>
    </row>
    <row r="33" spans="1:31" ht="20" customHeight="1">
      <c r="A33" s="380"/>
      <c r="B33" s="380"/>
      <c r="C33" s="380"/>
      <c r="D33" s="380"/>
      <c r="E33" s="380"/>
      <c r="F33" s="380"/>
      <c r="G33" s="380"/>
      <c r="H33" s="662"/>
      <c r="I33" s="380"/>
      <c r="J33" s="688"/>
      <c r="K33" s="380"/>
      <c r="L33" s="380"/>
      <c r="M33" s="688"/>
      <c r="N33" s="689"/>
      <c r="O33" s="689"/>
      <c r="P33" s="380"/>
      <c r="Q33" s="380"/>
      <c r="R33" s="380"/>
      <c r="S33" s="380"/>
      <c r="T33" s="380"/>
      <c r="U33" s="380"/>
      <c r="V33" s="380"/>
      <c r="W33" s="380"/>
      <c r="X33" s="380"/>
      <c r="Y33" s="380"/>
      <c r="Z33" s="687" t="str">
        <f>IF(Carbon_Macro!T75&lt;&gt;"",CONCATENATE(Carbon_Macro!$J75,"[",Carbon_Macro!T75,"]"),"")</f>
        <v/>
      </c>
      <c r="AA33" s="413" t="str">
        <f>IF(Carbon_Macro!U75&lt;&gt;"",CONCATENATE(Carbon_Macro!$J75,"[",Carbon_Macro!U75,"]"),"")</f>
        <v/>
      </c>
      <c r="AB33" s="413" t="str">
        <f>IF(Carbon_Macro!V75&lt;&gt;"",CONCATENATE(Carbon_Macro!$H75,"[",Carbon_Macro!V75,"]"),"")</f>
        <v/>
      </c>
      <c r="AC33" s="413" t="str">
        <f>IF(Carbon_Macro!W75&lt;&gt;"",CONCATENATE(Carbon_Macro!$H75,"[",Carbon_Macro!W75,"]"),"")</f>
        <v/>
      </c>
      <c r="AD33" s="413"/>
      <c r="AE33" s="414" t="str">
        <f>IF(Carbon_Macro!Y75&lt;&gt;"",CONCATENATE(Carbon_Macro!$H75,"[",Carbon_Macro!Y75,"]"),"")</f>
        <v/>
      </c>
    </row>
    <row r="34" spans="1:31" ht="20" customHeight="1">
      <c r="A34" s="380"/>
      <c r="B34" s="380"/>
      <c r="C34" s="380"/>
      <c r="D34" s="380"/>
      <c r="E34" s="380"/>
      <c r="F34" s="380"/>
      <c r="G34" s="380"/>
      <c r="H34" s="662"/>
      <c r="I34" s="380"/>
      <c r="J34" s="688"/>
      <c r="K34" s="380"/>
      <c r="L34" s="380"/>
      <c r="M34" s="688"/>
      <c r="N34" s="689"/>
      <c r="O34" s="689"/>
      <c r="P34" s="380"/>
      <c r="Q34" s="380"/>
      <c r="R34" s="380"/>
      <c r="S34" s="380"/>
      <c r="T34" s="380"/>
      <c r="U34" s="380"/>
      <c r="V34" s="380"/>
      <c r="W34" s="380"/>
      <c r="X34" s="380"/>
      <c r="Y34" s="380"/>
      <c r="Z34" s="687" t="str">
        <f>IF(Carbon_Macro!T76&lt;&gt;"",CONCATENATE(Carbon_Macro!$J76,"[",Carbon_Macro!T76,"]"),"")</f>
        <v/>
      </c>
      <c r="AA34" s="413" t="str">
        <f>IF(Carbon_Macro!U76&lt;&gt;"",CONCATENATE(Carbon_Macro!$J76,"[",Carbon_Macro!U76,"]"),"")</f>
        <v/>
      </c>
      <c r="AB34" s="413" t="str">
        <f>IF(Carbon_Macro!V76&lt;&gt;"",CONCATENATE(Carbon_Macro!$H76,"[",Carbon_Macro!V76,"]"),"")</f>
        <v/>
      </c>
      <c r="AC34" s="413" t="str">
        <f>IF(Carbon_Macro!W76&lt;&gt;"",CONCATENATE(Carbon_Macro!$H76,"[",Carbon_Macro!W76,"]"),"")</f>
        <v/>
      </c>
      <c r="AD34" s="413"/>
      <c r="AE34" s="414" t="str">
        <f>IF(Carbon_Macro!Y76&lt;&gt;"",CONCATENATE(Carbon_Macro!$H76,"[",Carbon_Macro!Y76,"]"),"")</f>
        <v/>
      </c>
    </row>
    <row r="35" spans="1:31" ht="20" customHeight="1">
      <c r="A35" s="380"/>
      <c r="B35" s="380"/>
      <c r="C35" s="380"/>
      <c r="D35" s="380"/>
      <c r="E35" s="380"/>
      <c r="F35" s="380"/>
      <c r="G35" s="380"/>
      <c r="H35" s="665"/>
      <c r="I35" s="380"/>
      <c r="J35" s="688"/>
      <c r="K35" s="380"/>
      <c r="L35" s="380"/>
      <c r="M35" s="688"/>
      <c r="N35" s="689"/>
      <c r="O35" s="689"/>
      <c r="P35" s="380"/>
      <c r="Q35" s="380"/>
      <c r="R35" s="380"/>
      <c r="S35" s="380"/>
      <c r="T35" s="380"/>
      <c r="U35" s="380"/>
      <c r="V35" s="380"/>
      <c r="W35" s="380"/>
      <c r="X35" s="380"/>
      <c r="Y35" s="380"/>
      <c r="Z35" s="687" t="str">
        <f>IF(Carbon_Macro!T77&lt;&gt;"",CONCATENATE(Carbon_Macro!$J77,"[",Carbon_Macro!T77,"]"),"")</f>
        <v/>
      </c>
      <c r="AA35" s="413" t="str">
        <f>IF(Carbon_Macro!U77&lt;&gt;"",CONCATENATE(Carbon_Macro!$J77,"[",Carbon_Macro!U77,"]"),"")</f>
        <v/>
      </c>
      <c r="AB35" s="413" t="str">
        <f>IF(Carbon_Macro!V77&lt;&gt;"",CONCATENATE(Carbon_Macro!$H77,"[",Carbon_Macro!V77,"]"),"")</f>
        <v/>
      </c>
      <c r="AC35" s="413" t="str">
        <f>IF(Carbon_Macro!W77&lt;&gt;"",CONCATENATE(Carbon_Macro!$H77,"[",Carbon_Macro!W77,"]"),"")</f>
        <v/>
      </c>
      <c r="AD35" s="413"/>
      <c r="AE35" s="414" t="str">
        <f>IF(Carbon_Macro!Y77&lt;&gt;"",CONCATENATE(Carbon_Macro!$H77,"[",Carbon_Macro!Y77,"]"),"")</f>
        <v/>
      </c>
    </row>
    <row r="36" spans="1:31" ht="20" customHeight="1">
      <c r="A36" s="380"/>
      <c r="B36" s="380"/>
      <c r="C36" s="380"/>
      <c r="D36" s="380"/>
      <c r="E36" s="380"/>
      <c r="F36" s="380"/>
      <c r="G36" s="380"/>
      <c r="H36" s="665"/>
      <c r="I36" s="380"/>
      <c r="J36" s="688"/>
      <c r="K36" s="380"/>
      <c r="L36" s="380"/>
      <c r="M36" s="688"/>
      <c r="N36" s="689"/>
      <c r="O36" s="689"/>
      <c r="P36" s="380"/>
      <c r="Q36" s="380"/>
      <c r="R36" s="380"/>
      <c r="S36" s="380"/>
      <c r="T36" s="380"/>
      <c r="U36" s="380"/>
      <c r="V36" s="380"/>
      <c r="W36" s="380"/>
      <c r="X36" s="380"/>
      <c r="Y36" s="380"/>
      <c r="Z36" s="687" t="str">
        <f>IF(Carbon_Macro!T78&lt;&gt;"",CONCATENATE(Carbon_Macro!$J78,"[",Carbon_Macro!T78,"]"),"")</f>
        <v/>
      </c>
      <c r="AA36" s="413" t="str">
        <f>IF(Carbon_Macro!U78&lt;&gt;"",CONCATENATE(Carbon_Macro!$J78,"[",Carbon_Macro!U78,"]"),"")</f>
        <v/>
      </c>
      <c r="AB36" s="413" t="str">
        <f>IF(Carbon_Macro!V78&lt;&gt;"",CONCATENATE(Carbon_Macro!$H78,"[",Carbon_Macro!V78,"]"),"")</f>
        <v/>
      </c>
      <c r="AC36" s="413" t="str">
        <f>IF(Carbon_Macro!W78&lt;&gt;"",CONCATENATE(Carbon_Macro!$H78,"[",Carbon_Macro!W78,"]"),"")</f>
        <v/>
      </c>
      <c r="AD36" s="413"/>
      <c r="AE36" s="414" t="str">
        <f>IF(Carbon_Macro!Y78&lt;&gt;"",CONCATENATE(Carbon_Macro!$H78,"[",Carbon_Macro!Y78,"]"),"")</f>
        <v/>
      </c>
    </row>
    <row r="37" spans="1:31" ht="20" customHeight="1">
      <c r="A37" s="380"/>
      <c r="B37" s="380"/>
      <c r="C37" s="380"/>
      <c r="D37" s="380"/>
      <c r="E37" s="380"/>
      <c r="F37" s="380"/>
      <c r="G37" s="380"/>
      <c r="H37" s="662"/>
      <c r="I37" s="380"/>
      <c r="J37" s="688"/>
      <c r="K37" s="380"/>
      <c r="L37" s="380"/>
      <c r="M37" s="688"/>
      <c r="N37" s="689"/>
      <c r="O37" s="689"/>
      <c r="P37" s="380"/>
      <c r="Q37" s="380"/>
      <c r="R37" s="380"/>
      <c r="S37" s="380"/>
      <c r="T37" s="380"/>
      <c r="U37" s="380"/>
      <c r="V37" s="380"/>
      <c r="W37" s="380"/>
      <c r="X37" s="380"/>
      <c r="Y37" s="380"/>
      <c r="Z37" s="687" t="str">
        <f>IF(Carbon_Macro!T79&lt;&gt;"",CONCATENATE(Carbon_Macro!$J79,"[",Carbon_Macro!T79,"]"),"")</f>
        <v/>
      </c>
      <c r="AA37" s="413" t="str">
        <f>IF(Carbon_Macro!U79&lt;&gt;"",CONCATENATE(Carbon_Macro!$J79,"[",Carbon_Macro!U79,"]"),"")</f>
        <v/>
      </c>
      <c r="AB37" s="413" t="str">
        <f>IF(Carbon_Macro!V79&lt;&gt;"",CONCATENATE(Carbon_Macro!$H79,"[",Carbon_Macro!V79,"]"),"")</f>
        <v/>
      </c>
      <c r="AC37" s="413" t="str">
        <f>IF(Carbon_Macro!W79&lt;&gt;"",CONCATENATE(Carbon_Macro!$H79,"[",Carbon_Macro!W79,"]"),"")</f>
        <v/>
      </c>
      <c r="AD37" s="413"/>
      <c r="AE37" s="414" t="str">
        <f>IF(Carbon_Macro!Y79&lt;&gt;"",CONCATENATE(Carbon_Macro!$H79,"[",Carbon_Macro!Y79,"]"),"")</f>
        <v/>
      </c>
    </row>
    <row r="38" spans="1:31" ht="20" customHeight="1">
      <c r="A38" s="380"/>
      <c r="B38" s="380"/>
      <c r="C38" s="380"/>
      <c r="D38" s="380"/>
      <c r="E38" s="380"/>
      <c r="F38" s="380"/>
      <c r="G38" s="380"/>
      <c r="H38" s="661"/>
      <c r="I38" s="380"/>
      <c r="J38" s="688"/>
      <c r="K38" s="380"/>
      <c r="L38" s="380"/>
      <c r="M38" s="688"/>
      <c r="N38" s="689"/>
      <c r="O38" s="689"/>
      <c r="P38" s="380"/>
      <c r="Q38" s="380"/>
      <c r="R38" s="380"/>
      <c r="S38" s="380"/>
      <c r="T38" s="380"/>
      <c r="U38" s="380"/>
      <c r="V38" s="380"/>
      <c r="W38" s="380"/>
      <c r="X38" s="380"/>
      <c r="Y38" s="380"/>
      <c r="Z38" s="687" t="str">
        <f>IF(Carbon_Macro!T80&lt;&gt;"",CONCATENATE(Carbon_Macro!$J80,"[",Carbon_Macro!T80,"]"),"")</f>
        <v/>
      </c>
      <c r="AA38" s="413" t="str">
        <f>IF(Carbon_Macro!U80&lt;&gt;"",CONCATENATE(Carbon_Macro!$J80,"[",Carbon_Macro!U80,"]"),"")</f>
        <v/>
      </c>
      <c r="AB38" s="413" t="str">
        <f>IF(Carbon_Macro!V80&lt;&gt;"",CONCATENATE(Carbon_Macro!$H80,"[",Carbon_Macro!V80,"]"),"")</f>
        <v/>
      </c>
      <c r="AC38" s="413" t="str">
        <f>IF(Carbon_Macro!W80&lt;&gt;"",CONCATENATE(Carbon_Macro!$H80,"[",Carbon_Macro!W80,"]"),"")</f>
        <v/>
      </c>
      <c r="AD38" s="413"/>
      <c r="AE38" s="414"/>
    </row>
    <row r="39" spans="1:31" ht="20" customHeight="1">
      <c r="A39" s="380"/>
      <c r="B39" s="380"/>
      <c r="C39" s="380"/>
      <c r="D39" s="380"/>
      <c r="E39" s="380"/>
      <c r="F39" s="380"/>
      <c r="G39" s="380"/>
      <c r="H39" s="662"/>
      <c r="I39" s="380"/>
      <c r="J39" s="688"/>
      <c r="K39" s="380"/>
      <c r="L39" s="380"/>
      <c r="M39" s="688"/>
      <c r="N39" s="689"/>
      <c r="O39" s="689"/>
      <c r="P39" s="380"/>
      <c r="Q39" s="380"/>
      <c r="R39" s="380"/>
      <c r="S39" s="380"/>
      <c r="T39" s="380"/>
      <c r="U39" s="380"/>
      <c r="V39" s="380"/>
      <c r="W39" s="380"/>
      <c r="X39" s="380"/>
      <c r="Y39" s="380"/>
      <c r="Z39" s="687" t="str">
        <f>IF(Carbon_Macro!T81&lt;&gt;"",CONCATENATE(Carbon_Macro!$J81,"[",Carbon_Macro!T81,"]"),"")</f>
        <v/>
      </c>
      <c r="AA39" s="413" t="str">
        <f>IF(Carbon_Macro!U81&lt;&gt;"",CONCATENATE(Carbon_Macro!$J81,"[",Carbon_Macro!U81,"]"),"")</f>
        <v/>
      </c>
      <c r="AB39" s="413" t="str">
        <f>IF(Carbon_Macro!V81&lt;&gt;"",CONCATENATE(Carbon_Macro!$H81,"[",Carbon_Macro!V81,"]"),"")</f>
        <v/>
      </c>
      <c r="AC39" s="413" t="str">
        <f>IF(Carbon_Macro!W81&lt;&gt;"",CONCATENATE(Carbon_Macro!$H81,"[",Carbon_Macro!W81,"]"),"")</f>
        <v/>
      </c>
      <c r="AD39" s="413"/>
      <c r="AE39" s="414"/>
    </row>
    <row r="40" spans="1:31" ht="20" customHeight="1">
      <c r="A40" s="380"/>
      <c r="B40" s="380"/>
      <c r="C40" s="380"/>
      <c r="D40" s="380"/>
      <c r="E40" s="380"/>
      <c r="F40" s="380"/>
      <c r="G40" s="380"/>
      <c r="H40" s="662"/>
      <c r="I40" s="380"/>
      <c r="J40" s="688"/>
      <c r="K40" s="380"/>
      <c r="L40" s="380"/>
      <c r="M40" s="688"/>
      <c r="N40" s="689"/>
      <c r="O40" s="689"/>
      <c r="P40" s="380"/>
      <c r="Q40" s="380"/>
      <c r="R40" s="380"/>
      <c r="S40" s="380"/>
      <c r="T40" s="380"/>
      <c r="U40" s="380"/>
      <c r="V40" s="380"/>
      <c r="W40" s="380"/>
      <c r="X40" s="380"/>
      <c r="Y40" s="380"/>
      <c r="Z40" s="687" t="str">
        <f>IF(Carbon_Macro!T82&lt;&gt;"",CONCATENATE(Carbon_Macro!$J82,"[",Carbon_Macro!T82,"]"),"")</f>
        <v/>
      </c>
      <c r="AA40" s="413" t="str">
        <f>IF(Carbon_Macro!U82&lt;&gt;"",CONCATENATE(Carbon_Macro!$J82,"[",Carbon_Macro!U82,"]"),"")</f>
        <v/>
      </c>
      <c r="AB40" s="413" t="str">
        <f>IF(Carbon_Macro!V82&lt;&gt;"",CONCATENATE(Carbon_Macro!$H82,"[",Carbon_Macro!V82,"]"),"")</f>
        <v/>
      </c>
      <c r="AC40" s="413" t="str">
        <f>IF(Carbon_Macro!W82&lt;&gt;"",CONCATENATE(Carbon_Macro!$H82,"[",Carbon_Macro!W82,"]"),"")</f>
        <v/>
      </c>
      <c r="AD40" s="413"/>
      <c r="AE40" s="414"/>
    </row>
    <row r="41" spans="1:31" ht="20" customHeight="1">
      <c r="A41" s="380"/>
      <c r="B41" s="380"/>
      <c r="C41" s="380"/>
      <c r="D41" s="380"/>
      <c r="E41" s="380"/>
      <c r="F41" s="380"/>
      <c r="G41" s="380"/>
      <c r="H41" s="665"/>
      <c r="I41" s="380"/>
      <c r="J41" s="688"/>
      <c r="K41" s="380"/>
      <c r="L41" s="380"/>
      <c r="M41" s="688"/>
      <c r="N41" s="689"/>
      <c r="O41" s="689"/>
      <c r="P41" s="380"/>
      <c r="Q41" s="380"/>
      <c r="R41" s="380"/>
      <c r="S41" s="380"/>
      <c r="T41" s="380"/>
      <c r="U41" s="380"/>
      <c r="V41" s="380"/>
      <c r="W41" s="380"/>
      <c r="X41" s="380"/>
      <c r="Y41" s="380"/>
      <c r="Z41" s="687" t="str">
        <f>IF(Carbon_Macro!T83&lt;&gt;"",CONCATENATE(Carbon_Macro!$J83,"[",Carbon_Macro!T83,"]"),"")</f>
        <v/>
      </c>
      <c r="AA41" s="413" t="str">
        <f>IF(Carbon_Macro!U83&lt;&gt;"",CONCATENATE(Carbon_Macro!$J83,"[",Carbon_Macro!U83,"]"),"")</f>
        <v/>
      </c>
      <c r="AB41" s="413" t="str">
        <f>IF(Carbon_Macro!V83&lt;&gt;"",CONCATENATE(Carbon_Macro!$H83,"[",Carbon_Macro!V83,"]"),"")</f>
        <v/>
      </c>
      <c r="AC41" s="413" t="str">
        <f>IF(Carbon_Macro!W83&lt;&gt;"",CONCATENATE(Carbon_Macro!$H83,"[",Carbon_Macro!W83,"]"),"")</f>
        <v/>
      </c>
      <c r="AD41" s="413"/>
      <c r="AE41" s="414"/>
    </row>
    <row r="42" spans="1:31" ht="20" customHeight="1">
      <c r="A42" s="380"/>
      <c r="B42" s="380"/>
      <c r="C42" s="380"/>
      <c r="D42" s="380"/>
      <c r="E42" s="380"/>
      <c r="F42" s="380"/>
      <c r="G42" s="380"/>
      <c r="H42" s="665"/>
      <c r="I42" s="380"/>
      <c r="J42" s="688"/>
      <c r="K42" s="380"/>
      <c r="L42" s="380"/>
      <c r="M42" s="688"/>
      <c r="N42" s="689"/>
      <c r="O42" s="689"/>
      <c r="P42" s="380"/>
      <c r="Q42" s="380"/>
      <c r="R42" s="380"/>
      <c r="S42" s="380"/>
      <c r="T42" s="380"/>
      <c r="U42" s="380"/>
      <c r="V42" s="380"/>
      <c r="W42" s="380"/>
      <c r="X42" s="380"/>
      <c r="Y42" s="380"/>
      <c r="Z42" s="687" t="str">
        <f>IF(Carbon_Macro!T84&lt;&gt;"",CONCATENATE(Carbon_Macro!$J84,"[",Carbon_Macro!T84,"]"),"")</f>
        <v/>
      </c>
      <c r="AA42" s="413" t="str">
        <f>IF(Carbon_Macro!U84&lt;&gt;"",CONCATENATE(Carbon_Macro!$J84,"[",Carbon_Macro!U84,"]"),"")</f>
        <v/>
      </c>
      <c r="AB42" s="413" t="str">
        <f>IF(Carbon_Macro!V84&lt;&gt;"",CONCATENATE(Carbon_Macro!$H84,"[",Carbon_Macro!V84,"]"),"")</f>
        <v/>
      </c>
      <c r="AC42" s="413" t="str">
        <f>IF(Carbon_Macro!W84&lt;&gt;"",CONCATENATE(Carbon_Macro!$H84,"[",Carbon_Macro!W84,"]"),"")</f>
        <v/>
      </c>
      <c r="AD42" s="413"/>
      <c r="AE42" s="414"/>
    </row>
    <row r="43" spans="1:31" ht="20" customHeight="1">
      <c r="A43" s="380"/>
      <c r="B43" s="380"/>
      <c r="C43" s="380"/>
      <c r="D43" s="380"/>
      <c r="E43" s="380"/>
      <c r="F43" s="380"/>
      <c r="G43" s="380"/>
      <c r="H43" s="662"/>
      <c r="I43" s="380"/>
      <c r="J43" s="688"/>
      <c r="K43" s="380"/>
      <c r="L43" s="380"/>
      <c r="M43" s="688"/>
      <c r="N43" s="689"/>
      <c r="O43" s="689"/>
      <c r="P43" s="380"/>
      <c r="Q43" s="380"/>
      <c r="R43" s="380"/>
      <c r="S43" s="380"/>
      <c r="T43" s="380"/>
      <c r="U43" s="380"/>
      <c r="V43" s="380"/>
      <c r="W43" s="380"/>
      <c r="X43" s="380"/>
      <c r="Y43" s="380"/>
      <c r="Z43" s="687" t="str">
        <f>IF(Carbon_Macro!T85&lt;&gt;"",CONCATENATE(Carbon_Macro!$J85,"[",Carbon_Macro!T85,"]"),"")</f>
        <v/>
      </c>
      <c r="AA43" s="413" t="str">
        <f>IF(Carbon_Macro!U85&lt;&gt;"",CONCATENATE(Carbon_Macro!$J85,"[",Carbon_Macro!U85,"]"),"")</f>
        <v/>
      </c>
      <c r="AB43" s="413" t="str">
        <f>IF(Carbon_Macro!V85&lt;&gt;"",CONCATENATE(Carbon_Macro!$H85,"[",Carbon_Macro!V85,"]"),"")</f>
        <v/>
      </c>
      <c r="AC43" s="413" t="str">
        <f>IF(Carbon_Macro!W85&lt;&gt;"",CONCATENATE(Carbon_Macro!$H85,"[",Carbon_Macro!W85,"]"),"")</f>
        <v/>
      </c>
      <c r="AD43" s="413"/>
      <c r="AE43" s="414"/>
    </row>
    <row r="44" spans="1:31" ht="20" customHeight="1">
      <c r="A44" s="380"/>
      <c r="B44" s="380"/>
      <c r="C44" s="380"/>
      <c r="D44" s="380"/>
      <c r="E44" s="380"/>
      <c r="F44" s="380"/>
      <c r="G44" s="380"/>
      <c r="H44" s="661"/>
      <c r="I44" s="380"/>
      <c r="J44" s="688"/>
      <c r="K44" s="380"/>
      <c r="L44" s="380"/>
      <c r="M44" s="688"/>
      <c r="N44" s="689"/>
      <c r="O44" s="689"/>
      <c r="P44" s="380"/>
      <c r="Q44" s="380"/>
      <c r="R44" s="380"/>
      <c r="S44" s="380"/>
      <c r="T44" s="380"/>
      <c r="U44" s="380"/>
      <c r="V44" s="380"/>
      <c r="W44" s="380"/>
      <c r="X44" s="380"/>
      <c r="Y44" s="380"/>
      <c r="Z44" s="687" t="str">
        <f>IF(Carbon_Macro!T86&lt;&gt;"",CONCATENATE(Carbon_Macro!$J86,"[",Carbon_Macro!T86,"]"),"")</f>
        <v/>
      </c>
      <c r="AA44" s="413" t="str">
        <f>IF(Carbon_Macro!U86&lt;&gt;"",CONCATENATE(Carbon_Macro!$J86,"[",Carbon_Macro!U86,"]"),"")</f>
        <v/>
      </c>
      <c r="AB44" s="413" t="str">
        <f>IF(Carbon_Macro!V86&lt;&gt;"",CONCATENATE(Carbon_Macro!$H86,"[",Carbon_Macro!V86,"]"),"")</f>
        <v/>
      </c>
      <c r="AC44" s="413" t="str">
        <f>IF(Carbon_Macro!W86&lt;&gt;"",CONCATENATE(Carbon_Macro!$H86,"[",Carbon_Macro!W86,"]"),"")</f>
        <v/>
      </c>
      <c r="AD44" s="413"/>
      <c r="AE44" s="414"/>
    </row>
    <row r="45" spans="1:31" ht="20" customHeight="1">
      <c r="A45" s="380"/>
      <c r="B45" s="380"/>
      <c r="C45" s="380"/>
      <c r="D45" s="380"/>
      <c r="E45" s="380"/>
      <c r="F45" s="380"/>
      <c r="G45" s="380"/>
      <c r="H45" s="662"/>
      <c r="I45" s="380"/>
      <c r="J45" s="688"/>
      <c r="K45" s="380"/>
      <c r="L45" s="380"/>
      <c r="M45" s="688"/>
      <c r="N45" s="689"/>
      <c r="O45" s="689"/>
      <c r="P45" s="380"/>
      <c r="Q45" s="380"/>
      <c r="R45" s="380"/>
      <c r="S45" s="380"/>
      <c r="T45" s="380"/>
      <c r="U45" s="380"/>
      <c r="V45" s="380"/>
      <c r="W45" s="380"/>
      <c r="X45" s="380"/>
      <c r="Y45" s="380"/>
      <c r="Z45" s="687" t="str">
        <f>IF(Carbon_Macro!T87&lt;&gt;"",CONCATENATE(Carbon_Macro!$J87,"[",Carbon_Macro!T87,"]"),"")</f>
        <v/>
      </c>
      <c r="AA45" s="413" t="str">
        <f>IF(Carbon_Macro!U87&lt;&gt;"",CONCATENATE(Carbon_Macro!$J87,"[",Carbon_Macro!U87,"]"),"")</f>
        <v/>
      </c>
      <c r="AB45" s="413" t="str">
        <f>IF(Carbon_Macro!V87&lt;&gt;"",CONCATENATE(Carbon_Macro!$H87,"[",Carbon_Macro!V87,"]"),"")</f>
        <v/>
      </c>
      <c r="AC45" s="413" t="str">
        <f>IF(Carbon_Macro!W87&lt;&gt;"",CONCATENATE(Carbon_Macro!$H87,"[",Carbon_Macro!W87,"]"),"")</f>
        <v/>
      </c>
      <c r="AD45" s="413"/>
      <c r="AE45" s="414"/>
    </row>
    <row r="46" spans="1:31" ht="20" customHeight="1">
      <c r="A46" s="380"/>
      <c r="B46" s="380"/>
      <c r="C46" s="380"/>
      <c r="D46" s="380"/>
      <c r="E46" s="380"/>
      <c r="F46" s="380"/>
      <c r="G46" s="380"/>
      <c r="H46" s="662"/>
      <c r="I46" s="380"/>
      <c r="J46" s="688"/>
      <c r="K46" s="380"/>
      <c r="L46" s="380"/>
      <c r="M46" s="688"/>
      <c r="N46" s="689"/>
      <c r="O46" s="689"/>
      <c r="P46" s="380"/>
      <c r="Q46" s="380"/>
      <c r="R46" s="380"/>
      <c r="S46" s="380"/>
      <c r="T46" s="380"/>
      <c r="U46" s="380"/>
      <c r="V46" s="380"/>
      <c r="W46" s="380"/>
      <c r="X46" s="380"/>
      <c r="Y46" s="380"/>
      <c r="Z46" s="687" t="str">
        <f>IF(Carbon_Macro!T88&lt;&gt;"",CONCATENATE(Carbon_Macro!$J88,"[",Carbon_Macro!T88,"]"),"")</f>
        <v/>
      </c>
      <c r="AA46" s="413" t="str">
        <f>IF(Carbon_Macro!U88&lt;&gt;"",CONCATENATE(Carbon_Macro!$J88,"[",Carbon_Macro!U88,"]"),"")</f>
        <v/>
      </c>
      <c r="AB46" s="413" t="str">
        <f>IF(Carbon_Macro!V88&lt;&gt;"",CONCATENATE(Carbon_Macro!$H88,"[",Carbon_Macro!V88,"]"),"")</f>
        <v/>
      </c>
      <c r="AC46" s="413" t="str">
        <f>IF(Carbon_Macro!W88&lt;&gt;"",CONCATENATE(Carbon_Macro!$H88,"[",Carbon_Macro!W88,"]"),"")</f>
        <v/>
      </c>
      <c r="AD46" s="413"/>
      <c r="AE46" s="414"/>
    </row>
    <row r="47" spans="1:31" ht="20" customHeight="1">
      <c r="A47" s="380"/>
      <c r="B47" s="380"/>
      <c r="C47" s="380"/>
      <c r="D47" s="380"/>
      <c r="E47" s="380"/>
      <c r="F47" s="380"/>
      <c r="G47" s="380"/>
      <c r="H47" s="665"/>
      <c r="I47" s="380"/>
      <c r="J47" s="688"/>
      <c r="K47" s="380"/>
      <c r="L47" s="380"/>
      <c r="M47" s="688"/>
      <c r="N47" s="689"/>
      <c r="O47" s="689"/>
      <c r="P47" s="380"/>
      <c r="Q47" s="380"/>
      <c r="R47" s="380"/>
      <c r="S47" s="380"/>
      <c r="T47" s="380"/>
      <c r="U47" s="380"/>
      <c r="V47" s="380"/>
      <c r="W47" s="380"/>
      <c r="X47" s="380"/>
      <c r="Y47" s="380"/>
      <c r="Z47" s="687" t="str">
        <f>IF(Carbon_Macro!T89&lt;&gt;"",CONCATENATE(Carbon_Macro!$J89,"[",Carbon_Macro!T89,"]"),"")</f>
        <v/>
      </c>
      <c r="AA47" s="413" t="str">
        <f>IF(Carbon_Macro!U89&lt;&gt;"",CONCATENATE(Carbon_Macro!$J89,"[",Carbon_Macro!U89,"]"),"")</f>
        <v/>
      </c>
      <c r="AB47" s="413" t="str">
        <f>IF(Carbon_Macro!V89&lt;&gt;"",CONCATENATE(Carbon_Macro!$H89,"[",Carbon_Macro!V89,"]"),"")</f>
        <v/>
      </c>
      <c r="AC47" s="413" t="str">
        <f>IF(Carbon_Macro!W89&lt;&gt;"",CONCATENATE(Carbon_Macro!$H89,"[",Carbon_Macro!W89,"]"),"")</f>
        <v/>
      </c>
      <c r="AD47" s="413"/>
      <c r="AE47" s="414"/>
    </row>
    <row r="48" spans="1:31" ht="20" customHeight="1">
      <c r="A48" s="380"/>
      <c r="B48" s="380"/>
      <c r="C48" s="380"/>
      <c r="D48" s="380"/>
      <c r="E48" s="380"/>
      <c r="F48" s="380"/>
      <c r="G48" s="380"/>
      <c r="H48" s="665"/>
      <c r="I48" s="380"/>
      <c r="J48" s="688"/>
      <c r="K48" s="380"/>
      <c r="L48" s="380"/>
      <c r="M48" s="688"/>
      <c r="N48" s="689"/>
      <c r="O48" s="689"/>
      <c r="P48" s="380"/>
      <c r="Q48" s="380"/>
      <c r="R48" s="380"/>
      <c r="S48" s="380"/>
      <c r="T48" s="380"/>
      <c r="U48" s="380"/>
      <c r="V48" s="380"/>
      <c r="W48" s="380"/>
      <c r="X48" s="380"/>
      <c r="Y48" s="380"/>
      <c r="Z48" s="687" t="str">
        <f>IF(Carbon_Macro!T90&lt;&gt;"",CONCATENATE(Carbon_Macro!$J90,"[",Carbon_Macro!T90,"]"),"")</f>
        <v/>
      </c>
      <c r="AA48" s="413" t="str">
        <f>IF(Carbon_Macro!U90&lt;&gt;"",CONCATENATE(Carbon_Macro!$J90,"[",Carbon_Macro!U90,"]"),"")</f>
        <v/>
      </c>
      <c r="AB48" s="413" t="str">
        <f>IF(Carbon_Macro!V90&lt;&gt;"",CONCATENATE(Carbon_Macro!$H90,"[",Carbon_Macro!V90,"]"),"")</f>
        <v/>
      </c>
      <c r="AC48" s="413" t="str">
        <f>IF(Carbon_Macro!W90&lt;&gt;"",CONCATENATE(Carbon_Macro!$H90,"[",Carbon_Macro!W90,"]"),"")</f>
        <v/>
      </c>
      <c r="AD48" s="413"/>
      <c r="AE48" s="414"/>
    </row>
    <row r="49" spans="1:31" ht="20" customHeight="1">
      <c r="A49" s="380"/>
      <c r="B49" s="380"/>
      <c r="C49" s="380"/>
      <c r="D49" s="380"/>
      <c r="E49" s="380"/>
      <c r="F49" s="380"/>
      <c r="G49" s="380"/>
      <c r="H49" s="662"/>
      <c r="I49" s="380"/>
      <c r="J49" s="688"/>
      <c r="K49" s="380"/>
      <c r="L49" s="380"/>
      <c r="M49" s="688"/>
      <c r="N49" s="689"/>
      <c r="O49" s="689"/>
      <c r="P49" s="380"/>
      <c r="Q49" s="380"/>
      <c r="R49" s="380"/>
      <c r="S49" s="380"/>
      <c r="T49" s="380"/>
      <c r="U49" s="380"/>
      <c r="V49" s="380"/>
      <c r="W49" s="380"/>
      <c r="X49" s="380"/>
      <c r="Y49" s="380"/>
      <c r="Z49" s="687" t="str">
        <f>IF(Carbon_Macro!T91&lt;&gt;"",CONCATENATE(Carbon_Macro!$J91,"[",Carbon_Macro!T91,"]"),"")</f>
        <v/>
      </c>
      <c r="AA49" s="413" t="str">
        <f>IF(Carbon_Macro!U91&lt;&gt;"",CONCATENATE(Carbon_Macro!$J91,"[",Carbon_Macro!U91,"]"),"")</f>
        <v/>
      </c>
      <c r="AB49" s="413" t="str">
        <f>IF(Carbon_Macro!V91&lt;&gt;"",CONCATENATE(Carbon_Macro!$H91,"[",Carbon_Macro!V91,"]"),"")</f>
        <v/>
      </c>
      <c r="AC49" s="413" t="str">
        <f>IF(Carbon_Macro!W91&lt;&gt;"",CONCATENATE(Carbon_Macro!$H91,"[",Carbon_Macro!W91,"]"),"")</f>
        <v/>
      </c>
      <c r="AD49" s="413"/>
      <c r="AE49" s="414"/>
    </row>
    <row r="50" spans="1:31" ht="20" customHeight="1">
      <c r="A50" s="380"/>
      <c r="B50" s="380"/>
      <c r="C50" s="380"/>
      <c r="D50" s="380"/>
      <c r="E50" s="380"/>
      <c r="F50" s="380"/>
      <c r="G50" s="380"/>
      <c r="H50" s="661"/>
      <c r="I50" s="380"/>
      <c r="J50" s="688"/>
      <c r="K50" s="380"/>
      <c r="L50" s="380"/>
      <c r="M50" s="688"/>
      <c r="N50" s="689"/>
      <c r="O50" s="689"/>
      <c r="P50" s="380"/>
      <c r="Q50" s="380"/>
      <c r="R50" s="380"/>
      <c r="S50" s="380"/>
      <c r="T50" s="380"/>
      <c r="U50" s="380"/>
      <c r="V50" s="380"/>
      <c r="W50" s="380"/>
      <c r="X50" s="380"/>
      <c r="Y50" s="380"/>
      <c r="Z50" s="687" t="str">
        <f>IF(Carbon_Macro!T92&lt;&gt;"",CONCATENATE(Carbon_Macro!$J92,"[",Carbon_Macro!T92,"]"),"")</f>
        <v/>
      </c>
      <c r="AA50" s="413" t="str">
        <f>IF(Carbon_Macro!U92&lt;&gt;"",CONCATENATE(Carbon_Macro!$J92,"[",Carbon_Macro!U92,"]"),"")</f>
        <v/>
      </c>
      <c r="AB50" s="413" t="str">
        <f>IF(Carbon_Macro!V92&lt;&gt;"",CONCATENATE(Carbon_Macro!$H92,"[",Carbon_Macro!V92,"]"),"")</f>
        <v/>
      </c>
      <c r="AC50" s="413" t="str">
        <f>IF(Carbon_Macro!W92&lt;&gt;"",CONCATENATE(Carbon_Macro!$H92,"[",Carbon_Macro!W92,"]"),"")</f>
        <v/>
      </c>
      <c r="AD50" s="413"/>
      <c r="AE50" s="414"/>
    </row>
    <row r="51" spans="1:31" ht="20" customHeight="1">
      <c r="A51" s="380"/>
      <c r="B51" s="380"/>
      <c r="C51" s="380"/>
      <c r="D51" s="380"/>
      <c r="E51" s="380"/>
      <c r="F51" s="380"/>
      <c r="G51" s="380"/>
      <c r="H51" s="662"/>
      <c r="I51" s="380"/>
      <c r="J51" s="688"/>
      <c r="K51" s="380"/>
      <c r="L51" s="380"/>
      <c r="M51" s="688"/>
      <c r="N51" s="689"/>
      <c r="O51" s="689"/>
      <c r="P51" s="380"/>
      <c r="Q51" s="380"/>
      <c r="R51" s="380"/>
      <c r="S51" s="380"/>
      <c r="T51" s="380"/>
      <c r="U51" s="380"/>
      <c r="V51" s="380"/>
      <c r="W51" s="380"/>
      <c r="X51" s="380"/>
      <c r="Y51" s="380"/>
      <c r="Z51" s="687" t="str">
        <f>IF(Carbon_Macro!T93&lt;&gt;"",CONCATENATE(Carbon_Macro!$J93,"[",Carbon_Macro!T93,"]"),"")</f>
        <v/>
      </c>
      <c r="AA51" s="413" t="str">
        <f>IF(Carbon_Macro!U93&lt;&gt;"",CONCATENATE(Carbon_Macro!$J93,"[",Carbon_Macro!U93,"]"),"")</f>
        <v/>
      </c>
      <c r="AB51" s="413" t="str">
        <f>IF(Carbon_Macro!V93&lt;&gt;"",CONCATENATE(Carbon_Macro!$H93,"[",Carbon_Macro!V93,"]"),"")</f>
        <v/>
      </c>
      <c r="AC51" s="413" t="str">
        <f>IF(Carbon_Macro!W93&lt;&gt;"",CONCATENATE(Carbon_Macro!$H93,"[",Carbon_Macro!W93,"]"),"")</f>
        <v/>
      </c>
      <c r="AD51" s="413"/>
      <c r="AE51" s="414"/>
    </row>
    <row r="52" spans="1:31" ht="20" customHeight="1">
      <c r="A52" s="380"/>
      <c r="B52" s="380"/>
      <c r="C52" s="380"/>
      <c r="D52" s="380"/>
      <c r="E52" s="380"/>
      <c r="F52" s="380"/>
      <c r="G52" s="380"/>
      <c r="H52" s="662"/>
      <c r="I52" s="380"/>
      <c r="J52" s="688"/>
      <c r="K52" s="380"/>
      <c r="L52" s="380"/>
      <c r="M52" s="688"/>
      <c r="N52" s="689"/>
      <c r="O52" s="689"/>
      <c r="P52" s="380"/>
      <c r="Q52" s="380"/>
      <c r="R52" s="380"/>
      <c r="S52" s="380"/>
      <c r="T52" s="380"/>
      <c r="U52" s="380"/>
      <c r="V52" s="380"/>
      <c r="W52" s="380"/>
      <c r="X52" s="380"/>
      <c r="Y52" s="380"/>
      <c r="Z52" s="687" t="str">
        <f>IF(Carbon_Macro!T94&lt;&gt;"",CONCATENATE(Carbon_Macro!$J94,"[",Carbon_Macro!T94,"]"),"")</f>
        <v/>
      </c>
      <c r="AA52" s="413" t="str">
        <f>IF(Carbon_Macro!U94&lt;&gt;"",CONCATENATE(Carbon_Macro!$J94,"[",Carbon_Macro!U94,"]"),"")</f>
        <v/>
      </c>
      <c r="AB52" s="413" t="str">
        <f>IF(Carbon_Macro!V94&lt;&gt;"",CONCATENATE(Carbon_Macro!$H94,"[",Carbon_Macro!V94,"]"),"")</f>
        <v/>
      </c>
      <c r="AC52" s="413" t="str">
        <f>IF(Carbon_Macro!W94&lt;&gt;"",CONCATENATE(Carbon_Macro!$H94,"[",Carbon_Macro!W94,"]"),"")</f>
        <v/>
      </c>
      <c r="AD52" s="413"/>
      <c r="AE52" s="414"/>
    </row>
    <row r="53" spans="1:31" ht="20" customHeight="1">
      <c r="A53" s="380"/>
      <c r="B53" s="380"/>
      <c r="C53" s="380"/>
      <c r="D53" s="380"/>
      <c r="E53" s="380"/>
      <c r="F53" s="380"/>
      <c r="G53" s="380"/>
      <c r="H53" s="665"/>
      <c r="I53" s="380"/>
      <c r="J53" s="688"/>
      <c r="K53" s="380"/>
      <c r="L53" s="380"/>
      <c r="M53" s="688"/>
      <c r="N53" s="689"/>
      <c r="O53" s="689"/>
      <c r="P53" s="380"/>
      <c r="Q53" s="380"/>
      <c r="R53" s="380"/>
      <c r="S53" s="380"/>
      <c r="T53" s="380"/>
      <c r="U53" s="380"/>
      <c r="V53" s="380"/>
      <c r="W53" s="380"/>
      <c r="X53" s="380"/>
      <c r="Y53" s="380"/>
      <c r="Z53" s="687" t="str">
        <f>IF(Carbon_Macro!T95&lt;&gt;"",CONCATENATE(Carbon_Macro!$J95,"[",Carbon_Macro!T95,"]"),"")</f>
        <v/>
      </c>
      <c r="AA53" s="413" t="str">
        <f>IF(Carbon_Macro!U95&lt;&gt;"",CONCATENATE(Carbon_Macro!$J95,"[",Carbon_Macro!U95,"]"),"")</f>
        <v/>
      </c>
      <c r="AB53" s="413" t="str">
        <f>IF(Carbon_Macro!V95&lt;&gt;"",CONCATENATE(Carbon_Macro!$H95,"[",Carbon_Macro!V95,"]"),"")</f>
        <v/>
      </c>
      <c r="AC53" s="413" t="str">
        <f>IF(Carbon_Macro!W95&lt;&gt;"",CONCATENATE(Carbon_Macro!$H95,"[",Carbon_Macro!W95,"]"),"")</f>
        <v/>
      </c>
      <c r="AD53" s="413"/>
      <c r="AE53" s="414"/>
    </row>
    <row r="54" spans="1:31" ht="20" customHeight="1">
      <c r="A54" s="380"/>
      <c r="B54" s="380"/>
      <c r="C54" s="380"/>
      <c r="D54" s="380"/>
      <c r="E54" s="380"/>
      <c r="F54" s="380"/>
      <c r="G54" s="380"/>
      <c r="H54" s="665"/>
      <c r="I54" s="380"/>
      <c r="J54" s="688"/>
      <c r="K54" s="380"/>
      <c r="L54" s="380"/>
      <c r="M54" s="688"/>
      <c r="N54" s="689"/>
      <c r="O54" s="689"/>
      <c r="P54" s="380"/>
      <c r="Q54" s="380"/>
      <c r="R54" s="380"/>
      <c r="S54" s="380"/>
      <c r="T54" s="380"/>
      <c r="U54" s="380"/>
      <c r="V54" s="380"/>
      <c r="W54" s="380"/>
      <c r="X54" s="380"/>
      <c r="Y54" s="380"/>
      <c r="Z54" s="687" t="str">
        <f>IF(Carbon_Macro!T96&lt;&gt;"",CONCATENATE(Carbon_Macro!$J96,"[",Carbon_Macro!T96,"]"),"")</f>
        <v/>
      </c>
      <c r="AA54" s="413" t="str">
        <f>IF(Carbon_Macro!U96&lt;&gt;"",CONCATENATE(Carbon_Macro!$J96,"[",Carbon_Macro!U96,"]"),"")</f>
        <v/>
      </c>
      <c r="AB54" s="413" t="str">
        <f>IF(Carbon_Macro!V96&lt;&gt;"",CONCATENATE(Carbon_Macro!$H96,"[",Carbon_Macro!V96,"]"),"")</f>
        <v/>
      </c>
      <c r="AC54" s="413" t="str">
        <f>IF(Carbon_Macro!W96&lt;&gt;"",CONCATENATE(Carbon_Macro!$H96,"[",Carbon_Macro!W96,"]"),"")</f>
        <v/>
      </c>
      <c r="AD54" s="413"/>
      <c r="AE54" s="414"/>
    </row>
    <row r="55" spans="1:31" ht="20" customHeight="1">
      <c r="A55" s="380"/>
      <c r="B55" s="380"/>
      <c r="C55" s="380"/>
      <c r="D55" s="380"/>
      <c r="E55" s="380"/>
      <c r="F55" s="380"/>
      <c r="G55" s="380"/>
      <c r="H55" s="665"/>
      <c r="I55" s="380"/>
      <c r="J55" s="688"/>
      <c r="K55" s="380"/>
      <c r="L55" s="380"/>
      <c r="M55" s="688"/>
      <c r="N55" s="689"/>
      <c r="O55" s="689"/>
      <c r="P55" s="380"/>
      <c r="Q55" s="380"/>
      <c r="R55" s="380"/>
      <c r="S55" s="380"/>
      <c r="T55" s="380"/>
      <c r="U55" s="380"/>
      <c r="V55" s="380"/>
      <c r="W55" s="380"/>
      <c r="X55" s="380"/>
      <c r="Y55" s="380"/>
      <c r="Z55" s="687" t="str">
        <f>IF(Carbon_Macro!T97&lt;&gt;"",CONCATENATE(Carbon_Macro!$J97,"[",Carbon_Macro!T97,"]"),"")</f>
        <v/>
      </c>
      <c r="AA55" s="413" t="str">
        <f>IF(Carbon_Macro!U97&lt;&gt;"",CONCATENATE(Carbon_Macro!$J97,"[",Carbon_Macro!U97,"]"),"")</f>
        <v/>
      </c>
      <c r="AB55" s="413" t="str">
        <f>IF(Carbon_Macro!V97&lt;&gt;"",CONCATENATE(Carbon_Macro!$H97,"[",Carbon_Macro!V97,"]"),"")</f>
        <v/>
      </c>
      <c r="AC55" s="413" t="str">
        <f>IF(Carbon_Macro!W97&lt;&gt;"",CONCATENATE(Carbon_Macro!$H97,"[",Carbon_Macro!W97,"]"),"")</f>
        <v/>
      </c>
      <c r="AD55" s="413"/>
      <c r="AE55" s="414"/>
    </row>
    <row r="56" spans="1:31" ht="20" customHeight="1">
      <c r="A56" s="380"/>
      <c r="B56" s="380"/>
      <c r="C56" s="380"/>
      <c r="D56" s="380"/>
      <c r="E56" s="380"/>
      <c r="F56" s="380"/>
      <c r="G56" s="380"/>
      <c r="H56" s="665"/>
      <c r="I56" s="380"/>
      <c r="J56" s="688"/>
      <c r="K56" s="380"/>
      <c r="L56" s="380"/>
      <c r="M56" s="688"/>
      <c r="N56" s="689"/>
      <c r="O56" s="689"/>
      <c r="P56" s="380"/>
      <c r="Q56" s="380"/>
      <c r="R56" s="380"/>
      <c r="S56" s="380"/>
      <c r="T56" s="380"/>
      <c r="U56" s="380"/>
      <c r="V56" s="380"/>
      <c r="W56" s="380"/>
      <c r="X56" s="380"/>
      <c r="Y56" s="380"/>
      <c r="Z56" s="687" t="str">
        <f>IF(Carbon_Macro!T98&lt;&gt;"",CONCATENATE(Carbon_Macro!$J98,"[",Carbon_Macro!T98,"]"),"")</f>
        <v/>
      </c>
      <c r="AA56" s="413" t="str">
        <f>IF(Carbon_Macro!U98&lt;&gt;"",CONCATENATE(Carbon_Macro!$J98,"[",Carbon_Macro!U98,"]"),"")</f>
        <v/>
      </c>
      <c r="AB56" s="413" t="str">
        <f>IF(Carbon_Macro!V98&lt;&gt;"",CONCATENATE(Carbon_Macro!$H98,"[",Carbon_Macro!V98,"]"),"")</f>
        <v/>
      </c>
      <c r="AC56" s="413" t="str">
        <f>IF(Carbon_Macro!W98&lt;&gt;"",CONCATENATE(Carbon_Macro!$H98,"[",Carbon_Macro!W98,"]"),"")</f>
        <v/>
      </c>
      <c r="AD56" s="413"/>
      <c r="AE56" s="414"/>
    </row>
    <row r="57" spans="1:31" ht="20" customHeight="1">
      <c r="A57" s="380"/>
      <c r="B57" s="380"/>
      <c r="C57" s="380"/>
      <c r="D57" s="380"/>
      <c r="E57" s="380"/>
      <c r="F57" s="380"/>
      <c r="G57" s="380"/>
      <c r="H57" s="661"/>
      <c r="I57" s="380"/>
      <c r="J57" s="688"/>
      <c r="K57" s="380"/>
      <c r="L57" s="380"/>
      <c r="M57" s="688"/>
      <c r="N57" s="689"/>
      <c r="O57" s="689"/>
      <c r="P57" s="380"/>
      <c r="Q57" s="380"/>
      <c r="R57" s="380"/>
      <c r="S57" s="380"/>
      <c r="T57" s="380"/>
      <c r="U57" s="380"/>
      <c r="V57" s="380"/>
      <c r="W57" s="380"/>
      <c r="X57" s="380"/>
      <c r="Y57" s="380"/>
      <c r="Z57" s="687" t="str">
        <f>IF(Carbon_Macro!T99&lt;&gt;"",CONCATENATE(Carbon_Macro!$J99,"[",Carbon_Macro!T99,"]"),"")</f>
        <v/>
      </c>
      <c r="AA57" s="413" t="str">
        <f>IF(Carbon_Macro!U99&lt;&gt;"",CONCATENATE(Carbon_Macro!$J99,"[",Carbon_Macro!U99,"]"),"")</f>
        <v/>
      </c>
      <c r="AB57" s="413" t="str">
        <f>IF(Carbon_Macro!V99&lt;&gt;"",CONCATENATE(Carbon_Macro!$H99,"[",Carbon_Macro!V99,"]"),"")</f>
        <v/>
      </c>
      <c r="AC57" s="413" t="str">
        <f>IF(Carbon_Macro!W99&lt;&gt;"",CONCATENATE(Carbon_Macro!$H99,"[",Carbon_Macro!W99,"]"),"")</f>
        <v/>
      </c>
      <c r="AD57" s="413"/>
      <c r="AE57" s="414"/>
    </row>
    <row r="58" spans="1:31" ht="20" customHeight="1">
      <c r="A58" s="380"/>
      <c r="B58" s="380"/>
      <c r="C58" s="380"/>
      <c r="D58" s="380"/>
      <c r="E58" s="380"/>
      <c r="F58" s="380"/>
      <c r="G58" s="380"/>
      <c r="H58" s="662"/>
      <c r="I58" s="380"/>
      <c r="J58" s="688"/>
      <c r="K58" s="380"/>
      <c r="L58" s="380"/>
      <c r="M58" s="688"/>
      <c r="N58" s="689"/>
      <c r="O58" s="689"/>
      <c r="P58" s="380"/>
      <c r="Q58" s="380"/>
      <c r="R58" s="380"/>
      <c r="S58" s="380"/>
      <c r="T58" s="380"/>
      <c r="U58" s="380"/>
      <c r="V58" s="380"/>
      <c r="W58" s="380"/>
      <c r="X58" s="380"/>
      <c r="Y58" s="380"/>
      <c r="Z58" s="687" t="str">
        <f>IF(Carbon_Macro!T100&lt;&gt;"",CONCATENATE(Carbon_Macro!$J100,"[",Carbon_Macro!T100,"]"),"")</f>
        <v/>
      </c>
      <c r="AA58" s="413" t="str">
        <f>IF(Carbon_Macro!U100&lt;&gt;"",CONCATENATE(Carbon_Macro!$J100,"[",Carbon_Macro!U100,"]"),"")</f>
        <v/>
      </c>
      <c r="AB58" s="413" t="str">
        <f>IF(Carbon_Macro!V100&lt;&gt;"",CONCATENATE(Carbon_Macro!$H100,"[",Carbon_Macro!V100,"]"),"")</f>
        <v/>
      </c>
      <c r="AC58" s="413" t="str">
        <f>IF(Carbon_Macro!W100&lt;&gt;"",CONCATENATE(Carbon_Macro!$H100,"[",Carbon_Macro!W100,"]"),"")</f>
        <v/>
      </c>
      <c r="AD58" s="413"/>
      <c r="AE58" s="414"/>
    </row>
    <row r="59" spans="1:31" ht="20" customHeight="1">
      <c r="A59" s="380"/>
      <c r="B59" s="380"/>
      <c r="C59" s="380"/>
      <c r="D59" s="380"/>
      <c r="E59" s="380"/>
      <c r="F59" s="380"/>
      <c r="G59" s="380"/>
      <c r="H59" s="662"/>
      <c r="I59" s="380"/>
      <c r="J59" s="688"/>
      <c r="K59" s="380"/>
      <c r="L59" s="380"/>
      <c r="M59" s="688"/>
      <c r="N59" s="689"/>
      <c r="O59" s="689"/>
      <c r="P59" s="380"/>
      <c r="Q59" s="380"/>
      <c r="R59" s="380"/>
      <c r="S59" s="380"/>
      <c r="T59" s="380"/>
      <c r="U59" s="380"/>
      <c r="V59" s="380"/>
      <c r="W59" s="380"/>
      <c r="X59" s="380"/>
      <c r="Y59" s="380"/>
      <c r="Z59" s="687" t="str">
        <f>IF(Carbon_Macro!T101&lt;&gt;"",CONCATENATE(Carbon_Macro!$J101,"[",Carbon_Macro!T101,"]"),"")</f>
        <v/>
      </c>
      <c r="AA59" s="413" t="str">
        <f>IF(Carbon_Macro!U101&lt;&gt;"",CONCATENATE(Carbon_Macro!$J101,"[",Carbon_Macro!U101,"]"),"")</f>
        <v/>
      </c>
      <c r="AB59" s="413" t="str">
        <f>IF(Carbon_Macro!V101&lt;&gt;"",CONCATENATE(Carbon_Macro!$H101,"[",Carbon_Macro!V101,"]"),"")</f>
        <v/>
      </c>
      <c r="AC59" s="413" t="str">
        <f>IF(Carbon_Macro!W101&lt;&gt;"",CONCATENATE(Carbon_Macro!$H101,"[",Carbon_Macro!W101,"]"),"")</f>
        <v/>
      </c>
      <c r="AD59" s="413"/>
      <c r="AE59" s="414"/>
    </row>
    <row r="60" spans="1:31" ht="20" customHeight="1">
      <c r="A60" s="380"/>
      <c r="B60" s="380"/>
      <c r="C60" s="380"/>
      <c r="D60" s="380"/>
      <c r="E60" s="380"/>
      <c r="F60" s="380"/>
      <c r="G60" s="380"/>
      <c r="H60" s="661"/>
      <c r="I60" s="380"/>
      <c r="J60" s="688"/>
      <c r="K60" s="380"/>
      <c r="L60" s="380"/>
      <c r="M60" s="688"/>
      <c r="N60" s="689"/>
      <c r="O60" s="689"/>
      <c r="P60" s="380"/>
      <c r="Q60" s="380"/>
      <c r="R60" s="380"/>
      <c r="S60" s="380"/>
      <c r="T60" s="380"/>
      <c r="U60" s="380"/>
      <c r="V60" s="380"/>
      <c r="W60" s="380"/>
      <c r="X60" s="380"/>
      <c r="Y60" s="380"/>
      <c r="Z60" s="687" t="str">
        <f>IF(Carbon_Macro!T102&lt;&gt;"",CONCATENATE(Carbon_Macro!$J102,"[",Carbon_Macro!T102,"]"),"")</f>
        <v/>
      </c>
      <c r="AA60" s="413" t="str">
        <f>IF(Carbon_Macro!U102&lt;&gt;"",CONCATENATE(Carbon_Macro!$J102,"[",Carbon_Macro!U102,"]"),"")</f>
        <v/>
      </c>
      <c r="AB60" s="413" t="str">
        <f>IF(Carbon_Macro!V102&lt;&gt;"",CONCATENATE(Carbon_Macro!$H102,"[",Carbon_Macro!V102,"]"),"")</f>
        <v/>
      </c>
      <c r="AC60" s="413" t="str">
        <f>IF(Carbon_Macro!W102&lt;&gt;"",CONCATENATE(Carbon_Macro!$H102,"[",Carbon_Macro!W102,"]"),"")</f>
        <v/>
      </c>
      <c r="AD60" s="413"/>
      <c r="AE60" s="414"/>
    </row>
    <row r="61" spans="1:31" ht="20" customHeight="1">
      <c r="A61" s="380"/>
      <c r="B61" s="380"/>
      <c r="C61" s="380"/>
      <c r="D61" s="380"/>
      <c r="E61" s="380"/>
      <c r="F61" s="380"/>
      <c r="G61" s="380"/>
      <c r="H61" s="662"/>
      <c r="I61" s="380"/>
      <c r="J61" s="688"/>
      <c r="K61" s="380"/>
      <c r="L61" s="380"/>
      <c r="M61" s="688"/>
      <c r="N61" s="689"/>
      <c r="O61" s="689"/>
      <c r="P61" s="380"/>
      <c r="Q61" s="380"/>
      <c r="R61" s="380"/>
      <c r="S61" s="380"/>
      <c r="T61" s="380"/>
      <c r="U61" s="380"/>
      <c r="V61" s="380"/>
      <c r="W61" s="380"/>
      <c r="X61" s="380"/>
      <c r="Y61" s="380"/>
      <c r="Z61" s="687" t="str">
        <f>IF(Carbon_Macro!T103&lt;&gt;"",CONCATENATE(Carbon_Macro!$J103,"[",Carbon_Macro!T103,"]"),"")</f>
        <v/>
      </c>
      <c r="AA61" s="413" t="str">
        <f>IF(Carbon_Macro!U103&lt;&gt;"",CONCATENATE(Carbon_Macro!$J103,"[",Carbon_Macro!U103,"]"),"")</f>
        <v/>
      </c>
      <c r="AB61" s="413" t="str">
        <f>IF(Carbon_Macro!V103&lt;&gt;"",CONCATENATE(Carbon_Macro!$H103,"[",Carbon_Macro!V103,"]"),"")</f>
        <v/>
      </c>
      <c r="AC61" s="413" t="str">
        <f>IF(Carbon_Macro!W103&lt;&gt;"",CONCATENATE(Carbon_Macro!$H103,"[",Carbon_Macro!W103,"]"),"")</f>
        <v/>
      </c>
      <c r="AD61" s="413"/>
      <c r="AE61" s="414"/>
    </row>
    <row r="62" spans="1:31" ht="20" customHeight="1">
      <c r="A62" s="380"/>
      <c r="B62" s="380"/>
      <c r="C62" s="380"/>
      <c r="D62" s="380"/>
      <c r="E62" s="380"/>
      <c r="F62" s="380"/>
      <c r="G62" s="380"/>
      <c r="H62" s="662"/>
      <c r="I62" s="380"/>
      <c r="J62" s="688"/>
      <c r="K62" s="380"/>
      <c r="L62" s="380"/>
      <c r="M62" s="688"/>
      <c r="N62" s="689"/>
      <c r="O62" s="689"/>
      <c r="P62" s="380"/>
      <c r="Q62" s="380"/>
      <c r="R62" s="380"/>
      <c r="S62" s="380"/>
      <c r="T62" s="380"/>
      <c r="U62" s="380"/>
      <c r="V62" s="380"/>
      <c r="W62" s="380"/>
      <c r="X62" s="380"/>
      <c r="Y62" s="380"/>
      <c r="Z62" s="687" t="str">
        <f>IF(Carbon_Macro!T104&lt;&gt;"",CONCATENATE(Carbon_Macro!$J104,"[",Carbon_Macro!T104,"]"),"")</f>
        <v/>
      </c>
      <c r="AA62" s="413" t="str">
        <f>IF(Carbon_Macro!U104&lt;&gt;"",CONCATENATE(Carbon_Macro!$J104,"[",Carbon_Macro!U104,"]"),"")</f>
        <v/>
      </c>
      <c r="AB62" s="413" t="str">
        <f>IF(Carbon_Macro!V104&lt;&gt;"",CONCATENATE(Carbon_Macro!$H104,"[",Carbon_Macro!V104,"]"),"")</f>
        <v/>
      </c>
      <c r="AC62" s="413" t="str">
        <f>IF(Carbon_Macro!W104&lt;&gt;"",CONCATENATE(Carbon_Macro!$H104,"[",Carbon_Macro!W104,"]"),"")</f>
        <v/>
      </c>
      <c r="AD62" s="413"/>
      <c r="AE62" s="414"/>
    </row>
    <row r="63" spans="1:31" ht="20" customHeight="1">
      <c r="A63" s="380"/>
      <c r="B63" s="380"/>
      <c r="C63" s="380"/>
      <c r="D63" s="380"/>
      <c r="E63" s="380"/>
      <c r="F63" s="380"/>
      <c r="G63" s="380"/>
      <c r="H63" s="661"/>
      <c r="I63" s="380"/>
      <c r="J63" s="688"/>
      <c r="K63" s="380"/>
      <c r="L63" s="380"/>
      <c r="M63" s="688"/>
      <c r="N63" s="689"/>
      <c r="O63" s="689"/>
      <c r="P63" s="380"/>
      <c r="Q63" s="380"/>
      <c r="R63" s="380"/>
      <c r="S63" s="380"/>
      <c r="T63" s="380"/>
      <c r="U63" s="380"/>
      <c r="V63" s="380"/>
      <c r="W63" s="380"/>
      <c r="X63" s="380"/>
      <c r="Y63" s="380"/>
      <c r="Z63" s="687" t="str">
        <f>IF(Carbon_Macro!T105&lt;&gt;"",CONCATENATE(Carbon_Macro!$J105,"[",Carbon_Macro!T105,"]"),"")</f>
        <v/>
      </c>
      <c r="AA63" s="413" t="str">
        <f>IF(Carbon_Macro!U105&lt;&gt;"",CONCATENATE(Carbon_Macro!$J105,"[",Carbon_Macro!U105,"]"),"")</f>
        <v/>
      </c>
      <c r="AB63" s="413" t="str">
        <f>IF(Carbon_Macro!V105&lt;&gt;"",CONCATENATE(Carbon_Macro!$H105,"[",Carbon_Macro!V105,"]"),"")</f>
        <v/>
      </c>
      <c r="AC63" s="413" t="str">
        <f>IF(Carbon_Macro!W105&lt;&gt;"",CONCATENATE(Carbon_Macro!$H105,"[",Carbon_Macro!W105,"]"),"")</f>
        <v/>
      </c>
      <c r="AD63" s="413"/>
      <c r="AE63" s="414"/>
    </row>
    <row r="64" spans="1:31" ht="20" customHeight="1">
      <c r="A64" s="380"/>
      <c r="B64" s="380"/>
      <c r="C64" s="380"/>
      <c r="D64" s="380"/>
      <c r="E64" s="380"/>
      <c r="F64" s="380"/>
      <c r="G64" s="380"/>
      <c r="H64" s="662"/>
      <c r="I64" s="380"/>
      <c r="J64" s="688"/>
      <c r="K64" s="380"/>
      <c r="L64" s="380"/>
      <c r="M64" s="688"/>
      <c r="N64" s="689"/>
      <c r="O64" s="689"/>
      <c r="P64" s="380"/>
      <c r="Q64" s="380"/>
      <c r="R64" s="380"/>
      <c r="S64" s="380"/>
      <c r="T64" s="380"/>
      <c r="U64" s="380"/>
      <c r="V64" s="380"/>
      <c r="W64" s="380"/>
      <c r="X64" s="380"/>
      <c r="Y64" s="380"/>
      <c r="Z64" s="687" t="str">
        <f>IF(Carbon_Macro!T106&lt;&gt;"",CONCATENATE(Carbon_Macro!$J106,"[",Carbon_Macro!T106,"]"),"")</f>
        <v/>
      </c>
      <c r="AA64" s="413" t="str">
        <f>IF(Carbon_Macro!U106&lt;&gt;"",CONCATENATE(Carbon_Macro!$J106,"[",Carbon_Macro!U106,"]"),"")</f>
        <v/>
      </c>
      <c r="AB64" s="413" t="str">
        <f>IF(Carbon_Macro!V106&lt;&gt;"",CONCATENATE(Carbon_Macro!$H106,"[",Carbon_Macro!V106,"]"),"")</f>
        <v/>
      </c>
      <c r="AC64" s="413" t="str">
        <f>IF(Carbon_Macro!W106&lt;&gt;"",CONCATENATE(Carbon_Macro!$H106,"[",Carbon_Macro!W106,"]"),"")</f>
        <v/>
      </c>
      <c r="AD64" s="413"/>
      <c r="AE64" s="414"/>
    </row>
    <row r="65" spans="1:1511" ht="20" customHeight="1">
      <c r="A65" s="380"/>
      <c r="B65" s="380"/>
      <c r="C65" s="380"/>
      <c r="D65" s="380"/>
      <c r="E65" s="380"/>
      <c r="F65" s="380"/>
      <c r="G65" s="380"/>
      <c r="H65" s="662"/>
      <c r="I65" s="380"/>
      <c r="J65" s="688"/>
      <c r="K65" s="380"/>
      <c r="L65" s="380"/>
      <c r="M65" s="688"/>
      <c r="N65" s="689"/>
      <c r="O65" s="689"/>
      <c r="P65" s="380"/>
      <c r="Q65" s="380"/>
      <c r="R65" s="380"/>
      <c r="S65" s="380"/>
      <c r="T65" s="380"/>
      <c r="U65" s="380"/>
      <c r="V65" s="380"/>
      <c r="W65" s="380"/>
      <c r="X65" s="380"/>
      <c r="Y65" s="380"/>
      <c r="Z65" s="687" t="str">
        <f>IF(Carbon_Macro!T107&lt;&gt;"",CONCATENATE(Carbon_Macro!$J107,"[",Carbon_Macro!T107,"]"),"")</f>
        <v/>
      </c>
      <c r="AA65" s="413" t="str">
        <f>IF(Carbon_Macro!U107&lt;&gt;"",CONCATENATE(Carbon_Macro!$J107,"[",Carbon_Macro!U107,"]"),"")</f>
        <v/>
      </c>
      <c r="AB65" s="413" t="str">
        <f>IF(Carbon_Macro!V107&lt;&gt;"",CONCATENATE(Carbon_Macro!$H107,"[",Carbon_Macro!V107,"]"),"")</f>
        <v/>
      </c>
      <c r="AC65" s="413" t="str">
        <f>IF(Carbon_Macro!W107&lt;&gt;"",CONCATENATE(Carbon_Macro!$H107,"[",Carbon_Macro!W107,"]"),"")</f>
        <v/>
      </c>
      <c r="AD65" s="413"/>
      <c r="AE65" s="414"/>
    </row>
    <row r="66" spans="1:1511" ht="20" customHeight="1">
      <c r="A66" s="380"/>
      <c r="B66" s="380"/>
      <c r="C66" s="380"/>
      <c r="D66" s="380"/>
      <c r="E66" s="380"/>
      <c r="F66" s="380"/>
      <c r="G66" s="380"/>
      <c r="H66" s="661"/>
      <c r="I66" s="380"/>
      <c r="J66" s="688"/>
      <c r="K66" s="380"/>
      <c r="L66" s="380"/>
      <c r="M66" s="688"/>
      <c r="N66" s="689"/>
      <c r="O66" s="689"/>
      <c r="P66" s="380"/>
      <c r="Q66" s="380"/>
      <c r="R66" s="380"/>
      <c r="S66" s="380"/>
      <c r="T66" s="380"/>
      <c r="U66" s="380"/>
      <c r="V66" s="380"/>
      <c r="W66" s="380"/>
      <c r="X66" s="380"/>
      <c r="Y66" s="380"/>
      <c r="Z66" s="687" t="str">
        <f>IF(Carbon_Macro!T108&lt;&gt;"",CONCATENATE(Carbon_Macro!$J108,"[",Carbon_Macro!T108,"]"),"")</f>
        <v/>
      </c>
      <c r="AA66" s="413" t="str">
        <f>IF(Carbon_Macro!U108&lt;&gt;"",CONCATENATE(Carbon_Macro!$J108,"[",Carbon_Macro!U108,"]"),"")</f>
        <v/>
      </c>
      <c r="AB66" s="413" t="str">
        <f>IF(Carbon_Macro!V108&lt;&gt;"",CONCATENATE(Carbon_Macro!$H108,"[",Carbon_Macro!V108,"]"),"")</f>
        <v/>
      </c>
      <c r="AC66" s="413" t="str">
        <f>IF(Carbon_Macro!W108&lt;&gt;"",CONCATENATE(Carbon_Macro!$H108,"[",Carbon_Macro!W108,"]"),"")</f>
        <v/>
      </c>
      <c r="AD66" s="413"/>
      <c r="AE66" s="414"/>
    </row>
    <row r="67" spans="1:1511" ht="20" customHeight="1">
      <c r="A67" s="380"/>
      <c r="B67" s="380"/>
      <c r="C67" s="380"/>
      <c r="D67" s="380"/>
      <c r="E67" s="380"/>
      <c r="F67" s="380"/>
      <c r="G67" s="380"/>
      <c r="H67" s="662"/>
      <c r="I67" s="380"/>
      <c r="J67" s="688"/>
      <c r="K67" s="380"/>
      <c r="L67" s="380"/>
      <c r="M67" s="688"/>
      <c r="N67" s="689"/>
      <c r="O67" s="689"/>
      <c r="P67" s="380"/>
      <c r="Q67" s="380"/>
      <c r="R67" s="380"/>
      <c r="S67" s="380"/>
      <c r="T67" s="380"/>
      <c r="U67" s="380"/>
      <c r="V67" s="380"/>
      <c r="W67" s="380"/>
      <c r="X67" s="380"/>
      <c r="Y67" s="380"/>
      <c r="Z67" s="687" t="str">
        <f>IF(Carbon_Macro!T109&lt;&gt;"",CONCATENATE(Carbon_Macro!$J109,"[",Carbon_Macro!T109,"]"),"")</f>
        <v/>
      </c>
      <c r="AA67" s="413" t="str">
        <f>IF(Carbon_Macro!U109&lt;&gt;"",CONCATENATE(Carbon_Macro!$J109,"[",Carbon_Macro!U109,"]"),"")</f>
        <v/>
      </c>
      <c r="AB67" s="413" t="str">
        <f>IF(Carbon_Macro!V109&lt;&gt;"",CONCATENATE(Carbon_Macro!$H109,"[",Carbon_Macro!V109,"]"),"")</f>
        <v/>
      </c>
      <c r="AC67" s="413" t="str">
        <f>IF(Carbon_Macro!W109&lt;&gt;"",CONCATENATE(Carbon_Macro!$H109,"[",Carbon_Macro!W109,"]"),"")</f>
        <v/>
      </c>
      <c r="AD67" s="413"/>
      <c r="AE67" s="414"/>
    </row>
    <row r="68" spans="1:1511" ht="20" customHeight="1">
      <c r="A68" s="380"/>
      <c r="B68" s="380"/>
      <c r="C68" s="380"/>
      <c r="D68" s="380"/>
      <c r="E68" s="380"/>
      <c r="F68" s="380"/>
      <c r="G68" s="380"/>
      <c r="H68" s="662"/>
      <c r="I68" s="380"/>
      <c r="J68" s="688"/>
      <c r="K68" s="380"/>
      <c r="L68" s="380"/>
      <c r="M68" s="688"/>
      <c r="N68" s="689"/>
      <c r="O68" s="689"/>
      <c r="P68" s="380"/>
      <c r="Q68" s="380"/>
      <c r="R68" s="380"/>
      <c r="S68" s="380"/>
      <c r="T68" s="380"/>
      <c r="U68" s="380"/>
      <c r="V68" s="380"/>
      <c r="W68" s="380"/>
      <c r="X68" s="380"/>
      <c r="Y68" s="380"/>
      <c r="Z68" s="687" t="str">
        <f>IF(Carbon_Macro!T110&lt;&gt;"",CONCATENATE(Carbon_Macro!$J110,"[",Carbon_Macro!T110,"]"),"")</f>
        <v/>
      </c>
      <c r="AA68" s="413" t="str">
        <f>IF(Carbon_Macro!U110&lt;&gt;"",CONCATENATE(Carbon_Macro!$J110,"[",Carbon_Macro!U110,"]"),"")</f>
        <v/>
      </c>
      <c r="AB68" s="413" t="str">
        <f>IF(Carbon_Macro!V110&lt;&gt;"",CONCATENATE(Carbon_Macro!$H110,"[",Carbon_Macro!V110,"]"),"")</f>
        <v/>
      </c>
      <c r="AC68" s="413" t="str">
        <f>IF(Carbon_Macro!W110&lt;&gt;"",CONCATENATE(Carbon_Macro!$H110,"[",Carbon_Macro!W110,"]"),"")</f>
        <v/>
      </c>
      <c r="AD68" s="413"/>
      <c r="AE68" s="414"/>
    </row>
    <row r="69" spans="1:1511" ht="20" customHeight="1">
      <c r="A69" s="380"/>
      <c r="B69" s="380"/>
      <c r="C69" s="380"/>
      <c r="D69" s="380"/>
      <c r="E69" s="380"/>
      <c r="F69" s="380"/>
      <c r="G69" s="380"/>
      <c r="H69" s="662"/>
      <c r="I69" s="380"/>
      <c r="J69" s="688"/>
      <c r="K69" s="380"/>
      <c r="L69" s="380"/>
      <c r="M69" s="688"/>
      <c r="N69" s="689"/>
      <c r="O69" s="689"/>
      <c r="P69" s="380"/>
      <c r="Q69" s="380"/>
      <c r="R69" s="380"/>
      <c r="S69" s="380"/>
      <c r="T69" s="380"/>
      <c r="U69" s="380"/>
      <c r="V69" s="380"/>
      <c r="W69" s="380"/>
      <c r="X69" s="380"/>
      <c r="Y69" s="380"/>
      <c r="Z69" s="687" t="str">
        <f>IF(Carbon_Macro!T111&lt;&gt;"",CONCATENATE(Carbon_Macro!$J111,"[",Carbon_Macro!T111,"]"),"")</f>
        <v/>
      </c>
      <c r="AA69" s="413" t="str">
        <f>IF(Carbon_Macro!U111&lt;&gt;"",CONCATENATE(Carbon_Macro!$J111,"[",Carbon_Macro!U111,"]"),"")</f>
        <v/>
      </c>
      <c r="AB69" s="413" t="str">
        <f>IF(Carbon_Macro!V111&lt;&gt;"",CONCATENATE(Carbon_Macro!$H111,"[",Carbon_Macro!V111,"]"),"")</f>
        <v/>
      </c>
      <c r="AC69" s="413" t="str">
        <f>IF(Carbon_Macro!W111&lt;&gt;"",CONCATENATE(Carbon_Macro!$H111,"[",Carbon_Macro!W111,"]"),"")</f>
        <v/>
      </c>
      <c r="AD69" s="413"/>
      <c r="AE69" s="414"/>
    </row>
    <row r="70" spans="1:1511" ht="20" customHeight="1">
      <c r="A70" s="380"/>
      <c r="B70" s="380"/>
      <c r="C70" s="380"/>
      <c r="D70" s="380"/>
      <c r="E70" s="380"/>
      <c r="F70" s="380"/>
      <c r="G70" s="380"/>
      <c r="H70" s="662"/>
      <c r="I70" s="380"/>
      <c r="J70" s="688"/>
      <c r="K70" s="380"/>
      <c r="L70" s="380"/>
      <c r="M70" s="688"/>
      <c r="N70" s="689"/>
      <c r="O70" s="689"/>
      <c r="P70" s="380"/>
      <c r="Q70" s="380"/>
      <c r="R70" s="380"/>
      <c r="S70" s="380"/>
      <c r="T70" s="380"/>
      <c r="U70" s="380"/>
      <c r="V70" s="380"/>
      <c r="W70" s="380"/>
      <c r="X70" s="380"/>
      <c r="Y70" s="380"/>
      <c r="Z70" s="687" t="str">
        <f>IF(Carbon_Macro!T112&lt;&gt;"",CONCATENATE(Carbon_Macro!$J112,"[",Carbon_Macro!T112,"]"),"")</f>
        <v/>
      </c>
      <c r="AA70" s="413" t="str">
        <f>IF(Carbon_Macro!U112&lt;&gt;"",CONCATENATE(Carbon_Macro!$J112,"[",Carbon_Macro!U112,"]"),"")</f>
        <v/>
      </c>
      <c r="AB70" s="413" t="str">
        <f>IF(Carbon_Macro!V112&lt;&gt;"",CONCATENATE(Carbon_Macro!$H112,"[",Carbon_Macro!V112,"]"),"")</f>
        <v/>
      </c>
      <c r="AC70" s="413" t="str">
        <f>IF(Carbon_Macro!W112&lt;&gt;"",CONCATENATE(Carbon_Macro!$H112,"[",Carbon_Macro!W112,"]"),"")</f>
        <v/>
      </c>
      <c r="AD70" s="413"/>
      <c r="AE70" s="414"/>
    </row>
    <row r="71" spans="1:1511" ht="20" customHeight="1">
      <c r="A71" s="380"/>
      <c r="B71" s="380"/>
      <c r="C71" s="380"/>
      <c r="D71" s="380"/>
      <c r="E71" s="380"/>
      <c r="F71" s="380"/>
      <c r="G71" s="380"/>
      <c r="H71" s="661"/>
      <c r="I71" s="380"/>
      <c r="J71" s="688"/>
      <c r="K71" s="380"/>
      <c r="L71" s="380"/>
      <c r="M71" s="688"/>
      <c r="N71" s="689"/>
      <c r="O71" s="689"/>
      <c r="P71" s="380"/>
      <c r="Q71" s="380"/>
      <c r="R71" s="380"/>
      <c r="S71" s="380"/>
      <c r="T71" s="380"/>
      <c r="U71" s="380"/>
      <c r="V71" s="380"/>
      <c r="W71" s="380"/>
      <c r="X71" s="380"/>
      <c r="Y71" s="380"/>
      <c r="Z71" s="687" t="str">
        <f>IF(Carbon_Macro!T113&lt;&gt;"",CONCATENATE(Carbon_Macro!$J113,"[",Carbon_Macro!T113,"]"),"")</f>
        <v/>
      </c>
      <c r="AA71" s="413" t="str">
        <f>IF(Carbon_Macro!U113&lt;&gt;"",CONCATENATE(Carbon_Macro!$J113,"[",Carbon_Macro!U113,"]"),"")</f>
        <v/>
      </c>
      <c r="AB71" s="413" t="str">
        <f>IF(Carbon_Macro!V113&lt;&gt;"",CONCATENATE(Carbon_Macro!$H113,"[",Carbon_Macro!V113,"]"),"")</f>
        <v/>
      </c>
      <c r="AC71" s="413" t="str">
        <f>IF(Carbon_Macro!W113&lt;&gt;"",CONCATENATE(Carbon_Macro!$H113,"[",Carbon_Macro!W113,"]"),"")</f>
        <v/>
      </c>
      <c r="AD71" s="413"/>
      <c r="AE71" s="414"/>
    </row>
    <row r="72" spans="1:1511" ht="20" customHeight="1">
      <c r="A72" s="380"/>
      <c r="B72" s="380"/>
      <c r="C72" s="380"/>
      <c r="D72" s="380"/>
      <c r="E72" s="380"/>
      <c r="F72" s="380"/>
      <c r="G72" s="380"/>
      <c r="H72" s="662"/>
      <c r="I72" s="380"/>
      <c r="J72" s="688"/>
      <c r="K72" s="380"/>
      <c r="L72" s="380"/>
      <c r="M72" s="688"/>
      <c r="N72" s="689"/>
      <c r="O72" s="689"/>
      <c r="P72" s="380"/>
      <c r="Q72" s="380"/>
      <c r="R72" s="380"/>
      <c r="S72" s="380"/>
      <c r="T72" s="380"/>
      <c r="U72" s="380"/>
      <c r="V72" s="380"/>
      <c r="W72" s="380"/>
      <c r="X72" s="380"/>
      <c r="Y72" s="380"/>
      <c r="Z72" s="687" t="str">
        <f>IF(Carbon_Macro!T114&lt;&gt;"",CONCATENATE(Carbon_Macro!$J114,"[",Carbon_Macro!T114,"]"),"")</f>
        <v/>
      </c>
      <c r="AA72" s="413" t="str">
        <f>IF(Carbon_Macro!U114&lt;&gt;"",CONCATENATE(Carbon_Macro!$J114,"[",Carbon_Macro!U114,"]"),"")</f>
        <v/>
      </c>
      <c r="AB72" s="413" t="str">
        <f>IF(Carbon_Macro!V114&lt;&gt;"",CONCATENATE(Carbon_Macro!$H114,"[",Carbon_Macro!V114,"]"),"")</f>
        <v/>
      </c>
      <c r="AC72" s="413" t="str">
        <f>IF(Carbon_Macro!W114&lt;&gt;"",CONCATENATE(Carbon_Macro!$H114,"[",Carbon_Macro!W114,"]"),"")</f>
        <v/>
      </c>
      <c r="AD72" s="413"/>
      <c r="AE72" s="414"/>
    </row>
    <row r="73" spans="1:1511" ht="20" customHeight="1">
      <c r="A73" s="380"/>
      <c r="B73" s="380"/>
      <c r="C73" s="380"/>
      <c r="D73" s="380"/>
      <c r="E73" s="380"/>
      <c r="F73" s="380"/>
      <c r="G73" s="380"/>
      <c r="H73" s="662"/>
      <c r="I73" s="380"/>
      <c r="J73" s="688"/>
      <c r="K73" s="380"/>
      <c r="L73" s="380"/>
      <c r="M73" s="688"/>
      <c r="N73" s="689"/>
      <c r="O73" s="689"/>
      <c r="P73" s="380"/>
      <c r="Q73" s="380"/>
      <c r="R73" s="380"/>
      <c r="S73" s="380"/>
      <c r="T73" s="380"/>
      <c r="U73" s="380"/>
      <c r="V73" s="380"/>
      <c r="W73" s="380"/>
      <c r="X73" s="380"/>
      <c r="Y73" s="380"/>
      <c r="Z73" s="687" t="str">
        <f>IF(Carbon_Macro!T115&lt;&gt;"",CONCATENATE(Carbon_Macro!$J115,"[",Carbon_Macro!T115,"]"),"")</f>
        <v/>
      </c>
      <c r="AA73" s="413" t="str">
        <f>IF(Carbon_Macro!U115&lt;&gt;"",CONCATENATE(Carbon_Macro!$J115,"[",Carbon_Macro!U115,"]"),"")</f>
        <v/>
      </c>
      <c r="AB73" s="413" t="str">
        <f>IF(Carbon_Macro!V115&lt;&gt;"",CONCATENATE(Carbon_Macro!$H115,"[",Carbon_Macro!V115,"]"),"")</f>
        <v/>
      </c>
      <c r="AC73" s="413" t="str">
        <f>IF(Carbon_Macro!W115&lt;&gt;"",CONCATENATE(Carbon_Macro!$H115,"[",Carbon_Macro!W115,"]"),"")</f>
        <v/>
      </c>
      <c r="AD73" s="413"/>
      <c r="AE73" s="414"/>
    </row>
    <row r="74" spans="1:1511" ht="20" customHeight="1">
      <c r="A74" s="380"/>
      <c r="B74" s="380"/>
      <c r="C74" s="380"/>
      <c r="D74" s="380"/>
      <c r="E74" s="380"/>
      <c r="F74" s="380"/>
      <c r="G74" s="380"/>
      <c r="H74" s="662"/>
      <c r="I74" s="380"/>
      <c r="J74" s="688"/>
      <c r="K74" s="380"/>
      <c r="L74" s="380"/>
      <c r="M74" s="688"/>
      <c r="N74" s="689"/>
      <c r="O74" s="689"/>
      <c r="P74" s="380"/>
      <c r="Q74" s="380"/>
      <c r="R74" s="380"/>
      <c r="S74" s="380"/>
      <c r="T74" s="380"/>
      <c r="U74" s="380"/>
      <c r="V74" s="380"/>
      <c r="W74" s="380"/>
      <c r="X74" s="380"/>
      <c r="Y74" s="380"/>
      <c r="Z74" s="687" t="str">
        <f>IF(Carbon_Macro!T116&lt;&gt;"",CONCATENATE(Carbon_Macro!$J116,"[",Carbon_Macro!T116,"]"),"")</f>
        <v/>
      </c>
      <c r="AA74" s="413" t="str">
        <f>IF(Carbon_Macro!U116&lt;&gt;"",CONCATENATE(Carbon_Macro!$J116,"[",Carbon_Macro!U116,"]"),"")</f>
        <v/>
      </c>
      <c r="AB74" s="413" t="str">
        <f>IF(Carbon_Macro!V116&lt;&gt;"",CONCATENATE(Carbon_Macro!$H116,"[",Carbon_Macro!V116,"]"),"")</f>
        <v/>
      </c>
      <c r="AC74" s="413" t="str">
        <f>IF(Carbon_Macro!W116&lt;&gt;"",CONCATENATE(Carbon_Macro!$H116,"[",Carbon_Macro!W116,"]"),"")</f>
        <v/>
      </c>
      <c r="AD74" s="413"/>
      <c r="AE74" s="414"/>
    </row>
    <row r="75" spans="1:1511" ht="20" customHeight="1">
      <c r="A75" s="380"/>
      <c r="B75" s="380"/>
      <c r="C75" s="380"/>
      <c r="D75" s="380"/>
      <c r="E75" s="380"/>
      <c r="F75" s="380"/>
      <c r="G75" s="380"/>
      <c r="H75" s="662"/>
      <c r="I75" s="380"/>
      <c r="J75" s="688"/>
      <c r="K75" s="380"/>
      <c r="L75" s="380"/>
      <c r="M75" s="688"/>
      <c r="N75" s="689"/>
      <c r="O75" s="689"/>
      <c r="P75" s="380"/>
      <c r="Q75" s="380"/>
      <c r="R75" s="380"/>
      <c r="S75" s="380"/>
      <c r="T75" s="380"/>
      <c r="U75" s="380"/>
      <c r="V75" s="380"/>
      <c r="W75" s="380"/>
      <c r="X75" s="380"/>
      <c r="Y75" s="380"/>
      <c r="Z75" s="687" t="str">
        <f>IF(Carbon_Macro!T117&lt;&gt;"",CONCATENATE(Carbon_Macro!$J117,"[",Carbon_Macro!T117,"]"),"")</f>
        <v/>
      </c>
      <c r="AA75" s="413" t="str">
        <f>IF(Carbon_Macro!U117&lt;&gt;"",CONCATENATE(Carbon_Macro!$J117,"[",Carbon_Macro!U117,"]"),"")</f>
        <v/>
      </c>
      <c r="AB75" s="413" t="str">
        <f>IF(Carbon_Macro!V117&lt;&gt;"",CONCATENATE(Carbon_Macro!$H117,"[",Carbon_Macro!V117,"]"),"")</f>
        <v/>
      </c>
      <c r="AC75" s="413" t="str">
        <f>IF(Carbon_Macro!W117&lt;&gt;"",CONCATENATE(Carbon_Macro!$H117,"[",Carbon_Macro!W117,"]"),"")</f>
        <v/>
      </c>
      <c r="AD75" s="413"/>
      <c r="AE75" s="414"/>
    </row>
    <row r="76" spans="1:1511" ht="20" customHeight="1">
      <c r="A76" s="380"/>
      <c r="B76" s="380"/>
      <c r="C76" s="380"/>
      <c r="D76" s="380"/>
      <c r="E76" s="380"/>
      <c r="F76" s="380"/>
      <c r="G76" s="380"/>
      <c r="H76" s="661"/>
      <c r="I76" s="380"/>
      <c r="J76" s="688"/>
      <c r="K76" s="380"/>
      <c r="L76" s="380"/>
      <c r="M76" s="688"/>
      <c r="N76" s="689"/>
      <c r="O76" s="689"/>
      <c r="P76" s="380"/>
      <c r="Q76" s="380"/>
      <c r="R76" s="380"/>
      <c r="S76" s="380"/>
      <c r="T76" s="380"/>
      <c r="U76" s="380"/>
      <c r="V76" s="380"/>
      <c r="W76" s="380"/>
      <c r="X76" s="380"/>
      <c r="Y76" s="380"/>
      <c r="Z76" s="687" t="str">
        <f>IF(Carbon_Macro!T118&lt;&gt;"",CONCATENATE(Carbon_Macro!$J118,"[",Carbon_Macro!T118,"]"),"")</f>
        <v/>
      </c>
      <c r="AA76" s="413" t="str">
        <f>IF(Carbon_Macro!U118&lt;&gt;"",CONCATENATE(Carbon_Macro!$J118,"[",Carbon_Macro!U118,"]"),"")</f>
        <v/>
      </c>
      <c r="AB76" s="413" t="str">
        <f>IF(Carbon_Macro!V118&lt;&gt;"",CONCATENATE(Carbon_Macro!$H118,"[",Carbon_Macro!V118,"]"),"")</f>
        <v/>
      </c>
      <c r="AC76" s="413" t="str">
        <f>IF(Carbon_Macro!W118&lt;&gt;"",CONCATENATE(Carbon_Macro!$H118,"[",Carbon_Macro!W118,"]"),"")</f>
        <v/>
      </c>
      <c r="AD76" s="413"/>
      <c r="AE76" s="414"/>
    </row>
    <row r="77" spans="1:1511" ht="20" customHeight="1">
      <c r="A77" s="380"/>
      <c r="B77" s="380"/>
      <c r="C77" s="380"/>
      <c r="D77" s="380"/>
      <c r="E77" s="380"/>
      <c r="F77" s="380"/>
      <c r="G77" s="380"/>
      <c r="H77" s="662"/>
      <c r="I77" s="380"/>
      <c r="J77" s="688"/>
      <c r="K77" s="380"/>
      <c r="L77" s="380"/>
      <c r="M77" s="688"/>
      <c r="N77" s="689"/>
      <c r="O77" s="689"/>
      <c r="P77" s="380"/>
      <c r="Q77" s="380"/>
      <c r="R77" s="380"/>
      <c r="S77" s="380"/>
      <c r="T77" s="380"/>
      <c r="U77" s="380"/>
      <c r="V77" s="380"/>
      <c r="W77" s="380"/>
      <c r="X77" s="380"/>
      <c r="Y77" s="380"/>
      <c r="Z77" s="687" t="str">
        <f>IF(Carbon_Macro!T119&lt;&gt;"",CONCATENATE(Carbon_Macro!$J119,"[",Carbon_Macro!T119,"]"),"")</f>
        <v/>
      </c>
      <c r="AA77" s="413" t="str">
        <f>IF(Carbon_Macro!U119&lt;&gt;"",CONCATENATE(Carbon_Macro!$J119,"[",Carbon_Macro!U119,"]"),"")</f>
        <v/>
      </c>
      <c r="AB77" s="413" t="str">
        <f>IF(Carbon_Macro!V119&lt;&gt;"",CONCATENATE(Carbon_Macro!$H119,"[",Carbon_Macro!V119,"]"),"")</f>
        <v/>
      </c>
      <c r="AC77" s="413" t="str">
        <f>IF(Carbon_Macro!W119&lt;&gt;"",CONCATENATE(Carbon_Macro!$H119,"[",Carbon_Macro!W119,"]"),"")</f>
        <v/>
      </c>
      <c r="AD77" s="413"/>
      <c r="AE77" s="414"/>
    </row>
    <row r="78" spans="1:1511" ht="20" customHeight="1">
      <c r="A78" s="380"/>
      <c r="B78" s="380"/>
      <c r="C78" s="380"/>
      <c r="D78" s="380"/>
      <c r="E78" s="380"/>
      <c r="F78" s="380"/>
      <c r="G78" s="380"/>
      <c r="H78" s="662"/>
      <c r="I78" s="380"/>
      <c r="J78" s="688"/>
      <c r="K78" s="380"/>
      <c r="L78" s="380"/>
      <c r="M78" s="688"/>
      <c r="N78" s="689"/>
      <c r="O78" s="689"/>
      <c r="P78" s="380"/>
      <c r="Q78" s="380"/>
      <c r="R78" s="380"/>
      <c r="S78" s="380"/>
      <c r="T78" s="380"/>
      <c r="U78" s="380"/>
      <c r="V78" s="380"/>
      <c r="W78" s="380"/>
      <c r="X78" s="380"/>
      <c r="Y78" s="380"/>
      <c r="Z78" s="687" t="str">
        <f>IF(Carbon_Macro!T120&lt;&gt;"",CONCATENATE(Carbon_Macro!$J120,"[",Carbon_Macro!T120,"]"),"")</f>
        <v/>
      </c>
      <c r="AA78" s="413" t="str">
        <f>IF(Carbon_Macro!U120&lt;&gt;"",CONCATENATE(Carbon_Macro!$J120,"[",Carbon_Macro!U120,"]"),"")</f>
        <v/>
      </c>
      <c r="AB78" s="413" t="str">
        <f>IF(Carbon_Macro!V120&lt;&gt;"",CONCATENATE(Carbon_Macro!$H120,"[",Carbon_Macro!V120,"]"),"")</f>
        <v/>
      </c>
      <c r="AC78" s="413" t="str">
        <f>IF(Carbon_Macro!W120&lt;&gt;"",CONCATENATE(Carbon_Macro!$H120,"[",Carbon_Macro!W120,"]"),"")</f>
        <v/>
      </c>
      <c r="AD78" s="413"/>
      <c r="AE78" s="414"/>
    </row>
    <row r="79" spans="1:1511" ht="20" customHeight="1">
      <c r="A79" s="380"/>
      <c r="B79" s="380"/>
      <c r="C79" s="380"/>
      <c r="D79" s="380"/>
      <c r="E79" s="380"/>
      <c r="F79" s="380"/>
      <c r="G79" s="380"/>
      <c r="H79" s="662"/>
      <c r="I79" s="380"/>
      <c r="J79" s="688"/>
      <c r="K79" s="380"/>
      <c r="L79" s="380"/>
      <c r="M79" s="688"/>
      <c r="N79" s="689"/>
      <c r="O79" s="689"/>
      <c r="P79" s="380"/>
      <c r="Q79" s="380"/>
      <c r="R79" s="380"/>
      <c r="S79" s="380"/>
      <c r="T79" s="380"/>
      <c r="U79" s="380"/>
      <c r="V79" s="380"/>
      <c r="W79" s="380"/>
      <c r="X79" s="380"/>
      <c r="Y79" s="380"/>
      <c r="Z79" s="687" t="str">
        <f>IF(Carbon_Macro!T121&lt;&gt;"",CONCATENATE(Carbon_Macro!$J121,"[",Carbon_Macro!T121,"]"),"")</f>
        <v/>
      </c>
      <c r="AA79" s="413" t="str">
        <f>IF(Carbon_Macro!U121&lt;&gt;"",CONCATENATE(Carbon_Macro!$J121,"[",Carbon_Macro!U121,"]"),"")</f>
        <v/>
      </c>
      <c r="AB79" s="413" t="str">
        <f>IF(Carbon_Macro!V121&lt;&gt;"",CONCATENATE(Carbon_Macro!$H121,"[",Carbon_Macro!V121,"]"),"")</f>
        <v/>
      </c>
      <c r="AC79" s="413" t="str">
        <f>IF(Carbon_Macro!W121&lt;&gt;"",CONCATENATE(Carbon_Macro!$H121,"[",Carbon_Macro!W121,"]"),"")</f>
        <v/>
      </c>
      <c r="AD79" s="413"/>
      <c r="AE79" s="414"/>
    </row>
    <row r="80" spans="1:1511" s="362" customFormat="1" ht="20" customHeight="1">
      <c r="A80" s="380"/>
      <c r="B80" s="380"/>
      <c r="C80" s="380"/>
      <c r="D80" s="380"/>
      <c r="E80" s="380"/>
      <c r="F80" s="380"/>
      <c r="G80" s="380"/>
      <c r="H80" s="662"/>
      <c r="I80" s="380"/>
      <c r="J80" s="688"/>
      <c r="K80" s="380"/>
      <c r="L80" s="380"/>
      <c r="M80" s="688"/>
      <c r="N80" s="689"/>
      <c r="O80" s="689"/>
      <c r="P80" s="380"/>
      <c r="Q80" s="380"/>
      <c r="R80" s="380"/>
      <c r="S80" s="380"/>
      <c r="T80" s="380"/>
      <c r="U80" s="380"/>
      <c r="V80" s="380"/>
      <c r="W80" s="380"/>
      <c r="X80" s="380"/>
      <c r="Y80" s="380"/>
      <c r="Z80" s="687" t="str">
        <f>IF(Carbon_Macro!T122&lt;&gt;"",CONCATENATE(Carbon_Macro!$J122,"[",Carbon_Macro!T122,"]"),"")</f>
        <v/>
      </c>
      <c r="AA80" s="413" t="str">
        <f>IF(Carbon_Macro!U122&lt;&gt;"",CONCATENATE(Carbon_Macro!$J122,"[",Carbon_Macro!U122,"]"),"")</f>
        <v/>
      </c>
      <c r="AB80" s="413" t="str">
        <f>IF(Carbon_Macro!V122&lt;&gt;"",CONCATENATE(Carbon_Macro!$H122,"[",Carbon_Macro!V122,"]"),"")</f>
        <v/>
      </c>
      <c r="AC80" s="413" t="str">
        <f>IF(Carbon_Macro!W122&lt;&gt;"",CONCATENATE(Carbon_Macro!$H122,"[",Carbon_Macro!W122,"]"),"")</f>
        <v/>
      </c>
      <c r="AD80" s="413"/>
      <c r="AE80" s="414"/>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c r="HO80"/>
      <c r="HP80"/>
      <c r="HQ80"/>
      <c r="HR80"/>
      <c r="HS80"/>
      <c r="HT80"/>
      <c r="HU80"/>
      <c r="HV80"/>
      <c r="HW80"/>
      <c r="HX80"/>
      <c r="HY80"/>
      <c r="HZ80"/>
      <c r="IA80"/>
      <c r="IB80"/>
      <c r="IC80"/>
      <c r="ID80"/>
      <c r="IE80"/>
      <c r="IF80"/>
      <c r="IG80"/>
      <c r="IH80"/>
      <c r="II80"/>
      <c r="IJ80"/>
      <c r="IK80"/>
      <c r="IL80"/>
      <c r="IM80"/>
      <c r="IN80"/>
      <c r="IO80"/>
      <c r="IP80"/>
      <c r="IQ80"/>
      <c r="IR80"/>
      <c r="IS80"/>
      <c r="IT80"/>
      <c r="IU80"/>
      <c r="IV80"/>
      <c r="IW80"/>
      <c r="IX80"/>
      <c r="IY80"/>
      <c r="IZ80"/>
      <c r="JA80"/>
      <c r="JB80"/>
      <c r="JC80"/>
      <c r="JD80"/>
      <c r="JE80"/>
      <c r="JF80"/>
      <c r="JG80"/>
      <c r="JH80"/>
      <c r="JI80"/>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c r="ML80"/>
      <c r="MM80"/>
      <c r="MN80"/>
      <c r="MO80"/>
      <c r="MP80"/>
      <c r="MQ80"/>
      <c r="MR80"/>
      <c r="MS80"/>
      <c r="MT80"/>
      <c r="MU80"/>
      <c r="MV80"/>
      <c r="MW80"/>
      <c r="MX80"/>
      <c r="MY80"/>
      <c r="MZ80"/>
      <c r="NA80"/>
      <c r="NB80"/>
      <c r="NC80"/>
      <c r="ND80"/>
      <c r="NE80"/>
      <c r="NF80"/>
      <c r="NG80"/>
      <c r="NH80"/>
      <c r="NI80"/>
      <c r="NJ80"/>
      <c r="NK80"/>
      <c r="NL80"/>
      <c r="NM80"/>
      <c r="NN80"/>
      <c r="NO80"/>
      <c r="NP80"/>
      <c r="NQ80"/>
      <c r="NR80"/>
      <c r="NS80"/>
      <c r="NT80"/>
      <c r="NU80"/>
      <c r="NV80"/>
      <c r="NW80"/>
      <c r="NX80"/>
      <c r="NY80"/>
      <c r="NZ80"/>
      <c r="OA80"/>
      <c r="OB80"/>
      <c r="OC80"/>
      <c r="OD80"/>
      <c r="OE80"/>
      <c r="OF80"/>
      <c r="OG80"/>
      <c r="OH80"/>
      <c r="OI80"/>
      <c r="OJ80"/>
      <c r="OK80"/>
      <c r="OL80"/>
      <c r="OM80"/>
      <c r="ON80"/>
      <c r="OO80"/>
      <c r="OP80"/>
      <c r="OQ80"/>
      <c r="OR80"/>
      <c r="OS80"/>
      <c r="OT80"/>
      <c r="OU80"/>
      <c r="OV80"/>
      <c r="OW80"/>
      <c r="OX80"/>
      <c r="OY80"/>
      <c r="OZ80"/>
      <c r="PA80"/>
      <c r="PB80"/>
      <c r="PC80"/>
      <c r="PD80"/>
      <c r="PE80"/>
      <c r="PF80"/>
      <c r="PG80"/>
      <c r="PH80"/>
      <c r="PI80"/>
      <c r="PJ80"/>
      <c r="PK80"/>
      <c r="PL80"/>
      <c r="PM80"/>
      <c r="PN80"/>
      <c r="PO80"/>
      <c r="PP80"/>
      <c r="PQ80"/>
      <c r="PR80"/>
      <c r="PS80"/>
      <c r="PT80"/>
      <c r="PU80"/>
      <c r="PV80"/>
      <c r="PW80"/>
      <c r="PX80"/>
      <c r="PY80"/>
      <c r="PZ80"/>
      <c r="QA80"/>
      <c r="QB80"/>
      <c r="QC80"/>
      <c r="QD80"/>
      <c r="QE80"/>
      <c r="QF80"/>
      <c r="QG80"/>
      <c r="QH80"/>
      <c r="QI80"/>
      <c r="QJ80"/>
      <c r="QK80"/>
      <c r="QL80"/>
      <c r="QM80"/>
      <c r="QN80"/>
      <c r="QO80"/>
      <c r="QP80"/>
      <c r="QQ80"/>
      <c r="QR80"/>
      <c r="QS80"/>
      <c r="QT80"/>
      <c r="QU80"/>
      <c r="QV80"/>
      <c r="QW80"/>
      <c r="QX80"/>
      <c r="QY80"/>
      <c r="QZ80"/>
      <c r="RA80"/>
      <c r="RB80"/>
      <c r="RC80"/>
      <c r="RD80"/>
      <c r="RE80"/>
      <c r="RF80"/>
      <c r="RG80"/>
      <c r="RH80"/>
      <c r="RI80"/>
      <c r="RJ80"/>
      <c r="RK80"/>
      <c r="RL80"/>
      <c r="RM80"/>
      <c r="RN80"/>
      <c r="RO80"/>
      <c r="RP80"/>
      <c r="RQ80"/>
      <c r="RR80"/>
      <c r="RS80"/>
      <c r="RT80"/>
      <c r="RU80"/>
      <c r="RV80"/>
      <c r="RW80"/>
      <c r="RX80"/>
      <c r="RY80"/>
      <c r="RZ80"/>
      <c r="SA80"/>
      <c r="SB80"/>
      <c r="SC80"/>
      <c r="SD80"/>
      <c r="SE80"/>
      <c r="SF80"/>
      <c r="SG80"/>
      <c r="SH80"/>
      <c r="SI80"/>
      <c r="SJ80"/>
      <c r="SK80"/>
      <c r="SL80"/>
      <c r="SM80"/>
      <c r="SN80"/>
      <c r="SO80"/>
      <c r="SP80"/>
      <c r="SQ80"/>
      <c r="SR80"/>
      <c r="SS80"/>
      <c r="ST80"/>
      <c r="SU80"/>
      <c r="SV80"/>
      <c r="SW80"/>
      <c r="SX80"/>
      <c r="SY80"/>
      <c r="SZ80"/>
      <c r="TA80"/>
      <c r="TB80"/>
      <c r="TC80"/>
      <c r="TD80"/>
      <c r="TE80"/>
      <c r="TF80"/>
      <c r="TG80"/>
      <c r="TH80"/>
      <c r="TI80"/>
      <c r="TJ80"/>
      <c r="TK80"/>
      <c r="TL80"/>
      <c r="TM80"/>
      <c r="TN80"/>
      <c r="TO80"/>
      <c r="TP80"/>
      <c r="TQ80"/>
      <c r="TR80"/>
      <c r="TS80"/>
      <c r="TT80"/>
      <c r="TU80"/>
      <c r="TV80"/>
      <c r="TW80"/>
      <c r="TX80"/>
      <c r="TY80"/>
      <c r="TZ80"/>
      <c r="UA80"/>
      <c r="UB80"/>
      <c r="UC80"/>
      <c r="UD80"/>
      <c r="UE80"/>
      <c r="UF80"/>
      <c r="UG80"/>
      <c r="UH80"/>
      <c r="UI80"/>
      <c r="UJ80"/>
      <c r="UK80"/>
      <c r="UL80"/>
      <c r="UM80"/>
      <c r="UN80"/>
      <c r="UO80"/>
      <c r="UP80"/>
      <c r="UQ80"/>
      <c r="UR80"/>
      <c r="US80"/>
      <c r="UT80"/>
      <c r="UU80"/>
      <c r="UV80"/>
      <c r="UW80"/>
      <c r="UX80"/>
      <c r="UY80"/>
      <c r="UZ80"/>
      <c r="VA80"/>
      <c r="VB80"/>
      <c r="VC80"/>
      <c r="VD80"/>
      <c r="VE80"/>
      <c r="VF80"/>
      <c r="VG80"/>
      <c r="VH80"/>
      <c r="VI80"/>
      <c r="VJ80"/>
      <c r="VK80"/>
      <c r="VL80"/>
      <c r="VM80"/>
      <c r="VN80"/>
      <c r="VO80"/>
      <c r="VP80"/>
      <c r="VQ80"/>
      <c r="VR80"/>
      <c r="VS80"/>
      <c r="VT80"/>
      <c r="VU80"/>
      <c r="VV80"/>
      <c r="VW80"/>
      <c r="VX80"/>
      <c r="VY80"/>
      <c r="VZ80"/>
      <c r="WA80"/>
      <c r="WB80"/>
      <c r="WC80"/>
      <c r="WD80"/>
      <c r="WE80"/>
      <c r="WF80"/>
      <c r="WG80"/>
      <c r="WH80"/>
      <c r="WI80"/>
      <c r="WJ80"/>
      <c r="WK80"/>
      <c r="WL80"/>
      <c r="WM80"/>
      <c r="WN80"/>
      <c r="WO80"/>
      <c r="WP80"/>
      <c r="WQ80"/>
      <c r="WR80"/>
      <c r="WS80"/>
      <c r="WT80"/>
      <c r="WU80"/>
      <c r="WV80"/>
      <c r="WW80"/>
      <c r="WX80"/>
      <c r="WY80"/>
      <c r="WZ80"/>
      <c r="XA80"/>
      <c r="XB80"/>
      <c r="XC80"/>
      <c r="XD80"/>
      <c r="XE80"/>
      <c r="XF80"/>
      <c r="XG80"/>
      <c r="XH80"/>
      <c r="XI80"/>
      <c r="XJ80"/>
      <c r="XK80"/>
      <c r="XL80"/>
      <c r="XM80"/>
      <c r="XN80"/>
      <c r="XO80"/>
      <c r="XP80"/>
      <c r="XQ80"/>
      <c r="XR80"/>
      <c r="XS80"/>
      <c r="XT80"/>
      <c r="XU80"/>
      <c r="XV80"/>
      <c r="XW80"/>
      <c r="XX80"/>
      <c r="XY80"/>
      <c r="XZ80"/>
      <c r="YA80"/>
      <c r="YB80"/>
      <c r="YC80"/>
      <c r="YD80"/>
      <c r="YE80"/>
      <c r="YF80"/>
      <c r="YG80"/>
      <c r="YH80"/>
      <c r="YI80"/>
      <c r="YJ80"/>
      <c r="YK80"/>
      <c r="YL80"/>
      <c r="YM80"/>
      <c r="YN80"/>
      <c r="YO80"/>
      <c r="YP80"/>
      <c r="YQ80"/>
      <c r="YR80"/>
      <c r="YS80"/>
      <c r="YT80"/>
      <c r="YU80"/>
      <c r="YV80"/>
      <c r="YW80"/>
      <c r="YX80"/>
      <c r="YY80"/>
      <c r="YZ80"/>
      <c r="ZA80"/>
      <c r="ZB80"/>
      <c r="ZC80"/>
      <c r="ZD80"/>
      <c r="ZE80"/>
      <c r="ZF80"/>
      <c r="ZG80"/>
      <c r="ZH80"/>
      <c r="ZI80"/>
      <c r="ZJ80"/>
      <c r="ZK80"/>
      <c r="ZL80"/>
      <c r="ZM80"/>
      <c r="ZN80"/>
      <c r="ZO80"/>
      <c r="ZP80"/>
      <c r="ZQ80"/>
      <c r="ZR80"/>
      <c r="ZS80"/>
      <c r="ZT80"/>
      <c r="ZU80"/>
      <c r="ZV80"/>
      <c r="ZW80"/>
      <c r="ZX80"/>
      <c r="ZY80"/>
      <c r="ZZ80"/>
      <c r="AAA80"/>
      <c r="AAB80"/>
      <c r="AAC80"/>
      <c r="AAD80"/>
      <c r="AAE80"/>
      <c r="AAF80"/>
      <c r="AAG80"/>
      <c r="AAH80"/>
      <c r="AAI80"/>
      <c r="AAJ80"/>
      <c r="AAK80"/>
      <c r="AAL80"/>
      <c r="AAM80"/>
      <c r="AAN80"/>
      <c r="AAO80"/>
      <c r="AAP80"/>
      <c r="AAQ80"/>
      <c r="AAR80"/>
      <c r="AAS80"/>
      <c r="AAT80"/>
      <c r="AAU80"/>
      <c r="AAV80"/>
      <c r="AAW80"/>
      <c r="AAX80"/>
      <c r="AAY80"/>
      <c r="AAZ80"/>
      <c r="ABA80"/>
      <c r="ABB80"/>
      <c r="ABC80"/>
      <c r="ABD80"/>
      <c r="ABE80"/>
      <c r="ABF80"/>
      <c r="ABG80"/>
      <c r="ABH80"/>
      <c r="ABI80"/>
      <c r="ABJ80"/>
      <c r="ABK80"/>
      <c r="ABL80"/>
      <c r="ABM80"/>
      <c r="ABN80"/>
      <c r="ABO80"/>
      <c r="ABP80"/>
      <c r="ABQ80"/>
      <c r="ABR80"/>
      <c r="ABS80"/>
      <c r="ABT80"/>
      <c r="ABU80"/>
      <c r="ABV80"/>
      <c r="ABW80"/>
      <c r="ABX80"/>
      <c r="ABY80"/>
      <c r="ABZ80"/>
      <c r="ACA80"/>
      <c r="ACB80"/>
      <c r="ACC80"/>
      <c r="ACD80"/>
      <c r="ACE80"/>
      <c r="ACF80"/>
      <c r="ACG80"/>
      <c r="ACH80"/>
      <c r="ACI80"/>
      <c r="ACJ80"/>
      <c r="ACK80"/>
      <c r="ACL80"/>
      <c r="ACM80"/>
      <c r="ACN80"/>
      <c r="ACO80"/>
      <c r="ACP80"/>
      <c r="ACQ80"/>
      <c r="ACR80"/>
      <c r="ACS80"/>
      <c r="ACT80"/>
      <c r="ACU80"/>
      <c r="ACV80"/>
      <c r="ACW80"/>
      <c r="ACX80"/>
      <c r="ACY80"/>
      <c r="ACZ80"/>
      <c r="ADA80"/>
      <c r="ADB80"/>
      <c r="ADC80"/>
      <c r="ADD80"/>
      <c r="ADE80"/>
      <c r="ADF80"/>
      <c r="ADG80"/>
      <c r="ADH80"/>
      <c r="ADI80"/>
      <c r="ADJ80"/>
      <c r="ADK80"/>
      <c r="ADL80"/>
      <c r="ADM80"/>
      <c r="ADN80"/>
      <c r="ADO80"/>
      <c r="ADP80"/>
      <c r="ADQ80"/>
      <c r="ADR80"/>
      <c r="ADS80"/>
      <c r="ADT80"/>
      <c r="ADU80"/>
      <c r="ADV80"/>
      <c r="ADW80"/>
      <c r="ADX80"/>
      <c r="ADY80"/>
      <c r="ADZ80"/>
      <c r="AEA80"/>
      <c r="AEB80"/>
      <c r="AEC80"/>
      <c r="AED80"/>
      <c r="AEE80"/>
      <c r="AEF80"/>
      <c r="AEG80"/>
      <c r="AEH80"/>
      <c r="AEI80"/>
      <c r="AEJ80"/>
      <c r="AEK80"/>
      <c r="AEL80"/>
      <c r="AEM80"/>
      <c r="AEN80"/>
      <c r="AEO80"/>
      <c r="AEP80"/>
      <c r="AEQ80"/>
      <c r="AER80"/>
      <c r="AES80"/>
      <c r="AET80"/>
      <c r="AEU80"/>
      <c r="AEV80"/>
      <c r="AEW80"/>
      <c r="AEX80"/>
      <c r="AEY80"/>
      <c r="AEZ80"/>
      <c r="AFA80"/>
      <c r="AFB80"/>
      <c r="AFC80"/>
      <c r="AFD80"/>
      <c r="AFE80"/>
      <c r="AFF80"/>
      <c r="AFG80"/>
      <c r="AFH80"/>
      <c r="AFI80"/>
      <c r="AFJ80"/>
      <c r="AFK80"/>
      <c r="AFL80"/>
      <c r="AFM80"/>
      <c r="AFN80"/>
      <c r="AFO80"/>
      <c r="AFP80"/>
      <c r="AFQ80"/>
      <c r="AFR80"/>
      <c r="AFS80"/>
      <c r="AFT80"/>
      <c r="AFU80"/>
      <c r="AFV80"/>
      <c r="AFW80"/>
      <c r="AFX80"/>
      <c r="AFY80"/>
      <c r="AFZ80"/>
      <c r="AGA80"/>
      <c r="AGB80"/>
      <c r="AGC80"/>
      <c r="AGD80"/>
      <c r="AGE80"/>
      <c r="AGF80"/>
      <c r="AGG80"/>
      <c r="AGH80"/>
      <c r="AGI80"/>
      <c r="AGJ80"/>
      <c r="AGK80"/>
      <c r="AGL80"/>
      <c r="AGM80"/>
      <c r="AGN80"/>
      <c r="AGO80"/>
      <c r="AGP80"/>
      <c r="AGQ80"/>
      <c r="AGR80"/>
      <c r="AGS80"/>
      <c r="AGT80"/>
      <c r="AGU80"/>
      <c r="AGV80"/>
      <c r="AGW80"/>
      <c r="AGX80"/>
      <c r="AGY80"/>
      <c r="AGZ80"/>
      <c r="AHA80"/>
      <c r="AHB80"/>
      <c r="AHC80"/>
      <c r="AHD80"/>
      <c r="AHE80"/>
      <c r="AHF80"/>
      <c r="AHG80"/>
      <c r="AHH80"/>
      <c r="AHI80"/>
      <c r="AHJ80"/>
      <c r="AHK80"/>
      <c r="AHL80"/>
      <c r="AHM80"/>
      <c r="AHN80"/>
      <c r="AHO80"/>
      <c r="AHP80"/>
      <c r="AHQ80"/>
      <c r="AHR80"/>
      <c r="AHS80"/>
      <c r="AHT80"/>
      <c r="AHU80"/>
      <c r="AHV80"/>
      <c r="AHW80"/>
      <c r="AHX80"/>
      <c r="AHY80"/>
      <c r="AHZ80"/>
      <c r="AIA80"/>
      <c r="AIB80"/>
      <c r="AIC80"/>
      <c r="AID80"/>
      <c r="AIE80"/>
      <c r="AIF80"/>
      <c r="AIG80"/>
      <c r="AIH80"/>
      <c r="AII80"/>
      <c r="AIJ80"/>
      <c r="AIK80"/>
      <c r="AIL80"/>
      <c r="AIM80"/>
      <c r="AIN80"/>
      <c r="AIO80"/>
      <c r="AIP80"/>
      <c r="AIQ80"/>
      <c r="AIR80"/>
      <c r="AIS80"/>
      <c r="AIT80"/>
      <c r="AIU80"/>
      <c r="AIV80"/>
      <c r="AIW80"/>
      <c r="AIX80"/>
      <c r="AIY80"/>
      <c r="AIZ80"/>
      <c r="AJA80"/>
      <c r="AJB80"/>
      <c r="AJC80"/>
      <c r="AJD80"/>
      <c r="AJE80"/>
      <c r="AJF80"/>
      <c r="AJG80"/>
      <c r="AJH80"/>
      <c r="AJI80"/>
      <c r="AJJ80"/>
      <c r="AJK80"/>
      <c r="AJL80"/>
      <c r="AJM80"/>
      <c r="AJN80"/>
      <c r="AJO80"/>
      <c r="AJP80"/>
      <c r="AJQ80"/>
      <c r="AJR80"/>
      <c r="AJS80"/>
      <c r="AJT80"/>
      <c r="AJU80"/>
      <c r="AJV80"/>
      <c r="AJW80"/>
      <c r="AJX80"/>
      <c r="AJY80"/>
      <c r="AJZ80"/>
      <c r="AKA80"/>
      <c r="AKB80"/>
      <c r="AKC80"/>
      <c r="AKD80"/>
      <c r="AKE80"/>
      <c r="AKF80"/>
      <c r="AKG80"/>
      <c r="AKH80"/>
      <c r="AKI80"/>
      <c r="AKJ80"/>
      <c r="AKK80"/>
      <c r="AKL80"/>
      <c r="AKM80"/>
      <c r="AKN80"/>
      <c r="AKO80"/>
      <c r="AKP80"/>
      <c r="AKQ80"/>
      <c r="AKR80"/>
      <c r="AKS80"/>
      <c r="AKT80"/>
      <c r="AKU80"/>
      <c r="AKV80"/>
      <c r="AKW80"/>
      <c r="AKX80"/>
      <c r="AKY80"/>
      <c r="AKZ80"/>
      <c r="ALA80"/>
      <c r="ALB80"/>
      <c r="ALC80"/>
      <c r="ALD80"/>
      <c r="ALE80"/>
      <c r="ALF80"/>
      <c r="ALG80"/>
      <c r="ALH80"/>
      <c r="ALI80"/>
      <c r="ALJ80"/>
      <c r="ALK80"/>
      <c r="ALL80"/>
      <c r="ALM80"/>
      <c r="ALN80"/>
      <c r="ALO80"/>
      <c r="ALP80"/>
      <c r="ALQ80"/>
      <c r="ALR80"/>
      <c r="ALS80"/>
      <c r="ALT80"/>
      <c r="ALU80"/>
      <c r="ALV80"/>
      <c r="ALW80"/>
      <c r="ALX80"/>
      <c r="ALY80"/>
      <c r="ALZ80"/>
      <c r="AMA80"/>
      <c r="AMB80"/>
      <c r="AMC80"/>
      <c r="AMD80"/>
      <c r="AME80"/>
      <c r="AMF80"/>
      <c r="AMG80"/>
      <c r="AMH80"/>
      <c r="AMI80"/>
      <c r="AMJ80"/>
      <c r="AMK80"/>
      <c r="AML80"/>
      <c r="AMM80"/>
      <c r="AMN80"/>
      <c r="AMO80"/>
      <c r="AMP80"/>
      <c r="AMQ80"/>
      <c r="AMR80"/>
      <c r="AMS80"/>
      <c r="AMT80"/>
      <c r="AMU80"/>
      <c r="AMV80"/>
      <c r="AMW80"/>
      <c r="AMX80"/>
      <c r="AMY80"/>
      <c r="AMZ80"/>
      <c r="ANA80"/>
      <c r="ANB80"/>
      <c r="ANC80"/>
      <c r="AND80"/>
      <c r="ANE80"/>
      <c r="ANF80"/>
      <c r="ANG80"/>
      <c r="ANH80"/>
      <c r="ANI80"/>
      <c r="ANJ80"/>
      <c r="ANK80"/>
      <c r="ANL80"/>
      <c r="ANM80"/>
      <c r="ANN80"/>
      <c r="ANO80"/>
      <c r="ANP80"/>
      <c r="ANQ80"/>
      <c r="ANR80"/>
      <c r="ANS80"/>
      <c r="ANT80"/>
      <c r="ANU80"/>
      <c r="ANV80"/>
      <c r="ANW80"/>
      <c r="ANX80"/>
      <c r="ANY80"/>
      <c r="ANZ80"/>
      <c r="AOA80"/>
      <c r="AOB80"/>
      <c r="AOC80"/>
      <c r="AOD80"/>
      <c r="AOE80"/>
      <c r="AOF80"/>
      <c r="AOG80"/>
      <c r="AOH80"/>
      <c r="AOI80"/>
      <c r="AOJ80"/>
      <c r="AOK80"/>
      <c r="AOL80"/>
      <c r="AOM80"/>
      <c r="AON80"/>
      <c r="AOO80"/>
      <c r="AOP80"/>
      <c r="AOQ80"/>
      <c r="AOR80"/>
      <c r="AOS80"/>
      <c r="AOT80"/>
      <c r="AOU80"/>
      <c r="AOV80"/>
      <c r="AOW80"/>
      <c r="AOX80"/>
      <c r="AOY80"/>
      <c r="AOZ80"/>
      <c r="APA80"/>
      <c r="APB80"/>
      <c r="APC80"/>
      <c r="APD80"/>
      <c r="APE80"/>
      <c r="APF80"/>
      <c r="APG80"/>
      <c r="APH80"/>
      <c r="API80"/>
      <c r="APJ80"/>
      <c r="APK80"/>
      <c r="APL80"/>
      <c r="APM80"/>
      <c r="APN80"/>
      <c r="APO80"/>
      <c r="APP80"/>
      <c r="APQ80"/>
      <c r="APR80"/>
      <c r="APS80"/>
      <c r="APT80"/>
      <c r="APU80"/>
      <c r="APV80"/>
      <c r="APW80"/>
      <c r="APX80"/>
      <c r="APY80"/>
      <c r="APZ80"/>
      <c r="AQA80"/>
      <c r="AQB80"/>
      <c r="AQC80"/>
      <c r="AQD80"/>
      <c r="AQE80"/>
      <c r="AQF80"/>
      <c r="AQG80"/>
      <c r="AQH80"/>
      <c r="AQI80"/>
      <c r="AQJ80"/>
      <c r="AQK80"/>
      <c r="AQL80"/>
      <c r="AQM80"/>
      <c r="AQN80"/>
      <c r="AQO80"/>
      <c r="AQP80"/>
      <c r="AQQ80"/>
      <c r="AQR80"/>
      <c r="AQS80"/>
      <c r="AQT80"/>
      <c r="AQU80"/>
      <c r="AQV80"/>
      <c r="AQW80"/>
      <c r="AQX80"/>
      <c r="AQY80"/>
      <c r="AQZ80"/>
      <c r="ARA80"/>
      <c r="ARB80"/>
      <c r="ARC80"/>
      <c r="ARD80"/>
      <c r="ARE80"/>
      <c r="ARF80"/>
      <c r="ARG80"/>
      <c r="ARH80"/>
      <c r="ARI80"/>
      <c r="ARJ80"/>
      <c r="ARK80"/>
      <c r="ARL80"/>
      <c r="ARM80"/>
      <c r="ARN80"/>
      <c r="ARO80"/>
      <c r="ARP80"/>
      <c r="ARQ80"/>
      <c r="ARR80"/>
      <c r="ARS80"/>
      <c r="ART80"/>
      <c r="ARU80"/>
      <c r="ARV80"/>
      <c r="ARW80"/>
      <c r="ARX80"/>
      <c r="ARY80"/>
      <c r="ARZ80"/>
      <c r="ASA80"/>
      <c r="ASB80"/>
      <c r="ASC80"/>
      <c r="ASD80"/>
      <c r="ASE80"/>
      <c r="ASF80"/>
      <c r="ASG80"/>
      <c r="ASH80"/>
      <c r="ASI80"/>
      <c r="ASJ80"/>
      <c r="ASK80"/>
      <c r="ASL80"/>
      <c r="ASM80"/>
      <c r="ASN80"/>
      <c r="ASO80"/>
      <c r="ASP80"/>
      <c r="ASQ80"/>
      <c r="ASR80"/>
      <c r="ASS80"/>
      <c r="AST80"/>
      <c r="ASU80"/>
      <c r="ASV80"/>
      <c r="ASW80"/>
      <c r="ASX80"/>
      <c r="ASY80"/>
      <c r="ASZ80"/>
      <c r="ATA80"/>
      <c r="ATB80"/>
      <c r="ATC80"/>
      <c r="ATD80"/>
      <c r="ATE80"/>
      <c r="ATF80"/>
      <c r="ATG80"/>
      <c r="ATH80"/>
      <c r="ATI80"/>
      <c r="ATJ80"/>
      <c r="ATK80"/>
      <c r="ATL80"/>
      <c r="ATM80"/>
      <c r="ATN80"/>
      <c r="ATO80"/>
      <c r="ATP80"/>
      <c r="ATQ80"/>
      <c r="ATR80"/>
      <c r="ATS80"/>
      <c r="ATT80"/>
      <c r="ATU80"/>
      <c r="ATV80"/>
      <c r="ATW80"/>
      <c r="ATX80"/>
      <c r="ATY80"/>
      <c r="ATZ80"/>
      <c r="AUA80"/>
      <c r="AUB80"/>
      <c r="AUC80"/>
      <c r="AUD80"/>
      <c r="AUE80"/>
      <c r="AUF80"/>
      <c r="AUG80"/>
      <c r="AUH80"/>
      <c r="AUI80"/>
      <c r="AUJ80"/>
      <c r="AUK80"/>
      <c r="AUL80"/>
      <c r="AUM80"/>
      <c r="AUN80"/>
      <c r="AUO80"/>
      <c r="AUP80"/>
      <c r="AUQ80"/>
      <c r="AUR80"/>
      <c r="AUS80"/>
      <c r="AUT80"/>
      <c r="AUU80"/>
      <c r="AUV80"/>
      <c r="AUW80"/>
      <c r="AUX80"/>
      <c r="AUY80"/>
      <c r="AUZ80"/>
      <c r="AVA80"/>
      <c r="AVB80"/>
      <c r="AVC80"/>
      <c r="AVD80"/>
      <c r="AVE80"/>
      <c r="AVF80"/>
      <c r="AVG80"/>
      <c r="AVH80"/>
      <c r="AVI80"/>
      <c r="AVJ80"/>
      <c r="AVK80"/>
      <c r="AVL80"/>
      <c r="AVM80"/>
      <c r="AVN80"/>
      <c r="AVO80"/>
      <c r="AVP80"/>
      <c r="AVQ80"/>
      <c r="AVR80"/>
      <c r="AVS80"/>
      <c r="AVT80"/>
      <c r="AVU80"/>
      <c r="AVV80"/>
      <c r="AVW80"/>
      <c r="AVX80"/>
      <c r="AVY80"/>
      <c r="AVZ80"/>
      <c r="AWA80"/>
      <c r="AWB80"/>
      <c r="AWC80"/>
      <c r="AWD80"/>
      <c r="AWE80"/>
      <c r="AWF80"/>
      <c r="AWG80"/>
      <c r="AWH80"/>
      <c r="AWI80"/>
      <c r="AWJ80"/>
      <c r="AWK80"/>
      <c r="AWL80"/>
      <c r="AWM80"/>
      <c r="AWN80"/>
      <c r="AWO80"/>
      <c r="AWP80"/>
      <c r="AWQ80"/>
      <c r="AWR80"/>
      <c r="AWS80"/>
      <c r="AWT80"/>
      <c r="AWU80"/>
      <c r="AWV80"/>
      <c r="AWW80"/>
      <c r="AWX80"/>
      <c r="AWY80"/>
      <c r="AWZ80"/>
      <c r="AXA80"/>
      <c r="AXB80"/>
      <c r="AXC80"/>
      <c r="AXD80"/>
      <c r="AXE80"/>
      <c r="AXF80"/>
      <c r="AXG80"/>
      <c r="AXH80"/>
      <c r="AXI80"/>
      <c r="AXJ80"/>
      <c r="AXK80"/>
      <c r="AXL80"/>
      <c r="AXM80"/>
      <c r="AXN80"/>
      <c r="AXO80"/>
      <c r="AXP80"/>
      <c r="AXQ80"/>
      <c r="AXR80"/>
      <c r="AXS80"/>
      <c r="AXT80"/>
      <c r="AXU80"/>
      <c r="AXV80"/>
      <c r="AXW80"/>
      <c r="AXX80"/>
      <c r="AXY80"/>
      <c r="AXZ80"/>
      <c r="AYA80"/>
      <c r="AYB80"/>
      <c r="AYC80"/>
      <c r="AYD80"/>
      <c r="AYE80"/>
      <c r="AYF80"/>
      <c r="AYG80"/>
      <c r="AYH80"/>
      <c r="AYI80"/>
      <c r="AYJ80"/>
      <c r="AYK80"/>
      <c r="AYL80"/>
      <c r="AYM80"/>
      <c r="AYN80"/>
      <c r="AYO80"/>
      <c r="AYP80"/>
      <c r="AYQ80"/>
      <c r="AYR80"/>
      <c r="AYS80"/>
      <c r="AYT80"/>
      <c r="AYU80"/>
      <c r="AYV80"/>
      <c r="AYW80"/>
      <c r="AYX80"/>
      <c r="AYY80"/>
      <c r="AYZ80"/>
      <c r="AZA80"/>
      <c r="AZB80"/>
      <c r="AZC80"/>
      <c r="AZD80"/>
      <c r="AZE80"/>
      <c r="AZF80"/>
      <c r="AZG80"/>
      <c r="AZH80"/>
      <c r="AZI80"/>
      <c r="AZJ80"/>
      <c r="AZK80"/>
      <c r="AZL80"/>
      <c r="AZM80"/>
      <c r="AZN80"/>
      <c r="AZO80"/>
      <c r="AZP80"/>
      <c r="AZQ80"/>
      <c r="AZR80"/>
      <c r="AZS80"/>
      <c r="AZT80"/>
      <c r="AZU80"/>
      <c r="AZV80"/>
      <c r="AZW80"/>
      <c r="AZX80"/>
      <c r="AZY80"/>
      <c r="AZZ80"/>
      <c r="BAA80"/>
      <c r="BAB80"/>
      <c r="BAC80"/>
      <c r="BAD80"/>
      <c r="BAE80"/>
      <c r="BAF80"/>
      <c r="BAG80"/>
      <c r="BAH80"/>
      <c r="BAI80"/>
      <c r="BAJ80"/>
      <c r="BAK80"/>
      <c r="BAL80"/>
      <c r="BAM80"/>
      <c r="BAN80"/>
      <c r="BAO80"/>
      <c r="BAP80"/>
      <c r="BAQ80"/>
      <c r="BAR80"/>
      <c r="BAS80"/>
      <c r="BAT80"/>
      <c r="BAU80"/>
      <c r="BAV80"/>
      <c r="BAW80"/>
      <c r="BAX80"/>
      <c r="BAY80"/>
      <c r="BAZ80"/>
      <c r="BBA80"/>
      <c r="BBB80"/>
      <c r="BBC80"/>
      <c r="BBD80"/>
      <c r="BBE80"/>
      <c r="BBF80"/>
      <c r="BBG80"/>
      <c r="BBH80"/>
      <c r="BBI80"/>
      <c r="BBJ80"/>
      <c r="BBK80"/>
      <c r="BBL80"/>
      <c r="BBM80"/>
      <c r="BBN80"/>
      <c r="BBO80"/>
      <c r="BBP80"/>
      <c r="BBQ80"/>
      <c r="BBR80"/>
      <c r="BBS80"/>
      <c r="BBT80"/>
      <c r="BBU80"/>
      <c r="BBV80"/>
      <c r="BBW80"/>
      <c r="BBX80"/>
      <c r="BBY80"/>
      <c r="BBZ80"/>
      <c r="BCA80"/>
      <c r="BCB80"/>
      <c r="BCC80"/>
      <c r="BCD80"/>
      <c r="BCE80"/>
      <c r="BCF80"/>
      <c r="BCG80"/>
      <c r="BCH80"/>
      <c r="BCI80"/>
      <c r="BCJ80"/>
      <c r="BCK80"/>
      <c r="BCL80"/>
      <c r="BCM80"/>
      <c r="BCN80"/>
      <c r="BCO80"/>
      <c r="BCP80"/>
      <c r="BCQ80"/>
      <c r="BCR80"/>
      <c r="BCS80"/>
      <c r="BCT80"/>
      <c r="BCU80"/>
      <c r="BCV80"/>
      <c r="BCW80"/>
      <c r="BCX80"/>
      <c r="BCY80"/>
      <c r="BCZ80"/>
      <c r="BDA80"/>
      <c r="BDB80"/>
      <c r="BDC80"/>
      <c r="BDD80"/>
      <c r="BDE80"/>
      <c r="BDF80"/>
      <c r="BDG80"/>
      <c r="BDH80"/>
      <c r="BDI80"/>
      <c r="BDJ80"/>
      <c r="BDK80"/>
      <c r="BDL80"/>
      <c r="BDM80"/>
      <c r="BDN80"/>
      <c r="BDO80"/>
      <c r="BDP80"/>
      <c r="BDQ80"/>
      <c r="BDR80"/>
      <c r="BDS80"/>
      <c r="BDT80"/>
      <c r="BDU80"/>
      <c r="BDV80"/>
      <c r="BDW80"/>
      <c r="BDX80"/>
      <c r="BDY80"/>
      <c r="BDZ80"/>
      <c r="BEA80"/>
      <c r="BEB80"/>
      <c r="BEC80"/>
      <c r="BED80"/>
      <c r="BEE80"/>
      <c r="BEF80"/>
      <c r="BEG80"/>
      <c r="BEH80"/>
      <c r="BEI80"/>
      <c r="BEJ80"/>
      <c r="BEK80"/>
      <c r="BEL80"/>
      <c r="BEM80"/>
      <c r="BEN80"/>
      <c r="BEO80"/>
      <c r="BEP80"/>
      <c r="BEQ80"/>
      <c r="BER80"/>
      <c r="BES80"/>
      <c r="BET80"/>
      <c r="BEU80"/>
      <c r="BEV80"/>
      <c r="BEW80"/>
      <c r="BEX80"/>
      <c r="BEY80"/>
      <c r="BEZ80"/>
      <c r="BFA80"/>
      <c r="BFB80"/>
      <c r="BFC80"/>
    </row>
    <row r="81" spans="1:1511" ht="20" customHeight="1">
      <c r="A81" s="380"/>
      <c r="B81" s="380"/>
      <c r="C81" s="380"/>
      <c r="D81" s="380"/>
      <c r="E81" s="380"/>
      <c r="F81" s="380"/>
      <c r="G81" s="380"/>
      <c r="H81" s="661"/>
      <c r="I81" s="380"/>
      <c r="J81" s="688"/>
      <c r="K81" s="380"/>
      <c r="L81" s="380"/>
      <c r="M81" s="688"/>
      <c r="N81" s="689"/>
      <c r="O81" s="689"/>
      <c r="P81" s="380"/>
      <c r="Q81" s="380"/>
      <c r="R81" s="380"/>
      <c r="S81" s="380"/>
      <c r="T81" s="380"/>
      <c r="U81" s="380"/>
      <c r="V81" s="380"/>
      <c r="W81" s="380"/>
      <c r="X81" s="380"/>
      <c r="Y81" s="380"/>
      <c r="Z81" s="687" t="str">
        <f>IF(Carbon_Macro!T123&lt;&gt;"",CONCATENATE(Carbon_Macro!$J123,"[",Carbon_Macro!T123,"]"),"")</f>
        <v/>
      </c>
      <c r="AA81" s="413" t="str">
        <f>IF(Carbon_Macro!U123&lt;&gt;"",CONCATENATE(Carbon_Macro!$J123,"[",Carbon_Macro!U123,"]"),"")</f>
        <v/>
      </c>
      <c r="AB81" s="413" t="str">
        <f>IF(Carbon_Macro!V123&lt;&gt;"",CONCATENATE(Carbon_Macro!$H123,"[",Carbon_Macro!V123,"]"),"")</f>
        <v/>
      </c>
      <c r="AC81" s="413" t="str">
        <f>IF(Carbon_Macro!W123&lt;&gt;"",CONCATENATE(Carbon_Macro!$H123,"[",Carbon_Macro!W123,"]"),"")</f>
        <v/>
      </c>
      <c r="AD81" s="413"/>
      <c r="AE81" s="414"/>
    </row>
    <row r="82" spans="1:1511" ht="20" customHeight="1">
      <c r="A82" s="380"/>
      <c r="B82" s="380"/>
      <c r="C82" s="380"/>
      <c r="D82" s="380"/>
      <c r="E82" s="380"/>
      <c r="F82" s="380"/>
      <c r="G82" s="380"/>
      <c r="H82" s="662"/>
      <c r="I82" s="380"/>
      <c r="J82" s="688"/>
      <c r="K82" s="380"/>
      <c r="L82" s="380"/>
      <c r="M82" s="688"/>
      <c r="N82" s="689"/>
      <c r="O82" s="689"/>
      <c r="P82" s="380"/>
      <c r="Q82" s="380"/>
      <c r="R82" s="380"/>
      <c r="S82" s="380"/>
      <c r="T82" s="380"/>
      <c r="U82" s="380"/>
      <c r="V82" s="380"/>
      <c r="W82" s="380"/>
      <c r="X82" s="380"/>
      <c r="Y82" s="380"/>
      <c r="Z82" s="687" t="str">
        <f>IF(Carbon_Macro!T124&lt;&gt;"",CONCATENATE(Carbon_Macro!$J124,"[",Carbon_Macro!T124,"]"),"")</f>
        <v/>
      </c>
      <c r="AA82" s="413" t="str">
        <f>IF(Carbon_Macro!U124&lt;&gt;"",CONCATENATE(Carbon_Macro!$J124,"[",Carbon_Macro!U124,"]"),"")</f>
        <v/>
      </c>
      <c r="AB82" s="413" t="str">
        <f>IF(Carbon_Macro!V124&lt;&gt;"",CONCATENATE(Carbon_Macro!$H124,"[",Carbon_Macro!V124,"]"),"")</f>
        <v/>
      </c>
      <c r="AC82" s="413" t="str">
        <f>IF(Carbon_Macro!W124&lt;&gt;"",CONCATENATE(Carbon_Macro!$H124,"[",Carbon_Macro!W124,"]"),"")</f>
        <v/>
      </c>
      <c r="AD82" s="413"/>
      <c r="AE82" s="414"/>
    </row>
    <row r="83" spans="1:1511" ht="20" customHeight="1">
      <c r="A83" s="380"/>
      <c r="B83" s="380"/>
      <c r="C83" s="380"/>
      <c r="D83" s="380"/>
      <c r="E83" s="380"/>
      <c r="F83" s="380"/>
      <c r="G83" s="380"/>
      <c r="H83" s="662"/>
      <c r="I83" s="380"/>
      <c r="J83" s="688"/>
      <c r="K83" s="380"/>
      <c r="L83" s="380"/>
      <c r="M83" s="688"/>
      <c r="N83" s="689"/>
      <c r="O83" s="689"/>
      <c r="P83" s="380"/>
      <c r="Q83" s="380"/>
      <c r="R83" s="380"/>
      <c r="S83" s="380"/>
      <c r="T83" s="380"/>
      <c r="U83" s="380"/>
      <c r="V83" s="380"/>
      <c r="W83" s="380"/>
      <c r="X83" s="380"/>
      <c r="Y83" s="380"/>
      <c r="Z83" s="687" t="str">
        <f>IF(Carbon_Macro!T125&lt;&gt;"",CONCATENATE(Carbon_Macro!$J125,"[",Carbon_Macro!T125,"]"),"")</f>
        <v/>
      </c>
      <c r="AA83" s="413" t="str">
        <f>IF(Carbon_Macro!U125&lt;&gt;"",CONCATENATE(Carbon_Macro!$J125,"[",Carbon_Macro!U125,"]"),"")</f>
        <v/>
      </c>
      <c r="AB83" s="413" t="str">
        <f>IF(Carbon_Macro!V125&lt;&gt;"",CONCATENATE(Carbon_Macro!$H125,"[",Carbon_Macro!V125,"]"),"")</f>
        <v/>
      </c>
      <c r="AC83" s="413" t="str">
        <f>IF(Carbon_Macro!W125&lt;&gt;"",CONCATENATE(Carbon_Macro!$H125,"[",Carbon_Macro!W125,"]"),"")</f>
        <v/>
      </c>
      <c r="AD83" s="413"/>
      <c r="AE83" s="414"/>
    </row>
    <row r="84" spans="1:1511" ht="20" customHeight="1">
      <c r="A84" s="380"/>
      <c r="B84" s="380"/>
      <c r="C84" s="380"/>
      <c r="D84" s="380"/>
      <c r="E84" s="380"/>
      <c r="F84" s="380"/>
      <c r="G84" s="380"/>
      <c r="H84" s="665"/>
      <c r="I84" s="380"/>
      <c r="J84" s="688"/>
      <c r="K84" s="380"/>
      <c r="L84" s="380"/>
      <c r="M84" s="688"/>
      <c r="N84" s="689"/>
      <c r="O84" s="689"/>
      <c r="P84" s="380"/>
      <c r="Q84" s="380"/>
      <c r="R84" s="380"/>
      <c r="S84" s="380"/>
      <c r="T84" s="380"/>
      <c r="U84" s="380"/>
      <c r="V84" s="380"/>
      <c r="W84" s="380"/>
      <c r="X84" s="380"/>
      <c r="Y84" s="380"/>
      <c r="Z84" s="687" t="str">
        <f>IF(Carbon_Macro!T126&lt;&gt;"",CONCATENATE(Carbon_Macro!$J126,"[",Carbon_Macro!T126,"]"),"")</f>
        <v/>
      </c>
      <c r="AA84" s="413" t="str">
        <f>IF(Carbon_Macro!U126&lt;&gt;"",CONCATENATE(Carbon_Macro!$J126,"[",Carbon_Macro!U126,"]"),"")</f>
        <v/>
      </c>
      <c r="AB84" s="413" t="str">
        <f>IF(Carbon_Macro!V126&lt;&gt;"",CONCATENATE(Carbon_Macro!$H126,"[",Carbon_Macro!V126,"]"),"")</f>
        <v/>
      </c>
      <c r="AC84" s="413" t="str">
        <f>IF(Carbon_Macro!W126&lt;&gt;"",CONCATENATE(Carbon_Macro!$H126,"[",Carbon_Macro!W126,"]"),"")</f>
        <v/>
      </c>
      <c r="AD84" s="413"/>
      <c r="AE84" s="414"/>
    </row>
    <row r="85" spans="1:1511" s="362" customFormat="1" ht="20" customHeight="1">
      <c r="A85" s="380"/>
      <c r="B85" s="380"/>
      <c r="C85" s="380"/>
      <c r="D85" s="380"/>
      <c r="E85" s="380"/>
      <c r="F85" s="380"/>
      <c r="G85" s="380"/>
      <c r="H85" s="665"/>
      <c r="I85" s="380"/>
      <c r="J85" s="688"/>
      <c r="K85" s="380"/>
      <c r="L85" s="380"/>
      <c r="M85" s="688"/>
      <c r="N85" s="689"/>
      <c r="O85" s="689"/>
      <c r="P85" s="380"/>
      <c r="Q85" s="380"/>
      <c r="R85" s="380"/>
      <c r="S85" s="380"/>
      <c r="T85" s="380"/>
      <c r="U85" s="380"/>
      <c r="V85" s="380"/>
      <c r="W85" s="380"/>
      <c r="X85" s="380"/>
      <c r="Y85" s="380"/>
      <c r="Z85" s="687" t="str">
        <f>IF(Carbon_Macro!T127&lt;&gt;"",CONCATENATE(Carbon_Macro!$J127,"[",Carbon_Macro!T127,"]"),"")</f>
        <v/>
      </c>
      <c r="AA85" s="413" t="str">
        <f>IF(Carbon_Macro!U127&lt;&gt;"",CONCATENATE(Carbon_Macro!$J127,"[",Carbon_Macro!U127,"]"),"")</f>
        <v/>
      </c>
      <c r="AB85" s="413" t="str">
        <f>IF(Carbon_Macro!V127&lt;&gt;"",CONCATENATE(Carbon_Macro!$H127,"[",Carbon_Macro!V127,"]"),"")</f>
        <v/>
      </c>
      <c r="AC85" s="413" t="str">
        <f>IF(Carbon_Macro!W127&lt;&gt;"",CONCATENATE(Carbon_Macro!$H127,"[",Carbon_Macro!W127,"]"),"")</f>
        <v/>
      </c>
      <c r="AD85" s="413"/>
      <c r="AE85" s="414"/>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c r="HO85"/>
      <c r="HP85"/>
      <c r="HQ85"/>
      <c r="HR85"/>
      <c r="HS85"/>
      <c r="HT85"/>
      <c r="HU85"/>
      <c r="HV85"/>
      <c r="HW85"/>
      <c r="HX85"/>
      <c r="HY85"/>
      <c r="HZ85"/>
      <c r="IA85"/>
      <c r="IB85"/>
      <c r="IC85"/>
      <c r="ID85"/>
      <c r="IE85"/>
      <c r="IF85"/>
      <c r="IG85"/>
      <c r="IH85"/>
      <c r="II85"/>
      <c r="IJ85"/>
      <c r="IK85"/>
      <c r="IL85"/>
      <c r="IM85"/>
      <c r="IN85"/>
      <c r="IO85"/>
      <c r="IP85"/>
      <c r="IQ85"/>
      <c r="IR85"/>
      <c r="IS85"/>
      <c r="IT85"/>
      <c r="IU85"/>
      <c r="IV85"/>
      <c r="IW85"/>
      <c r="IX85"/>
      <c r="IY85"/>
      <c r="IZ85"/>
      <c r="JA85"/>
      <c r="JB85"/>
      <c r="JC85"/>
      <c r="JD85"/>
      <c r="JE85"/>
      <c r="JF85"/>
      <c r="JG85"/>
      <c r="JH85"/>
      <c r="JI85"/>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c r="ML85"/>
      <c r="MM85"/>
      <c r="MN85"/>
      <c r="MO85"/>
      <c r="MP85"/>
      <c r="MQ85"/>
      <c r="MR85"/>
      <c r="MS85"/>
      <c r="MT85"/>
      <c r="MU85"/>
      <c r="MV85"/>
      <c r="MW85"/>
      <c r="MX85"/>
      <c r="MY85"/>
      <c r="MZ85"/>
      <c r="NA85"/>
      <c r="NB85"/>
      <c r="NC85"/>
      <c r="ND85"/>
      <c r="NE85"/>
      <c r="NF85"/>
      <c r="NG85"/>
      <c r="NH85"/>
      <c r="NI85"/>
      <c r="NJ85"/>
      <c r="NK85"/>
      <c r="NL85"/>
      <c r="NM85"/>
      <c r="NN85"/>
      <c r="NO85"/>
      <c r="NP85"/>
      <c r="NQ85"/>
      <c r="NR85"/>
      <c r="NS85"/>
      <c r="NT85"/>
      <c r="NU85"/>
      <c r="NV85"/>
      <c r="NW85"/>
      <c r="NX85"/>
      <c r="NY85"/>
      <c r="NZ85"/>
      <c r="OA85"/>
      <c r="OB85"/>
      <c r="OC85"/>
      <c r="OD85"/>
      <c r="OE85"/>
      <c r="OF85"/>
      <c r="OG85"/>
      <c r="OH85"/>
      <c r="OI85"/>
      <c r="OJ85"/>
      <c r="OK85"/>
      <c r="OL85"/>
      <c r="OM85"/>
      <c r="ON85"/>
      <c r="OO85"/>
      <c r="OP85"/>
      <c r="OQ85"/>
      <c r="OR85"/>
      <c r="OS85"/>
      <c r="OT85"/>
      <c r="OU85"/>
      <c r="OV85"/>
      <c r="OW85"/>
      <c r="OX85"/>
      <c r="OY85"/>
      <c r="OZ85"/>
      <c r="PA85"/>
      <c r="PB85"/>
      <c r="PC85"/>
      <c r="PD85"/>
      <c r="PE85"/>
      <c r="PF85"/>
      <c r="PG85"/>
      <c r="PH85"/>
      <c r="PI85"/>
      <c r="PJ85"/>
      <c r="PK85"/>
      <c r="PL85"/>
      <c r="PM85"/>
      <c r="PN85"/>
      <c r="PO85"/>
      <c r="PP85"/>
      <c r="PQ85"/>
      <c r="PR85"/>
      <c r="PS85"/>
      <c r="PT85"/>
      <c r="PU85"/>
      <c r="PV85"/>
      <c r="PW85"/>
      <c r="PX85"/>
      <c r="PY85"/>
      <c r="PZ85"/>
      <c r="QA85"/>
      <c r="QB85"/>
      <c r="QC85"/>
      <c r="QD85"/>
      <c r="QE85"/>
      <c r="QF85"/>
      <c r="QG85"/>
      <c r="QH85"/>
      <c r="QI85"/>
      <c r="QJ85"/>
      <c r="QK85"/>
      <c r="QL85"/>
      <c r="QM85"/>
      <c r="QN85"/>
      <c r="QO85"/>
      <c r="QP85"/>
      <c r="QQ85"/>
      <c r="QR85"/>
      <c r="QS85"/>
      <c r="QT85"/>
      <c r="QU85"/>
      <c r="QV85"/>
      <c r="QW85"/>
      <c r="QX85"/>
      <c r="QY85"/>
      <c r="QZ85"/>
      <c r="RA85"/>
      <c r="RB85"/>
      <c r="RC85"/>
      <c r="RD85"/>
      <c r="RE85"/>
      <c r="RF85"/>
      <c r="RG85"/>
      <c r="RH85"/>
      <c r="RI85"/>
      <c r="RJ85"/>
      <c r="RK85"/>
      <c r="RL85"/>
      <c r="RM85"/>
      <c r="RN85"/>
      <c r="RO85"/>
      <c r="RP85"/>
      <c r="RQ85"/>
      <c r="RR85"/>
      <c r="RS85"/>
      <c r="RT85"/>
      <c r="RU85"/>
      <c r="RV85"/>
      <c r="RW85"/>
      <c r="RX85"/>
      <c r="RY85"/>
      <c r="RZ85"/>
      <c r="SA85"/>
      <c r="SB85"/>
      <c r="SC85"/>
      <c r="SD85"/>
      <c r="SE85"/>
      <c r="SF85"/>
      <c r="SG85"/>
      <c r="SH85"/>
      <c r="SI85"/>
      <c r="SJ85"/>
      <c r="SK85"/>
      <c r="SL85"/>
      <c r="SM85"/>
      <c r="SN85"/>
      <c r="SO85"/>
      <c r="SP85"/>
      <c r="SQ85"/>
      <c r="SR85"/>
      <c r="SS85"/>
      <c r="ST85"/>
      <c r="SU85"/>
      <c r="SV85"/>
      <c r="SW85"/>
      <c r="SX85"/>
      <c r="SY85"/>
      <c r="SZ85"/>
      <c r="TA85"/>
      <c r="TB85"/>
      <c r="TC85"/>
      <c r="TD85"/>
      <c r="TE85"/>
      <c r="TF85"/>
      <c r="TG85"/>
      <c r="TH85"/>
      <c r="TI85"/>
      <c r="TJ85"/>
      <c r="TK85"/>
      <c r="TL85"/>
      <c r="TM85"/>
      <c r="TN85"/>
      <c r="TO85"/>
      <c r="TP85"/>
      <c r="TQ85"/>
      <c r="TR85"/>
      <c r="TS85"/>
      <c r="TT85"/>
      <c r="TU85"/>
      <c r="TV85"/>
      <c r="TW85"/>
      <c r="TX85"/>
      <c r="TY85"/>
      <c r="TZ85"/>
      <c r="UA85"/>
      <c r="UB85"/>
      <c r="UC85"/>
      <c r="UD85"/>
      <c r="UE85"/>
      <c r="UF85"/>
      <c r="UG85"/>
      <c r="UH85"/>
      <c r="UI85"/>
      <c r="UJ85"/>
      <c r="UK85"/>
      <c r="UL85"/>
      <c r="UM85"/>
      <c r="UN85"/>
      <c r="UO85"/>
      <c r="UP85"/>
      <c r="UQ85"/>
      <c r="UR85"/>
      <c r="US85"/>
      <c r="UT85"/>
      <c r="UU85"/>
      <c r="UV85"/>
      <c r="UW85"/>
      <c r="UX85"/>
      <c r="UY85"/>
      <c r="UZ85"/>
      <c r="VA85"/>
      <c r="VB85"/>
      <c r="VC85"/>
      <c r="VD85"/>
      <c r="VE85"/>
      <c r="VF85"/>
      <c r="VG85"/>
      <c r="VH85"/>
      <c r="VI85"/>
      <c r="VJ85"/>
      <c r="VK85"/>
      <c r="VL85"/>
      <c r="VM85"/>
      <c r="VN85"/>
      <c r="VO85"/>
      <c r="VP85"/>
      <c r="VQ85"/>
      <c r="VR85"/>
      <c r="VS85"/>
      <c r="VT85"/>
      <c r="VU85"/>
      <c r="VV85"/>
      <c r="VW85"/>
      <c r="VX85"/>
      <c r="VY85"/>
      <c r="VZ85"/>
      <c r="WA85"/>
      <c r="WB85"/>
      <c r="WC85"/>
      <c r="WD85"/>
      <c r="WE85"/>
      <c r="WF85"/>
      <c r="WG85"/>
      <c r="WH85"/>
      <c r="WI85"/>
      <c r="WJ85"/>
      <c r="WK85"/>
      <c r="WL85"/>
      <c r="WM85"/>
      <c r="WN85"/>
      <c r="WO85"/>
      <c r="WP85"/>
      <c r="WQ85"/>
      <c r="WR85"/>
      <c r="WS85"/>
      <c r="WT85"/>
      <c r="WU85"/>
      <c r="WV85"/>
      <c r="WW85"/>
      <c r="WX85"/>
      <c r="WY85"/>
      <c r="WZ85"/>
      <c r="XA85"/>
      <c r="XB85"/>
      <c r="XC85"/>
      <c r="XD85"/>
      <c r="XE85"/>
      <c r="XF85"/>
      <c r="XG85"/>
      <c r="XH85"/>
      <c r="XI85"/>
      <c r="XJ85"/>
      <c r="XK85"/>
      <c r="XL85"/>
      <c r="XM85"/>
      <c r="XN85"/>
      <c r="XO85"/>
      <c r="XP85"/>
      <c r="XQ85"/>
      <c r="XR85"/>
      <c r="XS85"/>
      <c r="XT85"/>
      <c r="XU85"/>
      <c r="XV85"/>
      <c r="XW85"/>
      <c r="XX85"/>
      <c r="XY85"/>
      <c r="XZ85"/>
      <c r="YA85"/>
      <c r="YB85"/>
      <c r="YC85"/>
      <c r="YD85"/>
      <c r="YE85"/>
      <c r="YF85"/>
      <c r="YG85"/>
      <c r="YH85"/>
      <c r="YI85"/>
      <c r="YJ85"/>
      <c r="YK85"/>
      <c r="YL85"/>
      <c r="YM85"/>
      <c r="YN85"/>
      <c r="YO85"/>
      <c r="YP85"/>
      <c r="YQ85"/>
      <c r="YR85"/>
      <c r="YS85"/>
      <c r="YT85"/>
      <c r="YU85"/>
      <c r="YV85"/>
      <c r="YW85"/>
      <c r="YX85"/>
      <c r="YY85"/>
      <c r="YZ85"/>
      <c r="ZA85"/>
      <c r="ZB85"/>
      <c r="ZC85"/>
      <c r="ZD85"/>
      <c r="ZE85"/>
      <c r="ZF85"/>
      <c r="ZG85"/>
      <c r="ZH85"/>
      <c r="ZI85"/>
      <c r="ZJ85"/>
      <c r="ZK85"/>
      <c r="ZL85"/>
      <c r="ZM85"/>
      <c r="ZN85"/>
      <c r="ZO85"/>
      <c r="ZP85"/>
      <c r="ZQ85"/>
      <c r="ZR85"/>
      <c r="ZS85"/>
      <c r="ZT85"/>
      <c r="ZU85"/>
      <c r="ZV85"/>
      <c r="ZW85"/>
      <c r="ZX85"/>
      <c r="ZY85"/>
      <c r="ZZ85"/>
      <c r="AAA85"/>
      <c r="AAB85"/>
      <c r="AAC85"/>
      <c r="AAD85"/>
      <c r="AAE85"/>
      <c r="AAF85"/>
      <c r="AAG85"/>
      <c r="AAH85"/>
      <c r="AAI85"/>
      <c r="AAJ85"/>
      <c r="AAK85"/>
      <c r="AAL85"/>
      <c r="AAM85"/>
      <c r="AAN85"/>
      <c r="AAO85"/>
      <c r="AAP85"/>
      <c r="AAQ85"/>
      <c r="AAR85"/>
      <c r="AAS85"/>
      <c r="AAT85"/>
      <c r="AAU85"/>
      <c r="AAV85"/>
      <c r="AAW85"/>
      <c r="AAX85"/>
      <c r="AAY85"/>
      <c r="AAZ85"/>
      <c r="ABA85"/>
      <c r="ABB85"/>
      <c r="ABC85"/>
      <c r="ABD85"/>
      <c r="ABE85"/>
      <c r="ABF85"/>
      <c r="ABG85"/>
      <c r="ABH85"/>
      <c r="ABI85"/>
      <c r="ABJ85"/>
      <c r="ABK85"/>
      <c r="ABL85"/>
      <c r="ABM85"/>
      <c r="ABN85"/>
      <c r="ABO85"/>
      <c r="ABP85"/>
      <c r="ABQ85"/>
      <c r="ABR85"/>
      <c r="ABS85"/>
      <c r="ABT85"/>
      <c r="ABU85"/>
      <c r="ABV85"/>
      <c r="ABW85"/>
      <c r="ABX85"/>
      <c r="ABY85"/>
      <c r="ABZ85"/>
      <c r="ACA85"/>
      <c r="ACB85"/>
      <c r="ACC85"/>
      <c r="ACD85"/>
      <c r="ACE85"/>
      <c r="ACF85"/>
      <c r="ACG85"/>
      <c r="ACH85"/>
      <c r="ACI85"/>
      <c r="ACJ85"/>
      <c r="ACK85"/>
      <c r="ACL85"/>
      <c r="ACM85"/>
      <c r="ACN85"/>
      <c r="ACO85"/>
      <c r="ACP85"/>
      <c r="ACQ85"/>
      <c r="ACR85"/>
      <c r="ACS85"/>
      <c r="ACT85"/>
      <c r="ACU85"/>
      <c r="ACV85"/>
      <c r="ACW85"/>
      <c r="ACX85"/>
      <c r="ACY85"/>
      <c r="ACZ85"/>
      <c r="ADA85"/>
      <c r="ADB85"/>
      <c r="ADC85"/>
      <c r="ADD85"/>
      <c r="ADE85"/>
      <c r="ADF85"/>
      <c r="ADG85"/>
      <c r="ADH85"/>
      <c r="ADI85"/>
      <c r="ADJ85"/>
      <c r="ADK85"/>
      <c r="ADL85"/>
      <c r="ADM85"/>
      <c r="ADN85"/>
      <c r="ADO85"/>
      <c r="ADP85"/>
      <c r="ADQ85"/>
      <c r="ADR85"/>
      <c r="ADS85"/>
      <c r="ADT85"/>
      <c r="ADU85"/>
      <c r="ADV85"/>
      <c r="ADW85"/>
      <c r="ADX85"/>
      <c r="ADY85"/>
      <c r="ADZ85"/>
      <c r="AEA85"/>
      <c r="AEB85"/>
      <c r="AEC85"/>
      <c r="AED85"/>
      <c r="AEE85"/>
      <c r="AEF85"/>
      <c r="AEG85"/>
      <c r="AEH85"/>
      <c r="AEI85"/>
      <c r="AEJ85"/>
      <c r="AEK85"/>
      <c r="AEL85"/>
      <c r="AEM85"/>
      <c r="AEN85"/>
      <c r="AEO85"/>
      <c r="AEP85"/>
      <c r="AEQ85"/>
      <c r="AER85"/>
      <c r="AES85"/>
      <c r="AET85"/>
      <c r="AEU85"/>
      <c r="AEV85"/>
      <c r="AEW85"/>
      <c r="AEX85"/>
      <c r="AEY85"/>
      <c r="AEZ85"/>
      <c r="AFA85"/>
      <c r="AFB85"/>
      <c r="AFC85"/>
      <c r="AFD85"/>
      <c r="AFE85"/>
      <c r="AFF85"/>
      <c r="AFG85"/>
      <c r="AFH85"/>
      <c r="AFI85"/>
      <c r="AFJ85"/>
      <c r="AFK85"/>
      <c r="AFL85"/>
      <c r="AFM85"/>
      <c r="AFN85"/>
      <c r="AFO85"/>
      <c r="AFP85"/>
      <c r="AFQ85"/>
      <c r="AFR85"/>
      <c r="AFS85"/>
      <c r="AFT85"/>
      <c r="AFU85"/>
      <c r="AFV85"/>
      <c r="AFW85"/>
      <c r="AFX85"/>
      <c r="AFY85"/>
      <c r="AFZ85"/>
      <c r="AGA85"/>
      <c r="AGB85"/>
      <c r="AGC85"/>
      <c r="AGD85"/>
      <c r="AGE85"/>
      <c r="AGF85"/>
      <c r="AGG85"/>
      <c r="AGH85"/>
      <c r="AGI85"/>
      <c r="AGJ85"/>
      <c r="AGK85"/>
      <c r="AGL85"/>
      <c r="AGM85"/>
      <c r="AGN85"/>
      <c r="AGO85"/>
      <c r="AGP85"/>
      <c r="AGQ85"/>
      <c r="AGR85"/>
      <c r="AGS85"/>
      <c r="AGT85"/>
      <c r="AGU85"/>
      <c r="AGV85"/>
      <c r="AGW85"/>
      <c r="AGX85"/>
      <c r="AGY85"/>
      <c r="AGZ85"/>
      <c r="AHA85"/>
      <c r="AHB85"/>
      <c r="AHC85"/>
      <c r="AHD85"/>
      <c r="AHE85"/>
      <c r="AHF85"/>
      <c r="AHG85"/>
      <c r="AHH85"/>
      <c r="AHI85"/>
      <c r="AHJ85"/>
      <c r="AHK85"/>
      <c r="AHL85"/>
      <c r="AHM85"/>
      <c r="AHN85"/>
      <c r="AHO85"/>
      <c r="AHP85"/>
      <c r="AHQ85"/>
      <c r="AHR85"/>
      <c r="AHS85"/>
      <c r="AHT85"/>
      <c r="AHU85"/>
      <c r="AHV85"/>
      <c r="AHW85"/>
      <c r="AHX85"/>
      <c r="AHY85"/>
      <c r="AHZ85"/>
      <c r="AIA85"/>
      <c r="AIB85"/>
      <c r="AIC85"/>
      <c r="AID85"/>
      <c r="AIE85"/>
      <c r="AIF85"/>
      <c r="AIG85"/>
      <c r="AIH85"/>
      <c r="AII85"/>
      <c r="AIJ85"/>
      <c r="AIK85"/>
      <c r="AIL85"/>
      <c r="AIM85"/>
      <c r="AIN85"/>
      <c r="AIO85"/>
      <c r="AIP85"/>
      <c r="AIQ85"/>
      <c r="AIR85"/>
      <c r="AIS85"/>
      <c r="AIT85"/>
      <c r="AIU85"/>
      <c r="AIV85"/>
      <c r="AIW85"/>
      <c r="AIX85"/>
      <c r="AIY85"/>
      <c r="AIZ85"/>
      <c r="AJA85"/>
      <c r="AJB85"/>
      <c r="AJC85"/>
      <c r="AJD85"/>
      <c r="AJE85"/>
      <c r="AJF85"/>
      <c r="AJG85"/>
      <c r="AJH85"/>
      <c r="AJI85"/>
      <c r="AJJ85"/>
      <c r="AJK85"/>
      <c r="AJL85"/>
      <c r="AJM85"/>
      <c r="AJN85"/>
      <c r="AJO85"/>
      <c r="AJP85"/>
      <c r="AJQ85"/>
      <c r="AJR85"/>
      <c r="AJS85"/>
      <c r="AJT85"/>
      <c r="AJU85"/>
      <c r="AJV85"/>
      <c r="AJW85"/>
      <c r="AJX85"/>
      <c r="AJY85"/>
      <c r="AJZ85"/>
      <c r="AKA85"/>
      <c r="AKB85"/>
      <c r="AKC85"/>
      <c r="AKD85"/>
      <c r="AKE85"/>
      <c r="AKF85"/>
      <c r="AKG85"/>
      <c r="AKH85"/>
      <c r="AKI85"/>
      <c r="AKJ85"/>
      <c r="AKK85"/>
      <c r="AKL85"/>
      <c r="AKM85"/>
      <c r="AKN85"/>
      <c r="AKO85"/>
      <c r="AKP85"/>
      <c r="AKQ85"/>
      <c r="AKR85"/>
      <c r="AKS85"/>
      <c r="AKT85"/>
      <c r="AKU85"/>
      <c r="AKV85"/>
      <c r="AKW85"/>
      <c r="AKX85"/>
      <c r="AKY85"/>
      <c r="AKZ85"/>
      <c r="ALA85"/>
      <c r="ALB85"/>
      <c r="ALC85"/>
      <c r="ALD85"/>
      <c r="ALE85"/>
      <c r="ALF85"/>
      <c r="ALG85"/>
      <c r="ALH85"/>
      <c r="ALI85"/>
      <c r="ALJ85"/>
      <c r="ALK85"/>
      <c r="ALL85"/>
      <c r="ALM85"/>
      <c r="ALN85"/>
      <c r="ALO85"/>
      <c r="ALP85"/>
      <c r="ALQ85"/>
      <c r="ALR85"/>
      <c r="ALS85"/>
      <c r="ALT85"/>
      <c r="ALU85"/>
      <c r="ALV85"/>
      <c r="ALW85"/>
      <c r="ALX85"/>
      <c r="ALY85"/>
      <c r="ALZ85"/>
      <c r="AMA85"/>
      <c r="AMB85"/>
      <c r="AMC85"/>
      <c r="AMD85"/>
      <c r="AME85"/>
      <c r="AMF85"/>
      <c r="AMG85"/>
      <c r="AMH85"/>
      <c r="AMI85"/>
      <c r="AMJ85"/>
      <c r="AMK85"/>
      <c r="AML85"/>
      <c r="AMM85"/>
      <c r="AMN85"/>
      <c r="AMO85"/>
      <c r="AMP85"/>
      <c r="AMQ85"/>
      <c r="AMR85"/>
      <c r="AMS85"/>
      <c r="AMT85"/>
      <c r="AMU85"/>
      <c r="AMV85"/>
      <c r="AMW85"/>
      <c r="AMX85"/>
      <c r="AMY85"/>
      <c r="AMZ85"/>
      <c r="ANA85"/>
      <c r="ANB85"/>
      <c r="ANC85"/>
      <c r="AND85"/>
      <c r="ANE85"/>
      <c r="ANF85"/>
      <c r="ANG85"/>
      <c r="ANH85"/>
      <c r="ANI85"/>
      <c r="ANJ85"/>
      <c r="ANK85"/>
      <c r="ANL85"/>
      <c r="ANM85"/>
      <c r="ANN85"/>
      <c r="ANO85"/>
      <c r="ANP85"/>
      <c r="ANQ85"/>
      <c r="ANR85"/>
      <c r="ANS85"/>
      <c r="ANT85"/>
      <c r="ANU85"/>
      <c r="ANV85"/>
      <c r="ANW85"/>
      <c r="ANX85"/>
      <c r="ANY85"/>
      <c r="ANZ85"/>
      <c r="AOA85"/>
      <c r="AOB85"/>
      <c r="AOC85"/>
      <c r="AOD85"/>
      <c r="AOE85"/>
      <c r="AOF85"/>
      <c r="AOG85"/>
      <c r="AOH85"/>
      <c r="AOI85"/>
      <c r="AOJ85"/>
      <c r="AOK85"/>
      <c r="AOL85"/>
      <c r="AOM85"/>
      <c r="AON85"/>
      <c r="AOO85"/>
      <c r="AOP85"/>
      <c r="AOQ85"/>
      <c r="AOR85"/>
      <c r="AOS85"/>
      <c r="AOT85"/>
      <c r="AOU85"/>
      <c r="AOV85"/>
      <c r="AOW85"/>
      <c r="AOX85"/>
      <c r="AOY85"/>
      <c r="AOZ85"/>
      <c r="APA85"/>
      <c r="APB85"/>
      <c r="APC85"/>
      <c r="APD85"/>
      <c r="APE85"/>
      <c r="APF85"/>
      <c r="APG85"/>
      <c r="APH85"/>
      <c r="API85"/>
      <c r="APJ85"/>
      <c r="APK85"/>
      <c r="APL85"/>
      <c r="APM85"/>
      <c r="APN85"/>
      <c r="APO85"/>
      <c r="APP85"/>
      <c r="APQ85"/>
      <c r="APR85"/>
      <c r="APS85"/>
      <c r="APT85"/>
      <c r="APU85"/>
      <c r="APV85"/>
      <c r="APW85"/>
      <c r="APX85"/>
      <c r="APY85"/>
      <c r="APZ85"/>
      <c r="AQA85"/>
      <c r="AQB85"/>
      <c r="AQC85"/>
      <c r="AQD85"/>
      <c r="AQE85"/>
      <c r="AQF85"/>
      <c r="AQG85"/>
      <c r="AQH85"/>
      <c r="AQI85"/>
      <c r="AQJ85"/>
      <c r="AQK85"/>
      <c r="AQL85"/>
      <c r="AQM85"/>
      <c r="AQN85"/>
      <c r="AQO85"/>
      <c r="AQP85"/>
      <c r="AQQ85"/>
      <c r="AQR85"/>
      <c r="AQS85"/>
      <c r="AQT85"/>
      <c r="AQU85"/>
      <c r="AQV85"/>
      <c r="AQW85"/>
      <c r="AQX85"/>
      <c r="AQY85"/>
      <c r="AQZ85"/>
      <c r="ARA85"/>
      <c r="ARB85"/>
      <c r="ARC85"/>
      <c r="ARD85"/>
      <c r="ARE85"/>
      <c r="ARF85"/>
      <c r="ARG85"/>
      <c r="ARH85"/>
      <c r="ARI85"/>
      <c r="ARJ85"/>
      <c r="ARK85"/>
      <c r="ARL85"/>
      <c r="ARM85"/>
      <c r="ARN85"/>
      <c r="ARO85"/>
      <c r="ARP85"/>
      <c r="ARQ85"/>
      <c r="ARR85"/>
      <c r="ARS85"/>
      <c r="ART85"/>
      <c r="ARU85"/>
      <c r="ARV85"/>
      <c r="ARW85"/>
      <c r="ARX85"/>
      <c r="ARY85"/>
      <c r="ARZ85"/>
      <c r="ASA85"/>
      <c r="ASB85"/>
      <c r="ASC85"/>
      <c r="ASD85"/>
      <c r="ASE85"/>
      <c r="ASF85"/>
      <c r="ASG85"/>
      <c r="ASH85"/>
      <c r="ASI85"/>
      <c r="ASJ85"/>
      <c r="ASK85"/>
      <c r="ASL85"/>
      <c r="ASM85"/>
      <c r="ASN85"/>
      <c r="ASO85"/>
      <c r="ASP85"/>
      <c r="ASQ85"/>
      <c r="ASR85"/>
      <c r="ASS85"/>
      <c r="AST85"/>
      <c r="ASU85"/>
      <c r="ASV85"/>
      <c r="ASW85"/>
      <c r="ASX85"/>
      <c r="ASY85"/>
      <c r="ASZ85"/>
      <c r="ATA85"/>
      <c r="ATB85"/>
      <c r="ATC85"/>
      <c r="ATD85"/>
      <c r="ATE85"/>
      <c r="ATF85"/>
      <c r="ATG85"/>
      <c r="ATH85"/>
      <c r="ATI85"/>
      <c r="ATJ85"/>
      <c r="ATK85"/>
      <c r="ATL85"/>
      <c r="ATM85"/>
      <c r="ATN85"/>
      <c r="ATO85"/>
      <c r="ATP85"/>
      <c r="ATQ85"/>
      <c r="ATR85"/>
      <c r="ATS85"/>
      <c r="ATT85"/>
      <c r="ATU85"/>
      <c r="ATV85"/>
      <c r="ATW85"/>
      <c r="ATX85"/>
      <c r="ATY85"/>
      <c r="ATZ85"/>
      <c r="AUA85"/>
      <c r="AUB85"/>
      <c r="AUC85"/>
      <c r="AUD85"/>
      <c r="AUE85"/>
      <c r="AUF85"/>
      <c r="AUG85"/>
      <c r="AUH85"/>
      <c r="AUI85"/>
      <c r="AUJ85"/>
      <c r="AUK85"/>
      <c r="AUL85"/>
      <c r="AUM85"/>
      <c r="AUN85"/>
      <c r="AUO85"/>
      <c r="AUP85"/>
      <c r="AUQ85"/>
      <c r="AUR85"/>
      <c r="AUS85"/>
      <c r="AUT85"/>
      <c r="AUU85"/>
      <c r="AUV85"/>
      <c r="AUW85"/>
      <c r="AUX85"/>
      <c r="AUY85"/>
      <c r="AUZ85"/>
      <c r="AVA85"/>
      <c r="AVB85"/>
      <c r="AVC85"/>
      <c r="AVD85"/>
      <c r="AVE85"/>
      <c r="AVF85"/>
      <c r="AVG85"/>
      <c r="AVH85"/>
      <c r="AVI85"/>
      <c r="AVJ85"/>
      <c r="AVK85"/>
      <c r="AVL85"/>
      <c r="AVM85"/>
      <c r="AVN85"/>
      <c r="AVO85"/>
      <c r="AVP85"/>
      <c r="AVQ85"/>
      <c r="AVR85"/>
      <c r="AVS85"/>
      <c r="AVT85"/>
      <c r="AVU85"/>
      <c r="AVV85"/>
      <c r="AVW85"/>
      <c r="AVX85"/>
      <c r="AVY85"/>
      <c r="AVZ85"/>
      <c r="AWA85"/>
      <c r="AWB85"/>
      <c r="AWC85"/>
      <c r="AWD85"/>
      <c r="AWE85"/>
      <c r="AWF85"/>
      <c r="AWG85"/>
      <c r="AWH85"/>
      <c r="AWI85"/>
      <c r="AWJ85"/>
      <c r="AWK85"/>
      <c r="AWL85"/>
      <c r="AWM85"/>
      <c r="AWN85"/>
      <c r="AWO85"/>
      <c r="AWP85"/>
      <c r="AWQ85"/>
      <c r="AWR85"/>
      <c r="AWS85"/>
      <c r="AWT85"/>
      <c r="AWU85"/>
      <c r="AWV85"/>
      <c r="AWW85"/>
      <c r="AWX85"/>
      <c r="AWY85"/>
      <c r="AWZ85"/>
      <c r="AXA85"/>
      <c r="AXB85"/>
      <c r="AXC85"/>
      <c r="AXD85"/>
      <c r="AXE85"/>
      <c r="AXF85"/>
      <c r="AXG85"/>
      <c r="AXH85"/>
      <c r="AXI85"/>
      <c r="AXJ85"/>
      <c r="AXK85"/>
      <c r="AXL85"/>
      <c r="AXM85"/>
      <c r="AXN85"/>
      <c r="AXO85"/>
      <c r="AXP85"/>
      <c r="AXQ85"/>
      <c r="AXR85"/>
      <c r="AXS85"/>
      <c r="AXT85"/>
      <c r="AXU85"/>
      <c r="AXV85"/>
      <c r="AXW85"/>
      <c r="AXX85"/>
      <c r="AXY85"/>
      <c r="AXZ85"/>
      <c r="AYA85"/>
      <c r="AYB85"/>
      <c r="AYC85"/>
      <c r="AYD85"/>
      <c r="AYE85"/>
      <c r="AYF85"/>
      <c r="AYG85"/>
      <c r="AYH85"/>
      <c r="AYI85"/>
      <c r="AYJ85"/>
      <c r="AYK85"/>
      <c r="AYL85"/>
      <c r="AYM85"/>
      <c r="AYN85"/>
      <c r="AYO85"/>
      <c r="AYP85"/>
      <c r="AYQ85"/>
      <c r="AYR85"/>
      <c r="AYS85"/>
      <c r="AYT85"/>
      <c r="AYU85"/>
      <c r="AYV85"/>
      <c r="AYW85"/>
      <c r="AYX85"/>
      <c r="AYY85"/>
      <c r="AYZ85"/>
      <c r="AZA85"/>
      <c r="AZB85"/>
      <c r="AZC85"/>
      <c r="AZD85"/>
      <c r="AZE85"/>
      <c r="AZF85"/>
      <c r="AZG85"/>
      <c r="AZH85"/>
      <c r="AZI85"/>
      <c r="AZJ85"/>
      <c r="AZK85"/>
      <c r="AZL85"/>
      <c r="AZM85"/>
      <c r="AZN85"/>
      <c r="AZO85"/>
      <c r="AZP85"/>
      <c r="AZQ85"/>
      <c r="AZR85"/>
      <c r="AZS85"/>
      <c r="AZT85"/>
      <c r="AZU85"/>
      <c r="AZV85"/>
      <c r="AZW85"/>
      <c r="AZX85"/>
      <c r="AZY85"/>
      <c r="AZZ85"/>
      <c r="BAA85"/>
      <c r="BAB85"/>
      <c r="BAC85"/>
      <c r="BAD85"/>
      <c r="BAE85"/>
      <c r="BAF85"/>
      <c r="BAG85"/>
      <c r="BAH85"/>
      <c r="BAI85"/>
      <c r="BAJ85"/>
      <c r="BAK85"/>
      <c r="BAL85"/>
      <c r="BAM85"/>
      <c r="BAN85"/>
      <c r="BAO85"/>
      <c r="BAP85"/>
      <c r="BAQ85"/>
      <c r="BAR85"/>
      <c r="BAS85"/>
      <c r="BAT85"/>
      <c r="BAU85"/>
      <c r="BAV85"/>
      <c r="BAW85"/>
      <c r="BAX85"/>
      <c r="BAY85"/>
      <c r="BAZ85"/>
      <c r="BBA85"/>
      <c r="BBB85"/>
      <c r="BBC85"/>
      <c r="BBD85"/>
      <c r="BBE85"/>
      <c r="BBF85"/>
      <c r="BBG85"/>
      <c r="BBH85"/>
      <c r="BBI85"/>
      <c r="BBJ85"/>
      <c r="BBK85"/>
      <c r="BBL85"/>
      <c r="BBM85"/>
      <c r="BBN85"/>
      <c r="BBO85"/>
      <c r="BBP85"/>
      <c r="BBQ85"/>
      <c r="BBR85"/>
      <c r="BBS85"/>
      <c r="BBT85"/>
      <c r="BBU85"/>
      <c r="BBV85"/>
      <c r="BBW85"/>
      <c r="BBX85"/>
      <c r="BBY85"/>
      <c r="BBZ85"/>
      <c r="BCA85"/>
      <c r="BCB85"/>
      <c r="BCC85"/>
      <c r="BCD85"/>
      <c r="BCE85"/>
      <c r="BCF85"/>
      <c r="BCG85"/>
      <c r="BCH85"/>
      <c r="BCI85"/>
      <c r="BCJ85"/>
      <c r="BCK85"/>
      <c r="BCL85"/>
      <c r="BCM85"/>
      <c r="BCN85"/>
      <c r="BCO85"/>
      <c r="BCP85"/>
      <c r="BCQ85"/>
      <c r="BCR85"/>
      <c r="BCS85"/>
      <c r="BCT85"/>
      <c r="BCU85"/>
      <c r="BCV85"/>
      <c r="BCW85"/>
      <c r="BCX85"/>
      <c r="BCY85"/>
      <c r="BCZ85"/>
      <c r="BDA85"/>
      <c r="BDB85"/>
      <c r="BDC85"/>
      <c r="BDD85"/>
      <c r="BDE85"/>
      <c r="BDF85"/>
      <c r="BDG85"/>
      <c r="BDH85"/>
      <c r="BDI85"/>
      <c r="BDJ85"/>
      <c r="BDK85"/>
      <c r="BDL85"/>
      <c r="BDM85"/>
      <c r="BDN85"/>
      <c r="BDO85"/>
      <c r="BDP85"/>
      <c r="BDQ85"/>
      <c r="BDR85"/>
      <c r="BDS85"/>
      <c r="BDT85"/>
      <c r="BDU85"/>
      <c r="BDV85"/>
      <c r="BDW85"/>
      <c r="BDX85"/>
      <c r="BDY85"/>
      <c r="BDZ85"/>
      <c r="BEA85"/>
      <c r="BEB85"/>
      <c r="BEC85"/>
      <c r="BED85"/>
      <c r="BEE85"/>
      <c r="BEF85"/>
      <c r="BEG85"/>
      <c r="BEH85"/>
      <c r="BEI85"/>
      <c r="BEJ85"/>
      <c r="BEK85"/>
      <c r="BEL85"/>
      <c r="BEM85"/>
      <c r="BEN85"/>
      <c r="BEO85"/>
      <c r="BEP85"/>
      <c r="BEQ85"/>
      <c r="BER85"/>
      <c r="BES85"/>
      <c r="BET85"/>
      <c r="BEU85"/>
      <c r="BEV85"/>
      <c r="BEW85"/>
      <c r="BEX85"/>
      <c r="BEY85"/>
      <c r="BEZ85"/>
      <c r="BFA85"/>
      <c r="BFB85"/>
      <c r="BFC85"/>
    </row>
    <row r="86" spans="1:1511" ht="20" customHeight="1">
      <c r="A86" s="380"/>
      <c r="B86" s="380"/>
      <c r="C86" s="380"/>
      <c r="D86" s="380"/>
      <c r="E86" s="380"/>
      <c r="F86" s="380"/>
      <c r="G86" s="380"/>
      <c r="H86" s="661"/>
      <c r="I86" s="380"/>
      <c r="J86" s="688"/>
      <c r="K86" s="380"/>
      <c r="L86" s="380"/>
      <c r="M86" s="688"/>
      <c r="N86" s="689"/>
      <c r="O86" s="689"/>
      <c r="P86" s="380"/>
      <c r="Q86" s="380"/>
      <c r="R86" s="380"/>
      <c r="S86" s="380"/>
      <c r="T86" s="380"/>
      <c r="U86" s="380"/>
      <c r="V86" s="380"/>
      <c r="W86" s="380"/>
      <c r="X86" s="380"/>
      <c r="Y86" s="380"/>
      <c r="Z86" s="687" t="str">
        <f>IF(Carbon_Macro!T128&lt;&gt;"",CONCATENATE(Carbon_Macro!$J128,"[",Carbon_Macro!T128,"]"),"")</f>
        <v/>
      </c>
      <c r="AA86" s="413" t="str">
        <f>IF(Carbon_Macro!U128&lt;&gt;"",CONCATENATE(Carbon_Macro!$J128,"[",Carbon_Macro!U128,"]"),"")</f>
        <v/>
      </c>
      <c r="AB86" s="413" t="str">
        <f>IF(Carbon_Macro!V128&lt;&gt;"",CONCATENATE(Carbon_Macro!$H128,"[",Carbon_Macro!V128,"]"),"")</f>
        <v/>
      </c>
      <c r="AC86" s="413" t="str">
        <f>IF(Carbon_Macro!W128&lt;&gt;"",CONCATENATE(Carbon_Macro!$H128,"[",Carbon_Macro!W128,"]"),"")</f>
        <v/>
      </c>
      <c r="AD86" s="413"/>
      <c r="AE86" s="414"/>
    </row>
    <row r="87" spans="1:1511" ht="20" customHeight="1">
      <c r="A87" s="380"/>
      <c r="B87" s="380"/>
      <c r="C87" s="380"/>
      <c r="D87" s="380"/>
      <c r="E87" s="380"/>
      <c r="F87" s="380"/>
      <c r="G87" s="380"/>
      <c r="H87" s="662"/>
      <c r="I87" s="380"/>
      <c r="J87" s="688"/>
      <c r="K87" s="380"/>
      <c r="L87" s="380"/>
      <c r="M87" s="688"/>
      <c r="N87" s="689"/>
      <c r="O87" s="689"/>
      <c r="P87" s="380"/>
      <c r="Q87" s="380"/>
      <c r="R87" s="380"/>
      <c r="S87" s="380"/>
      <c r="T87" s="380"/>
      <c r="U87" s="380"/>
      <c r="V87" s="380"/>
      <c r="W87" s="380"/>
      <c r="X87" s="380"/>
      <c r="Y87" s="380"/>
      <c r="Z87" s="687" t="str">
        <f>IF(Carbon_Macro!T129&lt;&gt;"",CONCATENATE(Carbon_Macro!$J129,"[",Carbon_Macro!T129,"]"),"")</f>
        <v/>
      </c>
      <c r="AA87" s="413" t="str">
        <f>IF(Carbon_Macro!U129&lt;&gt;"",CONCATENATE(Carbon_Macro!$J129,"[",Carbon_Macro!U129,"]"),"")</f>
        <v/>
      </c>
      <c r="AB87" s="413" t="str">
        <f>IF(Carbon_Macro!V129&lt;&gt;"",CONCATENATE(Carbon_Macro!$H129,"[",Carbon_Macro!V129,"]"),"")</f>
        <v/>
      </c>
      <c r="AC87" s="413" t="str">
        <f>IF(Carbon_Macro!W129&lt;&gt;"",CONCATENATE(Carbon_Macro!$H129,"[",Carbon_Macro!W129,"]"),"")</f>
        <v/>
      </c>
      <c r="AD87" s="413"/>
      <c r="AE87" s="414"/>
    </row>
    <row r="88" spans="1:1511" ht="20" customHeight="1">
      <c r="A88" s="380"/>
      <c r="B88" s="380"/>
      <c r="C88" s="380"/>
      <c r="D88" s="380"/>
      <c r="E88" s="380"/>
      <c r="F88" s="380"/>
      <c r="G88" s="380"/>
      <c r="H88" s="662"/>
      <c r="I88" s="380"/>
      <c r="J88" s="688"/>
      <c r="K88" s="380"/>
      <c r="L88" s="380"/>
      <c r="M88" s="688"/>
      <c r="N88" s="689"/>
      <c r="O88" s="689"/>
      <c r="P88" s="380"/>
      <c r="Q88" s="380"/>
      <c r="R88" s="380"/>
      <c r="S88" s="380"/>
      <c r="T88" s="380"/>
      <c r="U88" s="380"/>
      <c r="V88" s="380"/>
      <c r="W88" s="380"/>
      <c r="X88" s="380"/>
      <c r="Y88" s="380"/>
      <c r="Z88" s="687" t="str">
        <f>IF(Carbon_Macro!T130&lt;&gt;"",CONCATENATE(Carbon_Macro!$J130,"[",Carbon_Macro!T130,"]"),"")</f>
        <v/>
      </c>
      <c r="AA88" s="413" t="str">
        <f>IF(Carbon_Macro!U130&lt;&gt;"",CONCATENATE(Carbon_Macro!$J130,"[",Carbon_Macro!U130,"]"),"")</f>
        <v/>
      </c>
      <c r="AB88" s="413" t="str">
        <f>IF(Carbon_Macro!V130&lt;&gt;"",CONCATENATE(Carbon_Macro!$H130,"[",Carbon_Macro!V130,"]"),"")</f>
        <v/>
      </c>
      <c r="AC88" s="413" t="str">
        <f>IF(Carbon_Macro!W130&lt;&gt;"",CONCATENATE(Carbon_Macro!$H130,"[",Carbon_Macro!W130,"]"),"")</f>
        <v/>
      </c>
      <c r="AD88" s="413"/>
      <c r="AE88" s="414"/>
    </row>
    <row r="89" spans="1:1511" ht="20" customHeight="1">
      <c r="A89" s="380"/>
      <c r="B89" s="380"/>
      <c r="C89" s="380"/>
      <c r="D89" s="380"/>
      <c r="E89" s="380"/>
      <c r="F89" s="380"/>
      <c r="G89" s="380"/>
      <c r="H89" s="662"/>
      <c r="I89" s="380"/>
      <c r="J89" s="688"/>
      <c r="K89" s="380"/>
      <c r="L89" s="380"/>
      <c r="M89" s="688"/>
      <c r="N89" s="689"/>
      <c r="O89" s="689"/>
      <c r="P89" s="380"/>
      <c r="Q89" s="380"/>
      <c r="R89" s="380"/>
      <c r="S89" s="380"/>
      <c r="T89" s="380"/>
      <c r="U89" s="380"/>
      <c r="V89" s="380"/>
      <c r="W89" s="380"/>
      <c r="X89" s="380"/>
      <c r="Y89" s="380"/>
      <c r="Z89" s="687" t="str">
        <f>IF(Carbon_Macro!T131&lt;&gt;"",CONCATENATE(Carbon_Macro!$J131,"[",Carbon_Macro!T131,"]"),"")</f>
        <v/>
      </c>
      <c r="AA89" s="413" t="str">
        <f>IF(Carbon_Macro!U131&lt;&gt;"",CONCATENATE(Carbon_Macro!$J131,"[",Carbon_Macro!U131,"]"),"")</f>
        <v/>
      </c>
      <c r="AB89" s="413" t="str">
        <f>IF(Carbon_Macro!V131&lt;&gt;"",CONCATENATE(Carbon_Macro!$H131,"[",Carbon_Macro!V131,"]"),"")</f>
        <v/>
      </c>
      <c r="AC89" s="413" t="str">
        <f>IF(Carbon_Macro!W131&lt;&gt;"",CONCATENATE(Carbon_Macro!$H131,"[",Carbon_Macro!W131,"]"),"")</f>
        <v/>
      </c>
      <c r="AD89" s="413"/>
      <c r="AE89" s="414"/>
    </row>
    <row r="90" spans="1:1511" ht="20" customHeight="1">
      <c r="A90" s="380"/>
      <c r="B90" s="380"/>
      <c r="C90" s="380"/>
      <c r="D90" s="380"/>
      <c r="E90" s="380"/>
      <c r="F90" s="380"/>
      <c r="G90" s="380"/>
      <c r="H90" s="662"/>
      <c r="I90" s="380"/>
      <c r="J90" s="688"/>
      <c r="K90" s="380"/>
      <c r="L90" s="380"/>
      <c r="M90" s="688"/>
      <c r="N90" s="689"/>
      <c r="O90" s="689"/>
      <c r="P90" s="380"/>
      <c r="Q90" s="380"/>
      <c r="R90" s="380"/>
      <c r="S90" s="380"/>
      <c r="T90" s="380"/>
      <c r="U90" s="380"/>
      <c r="V90" s="380"/>
      <c r="W90" s="380"/>
      <c r="X90" s="380"/>
      <c r="Y90" s="380"/>
      <c r="Z90" s="687" t="str">
        <f>IF(Carbon_Macro!T132&lt;&gt;"",CONCATENATE(Carbon_Macro!$J132,"[",Carbon_Macro!T132,"]"),"")</f>
        <v/>
      </c>
      <c r="AA90" s="413" t="str">
        <f>IF(Carbon_Macro!U132&lt;&gt;"",CONCATENATE(Carbon_Macro!$J132,"[",Carbon_Macro!U132,"]"),"")</f>
        <v/>
      </c>
      <c r="AB90" s="413" t="str">
        <f>IF(Carbon_Macro!V132&lt;&gt;"",CONCATENATE(Carbon_Macro!$H132,"[",Carbon_Macro!V132,"]"),"")</f>
        <v/>
      </c>
      <c r="AC90" s="413" t="str">
        <f>IF(Carbon_Macro!W132&lt;&gt;"",CONCATENATE(Carbon_Macro!$H132,"[",Carbon_Macro!W132,"]"),"")</f>
        <v/>
      </c>
      <c r="AD90" s="413"/>
      <c r="AE90" s="414"/>
    </row>
    <row r="91" spans="1:1511" ht="20" customHeight="1">
      <c r="A91" s="380"/>
      <c r="B91" s="380"/>
      <c r="C91" s="380"/>
      <c r="D91" s="380"/>
      <c r="E91" s="380"/>
      <c r="F91" s="380"/>
      <c r="G91" s="380"/>
      <c r="H91" s="662"/>
      <c r="I91" s="380"/>
      <c r="J91" s="688"/>
      <c r="K91" s="380"/>
      <c r="L91" s="380"/>
      <c r="M91" s="688"/>
      <c r="N91" s="689"/>
      <c r="O91" s="689"/>
      <c r="P91" s="380"/>
      <c r="Q91" s="380"/>
      <c r="R91" s="380"/>
      <c r="S91" s="380"/>
      <c r="T91" s="380"/>
      <c r="U91" s="380"/>
      <c r="V91" s="380"/>
      <c r="W91" s="380"/>
      <c r="X91" s="380"/>
      <c r="Y91" s="380"/>
      <c r="Z91" s="687" t="str">
        <f>IF(Carbon_Macro!T133&lt;&gt;"",CONCATENATE(Carbon_Macro!$J133,"[",Carbon_Macro!T133,"]"),"")</f>
        <v/>
      </c>
      <c r="AA91" s="413" t="str">
        <f>IF(Carbon_Macro!U133&lt;&gt;"",CONCATENATE(Carbon_Macro!$J133,"[",Carbon_Macro!U133,"]"),"")</f>
        <v/>
      </c>
      <c r="AB91" s="413" t="str">
        <f>IF(Carbon_Macro!V133&lt;&gt;"",CONCATENATE(Carbon_Macro!$H133,"[",Carbon_Macro!V133,"]"),"")</f>
        <v/>
      </c>
      <c r="AC91" s="413" t="str">
        <f>IF(Carbon_Macro!W133&lt;&gt;"",CONCATENATE(Carbon_Macro!$H133,"[",Carbon_Macro!W133,"]"),"")</f>
        <v/>
      </c>
      <c r="AD91" s="413"/>
      <c r="AE91" s="414"/>
    </row>
    <row r="92" spans="1:1511" ht="20" customHeight="1">
      <c r="A92" s="380"/>
      <c r="B92" s="380"/>
      <c r="C92" s="380"/>
      <c r="D92" s="380"/>
      <c r="E92" s="380"/>
      <c r="F92" s="380"/>
      <c r="G92" s="380"/>
      <c r="H92" s="662"/>
      <c r="I92" s="380"/>
      <c r="J92" s="688"/>
      <c r="K92" s="380"/>
      <c r="L92" s="380"/>
      <c r="M92" s="688"/>
      <c r="N92" s="689"/>
      <c r="O92" s="689"/>
      <c r="P92" s="380"/>
      <c r="Q92" s="380"/>
      <c r="R92" s="380"/>
      <c r="S92" s="380"/>
      <c r="T92" s="380"/>
      <c r="U92" s="380"/>
      <c r="V92" s="380"/>
      <c r="W92" s="380"/>
      <c r="X92" s="380"/>
      <c r="Y92" s="380"/>
      <c r="Z92" s="687" t="str">
        <f>IF(Carbon_Macro!T134&lt;&gt;"",CONCATENATE(Carbon_Macro!$J134,"[",Carbon_Macro!T134,"]"),"")</f>
        <v/>
      </c>
      <c r="AA92" s="413" t="str">
        <f>IF(Carbon_Macro!U134&lt;&gt;"",CONCATENATE(Carbon_Macro!$J134,"[",Carbon_Macro!U134,"]"),"")</f>
        <v/>
      </c>
      <c r="AB92" s="413" t="str">
        <f>IF(Carbon_Macro!V134&lt;&gt;"",CONCATENATE(Carbon_Macro!$H134,"[",Carbon_Macro!V134,"]"),"")</f>
        <v/>
      </c>
      <c r="AC92" s="413" t="str">
        <f>IF(Carbon_Macro!W134&lt;&gt;"",CONCATENATE(Carbon_Macro!$H134,"[",Carbon_Macro!W134,"]"),"")</f>
        <v/>
      </c>
      <c r="AD92" s="413"/>
      <c r="AE92" s="414"/>
    </row>
    <row r="93" spans="1:1511" ht="20" customHeight="1">
      <c r="A93" s="380"/>
      <c r="B93" s="380"/>
      <c r="C93" s="380"/>
      <c r="D93" s="380"/>
      <c r="E93" s="380"/>
      <c r="F93" s="380"/>
      <c r="G93" s="380"/>
      <c r="H93" s="662"/>
      <c r="I93" s="380"/>
      <c r="J93" s="688"/>
      <c r="K93" s="380"/>
      <c r="L93" s="380"/>
      <c r="M93" s="688"/>
      <c r="N93" s="689"/>
      <c r="O93" s="689"/>
      <c r="P93" s="380"/>
      <c r="Q93" s="380"/>
      <c r="R93" s="380"/>
      <c r="S93" s="380"/>
      <c r="T93" s="380"/>
      <c r="U93" s="380"/>
      <c r="V93" s="380"/>
      <c r="W93" s="380"/>
      <c r="X93" s="380"/>
      <c r="Y93" s="380"/>
      <c r="Z93" s="687" t="str">
        <f>IF(Carbon_Macro!T135&lt;&gt;"",CONCATENATE(Carbon_Macro!$J135,"[",Carbon_Macro!T135,"]"),"")</f>
        <v/>
      </c>
      <c r="AA93" s="413" t="str">
        <f>IF(Carbon_Macro!U135&lt;&gt;"",CONCATENATE(Carbon_Macro!$J135,"[",Carbon_Macro!U135,"]"),"")</f>
        <v/>
      </c>
      <c r="AB93" s="413" t="str">
        <f>IF(Carbon_Macro!V135&lt;&gt;"",CONCATENATE(Carbon_Macro!$H135,"[",Carbon_Macro!V135,"]"),"")</f>
        <v/>
      </c>
      <c r="AC93" s="413" t="str">
        <f>IF(Carbon_Macro!W135&lt;&gt;"",CONCATENATE(Carbon_Macro!$H135,"[",Carbon_Macro!W135,"]"),"")</f>
        <v/>
      </c>
      <c r="AD93" s="413"/>
      <c r="AE93" s="414"/>
    </row>
    <row r="94" spans="1:1511" ht="20" customHeight="1">
      <c r="A94" s="380"/>
      <c r="B94" s="380"/>
      <c r="C94" s="380"/>
      <c r="D94" s="380"/>
      <c r="E94" s="380"/>
      <c r="F94" s="380"/>
      <c r="G94" s="380"/>
      <c r="H94" s="662"/>
      <c r="I94" s="380"/>
      <c r="J94" s="688"/>
      <c r="K94" s="380"/>
      <c r="L94" s="380"/>
      <c r="M94" s="688"/>
      <c r="N94" s="689"/>
      <c r="O94" s="689"/>
      <c r="P94" s="380"/>
      <c r="Q94" s="380"/>
      <c r="R94" s="380"/>
      <c r="S94" s="380"/>
      <c r="T94" s="380"/>
      <c r="U94" s="380"/>
      <c r="V94" s="380"/>
      <c r="W94" s="380"/>
      <c r="X94" s="380"/>
      <c r="Y94" s="380"/>
      <c r="Z94" s="687" t="str">
        <f>IF(Carbon_Macro!T136&lt;&gt;"",CONCATENATE(Carbon_Macro!$J136,"[",Carbon_Macro!T136,"]"),"")</f>
        <v/>
      </c>
      <c r="AA94" s="413" t="str">
        <f>IF(Carbon_Macro!U136&lt;&gt;"",CONCATENATE(Carbon_Macro!$J136,"[",Carbon_Macro!U136,"]"),"")</f>
        <v/>
      </c>
      <c r="AB94" s="413" t="str">
        <f>IF(Carbon_Macro!V136&lt;&gt;"",CONCATENATE(Carbon_Macro!$H136,"[",Carbon_Macro!V136,"]"),"")</f>
        <v/>
      </c>
      <c r="AC94" s="413" t="str">
        <f>IF(Carbon_Macro!W136&lt;&gt;"",CONCATENATE(Carbon_Macro!$H136,"[",Carbon_Macro!W136,"]"),"")</f>
        <v/>
      </c>
      <c r="AD94" s="413"/>
      <c r="AE94" s="414"/>
    </row>
    <row r="95" spans="1:1511" ht="20" customHeight="1">
      <c r="A95" s="380"/>
      <c r="B95" s="380"/>
      <c r="C95" s="380"/>
      <c r="D95" s="380"/>
      <c r="E95" s="380"/>
      <c r="F95" s="380"/>
      <c r="G95" s="380"/>
      <c r="H95" s="662"/>
      <c r="I95" s="380"/>
      <c r="J95" s="688"/>
      <c r="K95" s="380"/>
      <c r="L95" s="380"/>
      <c r="M95" s="688"/>
      <c r="N95" s="689"/>
      <c r="O95" s="689"/>
      <c r="P95" s="380"/>
      <c r="Q95" s="380"/>
      <c r="R95" s="380"/>
      <c r="S95" s="380"/>
      <c r="T95" s="380"/>
      <c r="U95" s="380"/>
      <c r="V95" s="380"/>
      <c r="W95" s="380"/>
      <c r="X95" s="380"/>
      <c r="Y95" s="380"/>
      <c r="Z95" s="687" t="str">
        <f>IF(Carbon_Macro!T137&lt;&gt;"",CONCATENATE(Carbon_Macro!$J137,"[",Carbon_Macro!T137,"]"),"")</f>
        <v/>
      </c>
      <c r="AA95" s="413" t="str">
        <f>IF(Carbon_Macro!U137&lt;&gt;"",CONCATENATE(Carbon_Macro!$J137,"[",Carbon_Macro!U137,"]"),"")</f>
        <v/>
      </c>
      <c r="AB95" s="413" t="str">
        <f>IF(Carbon_Macro!V137&lt;&gt;"",CONCATENATE(Carbon_Macro!$H137,"[",Carbon_Macro!V137,"]"),"")</f>
        <v/>
      </c>
      <c r="AC95" s="413" t="str">
        <f>IF(Carbon_Macro!W137&lt;&gt;"",CONCATENATE(Carbon_Macro!$H137,"[",Carbon_Macro!W137,"]"),"")</f>
        <v/>
      </c>
      <c r="AD95" s="413"/>
      <c r="AE95" s="414"/>
    </row>
    <row r="96" spans="1:1511" ht="20" customHeight="1">
      <c r="A96" s="380"/>
      <c r="B96" s="380"/>
      <c r="C96" s="380"/>
      <c r="D96" s="380"/>
      <c r="E96" s="380"/>
      <c r="F96" s="380"/>
      <c r="G96" s="380"/>
      <c r="H96" s="662"/>
      <c r="I96" s="380"/>
      <c r="J96" s="688"/>
      <c r="K96" s="380"/>
      <c r="L96" s="380"/>
      <c r="M96" s="688"/>
      <c r="N96" s="689"/>
      <c r="O96" s="689"/>
      <c r="P96" s="380"/>
      <c r="Q96" s="380"/>
      <c r="R96" s="380"/>
      <c r="S96" s="380"/>
      <c r="T96" s="380"/>
      <c r="U96" s="380"/>
      <c r="V96" s="380"/>
      <c r="W96" s="380"/>
      <c r="X96" s="380"/>
      <c r="Y96" s="380"/>
      <c r="Z96" s="687" t="str">
        <f>IF(Carbon_Macro!T138&lt;&gt;"",CONCATENATE(Carbon_Macro!$J138,"[",Carbon_Macro!T138,"]"),"")</f>
        <v/>
      </c>
      <c r="AA96" s="413" t="str">
        <f>IF(Carbon_Macro!U138&lt;&gt;"",CONCATENATE(Carbon_Macro!$J138,"[",Carbon_Macro!U138,"]"),"")</f>
        <v/>
      </c>
      <c r="AB96" s="413" t="str">
        <f>IF(Carbon_Macro!V138&lt;&gt;"",CONCATENATE(Carbon_Macro!$H138,"[",Carbon_Macro!V138,"]"),"")</f>
        <v/>
      </c>
      <c r="AC96" s="413" t="str">
        <f>IF(Carbon_Macro!W138&lt;&gt;"",CONCATENATE(Carbon_Macro!$H138,"[",Carbon_Macro!W138,"]"),"")</f>
        <v/>
      </c>
      <c r="AD96" s="413"/>
      <c r="AE96" s="414"/>
    </row>
    <row r="97" spans="1:31" ht="20" customHeight="1" thickBot="1">
      <c r="A97" s="380"/>
      <c r="B97" s="380"/>
      <c r="C97" s="380"/>
      <c r="D97" s="380"/>
      <c r="E97" s="380"/>
      <c r="F97" s="380"/>
      <c r="G97" s="380"/>
      <c r="H97" s="662"/>
      <c r="I97" s="380"/>
      <c r="J97" s="688"/>
      <c r="K97" s="380"/>
      <c r="L97" s="380"/>
      <c r="M97" s="688"/>
      <c r="N97" s="689"/>
      <c r="O97" s="689"/>
      <c r="P97" s="380"/>
      <c r="Q97" s="380"/>
      <c r="R97" s="380"/>
      <c r="S97" s="380"/>
      <c r="T97" s="380"/>
      <c r="U97" s="380"/>
      <c r="V97" s="380"/>
      <c r="W97" s="380"/>
      <c r="X97" s="380"/>
      <c r="Y97" s="380"/>
      <c r="Z97" s="549" t="str">
        <f>IF(Carbon_Macro!T139&lt;&gt;"",CONCATENATE(Carbon_Macro!$J139,"[",Carbon_Macro!T139,"]"),"")</f>
        <v/>
      </c>
      <c r="AA97" s="419" t="str">
        <f>IF(Carbon_Macro!U139&lt;&gt;"",CONCATENATE(Carbon_Macro!$J139,"[",Carbon_Macro!U139,"]"),"")</f>
        <v/>
      </c>
      <c r="AB97" s="419" t="str">
        <f>IF(Carbon_Macro!V139&lt;&gt;"",CONCATENATE(Carbon_Macro!$H139,"[",Carbon_Macro!V139,"]"),"")</f>
        <v/>
      </c>
      <c r="AC97" s="419" t="str">
        <f>IF(Carbon_Macro!W139&lt;&gt;"",CONCATENATE(Carbon_Macro!$H139,"[",Carbon_Macro!W139,"]"),"")</f>
        <v/>
      </c>
      <c r="AD97" s="419"/>
      <c r="AE97" s="420"/>
    </row>
    <row r="98" spans="1:31" ht="20" customHeight="1">
      <c r="A98" s="380"/>
      <c r="B98" s="380"/>
      <c r="C98" s="380"/>
      <c r="D98" s="380"/>
      <c r="E98" s="380"/>
      <c r="F98" s="380"/>
      <c r="G98" s="380"/>
      <c r="H98" s="661"/>
      <c r="I98" s="380"/>
      <c r="J98" s="688"/>
      <c r="K98" s="380"/>
      <c r="L98" s="380"/>
      <c r="M98" s="688"/>
      <c r="N98" s="689"/>
      <c r="O98" s="689"/>
      <c r="P98" s="380"/>
      <c r="Q98" s="380"/>
      <c r="R98" s="380"/>
      <c r="S98" s="380"/>
      <c r="T98" s="380"/>
      <c r="U98" s="380"/>
      <c r="V98" s="380"/>
      <c r="W98" s="380"/>
      <c r="X98" s="380"/>
      <c r="Y98" s="380"/>
      <c r="Z98" s="687" t="str">
        <f>IF(Carbon_Macro!T140&lt;&gt;"",CONCATENATE(Carbon_Macro!$J140,"[",Carbon_Macro!T140,"]"),"")</f>
        <v/>
      </c>
      <c r="AA98" s="413" t="str">
        <f>IF(Carbon_Macro!U140&lt;&gt;"",CONCATENATE(Carbon_Macro!$J140,"[",Carbon_Macro!U140,"]"),"")</f>
        <v/>
      </c>
      <c r="AB98" s="413" t="str">
        <f>IF(Carbon_Macro!V140&lt;&gt;"",CONCATENATE(Carbon_Macro!$H140,"[",Carbon_Macro!V140,"]"),"")</f>
        <v/>
      </c>
      <c r="AC98" s="413" t="str">
        <f>IF(Carbon_Macro!W140&lt;&gt;"",CONCATENATE(Carbon_Macro!$H140,"[",Carbon_Macro!W140,"]"),"")</f>
        <v/>
      </c>
      <c r="AD98" s="413"/>
      <c r="AE98" s="414"/>
    </row>
    <row r="99" spans="1:31" ht="20" customHeight="1">
      <c r="A99" s="380"/>
      <c r="B99" s="380"/>
      <c r="C99" s="380"/>
      <c r="D99" s="380"/>
      <c r="E99" s="380"/>
      <c r="F99" s="380"/>
      <c r="G99" s="380"/>
      <c r="H99" s="663"/>
      <c r="I99" s="380"/>
      <c r="J99" s="688"/>
      <c r="K99" s="380"/>
      <c r="L99" s="380"/>
      <c r="M99" s="688"/>
      <c r="N99" s="689"/>
      <c r="O99" s="689"/>
      <c r="P99" s="380"/>
      <c r="Q99" s="380"/>
      <c r="R99" s="380"/>
      <c r="S99" s="380"/>
      <c r="T99" s="380"/>
      <c r="U99" s="380"/>
      <c r="V99" s="380"/>
      <c r="W99" s="380"/>
      <c r="X99" s="380"/>
      <c r="Y99" s="380"/>
      <c r="Z99" s="687" t="str">
        <f>IF(Carbon_Macro!T141&lt;&gt;"",CONCATENATE(Carbon_Macro!$J141,"[",Carbon_Macro!T141,"]"),"")</f>
        <v/>
      </c>
      <c r="AA99" s="413" t="str">
        <f>IF(Carbon_Macro!U141&lt;&gt;"",CONCATENATE(Carbon_Macro!$J141,"[",Carbon_Macro!U141,"]"),"")</f>
        <v/>
      </c>
      <c r="AB99" s="413" t="str">
        <f>IF(Carbon_Macro!V141&lt;&gt;"",CONCATENATE(Carbon_Macro!$H141,"[",Carbon_Macro!V141,"]"),"")</f>
        <v/>
      </c>
      <c r="AC99" s="413" t="str">
        <f>IF(Carbon_Macro!W141&lt;&gt;"",CONCATENATE(Carbon_Macro!$H141,"[",Carbon_Macro!W141,"]"),"")</f>
        <v/>
      </c>
      <c r="AD99" s="413"/>
      <c r="AE99" s="414"/>
    </row>
    <row r="100" spans="1:31" ht="20" customHeight="1">
      <c r="A100" s="380"/>
      <c r="B100" s="380"/>
      <c r="C100" s="380"/>
      <c r="D100" s="380"/>
      <c r="E100" s="380"/>
      <c r="F100" s="380"/>
      <c r="G100" s="380"/>
      <c r="H100" s="663"/>
      <c r="I100" s="380"/>
      <c r="J100" s="688"/>
      <c r="K100" s="380"/>
      <c r="L100" s="380"/>
      <c r="M100" s="688"/>
      <c r="N100" s="689"/>
      <c r="O100" s="689"/>
      <c r="P100" s="380"/>
      <c r="Q100" s="380"/>
      <c r="R100" s="380"/>
      <c r="S100" s="380"/>
      <c r="T100" s="380"/>
      <c r="U100" s="380"/>
      <c r="V100" s="380"/>
      <c r="W100" s="380"/>
      <c r="X100" s="380"/>
      <c r="Y100" s="380"/>
      <c r="Z100" s="687" t="str">
        <f>IF(Carbon_Macro!T142&lt;&gt;"",CONCATENATE(Carbon_Macro!$J142,"[",Carbon_Macro!T142,"]"),"")</f>
        <v/>
      </c>
      <c r="AA100" s="413" t="str">
        <f>IF(Carbon_Macro!U142&lt;&gt;"",CONCATENATE(Carbon_Macro!$J142,"[",Carbon_Macro!U142,"]"),"")</f>
        <v/>
      </c>
      <c r="AB100" s="413" t="str">
        <f>IF(Carbon_Macro!V142&lt;&gt;"",CONCATENATE(Carbon_Macro!$H142,"[",Carbon_Macro!V142,"]"),"")</f>
        <v/>
      </c>
      <c r="AC100" s="413" t="str">
        <f>IF(Carbon_Macro!W142&lt;&gt;"",CONCATENATE(Carbon_Macro!$H142,"[",Carbon_Macro!W142,"]"),"")</f>
        <v/>
      </c>
      <c r="AD100" s="413"/>
      <c r="AE100" s="414"/>
    </row>
    <row r="101" spans="1:31" ht="20" customHeight="1">
      <c r="A101" s="380"/>
      <c r="B101" s="380"/>
      <c r="C101" s="380"/>
      <c r="D101" s="380"/>
      <c r="E101" s="380"/>
      <c r="F101" s="380"/>
      <c r="G101" s="380"/>
      <c r="H101" s="661"/>
      <c r="I101" s="380"/>
      <c r="J101" s="688"/>
      <c r="K101" s="380"/>
      <c r="L101" s="380"/>
      <c r="M101" s="688"/>
      <c r="N101" s="689"/>
      <c r="O101" s="689"/>
      <c r="P101" s="380"/>
      <c r="Q101" s="380"/>
      <c r="R101" s="380"/>
      <c r="S101" s="380"/>
      <c r="T101" s="380"/>
      <c r="U101" s="380"/>
      <c r="V101" s="380"/>
      <c r="W101" s="380"/>
      <c r="X101" s="380"/>
      <c r="Y101" s="380"/>
      <c r="Z101" s="687" t="str">
        <f>IF(Carbon_Macro!T143&lt;&gt;"",CONCATENATE(Carbon_Macro!$J143,"[",Carbon_Macro!T143,"]"),"")</f>
        <v/>
      </c>
      <c r="AA101" s="413" t="str">
        <f>IF(Carbon_Macro!U143&lt;&gt;"",CONCATENATE(Carbon_Macro!$J143,"[",Carbon_Macro!U143,"]"),"")</f>
        <v/>
      </c>
      <c r="AB101" s="413" t="str">
        <f>IF(Carbon_Macro!V143&lt;&gt;"",CONCATENATE(Carbon_Macro!$H143,"[",Carbon_Macro!V143,"]"),"")</f>
        <v/>
      </c>
      <c r="AC101" s="413" t="str">
        <f>IF(Carbon_Macro!W143&lt;&gt;"",CONCATENATE(Carbon_Macro!$H143,"[",Carbon_Macro!W143,"]"),"")</f>
        <v/>
      </c>
      <c r="AD101" s="413"/>
      <c r="AE101" s="414"/>
    </row>
    <row r="102" spans="1:31" ht="20" customHeight="1">
      <c r="A102" s="380"/>
      <c r="B102" s="380"/>
      <c r="C102" s="380"/>
      <c r="D102" s="380"/>
      <c r="E102" s="380"/>
      <c r="F102" s="380"/>
      <c r="G102" s="380"/>
      <c r="H102" s="661"/>
      <c r="I102" s="380"/>
      <c r="J102" s="688"/>
      <c r="K102" s="380"/>
      <c r="L102" s="380"/>
      <c r="M102" s="688"/>
      <c r="N102" s="689"/>
      <c r="O102" s="689"/>
      <c r="P102" s="380"/>
      <c r="Q102" s="380"/>
      <c r="R102" s="380"/>
      <c r="S102" s="380"/>
      <c r="T102" s="380"/>
      <c r="U102" s="380"/>
      <c r="V102" s="380"/>
      <c r="W102" s="380"/>
      <c r="X102" s="380"/>
      <c r="Y102" s="380"/>
      <c r="Z102" s="687" t="str">
        <f>IF(Carbon_Macro!T144&lt;&gt;"",CONCATENATE(Carbon_Macro!$J144,"[",Carbon_Macro!T144,"]"),"")</f>
        <v/>
      </c>
      <c r="AA102" s="413" t="str">
        <f>IF(Carbon_Macro!U144&lt;&gt;"",CONCATENATE(Carbon_Macro!$J144,"[",Carbon_Macro!U144,"]"),"")</f>
        <v/>
      </c>
      <c r="AB102" s="413" t="str">
        <f>IF(Carbon_Macro!V144&lt;&gt;"",CONCATENATE(Carbon_Macro!$H144,"[",Carbon_Macro!V144,"]"),"")</f>
        <v/>
      </c>
      <c r="AC102" s="413" t="str">
        <f>IF(Carbon_Macro!W144&lt;&gt;"",CONCATENATE(Carbon_Macro!$H144,"[",Carbon_Macro!W144,"]"),"")</f>
        <v/>
      </c>
      <c r="AD102" s="413"/>
      <c r="AE102" s="414"/>
    </row>
    <row r="103" spans="1:31" ht="20" customHeight="1">
      <c r="A103" s="380"/>
      <c r="B103" s="380"/>
      <c r="C103" s="380"/>
      <c r="D103" s="380"/>
      <c r="E103" s="380"/>
      <c r="F103" s="380"/>
      <c r="G103" s="380"/>
      <c r="H103" s="663"/>
      <c r="I103" s="380"/>
      <c r="J103" s="688"/>
      <c r="K103" s="380"/>
      <c r="L103" s="380"/>
      <c r="M103" s="688"/>
      <c r="N103" s="689"/>
      <c r="O103" s="689"/>
      <c r="P103" s="380"/>
      <c r="Q103" s="380"/>
      <c r="R103" s="380"/>
      <c r="S103" s="380"/>
      <c r="T103" s="380"/>
      <c r="U103" s="380"/>
      <c r="V103" s="380"/>
      <c r="W103" s="380"/>
      <c r="X103" s="380"/>
      <c r="Y103" s="380"/>
      <c r="Z103" s="687" t="str">
        <f>IF(Carbon_Macro!T145&lt;&gt;"",CONCATENATE(Carbon_Macro!$J145,"[",Carbon_Macro!T145,"]"),"")</f>
        <v/>
      </c>
      <c r="AA103" s="413" t="str">
        <f>IF(Carbon_Macro!U145&lt;&gt;"",CONCATENATE(Carbon_Macro!$J145,"[",Carbon_Macro!U145,"]"),"")</f>
        <v/>
      </c>
      <c r="AB103" s="413" t="str">
        <f>IF(Carbon_Macro!V145&lt;&gt;"",CONCATENATE(Carbon_Macro!$H145,"[",Carbon_Macro!V145,"]"),"")</f>
        <v/>
      </c>
      <c r="AC103" s="413" t="str">
        <f>IF(Carbon_Macro!W145&lt;&gt;"",CONCATENATE(Carbon_Macro!$H145,"[",Carbon_Macro!W145,"]"),"")</f>
        <v/>
      </c>
      <c r="AD103" s="413"/>
      <c r="AE103" s="414"/>
    </row>
    <row r="104" spans="1:31" ht="20" customHeight="1">
      <c r="A104" s="380"/>
      <c r="B104" s="380"/>
      <c r="C104" s="380"/>
      <c r="D104" s="380"/>
      <c r="E104" s="380"/>
      <c r="F104" s="380"/>
      <c r="G104" s="380"/>
      <c r="H104" s="663"/>
      <c r="I104" s="380"/>
      <c r="J104" s="688"/>
      <c r="K104" s="380"/>
      <c r="L104" s="380"/>
      <c r="M104" s="688"/>
      <c r="N104" s="689"/>
      <c r="O104" s="689"/>
      <c r="P104" s="380"/>
      <c r="Q104" s="380"/>
      <c r="R104" s="380"/>
      <c r="S104" s="380"/>
      <c r="T104" s="380"/>
      <c r="U104" s="380"/>
      <c r="V104" s="380"/>
      <c r="W104" s="380"/>
      <c r="X104" s="380"/>
      <c r="Y104" s="380"/>
      <c r="Z104" s="687" t="str">
        <f>IF(Carbon_Macro!T146&lt;&gt;"",CONCATENATE(Carbon_Macro!$J146,"[",Carbon_Macro!T146,"]"),"")</f>
        <v/>
      </c>
      <c r="AA104" s="413" t="str">
        <f>IF(Carbon_Macro!U146&lt;&gt;"",CONCATENATE(Carbon_Macro!$J146,"[",Carbon_Macro!U146,"]"),"")</f>
        <v/>
      </c>
      <c r="AB104" s="413" t="str">
        <f>IF(Carbon_Macro!V146&lt;&gt;"",CONCATENATE(Carbon_Macro!$H146,"[",Carbon_Macro!V146,"]"),"")</f>
        <v/>
      </c>
      <c r="AC104" s="413" t="str">
        <f>IF(Carbon_Macro!W146&lt;&gt;"",CONCATENATE(Carbon_Macro!$H146,"[",Carbon_Macro!W146,"]"),"")</f>
        <v/>
      </c>
      <c r="AD104" s="413"/>
      <c r="AE104" s="414"/>
    </row>
    <row r="105" spans="1:31" ht="20" customHeight="1">
      <c r="A105" s="380"/>
      <c r="B105" s="380"/>
      <c r="C105" s="380"/>
      <c r="D105" s="380"/>
      <c r="E105" s="380"/>
      <c r="F105" s="380"/>
      <c r="G105" s="380"/>
      <c r="H105" s="661"/>
      <c r="I105" s="380"/>
      <c r="J105" s="688"/>
      <c r="K105" s="380"/>
      <c r="L105" s="380"/>
      <c r="M105" s="688"/>
      <c r="N105" s="689"/>
      <c r="O105" s="689"/>
      <c r="P105" s="380"/>
      <c r="Q105" s="380"/>
      <c r="R105" s="380"/>
      <c r="S105" s="380"/>
      <c r="T105" s="380"/>
      <c r="U105" s="380"/>
      <c r="V105" s="380"/>
      <c r="W105" s="380"/>
      <c r="X105" s="380"/>
      <c r="Y105" s="380"/>
      <c r="Z105" s="687" t="str">
        <f>IF(Carbon_Macro!T147&lt;&gt;"",CONCATENATE(Carbon_Macro!$J147,"[",Carbon_Macro!T147,"]"),"")</f>
        <v/>
      </c>
      <c r="AA105" s="413" t="str">
        <f>IF(Carbon_Macro!U147&lt;&gt;"",CONCATENATE(Carbon_Macro!$J147,"[",Carbon_Macro!U147,"]"),"")</f>
        <v/>
      </c>
      <c r="AB105" s="413" t="str">
        <f>IF(Carbon_Macro!V147&lt;&gt;"",CONCATENATE(Carbon_Macro!$H147,"[",Carbon_Macro!V147,"]"),"")</f>
        <v/>
      </c>
      <c r="AC105" s="413" t="str">
        <f>IF(Carbon_Macro!W147&lt;&gt;"",CONCATENATE(Carbon_Macro!$H147,"[",Carbon_Macro!W147,"]"),"")</f>
        <v/>
      </c>
      <c r="AD105" s="413"/>
      <c r="AE105" s="414"/>
    </row>
    <row r="106" spans="1:31" ht="20" customHeight="1">
      <c r="A106" s="380"/>
      <c r="B106" s="380"/>
      <c r="C106" s="380"/>
      <c r="D106" s="380"/>
      <c r="E106" s="380"/>
      <c r="F106" s="380"/>
      <c r="G106" s="380"/>
      <c r="H106" s="661"/>
      <c r="I106" s="380"/>
      <c r="J106" s="688"/>
      <c r="K106" s="380"/>
      <c r="L106" s="380"/>
      <c r="M106" s="688"/>
      <c r="N106" s="689"/>
      <c r="O106" s="689"/>
      <c r="P106" s="380"/>
      <c r="Q106" s="380"/>
      <c r="R106" s="380"/>
      <c r="S106" s="380"/>
      <c r="T106" s="380"/>
      <c r="U106" s="380"/>
      <c r="V106" s="380"/>
      <c r="W106" s="380"/>
      <c r="X106" s="380"/>
      <c r="Y106" s="380"/>
      <c r="Z106" s="687" t="str">
        <f>IF(Carbon_Macro!T148&lt;&gt;"",CONCATENATE(Carbon_Macro!$J148,"[",Carbon_Macro!T148,"]"),"")</f>
        <v/>
      </c>
      <c r="AA106" s="413" t="str">
        <f>IF(Carbon_Macro!U148&lt;&gt;"",CONCATENATE(Carbon_Macro!$J148,"[",Carbon_Macro!U148,"]"),"")</f>
        <v/>
      </c>
      <c r="AB106" s="413" t="str">
        <f>IF(Carbon_Macro!V148&lt;&gt;"",CONCATENATE(Carbon_Macro!$H148,"[",Carbon_Macro!V148,"]"),"")</f>
        <v/>
      </c>
      <c r="AC106" s="413" t="str">
        <f>IF(Carbon_Macro!W148&lt;&gt;"",CONCATENATE(Carbon_Macro!$H148,"[",Carbon_Macro!W148,"]"),"")</f>
        <v/>
      </c>
      <c r="AD106" s="413"/>
      <c r="AE106" s="414"/>
    </row>
    <row r="107" spans="1:31" ht="20" customHeight="1">
      <c r="A107" s="380"/>
      <c r="B107" s="380"/>
      <c r="C107" s="380"/>
      <c r="D107" s="380"/>
      <c r="E107" s="380"/>
      <c r="F107" s="380"/>
      <c r="G107" s="380"/>
      <c r="H107" s="661"/>
      <c r="I107" s="380"/>
      <c r="J107" s="688"/>
      <c r="K107" s="380"/>
      <c r="L107" s="380"/>
      <c r="M107" s="688"/>
      <c r="N107" s="689"/>
      <c r="O107" s="689"/>
      <c r="P107" s="380"/>
      <c r="Q107" s="380"/>
      <c r="R107" s="380"/>
      <c r="S107" s="380"/>
      <c r="T107" s="380"/>
      <c r="U107" s="380"/>
      <c r="V107" s="380"/>
      <c r="W107" s="380"/>
      <c r="X107" s="380"/>
      <c r="Y107" s="380"/>
      <c r="Z107" s="687"/>
      <c r="AA107" s="413"/>
      <c r="AB107" s="413"/>
      <c r="AC107" s="413"/>
      <c r="AD107" s="413"/>
      <c r="AE107" s="414"/>
    </row>
    <row r="108" spans="1:31" ht="20" customHeight="1">
      <c r="A108" s="380"/>
      <c r="B108" s="380"/>
      <c r="C108" s="380"/>
      <c r="D108" s="380"/>
      <c r="E108" s="380"/>
      <c r="F108" s="380"/>
      <c r="G108" s="380"/>
      <c r="H108" s="665"/>
      <c r="I108" s="380"/>
      <c r="J108" s="688"/>
      <c r="K108" s="380"/>
      <c r="L108" s="380"/>
      <c r="M108" s="688"/>
      <c r="N108" s="689"/>
      <c r="O108" s="689"/>
      <c r="P108" s="380"/>
      <c r="Q108" s="380"/>
      <c r="R108" s="380"/>
      <c r="S108" s="380"/>
      <c r="T108" s="380"/>
      <c r="U108" s="380"/>
      <c r="V108" s="380"/>
      <c r="W108" s="380"/>
      <c r="X108" s="380"/>
      <c r="Y108" s="380"/>
      <c r="Z108" s="687" t="str">
        <f>IF(Carbon_Macro!T150&lt;&gt;"",CONCATENATE(Carbon_Macro!$J150,"[",Carbon_Macro!T150,"]"),"")</f>
        <v/>
      </c>
      <c r="AA108" s="413" t="str">
        <f>IF(Carbon_Macro!U150&lt;&gt;"",CONCATENATE(Carbon_Macro!$J150,"[",Carbon_Macro!U150,"]"),"")</f>
        <v/>
      </c>
      <c r="AB108" s="413" t="str">
        <f>IF(Carbon_Macro!V150&lt;&gt;"",CONCATENATE(Carbon_Macro!$H150,"[",Carbon_Macro!V150,"]"),"")</f>
        <v/>
      </c>
      <c r="AC108" s="413" t="str">
        <f>IF(Carbon_Macro!W150&lt;&gt;"",CONCATENATE(Carbon_Macro!$H150,"[",Carbon_Macro!W150,"]"),"")</f>
        <v/>
      </c>
      <c r="AD108" s="413"/>
      <c r="AE108" s="414"/>
    </row>
    <row r="109" spans="1:31" ht="21" customHeight="1">
      <c r="A109" s="380"/>
      <c r="B109" s="380"/>
      <c r="C109" s="380"/>
      <c r="D109" s="380"/>
      <c r="E109" s="380"/>
      <c r="F109" s="380"/>
      <c r="G109" s="380"/>
      <c r="H109" s="661"/>
      <c r="I109" s="380"/>
      <c r="J109" s="688"/>
      <c r="K109" s="380"/>
      <c r="L109" s="380"/>
      <c r="M109" s="688"/>
      <c r="N109" s="689"/>
      <c r="O109" s="689"/>
      <c r="P109" s="380"/>
      <c r="Q109" s="380"/>
      <c r="R109" s="380"/>
      <c r="S109" s="380"/>
      <c r="T109" s="380"/>
      <c r="U109" s="380"/>
      <c r="V109" s="380"/>
      <c r="W109" s="380"/>
      <c r="X109" s="380"/>
      <c r="Y109" s="380"/>
      <c r="Z109" s="687" t="str">
        <f>IF(Carbon_Macro!T151&lt;&gt;"",CONCATENATE(Carbon_Macro!$J151,"[",Carbon_Macro!T151,"]"),"")</f>
        <v/>
      </c>
      <c r="AA109" s="413" t="str">
        <f>IF(Carbon_Macro!U151&lt;&gt;"",CONCATENATE(Carbon_Macro!$J151,"[",Carbon_Macro!U151,"]"),"")</f>
        <v/>
      </c>
      <c r="AB109" s="413" t="str">
        <f>IF(Carbon_Macro!V151&lt;&gt;"",CONCATENATE(Carbon_Macro!$H151,"[",Carbon_Macro!V151,"]"),"")</f>
        <v/>
      </c>
      <c r="AC109" s="413" t="str">
        <f>IF(Carbon_Macro!W151&lt;&gt;"",CONCATENATE(Carbon_Macro!$H151,"[",Carbon_Macro!W151,"]"),"")</f>
        <v/>
      </c>
      <c r="AD109" s="413"/>
      <c r="AE109" s="414" t="str">
        <f>IF(Carbon_Macro!Y151&lt;&gt;"",CONCATENATE(Carbon_Macro!$H151,"[",Carbon_Macro!Y151,"]"),"")</f>
        <v/>
      </c>
    </row>
    <row r="110" spans="1:31" ht="20" customHeight="1">
      <c r="A110" s="380"/>
      <c r="B110" s="380"/>
      <c r="C110" s="380"/>
      <c r="D110" s="380"/>
      <c r="E110" s="380"/>
      <c r="F110" s="380"/>
      <c r="G110" s="380"/>
      <c r="H110" s="662"/>
      <c r="I110" s="380"/>
      <c r="J110" s="688"/>
      <c r="K110" s="380"/>
      <c r="L110" s="380"/>
      <c r="M110" s="688"/>
      <c r="N110" s="689"/>
      <c r="O110" s="689"/>
      <c r="P110" s="380"/>
      <c r="Q110" s="380"/>
      <c r="R110" s="380"/>
      <c r="S110" s="380"/>
      <c r="T110" s="380"/>
      <c r="U110" s="380"/>
      <c r="V110" s="380"/>
      <c r="W110" s="380"/>
      <c r="X110" s="380"/>
      <c r="Y110" s="380"/>
      <c r="Z110" s="687" t="str">
        <f>IF(Carbon_Macro!T152&lt;&gt;"",CONCATENATE(Carbon_Macro!$J152,"[",Carbon_Macro!T152,"]"),"")</f>
        <v/>
      </c>
      <c r="AA110" s="413" t="str">
        <f>IF(Carbon_Macro!U152&lt;&gt;"",CONCATENATE(Carbon_Macro!$J152,"[",Carbon_Macro!U152,"]"),"")</f>
        <v/>
      </c>
      <c r="AB110" s="413" t="str">
        <f>IF(Carbon_Macro!V152&lt;&gt;"",CONCATENATE(Carbon_Macro!$H152,"[",Carbon_Macro!V152,"]"),"")</f>
        <v/>
      </c>
      <c r="AC110" s="413" t="str">
        <f>IF(Carbon_Macro!W152&lt;&gt;"",CONCATENATE(Carbon_Macro!$H152,"[",Carbon_Macro!W152,"]"),"")</f>
        <v/>
      </c>
      <c r="AD110" s="413"/>
      <c r="AE110" s="414" t="str">
        <f>IF(Carbon_Macro!Y152&lt;&gt;"",CONCATENATE(Carbon_Macro!$H152,"[",Carbon_Macro!Y152,"]"),"")</f>
        <v/>
      </c>
    </row>
    <row r="111" spans="1:31" ht="20" customHeight="1">
      <c r="A111" s="380"/>
      <c r="B111" s="380"/>
      <c r="C111" s="380"/>
      <c r="D111" s="380"/>
      <c r="E111" s="380"/>
      <c r="F111" s="380"/>
      <c r="G111" s="380"/>
      <c r="H111" s="662"/>
      <c r="I111" s="380"/>
      <c r="J111" s="688"/>
      <c r="K111" s="380"/>
      <c r="L111" s="380"/>
      <c r="M111" s="688"/>
      <c r="N111" s="689"/>
      <c r="O111" s="689"/>
      <c r="P111" s="380"/>
      <c r="Q111" s="380"/>
      <c r="R111" s="380"/>
      <c r="S111" s="380"/>
      <c r="T111" s="380"/>
      <c r="U111" s="380"/>
      <c r="V111" s="380"/>
      <c r="W111" s="380"/>
      <c r="X111" s="380"/>
      <c r="Y111" s="380"/>
      <c r="Z111" s="687" t="str">
        <f>IF(Carbon_Macro!T153&lt;&gt;"",CONCATENATE(Carbon_Macro!$J153,"[",Carbon_Macro!T153,"]"),"")</f>
        <v/>
      </c>
      <c r="AA111" s="413" t="str">
        <f>IF(Carbon_Macro!U153&lt;&gt;"",CONCATENATE(Carbon_Macro!$J153,"[",Carbon_Macro!U153,"]"),"")</f>
        <v/>
      </c>
      <c r="AB111" s="413" t="str">
        <f>IF(Carbon_Macro!V153&lt;&gt;"",CONCATENATE(Carbon_Macro!$H153,"[",Carbon_Macro!V153,"]"),"")</f>
        <v/>
      </c>
      <c r="AC111" s="413" t="str">
        <f>IF(Carbon_Macro!W153&lt;&gt;"",CONCATENATE(Carbon_Macro!$H153,"[",Carbon_Macro!W153,"]"),"")</f>
        <v/>
      </c>
      <c r="AD111" s="413"/>
      <c r="AE111" s="414" t="str">
        <f>IF(Carbon_Macro!Y153&lt;&gt;"",CONCATENATE(Carbon_Macro!$H153,"[",Carbon_Macro!Y153,"]"),"")</f>
        <v/>
      </c>
    </row>
    <row r="112" spans="1:31" ht="20" customHeight="1">
      <c r="A112" s="380"/>
      <c r="B112" s="380"/>
      <c r="C112" s="380"/>
      <c r="D112" s="380"/>
      <c r="E112" s="380"/>
      <c r="F112" s="380"/>
      <c r="G112" s="380"/>
      <c r="H112" s="662"/>
      <c r="I112" s="380"/>
      <c r="J112" s="688"/>
      <c r="K112" s="380"/>
      <c r="L112" s="380"/>
      <c r="M112" s="688"/>
      <c r="N112" s="689"/>
      <c r="O112" s="689"/>
      <c r="P112" s="380"/>
      <c r="Q112" s="380"/>
      <c r="R112" s="380"/>
      <c r="S112" s="380"/>
      <c r="T112" s="380"/>
      <c r="U112" s="380"/>
      <c r="V112" s="380"/>
      <c r="W112" s="380"/>
      <c r="X112" s="380"/>
      <c r="Y112" s="380"/>
      <c r="Z112" s="687" t="str">
        <f>IF(Carbon_Macro!T154&lt;&gt;"",CONCATENATE(Carbon_Macro!$J154,"[",Carbon_Macro!T154,"]"),"")</f>
        <v/>
      </c>
      <c r="AA112" s="413" t="str">
        <f>IF(Carbon_Macro!U154&lt;&gt;"",CONCATENATE(Carbon_Macro!$J154,"[",Carbon_Macro!U154,"]"),"")</f>
        <v/>
      </c>
      <c r="AB112" s="413" t="str">
        <f>IF(Carbon_Macro!V154&lt;&gt;"",CONCATENATE(Carbon_Macro!$H154,"[",Carbon_Macro!V154,"]"),"")</f>
        <v/>
      </c>
      <c r="AC112" s="413" t="str">
        <f>IF(Carbon_Macro!W154&lt;&gt;"",CONCATENATE(Carbon_Macro!$H154,"[",Carbon_Macro!W154,"]"),"")</f>
        <v/>
      </c>
      <c r="AD112" s="413"/>
      <c r="AE112" s="414" t="str">
        <f>IF(Carbon_Macro!Y154&lt;&gt;"",CONCATENATE(Carbon_Macro!$H154,"[",Carbon_Macro!Y154,"]"),"")</f>
        <v/>
      </c>
    </row>
    <row r="113" spans="1:31" ht="20" customHeight="1">
      <c r="A113" s="380"/>
      <c r="B113" s="380"/>
      <c r="C113" s="380"/>
      <c r="D113" s="380"/>
      <c r="E113" s="380"/>
      <c r="F113" s="380"/>
      <c r="G113" s="380"/>
      <c r="H113" s="665"/>
      <c r="I113" s="380"/>
      <c r="J113" s="688"/>
      <c r="K113" s="380"/>
      <c r="L113" s="380"/>
      <c r="M113" s="688"/>
      <c r="N113" s="689"/>
      <c r="O113" s="689"/>
      <c r="P113" s="380"/>
      <c r="Q113" s="380"/>
      <c r="R113" s="380"/>
      <c r="S113" s="380"/>
      <c r="T113" s="380"/>
      <c r="U113" s="380"/>
      <c r="V113" s="380"/>
      <c r="W113" s="380"/>
      <c r="X113" s="380"/>
      <c r="Y113" s="380"/>
      <c r="Z113" s="687" t="str">
        <f>IF(Carbon_Macro!T155&lt;&gt;"",CONCATENATE(Carbon_Macro!$J155,"[",Carbon_Macro!T155,"]"),"")</f>
        <v/>
      </c>
      <c r="AA113" s="413" t="str">
        <f>IF(Carbon_Macro!U155&lt;&gt;"",CONCATENATE(Carbon_Macro!$J155,"[",Carbon_Macro!U155,"]"),"")</f>
        <v/>
      </c>
      <c r="AB113" s="413" t="str">
        <f>IF(Carbon_Macro!V155&lt;&gt;"",CONCATENATE(Carbon_Macro!$H155,"[",Carbon_Macro!V155,"]"),"")</f>
        <v/>
      </c>
      <c r="AC113" s="413" t="str">
        <f>IF(Carbon_Macro!W155&lt;&gt;"",CONCATENATE(Carbon_Macro!$H155,"[",Carbon_Macro!W155,"]"),"")</f>
        <v/>
      </c>
      <c r="AD113" s="413"/>
      <c r="AE113" s="414" t="str">
        <f>IF(Carbon_Macro!Y155&lt;&gt;"",CONCATENATE(Carbon_Macro!$H155,"[",Carbon_Macro!Y155,"]"),"")</f>
        <v/>
      </c>
    </row>
    <row r="114" spans="1:31" ht="20" customHeight="1">
      <c r="A114" s="380"/>
      <c r="B114" s="380"/>
      <c r="C114" s="380"/>
      <c r="D114" s="380"/>
      <c r="E114" s="380"/>
      <c r="F114" s="380"/>
      <c r="G114" s="380"/>
      <c r="H114" s="665"/>
      <c r="I114" s="380"/>
      <c r="J114" s="688"/>
      <c r="K114" s="380"/>
      <c r="L114" s="380"/>
      <c r="M114" s="688"/>
      <c r="N114" s="689"/>
      <c r="O114" s="689"/>
      <c r="P114" s="380"/>
      <c r="Q114" s="380"/>
      <c r="R114" s="380"/>
      <c r="S114" s="380"/>
      <c r="T114" s="380"/>
      <c r="U114" s="380"/>
      <c r="V114" s="380"/>
      <c r="W114" s="380"/>
      <c r="X114" s="380"/>
      <c r="Y114" s="380"/>
      <c r="Z114" s="687" t="str">
        <f>IF(Carbon_Macro!T156&lt;&gt;"",CONCATENATE(Carbon_Macro!$J156,"[",Carbon_Macro!T156,"]"),"")</f>
        <v/>
      </c>
      <c r="AA114" s="413" t="str">
        <f>IF(Carbon_Macro!U156&lt;&gt;"",CONCATENATE(Carbon_Macro!$J156,"[",Carbon_Macro!U156,"]"),"")</f>
        <v/>
      </c>
      <c r="AB114" s="413" t="str">
        <f>IF(Carbon_Macro!V156&lt;&gt;"",CONCATENATE(Carbon_Macro!$H156,"[",Carbon_Macro!V156,"]"),"")</f>
        <v/>
      </c>
      <c r="AC114" s="413" t="str">
        <f>IF(Carbon_Macro!W156&lt;&gt;"",CONCATENATE(Carbon_Macro!$H156,"[",Carbon_Macro!W156,"]"),"")</f>
        <v/>
      </c>
      <c r="AD114" s="413"/>
      <c r="AE114" s="414" t="str">
        <f>IF(Carbon_Macro!Y156&lt;&gt;"",CONCATENATE(Carbon_Macro!$H156,"[",Carbon_Macro!Y156,"]"),"")</f>
        <v/>
      </c>
    </row>
    <row r="115" spans="1:31" ht="20" customHeight="1">
      <c r="A115" s="380"/>
      <c r="B115" s="380"/>
      <c r="C115" s="380"/>
      <c r="D115" s="380"/>
      <c r="E115" s="380"/>
      <c r="F115" s="380"/>
      <c r="G115" s="380"/>
      <c r="H115" s="661"/>
      <c r="I115" s="380"/>
      <c r="J115" s="688"/>
      <c r="K115" s="380"/>
      <c r="L115" s="380"/>
      <c r="M115" s="688"/>
      <c r="N115" s="689"/>
      <c r="O115" s="689"/>
      <c r="P115" s="380"/>
      <c r="Q115" s="380"/>
      <c r="R115" s="380"/>
      <c r="S115" s="380"/>
      <c r="T115" s="380"/>
      <c r="U115" s="380"/>
      <c r="V115" s="380"/>
      <c r="W115" s="380"/>
      <c r="X115" s="380"/>
      <c r="Y115" s="380"/>
      <c r="Z115" s="687" t="str">
        <f>IF(Carbon_Macro!T157&lt;&gt;"",CONCATENATE(Carbon_Macro!$J157,"[",Carbon_Macro!T157,"]"),"")</f>
        <v/>
      </c>
      <c r="AA115" s="413" t="str">
        <f>IF(Carbon_Macro!U157&lt;&gt;"",CONCATENATE(Carbon_Macro!$J157,"[",Carbon_Macro!U157,"]"),"")</f>
        <v/>
      </c>
      <c r="AB115" s="413" t="str">
        <f>IF(Carbon_Macro!V157&lt;&gt;"",CONCATENATE(Carbon_Macro!$H157,"[",Carbon_Macro!V157,"]"),"")</f>
        <v/>
      </c>
      <c r="AC115" s="413" t="str">
        <f>IF(Carbon_Macro!W157&lt;&gt;"",CONCATENATE(Carbon_Macro!$H157,"[",Carbon_Macro!W157,"]"),"")</f>
        <v/>
      </c>
      <c r="AD115" s="413"/>
      <c r="AE115" s="414"/>
    </row>
    <row r="116" spans="1:31" ht="20" customHeight="1">
      <c r="A116" s="380"/>
      <c r="B116" s="380"/>
      <c r="C116" s="380"/>
      <c r="D116" s="380"/>
      <c r="E116" s="380"/>
      <c r="F116" s="380"/>
      <c r="G116" s="380"/>
      <c r="H116" s="662"/>
      <c r="I116" s="380"/>
      <c r="J116" s="688"/>
      <c r="K116" s="380"/>
      <c r="L116" s="380"/>
      <c r="M116" s="688"/>
      <c r="N116" s="689"/>
      <c r="O116" s="689"/>
      <c r="P116" s="380"/>
      <c r="Q116" s="380"/>
      <c r="R116" s="380"/>
      <c r="S116" s="380"/>
      <c r="T116" s="380"/>
      <c r="U116" s="380"/>
      <c r="V116" s="380"/>
      <c r="W116" s="380"/>
      <c r="X116" s="380"/>
      <c r="Y116" s="380"/>
      <c r="Z116" s="687" t="str">
        <f>IF(Carbon_Macro!T158&lt;&gt;"",CONCATENATE(Carbon_Macro!$J158,"[",Carbon_Macro!T158,"]"),"")</f>
        <v/>
      </c>
      <c r="AA116" s="413" t="str">
        <f>IF(Carbon_Macro!U158&lt;&gt;"",CONCATENATE(Carbon_Macro!$J158,"[",Carbon_Macro!U158,"]"),"")</f>
        <v/>
      </c>
      <c r="AB116" s="413" t="str">
        <f>IF(Carbon_Macro!V158&lt;&gt;"",CONCATENATE(Carbon_Macro!$H158,"[",Carbon_Macro!V158,"]"),"")</f>
        <v/>
      </c>
      <c r="AC116" s="413" t="str">
        <f>IF(Carbon_Macro!W158&lt;&gt;"",CONCATENATE(Carbon_Macro!$H158,"[",Carbon_Macro!W158,"]"),"")</f>
        <v/>
      </c>
      <c r="AD116" s="413"/>
      <c r="AE116" s="414"/>
    </row>
    <row r="117" spans="1:31" ht="20" customHeight="1">
      <c r="A117" s="380"/>
      <c r="B117" s="380"/>
      <c r="C117" s="380"/>
      <c r="D117" s="380"/>
      <c r="E117" s="380"/>
      <c r="F117" s="380"/>
      <c r="G117" s="380"/>
      <c r="H117" s="662"/>
      <c r="I117" s="380"/>
      <c r="J117" s="688"/>
      <c r="K117" s="380"/>
      <c r="L117" s="380"/>
      <c r="M117" s="688"/>
      <c r="N117" s="689"/>
      <c r="O117" s="689"/>
      <c r="P117" s="380"/>
      <c r="Q117" s="380"/>
      <c r="R117" s="380"/>
      <c r="S117" s="380"/>
      <c r="T117" s="380"/>
      <c r="U117" s="380"/>
      <c r="V117" s="380"/>
      <c r="W117" s="380"/>
      <c r="X117" s="380"/>
      <c r="Y117" s="380"/>
      <c r="Z117" s="687" t="str">
        <f>IF(Carbon_Macro!T159&lt;&gt;"",CONCATENATE(Carbon_Macro!$J159,"[",Carbon_Macro!T159,"]"),"")</f>
        <v/>
      </c>
      <c r="AA117" s="413" t="str">
        <f>IF(Carbon_Macro!U159&lt;&gt;"",CONCATENATE(Carbon_Macro!$J159,"[",Carbon_Macro!U159,"]"),"")</f>
        <v/>
      </c>
      <c r="AB117" s="413" t="str">
        <f>IF(Carbon_Macro!V159&lt;&gt;"",CONCATENATE(Carbon_Macro!$H159,"[",Carbon_Macro!V159,"]"),"")</f>
        <v/>
      </c>
      <c r="AC117" s="413" t="str">
        <f>IF(Carbon_Macro!W159&lt;&gt;"",CONCATENATE(Carbon_Macro!$H159,"[",Carbon_Macro!W159,"]"),"")</f>
        <v/>
      </c>
      <c r="AD117" s="413"/>
      <c r="AE117" s="414"/>
    </row>
    <row r="118" spans="1:31" ht="20" customHeight="1">
      <c r="A118" s="380"/>
      <c r="B118" s="380"/>
      <c r="C118" s="380"/>
      <c r="D118" s="380"/>
      <c r="E118" s="380"/>
      <c r="F118" s="380"/>
      <c r="G118" s="380"/>
      <c r="H118" s="662"/>
      <c r="I118" s="380"/>
      <c r="J118" s="688"/>
      <c r="K118" s="380"/>
      <c r="L118" s="380"/>
      <c r="M118" s="688"/>
      <c r="N118" s="689"/>
      <c r="O118" s="689"/>
      <c r="P118" s="380"/>
      <c r="Q118" s="380"/>
      <c r="R118" s="380"/>
      <c r="S118" s="380"/>
      <c r="T118" s="380"/>
      <c r="U118" s="380"/>
      <c r="V118" s="380"/>
      <c r="W118" s="380"/>
      <c r="X118" s="380"/>
      <c r="Y118" s="380"/>
      <c r="Z118" s="687" t="str">
        <f>IF(Carbon_Macro!T160&lt;&gt;"",CONCATENATE(Carbon_Macro!$J160,"[",Carbon_Macro!T160,"]"),"")</f>
        <v/>
      </c>
      <c r="AA118" s="413" t="str">
        <f>IF(Carbon_Macro!U160&lt;&gt;"",CONCATENATE(Carbon_Macro!$J160,"[",Carbon_Macro!U160,"]"),"")</f>
        <v/>
      </c>
      <c r="AB118" s="413" t="str">
        <f>IF(Carbon_Macro!V160&lt;&gt;"",CONCATENATE(Carbon_Macro!$H160,"[",Carbon_Macro!V160,"]"),"")</f>
        <v/>
      </c>
      <c r="AC118" s="413" t="str">
        <f>IF(Carbon_Macro!W160&lt;&gt;"",CONCATENATE(Carbon_Macro!$H160,"[",Carbon_Macro!W160,"]"),"")</f>
        <v/>
      </c>
      <c r="AD118" s="413"/>
      <c r="AE118" s="414"/>
    </row>
    <row r="119" spans="1:31" ht="20" customHeight="1">
      <c r="A119" s="380"/>
      <c r="B119" s="380"/>
      <c r="C119" s="380"/>
      <c r="D119" s="380"/>
      <c r="E119" s="380"/>
      <c r="F119" s="380"/>
      <c r="G119" s="380"/>
      <c r="H119" s="661"/>
      <c r="I119" s="380"/>
      <c r="J119" s="688"/>
      <c r="K119" s="380"/>
      <c r="L119" s="380"/>
      <c r="M119" s="688"/>
      <c r="N119" s="689"/>
      <c r="O119" s="689"/>
      <c r="P119" s="380"/>
      <c r="Q119" s="380"/>
      <c r="R119" s="380"/>
      <c r="S119" s="380"/>
      <c r="T119" s="380"/>
      <c r="U119" s="380"/>
      <c r="V119" s="380"/>
      <c r="W119" s="380"/>
      <c r="X119" s="380"/>
      <c r="Y119" s="380"/>
      <c r="Z119" s="687" t="str">
        <f>IF(Carbon_Macro!T161&lt;&gt;"",CONCATENATE(Carbon_Macro!$J161,"[",Carbon_Macro!T161,"]"),"")</f>
        <v/>
      </c>
      <c r="AA119" s="413" t="str">
        <f>IF(Carbon_Macro!U161&lt;&gt;"",CONCATENATE(Carbon_Macro!$J161,"[",Carbon_Macro!U161,"]"),"")</f>
        <v/>
      </c>
      <c r="AB119" s="413" t="str">
        <f>IF(Carbon_Macro!V161&lt;&gt;"",CONCATENATE(Carbon_Macro!$H161,"[",Carbon_Macro!V161,"]"),"")</f>
        <v/>
      </c>
      <c r="AC119" s="413" t="str">
        <f>IF(Carbon_Macro!W161&lt;&gt;"",CONCATENATE(Carbon_Macro!$H161,"[",Carbon_Macro!W161,"]"),"")</f>
        <v/>
      </c>
      <c r="AD119" s="413"/>
      <c r="AE119" s="414"/>
    </row>
    <row r="120" spans="1:31" ht="20" customHeight="1">
      <c r="A120" s="380"/>
      <c r="B120" s="380"/>
      <c r="C120" s="380"/>
      <c r="D120" s="380"/>
      <c r="E120" s="380"/>
      <c r="F120" s="380"/>
      <c r="G120" s="380"/>
      <c r="H120" s="662"/>
      <c r="I120" s="380"/>
      <c r="J120" s="688"/>
      <c r="K120" s="380"/>
      <c r="L120" s="380"/>
      <c r="M120" s="688"/>
      <c r="N120" s="689"/>
      <c r="O120" s="689"/>
      <c r="P120" s="380"/>
      <c r="Q120" s="380"/>
      <c r="R120" s="380"/>
      <c r="S120" s="380"/>
      <c r="T120" s="380"/>
      <c r="U120" s="380"/>
      <c r="V120" s="380"/>
      <c r="W120" s="380"/>
      <c r="X120" s="380"/>
      <c r="Y120" s="380"/>
      <c r="Z120" s="687" t="str">
        <f>IF(Carbon_Macro!T162&lt;&gt;"",CONCATENATE(Carbon_Macro!$J162,"[",Carbon_Macro!T162,"]"),"")</f>
        <v/>
      </c>
      <c r="AA120" s="413" t="str">
        <f>IF(Carbon_Macro!U162&lt;&gt;"",CONCATENATE(Carbon_Macro!$J162,"[",Carbon_Macro!U162,"]"),"")</f>
        <v/>
      </c>
      <c r="AB120" s="413" t="str">
        <f>IF(Carbon_Macro!V162&lt;&gt;"",CONCATENATE(Carbon_Macro!$H162,"[",Carbon_Macro!V162,"]"),"")</f>
        <v/>
      </c>
      <c r="AC120" s="413" t="str">
        <f>IF(Carbon_Macro!W162&lt;&gt;"",CONCATENATE(Carbon_Macro!$H162,"[",Carbon_Macro!W162,"]"),"")</f>
        <v/>
      </c>
      <c r="AD120" s="413"/>
      <c r="AE120" s="414"/>
    </row>
    <row r="121" spans="1:31" ht="20" customHeight="1">
      <c r="A121" s="380"/>
      <c r="B121" s="380"/>
      <c r="C121" s="380"/>
      <c r="D121" s="380"/>
      <c r="E121" s="380"/>
      <c r="F121" s="380"/>
      <c r="G121" s="380"/>
      <c r="H121" s="662"/>
      <c r="I121" s="380"/>
      <c r="J121" s="688"/>
      <c r="K121" s="380"/>
      <c r="L121" s="380"/>
      <c r="M121" s="688"/>
      <c r="N121" s="689"/>
      <c r="O121" s="689"/>
      <c r="P121" s="380"/>
      <c r="Q121" s="380"/>
      <c r="R121" s="380"/>
      <c r="S121" s="380"/>
      <c r="T121" s="380"/>
      <c r="U121" s="380"/>
      <c r="V121" s="380"/>
      <c r="W121" s="380"/>
      <c r="X121" s="380"/>
      <c r="Y121" s="380"/>
      <c r="Z121" s="687" t="str">
        <f>IF(Carbon_Macro!T163&lt;&gt;"",CONCATENATE(Carbon_Macro!$J163,"[",Carbon_Macro!T163,"]"),"")</f>
        <v/>
      </c>
      <c r="AA121" s="413" t="str">
        <f>IF(Carbon_Macro!U163&lt;&gt;"",CONCATENATE(Carbon_Macro!$J163,"[",Carbon_Macro!U163,"]"),"")</f>
        <v/>
      </c>
      <c r="AB121" s="413" t="str">
        <f>IF(Carbon_Macro!V163&lt;&gt;"",CONCATENATE(Carbon_Macro!$H163,"[",Carbon_Macro!V163,"]"),"")</f>
        <v/>
      </c>
      <c r="AC121" s="413" t="str">
        <f>IF(Carbon_Macro!W163&lt;&gt;"",CONCATENATE(Carbon_Macro!$H163,"[",Carbon_Macro!W163,"]"),"")</f>
        <v/>
      </c>
      <c r="AD121" s="413"/>
      <c r="AE121" s="414"/>
    </row>
    <row r="122" spans="1:31" ht="20" customHeight="1">
      <c r="A122" s="380"/>
      <c r="B122" s="380"/>
      <c r="C122" s="380"/>
      <c r="D122" s="380"/>
      <c r="E122" s="380"/>
      <c r="F122" s="380"/>
      <c r="G122" s="380"/>
      <c r="H122" s="662"/>
      <c r="I122" s="380"/>
      <c r="J122" s="688"/>
      <c r="K122" s="380"/>
      <c r="L122" s="380"/>
      <c r="M122" s="688"/>
      <c r="N122" s="689"/>
      <c r="O122" s="689"/>
      <c r="P122" s="380"/>
      <c r="Q122" s="380"/>
      <c r="R122" s="380"/>
      <c r="S122" s="380"/>
      <c r="T122" s="380"/>
      <c r="U122" s="380"/>
      <c r="V122" s="380"/>
      <c r="W122" s="380"/>
      <c r="X122" s="380"/>
      <c r="Y122" s="380"/>
      <c r="Z122" s="687" t="str">
        <f>IF(Carbon_Macro!T164&lt;&gt;"",CONCATENATE(Carbon_Macro!$J164,"[",Carbon_Macro!T164,"]"),"")</f>
        <v/>
      </c>
      <c r="AA122" s="413" t="str">
        <f>IF(Carbon_Macro!U164&lt;&gt;"",CONCATENATE(Carbon_Macro!$J164,"[",Carbon_Macro!U164,"]"),"")</f>
        <v/>
      </c>
      <c r="AB122" s="413" t="str">
        <f>IF(Carbon_Macro!V164&lt;&gt;"",CONCATENATE(Carbon_Macro!$H164,"[",Carbon_Macro!V164,"]"),"")</f>
        <v/>
      </c>
      <c r="AC122" s="413" t="str">
        <f>IF(Carbon_Macro!W164&lt;&gt;"",CONCATENATE(Carbon_Macro!$H164,"[",Carbon_Macro!W164,"]"),"")</f>
        <v/>
      </c>
      <c r="AD122" s="413"/>
      <c r="AE122" s="414"/>
    </row>
    <row r="123" spans="1:31" ht="20" customHeight="1">
      <c r="A123" s="380"/>
      <c r="B123" s="380"/>
      <c r="C123" s="380"/>
      <c r="D123" s="380"/>
      <c r="E123" s="380"/>
      <c r="F123" s="380"/>
      <c r="G123" s="380"/>
      <c r="H123" s="665"/>
      <c r="I123" s="380"/>
      <c r="J123" s="688"/>
      <c r="K123" s="380"/>
      <c r="L123" s="380"/>
      <c r="M123" s="688"/>
      <c r="N123" s="689"/>
      <c r="O123" s="689"/>
      <c r="P123" s="380"/>
      <c r="Q123" s="380"/>
      <c r="R123" s="380"/>
      <c r="S123" s="380"/>
      <c r="T123" s="380"/>
      <c r="U123" s="380"/>
      <c r="V123" s="380"/>
      <c r="W123" s="380"/>
      <c r="X123" s="380"/>
      <c r="Y123" s="380"/>
      <c r="Z123" s="687" t="str">
        <f>IF(Carbon_Macro!T165&lt;&gt;"",CONCATENATE(Carbon_Macro!$J165,"[",Carbon_Macro!T165,"]"),"")</f>
        <v/>
      </c>
      <c r="AA123" s="413" t="str">
        <f>IF(Carbon_Macro!U165&lt;&gt;"",CONCATENATE(Carbon_Macro!$J165,"[",Carbon_Macro!U165,"]"),"")</f>
        <v/>
      </c>
      <c r="AB123" s="413" t="str">
        <f>IF(Carbon_Macro!V165&lt;&gt;"",CONCATENATE(Carbon_Macro!$H165,"[",Carbon_Macro!V165,"]"),"")</f>
        <v/>
      </c>
      <c r="AC123" s="413" t="str">
        <f>IF(Carbon_Macro!W165&lt;&gt;"",CONCATENATE(Carbon_Macro!$H165,"[",Carbon_Macro!W165,"]"),"")</f>
        <v/>
      </c>
      <c r="AD123" s="413"/>
      <c r="AE123" s="414"/>
    </row>
    <row r="124" spans="1:31" ht="20" customHeight="1">
      <c r="A124" s="380"/>
      <c r="B124" s="380"/>
      <c r="C124" s="380"/>
      <c r="D124" s="380"/>
      <c r="E124" s="380"/>
      <c r="F124" s="380"/>
      <c r="G124" s="380"/>
      <c r="H124" s="665"/>
      <c r="I124" s="380"/>
      <c r="J124" s="688"/>
      <c r="K124" s="380"/>
      <c r="L124" s="380"/>
      <c r="M124" s="688"/>
      <c r="N124" s="689"/>
      <c r="O124" s="689"/>
      <c r="P124" s="380"/>
      <c r="Q124" s="380"/>
      <c r="R124" s="380"/>
      <c r="S124" s="380"/>
      <c r="T124" s="380"/>
      <c r="U124" s="380"/>
      <c r="V124" s="380"/>
      <c r="W124" s="380"/>
      <c r="X124" s="380"/>
      <c r="Y124" s="380"/>
      <c r="Z124" s="687" t="str">
        <f>IF(Carbon_Macro!T166&lt;&gt;"",CONCATENATE(Carbon_Macro!$J166,"[",Carbon_Macro!T166,"]"),"")</f>
        <v/>
      </c>
      <c r="AA124" s="413" t="str">
        <f>IF(Carbon_Macro!U166&lt;&gt;"",CONCATENATE(Carbon_Macro!$J166,"[",Carbon_Macro!U166,"]"),"")</f>
        <v/>
      </c>
      <c r="AB124" s="413" t="str">
        <f>IF(Carbon_Macro!V166&lt;&gt;"",CONCATENATE(Carbon_Macro!$H166,"[",Carbon_Macro!V166,"]"),"")</f>
        <v/>
      </c>
      <c r="AC124" s="413" t="str">
        <f>IF(Carbon_Macro!W166&lt;&gt;"",CONCATENATE(Carbon_Macro!$H166,"[",Carbon_Macro!W166,"]"),"")</f>
        <v/>
      </c>
      <c r="AD124" s="413"/>
      <c r="AE124" s="414"/>
    </row>
    <row r="125" spans="1:31" ht="20" customHeight="1">
      <c r="A125" s="380"/>
      <c r="B125" s="380"/>
      <c r="C125" s="380"/>
      <c r="D125" s="380"/>
      <c r="E125" s="380"/>
      <c r="F125" s="380"/>
      <c r="G125" s="380"/>
      <c r="H125" s="661"/>
      <c r="I125" s="380"/>
      <c r="J125" s="688"/>
      <c r="K125" s="380"/>
      <c r="L125" s="380"/>
      <c r="M125" s="688"/>
      <c r="N125" s="689"/>
      <c r="O125" s="689"/>
      <c r="P125" s="380"/>
      <c r="Q125" s="380"/>
      <c r="R125" s="380"/>
      <c r="S125" s="380"/>
      <c r="T125" s="380"/>
      <c r="U125" s="380"/>
      <c r="V125" s="380"/>
      <c r="W125" s="380"/>
      <c r="X125" s="380"/>
      <c r="Y125" s="380"/>
      <c r="Z125" s="687" t="str">
        <f>IF(Carbon_Macro!T167&lt;&gt;"",CONCATENATE(Carbon_Macro!$J167,"[",Carbon_Macro!T167,"]"),"")</f>
        <v/>
      </c>
      <c r="AA125" s="413" t="str">
        <f>IF(Carbon_Macro!U167&lt;&gt;"",CONCATENATE(Carbon_Macro!$J167,"[",Carbon_Macro!U167,"]"),"")</f>
        <v/>
      </c>
      <c r="AB125" s="413" t="str">
        <f>IF(Carbon_Macro!V167&lt;&gt;"",CONCATENATE(Carbon_Macro!$H167,"[",Carbon_Macro!V167,"]"),"")</f>
        <v/>
      </c>
      <c r="AC125" s="413" t="str">
        <f>IF(Carbon_Macro!W167&lt;&gt;"",CONCATENATE(Carbon_Macro!$H167,"[",Carbon_Macro!W167,"]"),"")</f>
        <v/>
      </c>
      <c r="AD125" s="413"/>
      <c r="AE125" s="414"/>
    </row>
    <row r="126" spans="1:31" ht="20" customHeight="1">
      <c r="A126" s="380"/>
      <c r="B126" s="380"/>
      <c r="C126" s="380"/>
      <c r="D126" s="380"/>
      <c r="E126" s="380"/>
      <c r="F126" s="380"/>
      <c r="G126" s="380"/>
      <c r="H126" s="662"/>
      <c r="I126" s="380"/>
      <c r="J126" s="688"/>
      <c r="K126" s="380"/>
      <c r="L126" s="380"/>
      <c r="M126" s="688"/>
      <c r="N126" s="689"/>
      <c r="O126" s="689"/>
      <c r="P126" s="380"/>
      <c r="Q126" s="380"/>
      <c r="R126" s="380"/>
      <c r="S126" s="380"/>
      <c r="T126" s="380"/>
      <c r="U126" s="380"/>
      <c r="V126" s="380"/>
      <c r="W126" s="380"/>
      <c r="X126" s="380"/>
      <c r="Y126" s="380"/>
      <c r="Z126" s="687" t="str">
        <f>IF(Carbon_Macro!T168&lt;&gt;"",CONCATENATE(Carbon_Macro!$J168,"[",Carbon_Macro!T168,"]"),"")</f>
        <v/>
      </c>
      <c r="AA126" s="413" t="str">
        <f>IF(Carbon_Macro!U168&lt;&gt;"",CONCATENATE(Carbon_Macro!$J168,"[",Carbon_Macro!U168,"]"),"")</f>
        <v/>
      </c>
      <c r="AB126" s="413" t="str">
        <f>IF(Carbon_Macro!V168&lt;&gt;"",CONCATENATE(Carbon_Macro!$H168,"[",Carbon_Macro!V168,"]"),"")</f>
        <v/>
      </c>
      <c r="AC126" s="413" t="str">
        <f>IF(Carbon_Macro!W168&lt;&gt;"",CONCATENATE(Carbon_Macro!$H168,"[",Carbon_Macro!W168,"]"),"")</f>
        <v/>
      </c>
      <c r="AD126" s="413"/>
      <c r="AE126" s="414"/>
    </row>
    <row r="127" spans="1:31" ht="20" customHeight="1">
      <c r="A127" s="380"/>
      <c r="B127" s="380"/>
      <c r="C127" s="380"/>
      <c r="D127" s="380"/>
      <c r="E127" s="380"/>
      <c r="F127" s="380"/>
      <c r="G127" s="380"/>
      <c r="H127" s="662"/>
      <c r="I127" s="380"/>
      <c r="J127" s="688"/>
      <c r="K127" s="380"/>
      <c r="L127" s="380"/>
      <c r="M127" s="688"/>
      <c r="N127" s="689"/>
      <c r="O127" s="689"/>
      <c r="P127" s="380"/>
      <c r="Q127" s="380"/>
      <c r="R127" s="380"/>
      <c r="S127" s="380"/>
      <c r="T127" s="380"/>
      <c r="U127" s="380"/>
      <c r="V127" s="380"/>
      <c r="W127" s="380"/>
      <c r="X127" s="380"/>
      <c r="Y127" s="380"/>
      <c r="Z127" s="687" t="str">
        <f>IF(Carbon_Macro!T169&lt;&gt;"",CONCATENATE(Carbon_Macro!$J169,"[",Carbon_Macro!T169,"]"),"")</f>
        <v/>
      </c>
      <c r="AA127" s="413" t="str">
        <f>IF(Carbon_Macro!U169&lt;&gt;"",CONCATENATE(Carbon_Macro!$J169,"[",Carbon_Macro!U169,"]"),"")</f>
        <v/>
      </c>
      <c r="AB127" s="413" t="str">
        <f>IF(Carbon_Macro!V169&lt;&gt;"",CONCATENATE(Carbon_Macro!$H169,"[",Carbon_Macro!V169,"]"),"")</f>
        <v/>
      </c>
      <c r="AC127" s="413" t="str">
        <f>IF(Carbon_Macro!W169&lt;&gt;"",CONCATENATE(Carbon_Macro!$H169,"[",Carbon_Macro!W169,"]"),"")</f>
        <v/>
      </c>
      <c r="AD127" s="413"/>
      <c r="AE127" s="414"/>
    </row>
    <row r="128" spans="1:31" ht="20" customHeight="1">
      <c r="A128" s="380"/>
      <c r="B128" s="380"/>
      <c r="C128" s="380"/>
      <c r="D128" s="380"/>
      <c r="E128" s="380"/>
      <c r="F128" s="380"/>
      <c r="G128" s="380"/>
      <c r="H128" s="661"/>
      <c r="I128" s="380"/>
      <c r="J128" s="688"/>
      <c r="K128" s="380"/>
      <c r="L128" s="380"/>
      <c r="M128" s="688"/>
      <c r="N128" s="689"/>
      <c r="O128" s="689"/>
      <c r="P128" s="380"/>
      <c r="Q128" s="380"/>
      <c r="R128" s="380"/>
      <c r="S128" s="380"/>
      <c r="T128" s="380"/>
      <c r="U128" s="380"/>
      <c r="V128" s="380"/>
      <c r="W128" s="380"/>
      <c r="X128" s="380"/>
      <c r="Y128" s="380"/>
      <c r="Z128" s="687" t="str">
        <f>IF(Carbon_Macro!T170&lt;&gt;"",CONCATENATE(Carbon_Macro!$J170,"[",Carbon_Macro!T170,"]"),"")</f>
        <v/>
      </c>
      <c r="AA128" s="413" t="str">
        <f>IF(Carbon_Macro!U170&lt;&gt;"",CONCATENATE(Carbon_Macro!$J170,"[",Carbon_Macro!U170,"]"),"")</f>
        <v/>
      </c>
      <c r="AB128" s="413" t="str">
        <f>IF(Carbon_Macro!V170&lt;&gt;"",CONCATENATE(Carbon_Macro!$H170,"[",Carbon_Macro!V170,"]"),"")</f>
        <v/>
      </c>
      <c r="AC128" s="413" t="str">
        <f>IF(Carbon_Macro!W170&lt;&gt;"",CONCATENATE(Carbon_Macro!$H170,"[",Carbon_Macro!W170,"]"),"")</f>
        <v/>
      </c>
      <c r="AD128" s="413"/>
      <c r="AE128" s="414"/>
    </row>
    <row r="129" spans="1:31" ht="20" customHeight="1">
      <c r="A129" s="380"/>
      <c r="B129" s="380"/>
      <c r="C129" s="380"/>
      <c r="D129" s="380"/>
      <c r="E129" s="380"/>
      <c r="F129" s="380"/>
      <c r="G129" s="380"/>
      <c r="H129" s="662"/>
      <c r="I129" s="380"/>
      <c r="J129" s="688"/>
      <c r="K129" s="380"/>
      <c r="L129" s="380"/>
      <c r="M129" s="688"/>
      <c r="N129" s="689"/>
      <c r="O129" s="689"/>
      <c r="P129" s="380"/>
      <c r="Q129" s="380"/>
      <c r="R129" s="380"/>
      <c r="S129" s="380"/>
      <c r="T129" s="380"/>
      <c r="U129" s="380"/>
      <c r="V129" s="380"/>
      <c r="W129" s="380"/>
      <c r="X129" s="380"/>
      <c r="Y129" s="380"/>
      <c r="Z129" s="687" t="str">
        <f>IF(Carbon_Macro!T171&lt;&gt;"",CONCATENATE(Carbon_Macro!$J171,"[",Carbon_Macro!T171,"]"),"")</f>
        <v/>
      </c>
      <c r="AA129" s="413" t="str">
        <f>IF(Carbon_Macro!U171&lt;&gt;"",CONCATENATE(Carbon_Macro!$J171,"[",Carbon_Macro!U171,"]"),"")</f>
        <v/>
      </c>
      <c r="AB129" s="413" t="str">
        <f>IF(Carbon_Macro!V171&lt;&gt;"",CONCATENATE(Carbon_Macro!$H171,"[",Carbon_Macro!V171,"]"),"")</f>
        <v/>
      </c>
      <c r="AC129" s="413" t="str">
        <f>IF(Carbon_Macro!W171&lt;&gt;"",CONCATENATE(Carbon_Macro!$H171,"[",Carbon_Macro!W171,"]"),"")</f>
        <v/>
      </c>
      <c r="AD129" s="413"/>
      <c r="AE129" s="414"/>
    </row>
    <row r="130" spans="1:31" ht="20" customHeight="1">
      <c r="A130" s="380"/>
      <c r="B130" s="380"/>
      <c r="C130" s="380"/>
      <c r="D130" s="380"/>
      <c r="E130" s="380"/>
      <c r="F130" s="380"/>
      <c r="G130" s="380"/>
      <c r="H130" s="662"/>
      <c r="I130" s="380"/>
      <c r="J130" s="688"/>
      <c r="K130" s="380"/>
      <c r="L130" s="380"/>
      <c r="M130" s="688"/>
      <c r="N130" s="689"/>
      <c r="O130" s="689"/>
      <c r="P130" s="380"/>
      <c r="Q130" s="380"/>
      <c r="R130" s="380"/>
      <c r="S130" s="380"/>
      <c r="T130" s="380"/>
      <c r="U130" s="380"/>
      <c r="V130" s="380"/>
      <c r="W130" s="380"/>
      <c r="X130" s="380"/>
      <c r="Y130" s="380"/>
      <c r="Z130" s="687" t="str">
        <f>IF(Carbon_Macro!T172&lt;&gt;"",CONCATENATE(Carbon_Macro!$J172,"[",Carbon_Macro!T172,"]"),"")</f>
        <v/>
      </c>
      <c r="AA130" s="413" t="str">
        <f>IF(Carbon_Macro!U172&lt;&gt;"",CONCATENATE(Carbon_Macro!$J172,"[",Carbon_Macro!U172,"]"),"")</f>
        <v/>
      </c>
      <c r="AB130" s="413" t="str">
        <f>IF(Carbon_Macro!V172&lt;&gt;"",CONCATENATE(Carbon_Macro!$H172,"[",Carbon_Macro!V172,"]"),"")</f>
        <v/>
      </c>
      <c r="AC130" s="413" t="str">
        <f>IF(Carbon_Macro!W172&lt;&gt;"",CONCATENATE(Carbon_Macro!$H172,"[",Carbon_Macro!W172,"]"),"")</f>
        <v/>
      </c>
      <c r="AD130" s="413"/>
      <c r="AE130" s="414"/>
    </row>
    <row r="131" spans="1:31" ht="20" customHeight="1">
      <c r="A131" s="380"/>
      <c r="B131" s="380"/>
      <c r="C131" s="380"/>
      <c r="D131" s="380"/>
      <c r="E131" s="380"/>
      <c r="F131" s="380"/>
      <c r="G131" s="380"/>
      <c r="H131" s="661"/>
      <c r="I131" s="380"/>
      <c r="J131" s="688"/>
      <c r="K131" s="380"/>
      <c r="L131" s="380"/>
      <c r="M131" s="688"/>
      <c r="N131" s="689"/>
      <c r="O131" s="689"/>
      <c r="P131" s="380"/>
      <c r="Q131" s="380"/>
      <c r="R131" s="380"/>
      <c r="S131" s="380"/>
      <c r="T131" s="380"/>
      <c r="U131" s="380"/>
      <c r="V131" s="380"/>
      <c r="W131" s="380"/>
      <c r="X131" s="380"/>
      <c r="Y131" s="380"/>
      <c r="Z131" s="687" t="str">
        <f>IF(Carbon_Macro!T173&lt;&gt;"",CONCATENATE(Carbon_Macro!$J173,"[",Carbon_Macro!T173,"]"),"")</f>
        <v/>
      </c>
      <c r="AA131" s="413" t="str">
        <f>IF(Carbon_Macro!U173&lt;&gt;"",CONCATENATE(Carbon_Macro!$J173,"[",Carbon_Macro!U173,"]"),"")</f>
        <v/>
      </c>
      <c r="AB131" s="413" t="str">
        <f>IF(Carbon_Macro!V173&lt;&gt;"",CONCATENATE(Carbon_Macro!$H173,"[",Carbon_Macro!V173,"]"),"")</f>
        <v/>
      </c>
      <c r="AC131" s="413" t="str">
        <f>IF(Carbon_Macro!W173&lt;&gt;"",CONCATENATE(Carbon_Macro!$H173,"[",Carbon_Macro!W173,"]"),"")</f>
        <v/>
      </c>
      <c r="AD131" s="413"/>
      <c r="AE131" s="414"/>
    </row>
    <row r="132" spans="1:31" ht="20" customHeight="1">
      <c r="A132" s="380"/>
      <c r="B132" s="380"/>
      <c r="C132" s="380"/>
      <c r="D132" s="380"/>
      <c r="E132" s="380"/>
      <c r="F132" s="380"/>
      <c r="G132" s="380"/>
      <c r="H132" s="662"/>
      <c r="I132" s="380"/>
      <c r="J132" s="688"/>
      <c r="K132" s="380"/>
      <c r="L132" s="380"/>
      <c r="M132" s="688"/>
      <c r="N132" s="689"/>
      <c r="O132" s="689"/>
      <c r="P132" s="380"/>
      <c r="Q132" s="380"/>
      <c r="R132" s="380"/>
      <c r="S132" s="380"/>
      <c r="T132" s="380"/>
      <c r="U132" s="380"/>
      <c r="V132" s="380"/>
      <c r="W132" s="380"/>
      <c r="X132" s="380"/>
      <c r="Y132" s="380"/>
      <c r="Z132" s="687" t="str">
        <f>IF(Carbon_Macro!T174&lt;&gt;"",CONCATENATE(Carbon_Macro!$J174,"[",Carbon_Macro!T174,"]"),"")</f>
        <v/>
      </c>
      <c r="AA132" s="413" t="str">
        <f>IF(Carbon_Macro!U174&lt;&gt;"",CONCATENATE(Carbon_Macro!$J174,"[",Carbon_Macro!U174,"]"),"")</f>
        <v/>
      </c>
      <c r="AB132" s="413" t="str">
        <f>IF(Carbon_Macro!V174&lt;&gt;"",CONCATENATE(Carbon_Macro!$H174,"[",Carbon_Macro!V174,"]"),"")</f>
        <v/>
      </c>
      <c r="AC132" s="413" t="str">
        <f>IF(Carbon_Macro!W174&lt;&gt;"",CONCATENATE(Carbon_Macro!$H174,"[",Carbon_Macro!W174,"]"),"")</f>
        <v/>
      </c>
      <c r="AD132" s="413"/>
      <c r="AE132" s="414"/>
    </row>
    <row r="133" spans="1:31" ht="20" customHeight="1">
      <c r="A133" s="380"/>
      <c r="B133" s="380"/>
      <c r="C133" s="380"/>
      <c r="D133" s="380"/>
      <c r="E133" s="380"/>
      <c r="F133" s="380"/>
      <c r="G133" s="380"/>
      <c r="H133" s="662"/>
      <c r="I133" s="380"/>
      <c r="J133" s="688"/>
      <c r="K133" s="380"/>
      <c r="L133" s="380"/>
      <c r="M133" s="688"/>
      <c r="N133" s="689"/>
      <c r="O133" s="689"/>
      <c r="P133" s="380"/>
      <c r="Q133" s="380"/>
      <c r="R133" s="380"/>
      <c r="S133" s="380"/>
      <c r="T133" s="380"/>
      <c r="U133" s="380"/>
      <c r="V133" s="380"/>
      <c r="W133" s="380"/>
      <c r="X133" s="380"/>
      <c r="Y133" s="380"/>
      <c r="Z133" s="687" t="str">
        <f>IF(Carbon_Macro!T175&lt;&gt;"",CONCATENATE(Carbon_Macro!$J175,"[",Carbon_Macro!T175,"]"),"")</f>
        <v/>
      </c>
      <c r="AA133" s="413" t="str">
        <f>IF(Carbon_Macro!U175&lt;&gt;"",CONCATENATE(Carbon_Macro!$J175,"[",Carbon_Macro!U175,"]"),"")</f>
        <v/>
      </c>
      <c r="AB133" s="413" t="str">
        <f>IF(Carbon_Macro!V175&lt;&gt;"",CONCATENATE(Carbon_Macro!$H175,"[",Carbon_Macro!V175,"]"),"")</f>
        <v/>
      </c>
      <c r="AC133" s="413" t="str">
        <f>IF(Carbon_Macro!W175&lt;&gt;"",CONCATENATE(Carbon_Macro!$H175,"[",Carbon_Macro!W175,"]"),"")</f>
        <v/>
      </c>
      <c r="AD133" s="413"/>
      <c r="AE133" s="414"/>
    </row>
    <row r="134" spans="1:31" ht="22" customHeight="1">
      <c r="A134" s="380"/>
      <c r="B134" s="380"/>
      <c r="C134" s="380"/>
      <c r="D134" s="380"/>
      <c r="E134" s="380"/>
      <c r="F134" s="380"/>
      <c r="G134" s="380"/>
      <c r="H134" s="661"/>
      <c r="I134" s="380"/>
      <c r="J134" s="688"/>
      <c r="K134" s="380"/>
      <c r="L134" s="380"/>
      <c r="M134" s="688"/>
      <c r="N134" s="689"/>
      <c r="O134" s="689"/>
      <c r="P134" s="380"/>
      <c r="Q134" s="380"/>
      <c r="R134" s="380"/>
      <c r="S134" s="380"/>
      <c r="T134" s="380"/>
      <c r="U134" s="380"/>
      <c r="V134" s="380"/>
      <c r="W134" s="380"/>
      <c r="X134" s="380"/>
      <c r="Y134" s="380"/>
      <c r="Z134" s="687" t="str">
        <f>IF(Carbon_Macro!T176&lt;&gt;"",CONCATENATE(Carbon_Macro!$J176,"[",Carbon_Macro!T176,"]"),"")</f>
        <v/>
      </c>
      <c r="AA134" s="413" t="str">
        <f>IF(Carbon_Macro!U176&lt;&gt;"",CONCATENATE(Carbon_Macro!$J176,"[",Carbon_Macro!U176,"]"),"")</f>
        <v/>
      </c>
      <c r="AB134" s="413" t="str">
        <f>IF(Carbon_Macro!V176&lt;&gt;"",CONCATENATE(Carbon_Macro!$H176,"[",Carbon_Macro!V176,"]"),"")</f>
        <v/>
      </c>
      <c r="AC134" s="413" t="str">
        <f>IF(Carbon_Macro!W176&lt;&gt;"",CONCATENATE(Carbon_Macro!$H176,"[",Carbon_Macro!W176,"]"),"")</f>
        <v/>
      </c>
      <c r="AD134" s="413"/>
      <c r="AE134" s="414"/>
    </row>
    <row r="135" spans="1:31" ht="22" customHeight="1">
      <c r="A135" s="380"/>
      <c r="B135" s="380"/>
      <c r="C135" s="380"/>
      <c r="D135" s="380"/>
      <c r="E135" s="380"/>
      <c r="F135" s="380"/>
      <c r="G135" s="380"/>
      <c r="H135" s="662"/>
      <c r="I135" s="380"/>
      <c r="J135" s="688"/>
      <c r="K135" s="380"/>
      <c r="L135" s="380"/>
      <c r="M135" s="688"/>
      <c r="N135" s="689"/>
      <c r="O135" s="689"/>
      <c r="P135" s="380"/>
      <c r="Q135" s="380"/>
      <c r="R135" s="380"/>
      <c r="S135" s="380"/>
      <c r="T135" s="380"/>
      <c r="U135" s="380"/>
      <c r="V135" s="380"/>
      <c r="W135" s="380"/>
      <c r="X135" s="380"/>
      <c r="Y135" s="380"/>
      <c r="Z135" s="687" t="str">
        <f>IF(Carbon_Macro!T177&lt;&gt;"",CONCATENATE(Carbon_Macro!$J177,"[",Carbon_Macro!T177,"]"),"")</f>
        <v/>
      </c>
      <c r="AA135" s="413" t="str">
        <f>IF(Carbon_Macro!U177&lt;&gt;"",CONCATENATE(Carbon_Macro!$J177,"[",Carbon_Macro!U177,"]"),"")</f>
        <v/>
      </c>
      <c r="AB135" s="413" t="str">
        <f>IF(Carbon_Macro!V177&lt;&gt;"",CONCATENATE(Carbon_Macro!$H177,"[",Carbon_Macro!V177,"]"),"")</f>
        <v/>
      </c>
      <c r="AC135" s="413" t="str">
        <f>IF(Carbon_Macro!W177&lt;&gt;"",CONCATENATE(Carbon_Macro!$H177,"[",Carbon_Macro!W177,"]"),"")</f>
        <v/>
      </c>
      <c r="AD135" s="413"/>
      <c r="AE135" s="414"/>
    </row>
    <row r="136" spans="1:31" ht="22" customHeight="1">
      <c r="A136" s="380"/>
      <c r="B136" s="380"/>
      <c r="C136" s="380"/>
      <c r="D136" s="380"/>
      <c r="E136" s="380"/>
      <c r="F136" s="380"/>
      <c r="G136" s="380"/>
      <c r="H136" s="665"/>
      <c r="I136" s="380"/>
      <c r="J136" s="688"/>
      <c r="K136" s="380"/>
      <c r="L136" s="380"/>
      <c r="M136" s="688"/>
      <c r="N136" s="689"/>
      <c r="O136" s="689"/>
      <c r="P136" s="380"/>
      <c r="Q136" s="380"/>
      <c r="R136" s="380"/>
      <c r="S136" s="380"/>
      <c r="T136" s="380"/>
      <c r="U136" s="380"/>
      <c r="V136" s="380"/>
      <c r="W136" s="380"/>
      <c r="X136" s="380"/>
      <c r="Y136" s="380"/>
      <c r="Z136" s="687" t="str">
        <f>IF(Carbon_Macro!T178&lt;&gt;"",CONCATENATE(Carbon_Macro!$J178,"[",Carbon_Macro!T178,"]"),"")</f>
        <v/>
      </c>
      <c r="AA136" s="413" t="str">
        <f>IF(Carbon_Macro!U178&lt;&gt;"",CONCATENATE(Carbon_Macro!$J178,"[",Carbon_Macro!U178,"]"),"")</f>
        <v/>
      </c>
      <c r="AB136" s="413" t="str">
        <f>IF(Carbon_Macro!V178&lt;&gt;"",CONCATENATE(Carbon_Macro!$H178,"[",Carbon_Macro!V178,"]"),"")</f>
        <v/>
      </c>
      <c r="AC136" s="413" t="str">
        <f>IF(Carbon_Macro!W178&lt;&gt;"",CONCATENATE(Carbon_Macro!$H178,"[",Carbon_Macro!W178,"]"),"")</f>
        <v/>
      </c>
      <c r="AD136" s="413"/>
      <c r="AE136" s="414"/>
    </row>
    <row r="137" spans="1:31" ht="22" customHeight="1">
      <c r="A137" s="380"/>
      <c r="B137" s="380"/>
      <c r="C137" s="380"/>
      <c r="D137" s="380"/>
      <c r="E137" s="380"/>
      <c r="F137" s="380"/>
      <c r="G137" s="380"/>
      <c r="H137" s="669"/>
      <c r="I137" s="380"/>
      <c r="J137" s="688"/>
      <c r="K137" s="380"/>
      <c r="L137" s="380"/>
      <c r="M137" s="688"/>
      <c r="N137" s="689"/>
      <c r="O137" s="689"/>
      <c r="P137" s="380"/>
      <c r="Q137" s="380"/>
      <c r="R137" s="380"/>
      <c r="S137" s="380"/>
      <c r="T137" s="380"/>
      <c r="U137" s="380"/>
      <c r="V137" s="380"/>
      <c r="W137" s="380"/>
      <c r="X137" s="380"/>
      <c r="Y137" s="380"/>
      <c r="Z137" s="687" t="str">
        <f>IF(Carbon_Macro!T179&lt;&gt;"",CONCATENATE(Carbon_Macro!$J179,"[",Carbon_Macro!T179,"]"),"")</f>
        <v/>
      </c>
      <c r="AA137" s="413" t="str">
        <f>IF(Carbon_Macro!U179&lt;&gt;"",CONCATENATE(Carbon_Macro!$J179,"[",Carbon_Macro!U179,"]"),"")</f>
        <v/>
      </c>
      <c r="AB137" s="413" t="str">
        <f>IF(Carbon_Macro!V179&lt;&gt;"",CONCATENATE(Carbon_Macro!$H179,"[",Carbon_Macro!V179,"]"),"")</f>
        <v/>
      </c>
      <c r="AC137" s="413" t="str">
        <f>IF(Carbon_Macro!W179&lt;&gt;"",CONCATENATE(Carbon_Macro!$H179,"[",Carbon_Macro!W179,"]"),"")</f>
        <v/>
      </c>
      <c r="AD137" s="413"/>
      <c r="AE137" s="414"/>
    </row>
    <row r="138" spans="1:31" ht="22" customHeight="1">
      <c r="A138" s="380"/>
      <c r="B138" s="380"/>
      <c r="C138" s="380"/>
      <c r="D138" s="380"/>
      <c r="E138" s="380"/>
      <c r="F138" s="380"/>
      <c r="G138" s="380"/>
      <c r="H138" s="669"/>
      <c r="I138" s="380"/>
      <c r="J138" s="688"/>
      <c r="K138" s="380"/>
      <c r="L138" s="380"/>
      <c r="M138" s="688"/>
      <c r="N138" s="689"/>
      <c r="O138" s="689"/>
      <c r="P138" s="380"/>
      <c r="Q138" s="380"/>
      <c r="R138" s="380"/>
      <c r="S138" s="380"/>
      <c r="T138" s="380"/>
      <c r="U138" s="380"/>
      <c r="V138" s="380"/>
      <c r="W138" s="380"/>
      <c r="X138" s="380"/>
      <c r="Y138" s="380"/>
      <c r="Z138" s="687" t="str">
        <f>IF(Carbon_Macro!T180&lt;&gt;"",CONCATENATE(Carbon_Macro!$J180,"[",Carbon_Macro!T180,"]"),"")</f>
        <v/>
      </c>
      <c r="AA138" s="413" t="str">
        <f>IF(Carbon_Macro!U180&lt;&gt;"",CONCATENATE(Carbon_Macro!$J180,"[",Carbon_Macro!U180,"]"),"")</f>
        <v/>
      </c>
      <c r="AB138" s="413" t="str">
        <f>IF(Carbon_Macro!V180&lt;&gt;"",CONCATENATE(Carbon_Macro!$H180,"[",Carbon_Macro!V180,"]"),"")</f>
        <v/>
      </c>
      <c r="AC138" s="413" t="str">
        <f>IF(Carbon_Macro!W180&lt;&gt;"",CONCATENATE(Carbon_Macro!$H180,"[",Carbon_Macro!W180,"]"),"")</f>
        <v/>
      </c>
      <c r="AD138" s="413"/>
      <c r="AE138" s="414"/>
    </row>
    <row r="139" spans="1:31" ht="22" customHeight="1">
      <c r="A139" s="380"/>
      <c r="B139" s="380"/>
      <c r="C139" s="380"/>
      <c r="D139" s="380"/>
      <c r="E139" s="380"/>
      <c r="F139" s="380"/>
      <c r="G139" s="380"/>
      <c r="H139" s="665"/>
      <c r="I139" s="380"/>
      <c r="J139" s="688"/>
      <c r="K139" s="380"/>
      <c r="L139" s="380"/>
      <c r="M139" s="688"/>
      <c r="N139" s="689"/>
      <c r="O139" s="689"/>
      <c r="P139" s="380"/>
      <c r="Q139" s="380"/>
      <c r="R139" s="380"/>
      <c r="S139" s="380"/>
      <c r="T139" s="380"/>
      <c r="U139" s="380"/>
      <c r="V139" s="380"/>
      <c r="W139" s="380"/>
      <c r="X139" s="380"/>
      <c r="Y139" s="380"/>
      <c r="Z139" s="687" t="str">
        <f>IF(Carbon_Macro!T181&lt;&gt;"",CONCATENATE(Carbon_Macro!$J181,"[",Carbon_Macro!T181,"]"),"")</f>
        <v/>
      </c>
      <c r="AA139" s="413" t="str">
        <f>IF(Carbon_Macro!U181&lt;&gt;"",CONCATENATE(Carbon_Macro!$J181,"[",Carbon_Macro!U181,"]"),"")</f>
        <v/>
      </c>
      <c r="AB139" s="413" t="str">
        <f>IF(Carbon_Macro!V181&lt;&gt;"",CONCATENATE(Carbon_Macro!$H181,"[",Carbon_Macro!V181,"]"),"")</f>
        <v/>
      </c>
      <c r="AC139" s="413" t="str">
        <f>IF(Carbon_Macro!W181&lt;&gt;"",CONCATENATE(Carbon_Macro!$H181,"[",Carbon_Macro!W181,"]"),"")</f>
        <v/>
      </c>
      <c r="AD139" s="413"/>
      <c r="AE139" s="414"/>
    </row>
    <row r="140" spans="1:31" ht="22" customHeight="1">
      <c r="A140" s="380"/>
      <c r="B140" s="380"/>
      <c r="C140" s="380"/>
      <c r="D140" s="380"/>
      <c r="E140" s="380"/>
      <c r="F140" s="380"/>
      <c r="G140" s="380"/>
      <c r="H140" s="669"/>
      <c r="I140" s="380"/>
      <c r="J140" s="688"/>
      <c r="K140" s="380"/>
      <c r="L140" s="380"/>
      <c r="M140" s="688"/>
      <c r="N140" s="689"/>
      <c r="O140" s="689"/>
      <c r="P140" s="380"/>
      <c r="Q140" s="380"/>
      <c r="R140" s="380"/>
      <c r="S140" s="380"/>
      <c r="T140" s="380"/>
      <c r="U140" s="380"/>
      <c r="V140" s="380"/>
      <c r="W140" s="380"/>
      <c r="X140" s="380"/>
      <c r="Y140" s="380"/>
      <c r="Z140" s="687" t="str">
        <f>IF(Carbon_Macro!T182&lt;&gt;"",CONCATENATE(Carbon_Macro!$J182,"[",Carbon_Macro!T182,"]"),"")</f>
        <v/>
      </c>
      <c r="AA140" s="413" t="str">
        <f>IF(Carbon_Macro!U182&lt;&gt;"",CONCATENATE(Carbon_Macro!$J182,"[",Carbon_Macro!U182,"]"),"")</f>
        <v/>
      </c>
      <c r="AB140" s="413" t="str">
        <f>IF(Carbon_Macro!V182&lt;&gt;"",CONCATENATE(Carbon_Macro!$H182,"[",Carbon_Macro!V182,"]"),"")</f>
        <v/>
      </c>
      <c r="AC140" s="413" t="str">
        <f>IF(Carbon_Macro!W182&lt;&gt;"",CONCATENATE(Carbon_Macro!$H182,"[",Carbon_Macro!W182,"]"),"")</f>
        <v/>
      </c>
      <c r="AD140" s="413"/>
      <c r="AE140" s="414"/>
    </row>
    <row r="141" spans="1:31" ht="22" customHeight="1">
      <c r="A141" s="380"/>
      <c r="B141" s="380"/>
      <c r="C141" s="380"/>
      <c r="D141" s="380"/>
      <c r="E141" s="380"/>
      <c r="F141" s="380"/>
      <c r="G141" s="380"/>
      <c r="H141" s="669"/>
      <c r="I141" s="380"/>
      <c r="J141" s="688"/>
      <c r="K141" s="380"/>
      <c r="L141" s="380"/>
      <c r="M141" s="688"/>
      <c r="N141" s="689"/>
      <c r="O141" s="689"/>
      <c r="P141" s="380"/>
      <c r="Q141" s="380"/>
      <c r="R141" s="380"/>
      <c r="S141" s="380"/>
      <c r="T141" s="380"/>
      <c r="U141" s="380"/>
      <c r="V141" s="380"/>
      <c r="W141" s="380"/>
      <c r="X141" s="380"/>
      <c r="Y141" s="380"/>
      <c r="Z141" s="687" t="str">
        <f>IF(Carbon_Macro!T183&lt;&gt;"",CONCATENATE(Carbon_Macro!$J183,"[",Carbon_Macro!T183,"]"),"")</f>
        <v/>
      </c>
      <c r="AA141" s="413" t="str">
        <f>IF(Carbon_Macro!U183&lt;&gt;"",CONCATENATE(Carbon_Macro!$J183,"[",Carbon_Macro!U183,"]"),"")</f>
        <v/>
      </c>
      <c r="AB141" s="413" t="str">
        <f>IF(Carbon_Macro!V183&lt;&gt;"",CONCATENATE(Carbon_Macro!$H183,"[",Carbon_Macro!V183,"]"),"")</f>
        <v/>
      </c>
      <c r="AC141" s="413" t="str">
        <f>IF(Carbon_Macro!W183&lt;&gt;"",CONCATENATE(Carbon_Macro!$H183,"[",Carbon_Macro!W183,"]"),"")</f>
        <v/>
      </c>
      <c r="AD141" s="413"/>
      <c r="AE141" s="414"/>
    </row>
    <row r="142" spans="1:31" ht="22" customHeight="1">
      <c r="A142" s="380"/>
      <c r="B142" s="380"/>
      <c r="C142" s="380"/>
      <c r="D142" s="380"/>
      <c r="E142" s="380"/>
      <c r="F142" s="380"/>
      <c r="G142" s="380"/>
      <c r="H142" s="662"/>
      <c r="I142" s="380"/>
      <c r="J142" s="688"/>
      <c r="K142" s="380"/>
      <c r="L142" s="380"/>
      <c r="M142" s="688"/>
      <c r="N142" s="689"/>
      <c r="O142" s="689"/>
      <c r="P142" s="380"/>
      <c r="Q142" s="380"/>
      <c r="R142" s="380"/>
      <c r="S142" s="380"/>
      <c r="T142" s="380"/>
      <c r="U142" s="380"/>
      <c r="V142" s="380"/>
      <c r="W142" s="380"/>
      <c r="X142" s="380"/>
      <c r="Y142" s="380"/>
      <c r="Z142" s="687" t="str">
        <f>IF(Carbon_Macro!T184&lt;&gt;"",CONCATENATE(Carbon_Macro!$J184,"[",Carbon_Macro!T184,"]"),"")</f>
        <v/>
      </c>
      <c r="AA142" s="413" t="str">
        <f>IF(Carbon_Macro!U184&lt;&gt;"",CONCATENATE(Carbon_Macro!$J184,"[",Carbon_Macro!U184,"]"),"")</f>
        <v/>
      </c>
      <c r="AB142" s="413" t="str">
        <f>IF(Carbon_Macro!V184&lt;&gt;"",CONCATENATE(Carbon_Macro!$H184,"[",Carbon_Macro!V184,"]"),"")</f>
        <v/>
      </c>
      <c r="AC142" s="413" t="str">
        <f>IF(Carbon_Macro!W184&lt;&gt;"",CONCATENATE(Carbon_Macro!$H184,"[",Carbon_Macro!W184,"]"),"")</f>
        <v/>
      </c>
      <c r="AD142" s="413"/>
      <c r="AE142" s="414"/>
    </row>
    <row r="143" spans="1:31" ht="20" customHeight="1">
      <c r="A143" s="380"/>
      <c r="B143" s="380"/>
      <c r="C143" s="380"/>
      <c r="D143" s="380"/>
      <c r="E143" s="380"/>
      <c r="F143" s="380"/>
      <c r="G143" s="380"/>
      <c r="H143" s="665"/>
      <c r="I143" s="380"/>
      <c r="J143" s="688"/>
      <c r="K143" s="380"/>
      <c r="L143" s="380"/>
      <c r="M143" s="688"/>
      <c r="N143" s="689"/>
      <c r="O143" s="689"/>
      <c r="P143" s="380"/>
      <c r="Q143" s="380"/>
      <c r="R143" s="380"/>
      <c r="S143" s="380"/>
      <c r="T143" s="380"/>
      <c r="U143" s="380"/>
      <c r="V143" s="380"/>
      <c r="W143" s="380"/>
      <c r="X143" s="380"/>
      <c r="Y143" s="380"/>
      <c r="Z143" s="687" t="str">
        <f>IF(Carbon_Macro!T185&lt;&gt;"",CONCATENATE(Carbon_Macro!$J185,"[",Carbon_Macro!T185,"]"),"")</f>
        <v/>
      </c>
      <c r="AA143" s="413" t="str">
        <f>IF(Carbon_Macro!U185&lt;&gt;"",CONCATENATE(Carbon_Macro!$J185,"[",Carbon_Macro!U185,"]"),"")</f>
        <v/>
      </c>
      <c r="AB143" s="413" t="str">
        <f>IF(Carbon_Macro!V185&lt;&gt;"",CONCATENATE(Carbon_Macro!$H185,"[",Carbon_Macro!V185,"]"),"")</f>
        <v/>
      </c>
      <c r="AC143" s="413" t="str">
        <f>IF(Carbon_Macro!W185&lt;&gt;"",CONCATENATE(Carbon_Macro!$H185,"[",Carbon_Macro!W185,"]"),"")</f>
        <v/>
      </c>
      <c r="AD143" s="413"/>
      <c r="AE143" s="414"/>
    </row>
    <row r="144" spans="1:31" ht="20" customHeight="1">
      <c r="A144" s="380"/>
      <c r="B144" s="380"/>
      <c r="C144" s="380"/>
      <c r="D144" s="380"/>
      <c r="E144" s="380"/>
      <c r="F144" s="380"/>
      <c r="G144" s="380"/>
      <c r="H144" s="661"/>
      <c r="I144" s="380"/>
      <c r="J144" s="688"/>
      <c r="K144" s="380"/>
      <c r="L144" s="380"/>
      <c r="M144" s="688"/>
      <c r="N144" s="689"/>
      <c r="O144" s="689"/>
      <c r="P144" s="380"/>
      <c r="Q144" s="380"/>
      <c r="R144" s="380"/>
      <c r="S144" s="380"/>
      <c r="T144" s="380"/>
      <c r="U144" s="380"/>
      <c r="V144" s="380"/>
      <c r="W144" s="380"/>
      <c r="X144" s="380"/>
      <c r="Y144" s="380"/>
      <c r="Z144" s="687" t="str">
        <f>IF(Carbon_Macro!T186&lt;&gt;"",CONCATENATE(Carbon_Macro!$J186,"[",Carbon_Macro!T186,"]"),"")</f>
        <v/>
      </c>
      <c r="AA144" s="413" t="str">
        <f>IF(Carbon_Macro!U186&lt;&gt;"",CONCATENATE(Carbon_Macro!$J186,"[",Carbon_Macro!U186,"]"),"")</f>
        <v/>
      </c>
      <c r="AB144" s="413" t="str">
        <f>IF(Carbon_Macro!V186&lt;&gt;"",CONCATENATE(Carbon_Macro!$H186,"[",Carbon_Macro!V186,"]"),"")</f>
        <v/>
      </c>
      <c r="AC144" s="413" t="str">
        <f>IF(Carbon_Macro!W186&lt;&gt;"",CONCATENATE(Carbon_Macro!$H186,"[",Carbon_Macro!W186,"]"),"")</f>
        <v/>
      </c>
      <c r="AD144" s="413"/>
      <c r="AE144" s="414" t="str">
        <f>IF(Carbon_Macro!Y186&lt;&gt;"",CONCATENATE(Carbon_Macro!$H186,"[",Carbon_Macro!Y186,"]"),"")</f>
        <v/>
      </c>
    </row>
    <row r="145" spans="1:31" ht="20" customHeight="1">
      <c r="A145" s="380"/>
      <c r="B145" s="380"/>
      <c r="C145" s="380"/>
      <c r="D145" s="380"/>
      <c r="E145" s="380"/>
      <c r="F145" s="380"/>
      <c r="G145" s="380"/>
      <c r="H145" s="662"/>
      <c r="I145" s="380"/>
      <c r="J145" s="688"/>
      <c r="K145" s="380"/>
      <c r="L145" s="380"/>
      <c r="M145" s="688"/>
      <c r="N145" s="689"/>
      <c r="O145" s="689"/>
      <c r="P145" s="380"/>
      <c r="Q145" s="380"/>
      <c r="R145" s="380"/>
      <c r="S145" s="380"/>
      <c r="T145" s="380"/>
      <c r="U145" s="380"/>
      <c r="V145" s="380"/>
      <c r="W145" s="380"/>
      <c r="X145" s="380"/>
      <c r="Y145" s="380"/>
      <c r="Z145" s="687" t="str">
        <f>IF(Carbon_Macro!T187&lt;&gt;"",CONCATENATE(Carbon_Macro!$J187,"[",Carbon_Macro!T187,"]"),"")</f>
        <v/>
      </c>
      <c r="AA145" s="413" t="str">
        <f>IF(Carbon_Macro!U187&lt;&gt;"",CONCATENATE(Carbon_Macro!$J187,"[",Carbon_Macro!U187,"]"),"")</f>
        <v/>
      </c>
      <c r="AB145" s="413" t="str">
        <f>IF(Carbon_Macro!V187&lt;&gt;"",CONCATENATE(Carbon_Macro!$H187,"[",Carbon_Macro!V187,"]"),"")</f>
        <v/>
      </c>
      <c r="AC145" s="413" t="str">
        <f>IF(Carbon_Macro!W187&lt;&gt;"",CONCATENATE(Carbon_Macro!$H187,"[",Carbon_Macro!W187,"]"),"")</f>
        <v/>
      </c>
      <c r="AD145" s="413"/>
      <c r="AE145" s="414" t="str">
        <f>IF(Carbon_Macro!Y187&lt;&gt;"",CONCATENATE(Carbon_Macro!$H187,"[",Carbon_Macro!Y187,"]"),"")</f>
        <v/>
      </c>
    </row>
    <row r="146" spans="1:31" ht="20" customHeight="1">
      <c r="A146" s="380"/>
      <c r="B146" s="380"/>
      <c r="C146" s="380"/>
      <c r="D146" s="380"/>
      <c r="E146" s="380"/>
      <c r="F146" s="380"/>
      <c r="G146" s="380"/>
      <c r="H146" s="662"/>
      <c r="I146" s="380"/>
      <c r="J146" s="688"/>
      <c r="K146" s="380"/>
      <c r="L146" s="380"/>
      <c r="M146" s="688"/>
      <c r="N146" s="689"/>
      <c r="O146" s="689"/>
      <c r="P146" s="380"/>
      <c r="Q146" s="380"/>
      <c r="R146" s="380"/>
      <c r="S146" s="380"/>
      <c r="T146" s="380"/>
      <c r="U146" s="380"/>
      <c r="V146" s="380"/>
      <c r="W146" s="380"/>
      <c r="X146" s="380"/>
      <c r="Y146" s="380"/>
      <c r="Z146" s="687" t="str">
        <f>IF(Carbon_Macro!T188&lt;&gt;"",CONCATENATE(Carbon_Macro!$J188,"[",Carbon_Macro!T188,"]"),"")</f>
        <v/>
      </c>
      <c r="AA146" s="413" t="str">
        <f>IF(Carbon_Macro!U188&lt;&gt;"",CONCATENATE(Carbon_Macro!$J188,"[",Carbon_Macro!U188,"]"),"")</f>
        <v/>
      </c>
      <c r="AB146" s="413" t="str">
        <f>IF(Carbon_Macro!V188&lt;&gt;"",CONCATENATE(Carbon_Macro!$H188,"[",Carbon_Macro!V188,"]"),"")</f>
        <v/>
      </c>
      <c r="AC146" s="413" t="str">
        <f>IF(Carbon_Macro!W188&lt;&gt;"",CONCATENATE(Carbon_Macro!$H188,"[",Carbon_Macro!W188,"]"),"")</f>
        <v/>
      </c>
      <c r="AD146" s="413"/>
      <c r="AE146" s="414" t="str">
        <f>IF(Carbon_Macro!Y188&lt;&gt;"",CONCATENATE(Carbon_Macro!$H188,"[",Carbon_Macro!Y188,"]"),"")</f>
        <v/>
      </c>
    </row>
    <row r="147" spans="1:31" ht="20" customHeight="1">
      <c r="A147" s="380"/>
      <c r="B147" s="380"/>
      <c r="C147" s="380"/>
      <c r="D147" s="380"/>
      <c r="E147" s="380"/>
      <c r="F147" s="380"/>
      <c r="G147" s="380"/>
      <c r="H147" s="665"/>
      <c r="I147" s="380"/>
      <c r="J147" s="688"/>
      <c r="K147" s="380"/>
      <c r="L147" s="380"/>
      <c r="M147" s="688"/>
      <c r="N147" s="689"/>
      <c r="O147" s="689"/>
      <c r="P147" s="380"/>
      <c r="Q147" s="380"/>
      <c r="R147" s="380"/>
      <c r="S147" s="380"/>
      <c r="T147" s="380"/>
      <c r="U147" s="380"/>
      <c r="V147" s="380"/>
      <c r="W147" s="380"/>
      <c r="X147" s="380"/>
      <c r="Y147" s="380"/>
      <c r="Z147" s="687" t="str">
        <f>IF(Carbon_Macro!T189&lt;&gt;"",CONCATENATE(Carbon_Macro!$J189,"[",Carbon_Macro!T189,"]"),"")</f>
        <v/>
      </c>
      <c r="AA147" s="413" t="str">
        <f>IF(Carbon_Macro!U189&lt;&gt;"",CONCATENATE(Carbon_Macro!$J189,"[",Carbon_Macro!U189,"]"),"")</f>
        <v/>
      </c>
      <c r="AB147" s="413" t="str">
        <f>IF(Carbon_Macro!V189&lt;&gt;"",CONCATENATE(Carbon_Macro!$H189,"[",Carbon_Macro!V189,"]"),"")</f>
        <v/>
      </c>
      <c r="AC147" s="413" t="str">
        <f>IF(Carbon_Macro!W189&lt;&gt;"",CONCATENATE(Carbon_Macro!$H189,"[",Carbon_Macro!W189,"]"),"")</f>
        <v/>
      </c>
      <c r="AD147" s="413"/>
      <c r="AE147" s="414" t="str">
        <f>IF(Carbon_Macro!Y189&lt;&gt;"",CONCATENATE(Carbon_Macro!$H189,"[",Carbon_Macro!Y189,"]"),"")</f>
        <v/>
      </c>
    </row>
    <row r="148" spans="1:31" ht="20" customHeight="1">
      <c r="A148" s="380"/>
      <c r="B148" s="380"/>
      <c r="C148" s="380"/>
      <c r="D148" s="380"/>
      <c r="E148" s="380"/>
      <c r="F148" s="380"/>
      <c r="G148" s="380"/>
      <c r="H148" s="665"/>
      <c r="I148" s="380"/>
      <c r="J148" s="688"/>
      <c r="K148" s="380"/>
      <c r="L148" s="380"/>
      <c r="M148" s="688"/>
      <c r="N148" s="689"/>
      <c r="O148" s="689"/>
      <c r="P148" s="380"/>
      <c r="Q148" s="380"/>
      <c r="R148" s="380"/>
      <c r="S148" s="380"/>
      <c r="T148" s="380"/>
      <c r="U148" s="380"/>
      <c r="V148" s="380"/>
      <c r="W148" s="380"/>
      <c r="X148" s="380"/>
      <c r="Y148" s="380"/>
      <c r="Z148" s="687" t="str">
        <f>IF(Carbon_Macro!T190&lt;&gt;"",CONCATENATE(Carbon_Macro!$J190,"[",Carbon_Macro!T190,"]"),"")</f>
        <v/>
      </c>
      <c r="AA148" s="413" t="str">
        <f>IF(Carbon_Macro!U190&lt;&gt;"",CONCATENATE(Carbon_Macro!$J190,"[",Carbon_Macro!U190,"]"),"")</f>
        <v/>
      </c>
      <c r="AB148" s="413" t="str">
        <f>IF(Carbon_Macro!V190&lt;&gt;"",CONCATENATE(Carbon_Macro!$H190,"[",Carbon_Macro!V190,"]"),"")</f>
        <v/>
      </c>
      <c r="AC148" s="413" t="str">
        <f>IF(Carbon_Macro!W190&lt;&gt;"",CONCATENATE(Carbon_Macro!$H190,"[",Carbon_Macro!W190,"]"),"")</f>
        <v/>
      </c>
      <c r="AD148" s="413"/>
      <c r="AE148" s="414" t="str">
        <f>IF(Carbon_Macro!Y190&lt;&gt;"",CONCATENATE(Carbon_Macro!$H190,"[",Carbon_Macro!Y190,"]"),"")</f>
        <v/>
      </c>
    </row>
    <row r="149" spans="1:31" ht="20" customHeight="1">
      <c r="A149" s="380"/>
      <c r="B149" s="380"/>
      <c r="C149" s="380"/>
      <c r="D149" s="380"/>
      <c r="E149" s="380"/>
      <c r="F149" s="380"/>
      <c r="G149" s="380"/>
      <c r="H149" s="662"/>
      <c r="I149" s="380"/>
      <c r="J149" s="688"/>
      <c r="K149" s="380"/>
      <c r="L149" s="380"/>
      <c r="M149" s="688"/>
      <c r="N149" s="689"/>
      <c r="O149" s="689"/>
      <c r="P149" s="380"/>
      <c r="Q149" s="380"/>
      <c r="R149" s="380"/>
      <c r="S149" s="380"/>
      <c r="T149" s="380"/>
      <c r="U149" s="380"/>
      <c r="V149" s="380"/>
      <c r="W149" s="380"/>
      <c r="X149" s="380"/>
      <c r="Y149" s="380"/>
      <c r="Z149" s="687" t="str">
        <f>IF(Carbon_Macro!T191&lt;&gt;"",CONCATENATE(Carbon_Macro!$J191,"[",Carbon_Macro!T191,"]"),"")</f>
        <v/>
      </c>
      <c r="AA149" s="413" t="str">
        <f>IF(Carbon_Macro!U191&lt;&gt;"",CONCATENATE(Carbon_Macro!$J191,"[",Carbon_Macro!U191,"]"),"")</f>
        <v/>
      </c>
      <c r="AB149" s="413" t="str">
        <f>IF(Carbon_Macro!V191&lt;&gt;"",CONCATENATE(Carbon_Macro!$H191,"[",Carbon_Macro!V191,"]"),"")</f>
        <v/>
      </c>
      <c r="AC149" s="413" t="str">
        <f>IF(Carbon_Macro!W191&lt;&gt;"",CONCATENATE(Carbon_Macro!$H191,"[",Carbon_Macro!W191,"]"),"")</f>
        <v/>
      </c>
      <c r="AD149" s="413"/>
      <c r="AE149" s="414" t="str">
        <f>IF(Carbon_Macro!Y191&lt;&gt;"",CONCATENATE(Carbon_Macro!$H191,"[",Carbon_Macro!Y191,"]"),"")</f>
        <v/>
      </c>
    </row>
    <row r="150" spans="1:31" ht="20" customHeight="1">
      <c r="A150" s="380"/>
      <c r="B150" s="380"/>
      <c r="C150" s="380"/>
      <c r="D150" s="380"/>
      <c r="E150" s="380"/>
      <c r="F150" s="380"/>
      <c r="G150" s="380"/>
      <c r="H150" s="661"/>
      <c r="I150" s="380"/>
      <c r="J150" s="688"/>
      <c r="K150" s="380"/>
      <c r="L150" s="380"/>
      <c r="M150" s="688"/>
      <c r="N150" s="689"/>
      <c r="O150" s="689"/>
      <c r="P150" s="380"/>
      <c r="Q150" s="380"/>
      <c r="R150" s="380"/>
      <c r="S150" s="380"/>
      <c r="T150" s="380"/>
      <c r="U150" s="380"/>
      <c r="V150" s="380"/>
      <c r="W150" s="380"/>
      <c r="X150" s="380"/>
      <c r="Y150" s="380"/>
      <c r="Z150" s="687" t="str">
        <f>IF(Carbon_Macro!T192&lt;&gt;"",CONCATENATE(Carbon_Macro!$J192,"[",Carbon_Macro!T192,"]"),"")</f>
        <v/>
      </c>
      <c r="AA150" s="413" t="str">
        <f>IF(Carbon_Macro!U192&lt;&gt;"",CONCATENATE(Carbon_Macro!$J192,"[",Carbon_Macro!U192,"]"),"")</f>
        <v/>
      </c>
      <c r="AB150" s="413" t="str">
        <f>IF(Carbon_Macro!V192&lt;&gt;"",CONCATENATE(Carbon_Macro!$H192,"[",Carbon_Macro!V192,"]"),"")</f>
        <v/>
      </c>
      <c r="AC150" s="413" t="str">
        <f>IF(Carbon_Macro!W192&lt;&gt;"",CONCATENATE(Carbon_Macro!$H192,"[",Carbon_Macro!W192,"]"),"")</f>
        <v/>
      </c>
      <c r="AD150" s="413"/>
      <c r="AE150" s="414"/>
    </row>
    <row r="151" spans="1:31" ht="20" customHeight="1">
      <c r="A151" s="380"/>
      <c r="B151" s="380"/>
      <c r="C151" s="380"/>
      <c r="D151" s="380"/>
      <c r="E151" s="380"/>
      <c r="F151" s="380"/>
      <c r="G151" s="380"/>
      <c r="H151" s="662"/>
      <c r="I151" s="380"/>
      <c r="J151" s="688"/>
      <c r="K151" s="380"/>
      <c r="L151" s="380"/>
      <c r="M151" s="688"/>
      <c r="N151" s="689"/>
      <c r="O151" s="689"/>
      <c r="P151" s="380"/>
      <c r="Q151" s="380"/>
      <c r="R151" s="380"/>
      <c r="S151" s="380"/>
      <c r="T151" s="380"/>
      <c r="U151" s="380"/>
      <c r="V151" s="380"/>
      <c r="W151" s="380"/>
      <c r="X151" s="380"/>
      <c r="Y151" s="380"/>
      <c r="Z151" s="687" t="str">
        <f>IF(Carbon_Macro!T193&lt;&gt;"",CONCATENATE(Carbon_Macro!$J193,"[",Carbon_Macro!T193,"]"),"")</f>
        <v/>
      </c>
      <c r="AA151" s="413" t="str">
        <f>IF(Carbon_Macro!U193&lt;&gt;"",CONCATENATE(Carbon_Macro!$J193,"[",Carbon_Macro!U193,"]"),"")</f>
        <v/>
      </c>
      <c r="AB151" s="413" t="str">
        <f>IF(Carbon_Macro!V193&lt;&gt;"",CONCATENATE(Carbon_Macro!$H193,"[",Carbon_Macro!V193,"]"),"")</f>
        <v/>
      </c>
      <c r="AC151" s="413" t="str">
        <f>IF(Carbon_Macro!W193&lt;&gt;"",CONCATENATE(Carbon_Macro!$H193,"[",Carbon_Macro!W193,"]"),"")</f>
        <v/>
      </c>
      <c r="AD151" s="413"/>
      <c r="AE151" s="414"/>
    </row>
    <row r="152" spans="1:31" ht="20" customHeight="1">
      <c r="A152" s="380"/>
      <c r="B152" s="380"/>
      <c r="C152" s="380"/>
      <c r="D152" s="380"/>
      <c r="E152" s="380"/>
      <c r="F152" s="380"/>
      <c r="G152" s="380"/>
      <c r="H152" s="662"/>
      <c r="I152" s="380"/>
      <c r="J152" s="688"/>
      <c r="K152" s="380"/>
      <c r="L152" s="380"/>
      <c r="M152" s="688"/>
      <c r="N152" s="689"/>
      <c r="O152" s="689"/>
      <c r="P152" s="380"/>
      <c r="Q152" s="380"/>
      <c r="R152" s="380"/>
      <c r="S152" s="380"/>
      <c r="T152" s="380"/>
      <c r="U152" s="380"/>
      <c r="V152" s="380"/>
      <c r="W152" s="380"/>
      <c r="X152" s="380"/>
      <c r="Y152" s="380"/>
      <c r="Z152" s="687" t="str">
        <f>IF(Carbon_Macro!T194&lt;&gt;"",CONCATENATE(Carbon_Macro!$J194,"[",Carbon_Macro!T194,"]"),"")</f>
        <v/>
      </c>
      <c r="AA152" s="413" t="str">
        <f>IF(Carbon_Macro!U194&lt;&gt;"",CONCATENATE(Carbon_Macro!$J194,"[",Carbon_Macro!U194,"]"),"")</f>
        <v/>
      </c>
      <c r="AB152" s="413" t="str">
        <f>IF(Carbon_Macro!V194&lt;&gt;"",CONCATENATE(Carbon_Macro!$H194,"[",Carbon_Macro!V194,"]"),"")</f>
        <v/>
      </c>
      <c r="AC152" s="413" t="str">
        <f>IF(Carbon_Macro!W194&lt;&gt;"",CONCATENATE(Carbon_Macro!$H194,"[",Carbon_Macro!W194,"]"),"")</f>
        <v/>
      </c>
      <c r="AD152" s="413"/>
      <c r="AE152" s="414"/>
    </row>
    <row r="153" spans="1:31" ht="20" customHeight="1">
      <c r="A153" s="380"/>
      <c r="B153" s="380"/>
      <c r="C153" s="380"/>
      <c r="D153" s="380"/>
      <c r="E153" s="380"/>
      <c r="F153" s="380"/>
      <c r="G153" s="380"/>
      <c r="H153" s="665"/>
      <c r="I153" s="380"/>
      <c r="J153" s="688"/>
      <c r="K153" s="380"/>
      <c r="L153" s="380"/>
      <c r="M153" s="688"/>
      <c r="N153" s="689"/>
      <c r="O153" s="689"/>
      <c r="P153" s="380"/>
      <c r="Q153" s="380"/>
      <c r="R153" s="380"/>
      <c r="S153" s="380"/>
      <c r="T153" s="380"/>
      <c r="U153" s="380"/>
      <c r="V153" s="380"/>
      <c r="W153" s="380"/>
      <c r="X153" s="380"/>
      <c r="Y153" s="380"/>
      <c r="Z153" s="687" t="str">
        <f>IF(Carbon_Macro!T195&lt;&gt;"",CONCATENATE(Carbon_Macro!$J195,"[",Carbon_Macro!T195,"]"),"")</f>
        <v/>
      </c>
      <c r="AA153" s="413" t="str">
        <f>IF(Carbon_Macro!U195&lt;&gt;"",CONCATENATE(Carbon_Macro!$J195,"[",Carbon_Macro!U195,"]"),"")</f>
        <v/>
      </c>
      <c r="AB153" s="413" t="str">
        <f>IF(Carbon_Macro!V195&lt;&gt;"",CONCATENATE(Carbon_Macro!$H195,"[",Carbon_Macro!V195,"]"),"")</f>
        <v/>
      </c>
      <c r="AC153" s="413" t="str">
        <f>IF(Carbon_Macro!W195&lt;&gt;"",CONCATENATE(Carbon_Macro!$H195,"[",Carbon_Macro!W195,"]"),"")</f>
        <v/>
      </c>
      <c r="AD153" s="413"/>
      <c r="AE153" s="414"/>
    </row>
    <row r="154" spans="1:31" ht="20" customHeight="1">
      <c r="A154" s="380"/>
      <c r="B154" s="380"/>
      <c r="C154" s="380"/>
      <c r="D154" s="380"/>
      <c r="E154" s="380"/>
      <c r="F154" s="380"/>
      <c r="G154" s="380"/>
      <c r="H154" s="665"/>
      <c r="I154" s="380"/>
      <c r="J154" s="688"/>
      <c r="K154" s="380"/>
      <c r="L154" s="380"/>
      <c r="M154" s="688"/>
      <c r="N154" s="689"/>
      <c r="O154" s="689"/>
      <c r="P154" s="380"/>
      <c r="Q154" s="380"/>
      <c r="R154" s="380"/>
      <c r="S154" s="380"/>
      <c r="T154" s="380"/>
      <c r="U154" s="380"/>
      <c r="V154" s="380"/>
      <c r="W154" s="380"/>
      <c r="X154" s="380"/>
      <c r="Y154" s="380"/>
      <c r="Z154" s="687" t="str">
        <f>IF(Carbon_Macro!T196&lt;&gt;"",CONCATENATE(Carbon_Macro!$J196,"[",Carbon_Macro!T196,"]"),"")</f>
        <v/>
      </c>
      <c r="AA154" s="413" t="str">
        <f>IF(Carbon_Macro!U196&lt;&gt;"",CONCATENATE(Carbon_Macro!$J196,"[",Carbon_Macro!U196,"]"),"")</f>
        <v/>
      </c>
      <c r="AB154" s="413" t="str">
        <f>IF(Carbon_Macro!V196&lt;&gt;"",CONCATENATE(Carbon_Macro!$H196,"[",Carbon_Macro!V196,"]"),"")</f>
        <v/>
      </c>
      <c r="AC154" s="413" t="str">
        <f>IF(Carbon_Macro!W196&lt;&gt;"",CONCATENATE(Carbon_Macro!$H196,"[",Carbon_Macro!W196,"]"),"")</f>
        <v/>
      </c>
      <c r="AD154" s="413"/>
      <c r="AE154" s="414"/>
    </row>
    <row r="155" spans="1:31" ht="20" customHeight="1">
      <c r="A155" s="380"/>
      <c r="B155" s="380"/>
      <c r="C155" s="380"/>
      <c r="D155" s="380"/>
      <c r="E155" s="380"/>
      <c r="F155" s="380"/>
      <c r="G155" s="380"/>
      <c r="H155" s="662"/>
      <c r="I155" s="380"/>
      <c r="J155" s="688"/>
      <c r="K155" s="380"/>
      <c r="L155" s="380"/>
      <c r="M155" s="688"/>
      <c r="N155" s="689"/>
      <c r="O155" s="689"/>
      <c r="P155" s="380"/>
      <c r="Q155" s="380"/>
      <c r="R155" s="380"/>
      <c r="S155" s="380"/>
      <c r="T155" s="380"/>
      <c r="U155" s="380"/>
      <c r="V155" s="380"/>
      <c r="W155" s="380"/>
      <c r="X155" s="380"/>
      <c r="Y155" s="380"/>
      <c r="Z155" s="687" t="str">
        <f>IF(Carbon_Macro!T197&lt;&gt;"",CONCATENATE(Carbon_Macro!$J197,"[",Carbon_Macro!T197,"]"),"")</f>
        <v/>
      </c>
      <c r="AA155" s="413" t="str">
        <f>IF(Carbon_Macro!U197&lt;&gt;"",CONCATENATE(Carbon_Macro!$J197,"[",Carbon_Macro!U197,"]"),"")</f>
        <v/>
      </c>
      <c r="AB155" s="413" t="str">
        <f>IF(Carbon_Macro!V197&lt;&gt;"",CONCATENATE(Carbon_Macro!$H197,"[",Carbon_Macro!V197,"]"),"")</f>
        <v/>
      </c>
      <c r="AC155" s="413" t="str">
        <f>IF(Carbon_Macro!W197&lt;&gt;"",CONCATENATE(Carbon_Macro!$H197,"[",Carbon_Macro!W197,"]"),"")</f>
        <v/>
      </c>
      <c r="AD155" s="413"/>
      <c r="AE155" s="414"/>
    </row>
    <row r="156" spans="1:31" ht="20" customHeight="1">
      <c r="A156" s="380"/>
      <c r="B156" s="380"/>
      <c r="C156" s="380"/>
      <c r="D156" s="380"/>
      <c r="E156" s="380"/>
      <c r="F156" s="380"/>
      <c r="G156" s="380"/>
      <c r="H156" s="661"/>
      <c r="I156" s="380"/>
      <c r="J156" s="688"/>
      <c r="K156" s="380"/>
      <c r="L156" s="380"/>
      <c r="M156" s="688"/>
      <c r="N156" s="689"/>
      <c r="O156" s="689"/>
      <c r="P156" s="380"/>
      <c r="Q156" s="380"/>
      <c r="R156" s="380"/>
      <c r="S156" s="380"/>
      <c r="T156" s="380"/>
      <c r="U156" s="380"/>
      <c r="V156" s="380"/>
      <c r="W156" s="380"/>
      <c r="X156" s="380"/>
      <c r="Y156" s="380"/>
      <c r="Z156" s="687" t="str">
        <f>IF(Carbon_Macro!T198&lt;&gt;"",CONCATENATE(Carbon_Macro!$J198,"[",Carbon_Macro!T198,"]"),"")</f>
        <v/>
      </c>
      <c r="AA156" s="413" t="str">
        <f>IF(Carbon_Macro!U198&lt;&gt;"",CONCATENATE(Carbon_Macro!$J198,"[",Carbon_Macro!U198,"]"),"")</f>
        <v/>
      </c>
      <c r="AB156" s="413" t="str">
        <f>IF(Carbon_Macro!V198&lt;&gt;"",CONCATENATE(Carbon_Macro!$H198,"[",Carbon_Macro!V198,"]"),"")</f>
        <v/>
      </c>
      <c r="AC156" s="413" t="str">
        <f>IF(Carbon_Macro!W198&lt;&gt;"",CONCATENATE(Carbon_Macro!$H198,"[",Carbon_Macro!W198,"]"),"")</f>
        <v/>
      </c>
      <c r="AD156" s="413"/>
      <c r="AE156" s="414"/>
    </row>
    <row r="157" spans="1:31" ht="20" customHeight="1">
      <c r="A157" s="380"/>
      <c r="B157" s="380"/>
      <c r="C157" s="380"/>
      <c r="D157" s="380"/>
      <c r="E157" s="380"/>
      <c r="F157" s="380"/>
      <c r="G157" s="380"/>
      <c r="H157" s="662"/>
      <c r="I157" s="380"/>
      <c r="J157" s="688"/>
      <c r="K157" s="380"/>
      <c r="L157" s="380"/>
      <c r="M157" s="688"/>
      <c r="N157" s="689"/>
      <c r="O157" s="689"/>
      <c r="P157" s="380"/>
      <c r="Q157" s="380"/>
      <c r="R157" s="380"/>
      <c r="S157" s="380"/>
      <c r="T157" s="380"/>
      <c r="U157" s="380"/>
      <c r="V157" s="380"/>
      <c r="W157" s="380"/>
      <c r="X157" s="380"/>
      <c r="Y157" s="380"/>
      <c r="Z157" s="687" t="str">
        <f>IF(Carbon_Macro!T199&lt;&gt;"",CONCATENATE(Carbon_Macro!$J199,"[",Carbon_Macro!T199,"]"),"")</f>
        <v/>
      </c>
      <c r="AA157" s="413" t="str">
        <f>IF(Carbon_Macro!U199&lt;&gt;"",CONCATENATE(Carbon_Macro!$J199,"[",Carbon_Macro!U199,"]"),"")</f>
        <v/>
      </c>
      <c r="AB157" s="413" t="str">
        <f>IF(Carbon_Macro!V199&lt;&gt;"",CONCATENATE(Carbon_Macro!$H199,"[",Carbon_Macro!V199,"]"),"")</f>
        <v/>
      </c>
      <c r="AC157" s="413" t="str">
        <f>IF(Carbon_Macro!W199&lt;&gt;"",CONCATENATE(Carbon_Macro!$H199,"[",Carbon_Macro!W199,"]"),"")</f>
        <v/>
      </c>
      <c r="AD157" s="413"/>
      <c r="AE157" s="414"/>
    </row>
    <row r="158" spans="1:31" ht="20" customHeight="1">
      <c r="A158" s="380"/>
      <c r="B158" s="380"/>
      <c r="C158" s="380"/>
      <c r="D158" s="380"/>
      <c r="E158" s="380"/>
      <c r="F158" s="380"/>
      <c r="G158" s="380"/>
      <c r="H158" s="662"/>
      <c r="I158" s="380"/>
      <c r="J158" s="688"/>
      <c r="K158" s="380"/>
      <c r="L158" s="380"/>
      <c r="M158" s="688"/>
      <c r="N158" s="689"/>
      <c r="O158" s="689"/>
      <c r="P158" s="380"/>
      <c r="Q158" s="380"/>
      <c r="R158" s="380"/>
      <c r="S158" s="380"/>
      <c r="T158" s="380"/>
      <c r="U158" s="380"/>
      <c r="V158" s="380"/>
      <c r="W158" s="380"/>
      <c r="X158" s="380"/>
      <c r="Y158" s="380"/>
      <c r="Z158" s="687" t="str">
        <f>IF(Carbon_Macro!T200&lt;&gt;"",CONCATENATE(Carbon_Macro!$J200,"[",Carbon_Macro!T200,"]"),"")</f>
        <v/>
      </c>
      <c r="AA158" s="413" t="str">
        <f>IF(Carbon_Macro!U200&lt;&gt;"",CONCATENATE(Carbon_Macro!$J200,"[",Carbon_Macro!U200,"]"),"")</f>
        <v/>
      </c>
      <c r="AB158" s="413" t="str">
        <f>IF(Carbon_Macro!V200&lt;&gt;"",CONCATENATE(Carbon_Macro!$H200,"[",Carbon_Macro!V200,"]"),"")</f>
        <v/>
      </c>
      <c r="AC158" s="413" t="str">
        <f>IF(Carbon_Macro!W200&lt;&gt;"",CONCATENATE(Carbon_Macro!$H200,"[",Carbon_Macro!W200,"]"),"")</f>
        <v/>
      </c>
      <c r="AD158" s="413"/>
      <c r="AE158" s="414"/>
    </row>
    <row r="159" spans="1:31" ht="20" customHeight="1">
      <c r="A159" s="380"/>
      <c r="B159" s="380"/>
      <c r="C159" s="380"/>
      <c r="D159" s="380"/>
      <c r="E159" s="380"/>
      <c r="F159" s="380"/>
      <c r="G159" s="380"/>
      <c r="H159" s="665"/>
      <c r="I159" s="380"/>
      <c r="J159" s="688"/>
      <c r="K159" s="380"/>
      <c r="L159" s="380"/>
      <c r="M159" s="688"/>
      <c r="N159" s="689"/>
      <c r="O159" s="689"/>
      <c r="P159" s="380"/>
      <c r="Q159" s="380"/>
      <c r="R159" s="380"/>
      <c r="S159" s="380"/>
      <c r="T159" s="380"/>
      <c r="U159" s="380"/>
      <c r="V159" s="380"/>
      <c r="W159" s="380"/>
      <c r="X159" s="380"/>
      <c r="Y159" s="380"/>
      <c r="Z159" s="687" t="str">
        <f>IF(Carbon_Macro!T201&lt;&gt;"",CONCATENATE(Carbon_Macro!$J201,"[",Carbon_Macro!T201,"]"),"")</f>
        <v/>
      </c>
      <c r="AA159" s="413" t="str">
        <f>IF(Carbon_Macro!U201&lt;&gt;"",CONCATENATE(Carbon_Macro!$J201,"[",Carbon_Macro!U201,"]"),"")</f>
        <v/>
      </c>
      <c r="AB159" s="413" t="str">
        <f>IF(Carbon_Macro!V201&lt;&gt;"",CONCATENATE(Carbon_Macro!$H201,"[",Carbon_Macro!V201,"]"),"")</f>
        <v/>
      </c>
      <c r="AC159" s="413" t="str">
        <f>IF(Carbon_Macro!W201&lt;&gt;"",CONCATENATE(Carbon_Macro!$H201,"[",Carbon_Macro!W201,"]"),"")</f>
        <v/>
      </c>
      <c r="AD159" s="413"/>
      <c r="AE159" s="414"/>
    </row>
    <row r="160" spans="1:31" ht="20" customHeight="1">
      <c r="A160" s="380"/>
      <c r="B160" s="380"/>
      <c r="C160" s="380"/>
      <c r="D160" s="380"/>
      <c r="E160" s="380"/>
      <c r="F160" s="380"/>
      <c r="G160" s="380"/>
      <c r="H160" s="665"/>
      <c r="I160" s="380"/>
      <c r="J160" s="688"/>
      <c r="K160" s="380"/>
      <c r="L160" s="380"/>
      <c r="M160" s="688"/>
      <c r="N160" s="689"/>
      <c r="O160" s="689"/>
      <c r="P160" s="380"/>
      <c r="Q160" s="380"/>
      <c r="R160" s="380"/>
      <c r="S160" s="380"/>
      <c r="T160" s="380"/>
      <c r="U160" s="380"/>
      <c r="V160" s="380"/>
      <c r="W160" s="380"/>
      <c r="X160" s="380"/>
      <c r="Y160" s="380"/>
      <c r="Z160" s="687" t="str">
        <f>IF(Carbon_Macro!T202&lt;&gt;"",CONCATENATE(Carbon_Macro!$J202,"[",Carbon_Macro!T202,"]"),"")</f>
        <v/>
      </c>
      <c r="AA160" s="413" t="str">
        <f>IF(Carbon_Macro!U202&lt;&gt;"",CONCATENATE(Carbon_Macro!$J202,"[",Carbon_Macro!U202,"]"),"")</f>
        <v/>
      </c>
      <c r="AB160" s="413" t="str">
        <f>IF(Carbon_Macro!V202&lt;&gt;"",CONCATENATE(Carbon_Macro!$H202,"[",Carbon_Macro!V202,"]"),"")</f>
        <v/>
      </c>
      <c r="AC160" s="413" t="str">
        <f>IF(Carbon_Macro!W202&lt;&gt;"",CONCATENATE(Carbon_Macro!$H202,"[",Carbon_Macro!W202,"]"),"")</f>
        <v/>
      </c>
      <c r="AD160" s="413"/>
      <c r="AE160" s="414"/>
    </row>
    <row r="161" spans="1:1511" ht="20" customHeight="1">
      <c r="A161" s="380"/>
      <c r="B161" s="380"/>
      <c r="C161" s="380"/>
      <c r="D161" s="380"/>
      <c r="E161" s="380"/>
      <c r="F161" s="380"/>
      <c r="G161" s="380"/>
      <c r="H161" s="662"/>
      <c r="I161" s="380"/>
      <c r="J161" s="688"/>
      <c r="K161" s="380"/>
      <c r="L161" s="380"/>
      <c r="M161" s="688"/>
      <c r="N161" s="689"/>
      <c r="O161" s="689"/>
      <c r="P161" s="380"/>
      <c r="Q161" s="380"/>
      <c r="R161" s="380"/>
      <c r="S161" s="380"/>
      <c r="T161" s="380"/>
      <c r="U161" s="380"/>
      <c r="V161" s="380"/>
      <c r="W161" s="380"/>
      <c r="X161" s="380"/>
      <c r="Y161" s="380"/>
      <c r="Z161" s="687" t="str">
        <f>IF(Carbon_Macro!T203&lt;&gt;"",CONCATENATE(Carbon_Macro!$J203,"[",Carbon_Macro!T203,"]"),"")</f>
        <v/>
      </c>
      <c r="AA161" s="413" t="str">
        <f>IF(Carbon_Macro!U203&lt;&gt;"",CONCATENATE(Carbon_Macro!$J203,"[",Carbon_Macro!U203,"]"),"")</f>
        <v/>
      </c>
      <c r="AB161" s="413" t="str">
        <f>IF(Carbon_Macro!V203&lt;&gt;"",CONCATENATE(Carbon_Macro!$H203,"[",Carbon_Macro!V203,"]"),"")</f>
        <v/>
      </c>
      <c r="AC161" s="413" t="str">
        <f>IF(Carbon_Macro!W203&lt;&gt;"",CONCATENATE(Carbon_Macro!$H203,"[",Carbon_Macro!W203,"]"),"")</f>
        <v/>
      </c>
      <c r="AD161" s="413"/>
      <c r="AE161" s="414"/>
    </row>
    <row r="162" spans="1:1511" ht="20" customHeight="1">
      <c r="A162" s="380"/>
      <c r="B162" s="380"/>
      <c r="C162" s="380"/>
      <c r="D162" s="380"/>
      <c r="E162" s="380"/>
      <c r="F162" s="380"/>
      <c r="G162" s="380"/>
      <c r="H162" s="661"/>
      <c r="I162" s="380"/>
      <c r="J162" s="688"/>
      <c r="K162" s="380"/>
      <c r="L162" s="380"/>
      <c r="M162" s="688"/>
      <c r="N162" s="689"/>
      <c r="O162" s="689"/>
      <c r="P162" s="380"/>
      <c r="Q162" s="380"/>
      <c r="R162" s="380"/>
      <c r="S162" s="380"/>
      <c r="T162" s="380"/>
      <c r="U162" s="380"/>
      <c r="V162" s="380"/>
      <c r="W162" s="380"/>
      <c r="X162" s="380"/>
      <c r="Y162" s="380"/>
      <c r="Z162" s="687" t="str">
        <f>IF(Carbon_Macro!T204&lt;&gt;"",CONCATENATE(Carbon_Macro!$J204,"[",Carbon_Macro!T204,"]"),"")</f>
        <v/>
      </c>
      <c r="AA162" s="413" t="str">
        <f>IF(Carbon_Macro!U204&lt;&gt;"",CONCATENATE(Carbon_Macro!$J204,"[",Carbon_Macro!U204,"]"),"")</f>
        <v/>
      </c>
      <c r="AB162" s="413" t="str">
        <f>IF(Carbon_Macro!V204&lt;&gt;"",CONCATENATE(Carbon_Macro!$H204,"[",Carbon_Macro!V204,"]"),"")</f>
        <v/>
      </c>
      <c r="AC162" s="413" t="str">
        <f>IF(Carbon_Macro!W204&lt;&gt;"",CONCATENATE(Carbon_Macro!$H204,"[",Carbon_Macro!W204,"]"),"")</f>
        <v/>
      </c>
      <c r="AD162" s="413"/>
      <c r="AE162" s="414"/>
    </row>
    <row r="163" spans="1:1511" ht="20" customHeight="1">
      <c r="A163" s="380"/>
      <c r="B163" s="380"/>
      <c r="C163" s="380"/>
      <c r="D163" s="380"/>
      <c r="E163" s="380"/>
      <c r="F163" s="380"/>
      <c r="G163" s="380"/>
      <c r="H163" s="662"/>
      <c r="I163" s="380"/>
      <c r="J163" s="688"/>
      <c r="K163" s="380"/>
      <c r="L163" s="380"/>
      <c r="M163" s="688"/>
      <c r="N163" s="689"/>
      <c r="O163" s="689"/>
      <c r="P163" s="380"/>
      <c r="Q163" s="380"/>
      <c r="R163" s="380"/>
      <c r="S163" s="380"/>
      <c r="T163" s="380"/>
      <c r="U163" s="380"/>
      <c r="V163" s="380"/>
      <c r="W163" s="380"/>
      <c r="X163" s="380"/>
      <c r="Y163" s="380"/>
      <c r="Z163" s="687" t="str">
        <f>IF(Carbon_Macro!T205&lt;&gt;"",CONCATENATE(Carbon_Macro!$J205,"[",Carbon_Macro!T205,"]"),"")</f>
        <v/>
      </c>
      <c r="AA163" s="413" t="str">
        <f>IF(Carbon_Macro!U205&lt;&gt;"",CONCATENATE(Carbon_Macro!$J205,"[",Carbon_Macro!U205,"]"),"")</f>
        <v/>
      </c>
      <c r="AB163" s="413" t="str">
        <f>IF(Carbon_Macro!V205&lt;&gt;"",CONCATENATE(Carbon_Macro!$H205,"[",Carbon_Macro!V205,"]"),"")</f>
        <v/>
      </c>
      <c r="AC163" s="413" t="str">
        <f>IF(Carbon_Macro!W205&lt;&gt;"",CONCATENATE(Carbon_Macro!$H205,"[",Carbon_Macro!W205,"]"),"")</f>
        <v/>
      </c>
      <c r="AD163" s="413"/>
      <c r="AE163" s="414"/>
    </row>
    <row r="164" spans="1:1511" ht="20" customHeight="1">
      <c r="A164" s="380"/>
      <c r="B164" s="380"/>
      <c r="C164" s="380"/>
      <c r="D164" s="380"/>
      <c r="E164" s="380"/>
      <c r="F164" s="380"/>
      <c r="G164" s="380"/>
      <c r="H164" s="662"/>
      <c r="I164" s="380"/>
      <c r="J164" s="688"/>
      <c r="K164" s="380"/>
      <c r="L164" s="380"/>
      <c r="M164" s="688"/>
      <c r="N164" s="689"/>
      <c r="O164" s="689"/>
      <c r="P164" s="380"/>
      <c r="Q164" s="380"/>
      <c r="R164" s="380"/>
      <c r="S164" s="380"/>
      <c r="T164" s="380"/>
      <c r="U164" s="380"/>
      <c r="V164" s="380"/>
      <c r="W164" s="380"/>
      <c r="X164" s="380"/>
      <c r="Y164" s="380"/>
      <c r="Z164" s="687" t="str">
        <f>IF(Carbon_Macro!T206&lt;&gt;"",CONCATENATE(Carbon_Macro!$J206,"[",Carbon_Macro!T206,"]"),"")</f>
        <v/>
      </c>
      <c r="AA164" s="413" t="str">
        <f>IF(Carbon_Macro!U206&lt;&gt;"",CONCATENATE(Carbon_Macro!$J206,"[",Carbon_Macro!U206,"]"),"")</f>
        <v/>
      </c>
      <c r="AB164" s="413" t="str">
        <f>IF(Carbon_Macro!V206&lt;&gt;"",CONCATENATE(Carbon_Macro!$H206,"[",Carbon_Macro!V206,"]"),"")</f>
        <v/>
      </c>
      <c r="AC164" s="413" t="str">
        <f>IF(Carbon_Macro!W206&lt;&gt;"",CONCATENATE(Carbon_Macro!$H206,"[",Carbon_Macro!W206,"]"),"")</f>
        <v/>
      </c>
      <c r="AD164" s="413"/>
      <c r="AE164" s="414"/>
    </row>
    <row r="165" spans="1:1511" ht="20" customHeight="1">
      <c r="A165" s="380"/>
      <c r="B165" s="380"/>
      <c r="C165" s="380"/>
      <c r="D165" s="380"/>
      <c r="E165" s="380"/>
      <c r="F165" s="380"/>
      <c r="G165" s="380"/>
      <c r="H165" s="665"/>
      <c r="I165" s="380"/>
      <c r="J165" s="688"/>
      <c r="K165" s="380"/>
      <c r="L165" s="380"/>
      <c r="M165" s="688"/>
      <c r="N165" s="689"/>
      <c r="O165" s="689"/>
      <c r="P165" s="380"/>
      <c r="Q165" s="380"/>
      <c r="R165" s="380"/>
      <c r="S165" s="380"/>
      <c r="T165" s="380"/>
      <c r="U165" s="380"/>
      <c r="V165" s="380"/>
      <c r="W165" s="380"/>
      <c r="X165" s="380"/>
      <c r="Y165" s="380"/>
      <c r="Z165" s="687" t="str">
        <f>IF(Carbon_Macro!T207&lt;&gt;"",CONCATENATE(Carbon_Macro!$J207,"[",Carbon_Macro!T207,"]"),"")</f>
        <v/>
      </c>
      <c r="AA165" s="413" t="str">
        <f>IF(Carbon_Macro!U207&lt;&gt;"",CONCATENATE(Carbon_Macro!$J207,"[",Carbon_Macro!U207,"]"),"")</f>
        <v/>
      </c>
      <c r="AB165" s="413" t="str">
        <f>IF(Carbon_Macro!V207&lt;&gt;"",CONCATENATE(Carbon_Macro!$H207,"[",Carbon_Macro!V207,"]"),"")</f>
        <v/>
      </c>
      <c r="AC165" s="413" t="str">
        <f>IF(Carbon_Macro!W207&lt;&gt;"",CONCATENATE(Carbon_Macro!$H207,"[",Carbon_Macro!W207,"]"),"")</f>
        <v/>
      </c>
      <c r="AD165" s="413"/>
      <c r="AE165" s="414"/>
    </row>
    <row r="166" spans="1:1511" ht="20" customHeight="1">
      <c r="A166" s="380"/>
      <c r="B166" s="380"/>
      <c r="C166" s="380"/>
      <c r="D166" s="380"/>
      <c r="E166" s="380"/>
      <c r="F166" s="380"/>
      <c r="G166" s="380"/>
      <c r="H166" s="665"/>
      <c r="I166" s="380"/>
      <c r="J166" s="688"/>
      <c r="K166" s="380"/>
      <c r="L166" s="380"/>
      <c r="M166" s="688"/>
      <c r="N166" s="689"/>
      <c r="O166" s="689"/>
      <c r="P166" s="380"/>
      <c r="Q166" s="380"/>
      <c r="R166" s="380"/>
      <c r="S166" s="380"/>
      <c r="T166" s="380"/>
      <c r="U166" s="380"/>
      <c r="V166" s="380"/>
      <c r="W166" s="380"/>
      <c r="X166" s="380"/>
      <c r="Y166" s="380"/>
      <c r="Z166" s="687" t="str">
        <f>IF(Carbon_Macro!T208&lt;&gt;"",CONCATENATE(Carbon_Macro!$J208,"[",Carbon_Macro!T208,"]"),"")</f>
        <v/>
      </c>
      <c r="AA166" s="413" t="str">
        <f>IF(Carbon_Macro!U208&lt;&gt;"",CONCATENATE(Carbon_Macro!$J208,"[",Carbon_Macro!U208,"]"),"")</f>
        <v/>
      </c>
      <c r="AB166" s="413" t="str">
        <f>IF(Carbon_Macro!V208&lt;&gt;"",CONCATENATE(Carbon_Macro!$H208,"[",Carbon_Macro!V208,"]"),"")</f>
        <v/>
      </c>
      <c r="AC166" s="413" t="str">
        <f>IF(Carbon_Macro!W208&lt;&gt;"",CONCATENATE(Carbon_Macro!$H208,"[",Carbon_Macro!W208,"]"),"")</f>
        <v/>
      </c>
      <c r="AD166" s="413"/>
      <c r="AE166" s="414"/>
    </row>
    <row r="167" spans="1:1511" ht="20" customHeight="1">
      <c r="A167" s="380"/>
      <c r="B167" s="380"/>
      <c r="C167" s="380"/>
      <c r="D167" s="380"/>
      <c r="E167" s="380"/>
      <c r="F167" s="380"/>
      <c r="G167" s="380"/>
      <c r="H167" s="665"/>
      <c r="I167" s="380"/>
      <c r="J167" s="688"/>
      <c r="K167" s="380"/>
      <c r="L167" s="380"/>
      <c r="M167" s="688"/>
      <c r="N167" s="689"/>
      <c r="O167" s="689"/>
      <c r="P167" s="380"/>
      <c r="Q167" s="380"/>
      <c r="R167" s="380"/>
      <c r="S167" s="380"/>
      <c r="T167" s="380"/>
      <c r="U167" s="380"/>
      <c r="V167" s="380"/>
      <c r="W167" s="380"/>
      <c r="X167" s="380"/>
      <c r="Y167" s="380"/>
      <c r="Z167" s="687" t="str">
        <f>IF(Carbon_Macro!T209&lt;&gt;"",CONCATENATE(Carbon_Macro!$J209,"[",Carbon_Macro!T209,"]"),"")</f>
        <v/>
      </c>
      <c r="AA167" s="413" t="str">
        <f>IF(Carbon_Macro!U209&lt;&gt;"",CONCATENATE(Carbon_Macro!$J209,"[",Carbon_Macro!U209,"]"),"")</f>
        <v/>
      </c>
      <c r="AB167" s="413" t="str">
        <f>IF(Carbon_Macro!V209&lt;&gt;"",CONCATENATE(Carbon_Macro!$H209,"[",Carbon_Macro!V209,"]"),"")</f>
        <v/>
      </c>
      <c r="AC167" s="413" t="str">
        <f>IF(Carbon_Macro!W209&lt;&gt;"",CONCATENATE(Carbon_Macro!$H209,"[",Carbon_Macro!W209,"]"),"")</f>
        <v/>
      </c>
      <c r="AD167" s="413"/>
      <c r="AE167" s="414"/>
    </row>
    <row r="168" spans="1:1511" s="362" customFormat="1" ht="20" customHeight="1">
      <c r="A168" s="380"/>
      <c r="B168" s="380"/>
      <c r="C168" s="380"/>
      <c r="D168" s="380"/>
      <c r="E168" s="380"/>
      <c r="F168" s="380"/>
      <c r="G168" s="380"/>
      <c r="H168" s="661"/>
      <c r="I168" s="380"/>
      <c r="J168" s="688"/>
      <c r="K168" s="380"/>
      <c r="L168" s="380"/>
      <c r="M168" s="688"/>
      <c r="N168" s="689"/>
      <c r="O168" s="689"/>
      <c r="P168" s="380"/>
      <c r="Q168" s="380"/>
      <c r="R168" s="380"/>
      <c r="S168" s="380"/>
      <c r="T168" s="380"/>
      <c r="U168" s="380"/>
      <c r="V168" s="380"/>
      <c r="W168" s="380"/>
      <c r="X168" s="380"/>
      <c r="Y168" s="380"/>
      <c r="Z168" s="687"/>
      <c r="AA168" s="413"/>
      <c r="AB168" s="413"/>
      <c r="AC168" s="413"/>
      <c r="AD168" s="413"/>
      <c r="AE168" s="414"/>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c r="AMN168"/>
      <c r="AMO168"/>
      <c r="AMP168"/>
      <c r="AMQ168"/>
      <c r="AMR168"/>
      <c r="AMS168"/>
      <c r="AMT168"/>
      <c r="AMU168"/>
      <c r="AMV168"/>
      <c r="AMW168"/>
      <c r="AMX168"/>
      <c r="AMY168"/>
      <c r="AMZ168"/>
      <c r="ANA168"/>
      <c r="ANB168"/>
      <c r="ANC168"/>
      <c r="AND168"/>
      <c r="ANE168"/>
      <c r="ANF168"/>
      <c r="ANG168"/>
      <c r="ANH168"/>
      <c r="ANI168"/>
      <c r="ANJ168"/>
      <c r="ANK168"/>
      <c r="ANL168"/>
      <c r="ANM168"/>
      <c r="ANN168"/>
      <c r="ANO168"/>
      <c r="ANP168"/>
      <c r="ANQ168"/>
      <c r="ANR168"/>
      <c r="ANS168"/>
      <c r="ANT168"/>
      <c r="ANU168"/>
      <c r="ANV168"/>
      <c r="ANW168"/>
      <c r="ANX168"/>
      <c r="ANY168"/>
      <c r="ANZ168"/>
      <c r="AOA168"/>
      <c r="AOB168"/>
      <c r="AOC168"/>
      <c r="AOD168"/>
      <c r="AOE168"/>
      <c r="AOF168"/>
      <c r="AOG168"/>
      <c r="AOH168"/>
      <c r="AOI168"/>
      <c r="AOJ168"/>
      <c r="AOK168"/>
      <c r="AOL168"/>
      <c r="AOM168"/>
      <c r="AON168"/>
      <c r="AOO168"/>
      <c r="AOP168"/>
      <c r="AOQ168"/>
      <c r="AOR168"/>
      <c r="AOS168"/>
      <c r="AOT168"/>
      <c r="AOU168"/>
      <c r="AOV168"/>
      <c r="AOW168"/>
      <c r="AOX168"/>
      <c r="AOY168"/>
      <c r="AOZ168"/>
      <c r="APA168"/>
      <c r="APB168"/>
      <c r="APC168"/>
      <c r="APD168"/>
      <c r="APE168"/>
      <c r="APF168"/>
      <c r="APG168"/>
      <c r="APH168"/>
      <c r="API168"/>
      <c r="APJ168"/>
      <c r="APK168"/>
      <c r="APL168"/>
      <c r="APM168"/>
      <c r="APN168"/>
      <c r="APO168"/>
      <c r="APP168"/>
      <c r="APQ168"/>
      <c r="APR168"/>
      <c r="APS168"/>
      <c r="APT168"/>
      <c r="APU168"/>
      <c r="APV168"/>
      <c r="APW168"/>
      <c r="APX168"/>
      <c r="APY168"/>
      <c r="APZ168"/>
      <c r="AQA168"/>
      <c r="AQB168"/>
      <c r="AQC168"/>
      <c r="AQD168"/>
      <c r="AQE168"/>
      <c r="AQF168"/>
      <c r="AQG168"/>
      <c r="AQH168"/>
      <c r="AQI168"/>
      <c r="AQJ168"/>
      <c r="AQK168"/>
      <c r="AQL168"/>
      <c r="AQM168"/>
      <c r="AQN168"/>
      <c r="AQO168"/>
      <c r="AQP168"/>
      <c r="AQQ168"/>
      <c r="AQR168"/>
      <c r="AQS168"/>
      <c r="AQT168"/>
      <c r="AQU168"/>
      <c r="AQV168"/>
      <c r="AQW168"/>
      <c r="AQX168"/>
      <c r="AQY168"/>
      <c r="AQZ168"/>
      <c r="ARA168"/>
      <c r="ARB168"/>
      <c r="ARC168"/>
      <c r="ARD168"/>
      <c r="ARE168"/>
      <c r="ARF168"/>
      <c r="ARG168"/>
      <c r="ARH168"/>
      <c r="ARI168"/>
      <c r="ARJ168"/>
      <c r="ARK168"/>
      <c r="ARL168"/>
      <c r="ARM168"/>
      <c r="ARN168"/>
      <c r="ARO168"/>
      <c r="ARP168"/>
      <c r="ARQ168"/>
      <c r="ARR168"/>
      <c r="ARS168"/>
      <c r="ART168"/>
      <c r="ARU168"/>
      <c r="ARV168"/>
      <c r="ARW168"/>
      <c r="ARX168"/>
      <c r="ARY168"/>
      <c r="ARZ168"/>
      <c r="ASA168"/>
      <c r="ASB168"/>
      <c r="ASC168"/>
      <c r="ASD168"/>
      <c r="ASE168"/>
      <c r="ASF168"/>
      <c r="ASG168"/>
      <c r="ASH168"/>
      <c r="ASI168"/>
      <c r="ASJ168"/>
      <c r="ASK168"/>
      <c r="ASL168"/>
      <c r="ASM168"/>
      <c r="ASN168"/>
      <c r="ASO168"/>
      <c r="ASP168"/>
      <c r="ASQ168"/>
      <c r="ASR168"/>
      <c r="ASS168"/>
      <c r="AST168"/>
      <c r="ASU168"/>
      <c r="ASV168"/>
      <c r="ASW168"/>
      <c r="ASX168"/>
      <c r="ASY168"/>
      <c r="ASZ168"/>
      <c r="ATA168"/>
      <c r="ATB168"/>
      <c r="ATC168"/>
      <c r="ATD168"/>
      <c r="ATE168"/>
      <c r="ATF168"/>
      <c r="ATG168"/>
      <c r="ATH168"/>
      <c r="ATI168"/>
      <c r="ATJ168"/>
      <c r="ATK168"/>
      <c r="ATL168"/>
      <c r="ATM168"/>
      <c r="ATN168"/>
      <c r="ATO168"/>
      <c r="ATP168"/>
      <c r="ATQ168"/>
      <c r="ATR168"/>
      <c r="ATS168"/>
      <c r="ATT168"/>
      <c r="ATU168"/>
      <c r="ATV168"/>
      <c r="ATW168"/>
      <c r="ATX168"/>
      <c r="ATY168"/>
      <c r="ATZ168"/>
      <c r="AUA168"/>
      <c r="AUB168"/>
      <c r="AUC168"/>
      <c r="AUD168"/>
      <c r="AUE168"/>
      <c r="AUF168"/>
      <c r="AUG168"/>
      <c r="AUH168"/>
      <c r="AUI168"/>
      <c r="AUJ168"/>
      <c r="AUK168"/>
      <c r="AUL168"/>
      <c r="AUM168"/>
      <c r="AUN168"/>
      <c r="AUO168"/>
      <c r="AUP168"/>
      <c r="AUQ168"/>
      <c r="AUR168"/>
      <c r="AUS168"/>
      <c r="AUT168"/>
      <c r="AUU168"/>
      <c r="AUV168"/>
      <c r="AUW168"/>
      <c r="AUX168"/>
      <c r="AUY168"/>
      <c r="AUZ168"/>
      <c r="AVA168"/>
      <c r="AVB168"/>
      <c r="AVC168"/>
      <c r="AVD168"/>
      <c r="AVE168"/>
      <c r="AVF168"/>
      <c r="AVG168"/>
      <c r="AVH168"/>
      <c r="AVI168"/>
      <c r="AVJ168"/>
      <c r="AVK168"/>
      <c r="AVL168"/>
      <c r="AVM168"/>
      <c r="AVN168"/>
      <c r="AVO168"/>
      <c r="AVP168"/>
      <c r="AVQ168"/>
      <c r="AVR168"/>
      <c r="AVS168"/>
      <c r="AVT168"/>
      <c r="AVU168"/>
      <c r="AVV168"/>
      <c r="AVW168"/>
      <c r="AVX168"/>
      <c r="AVY168"/>
      <c r="AVZ168"/>
      <c r="AWA168"/>
      <c r="AWB168"/>
      <c r="AWC168"/>
      <c r="AWD168"/>
      <c r="AWE168"/>
      <c r="AWF168"/>
      <c r="AWG168"/>
      <c r="AWH168"/>
      <c r="AWI168"/>
      <c r="AWJ168"/>
      <c r="AWK168"/>
      <c r="AWL168"/>
      <c r="AWM168"/>
      <c r="AWN168"/>
      <c r="AWO168"/>
      <c r="AWP168"/>
      <c r="AWQ168"/>
      <c r="AWR168"/>
      <c r="AWS168"/>
      <c r="AWT168"/>
      <c r="AWU168"/>
      <c r="AWV168"/>
      <c r="AWW168"/>
      <c r="AWX168"/>
      <c r="AWY168"/>
      <c r="AWZ168"/>
      <c r="AXA168"/>
      <c r="AXB168"/>
      <c r="AXC168"/>
      <c r="AXD168"/>
      <c r="AXE168"/>
      <c r="AXF168"/>
      <c r="AXG168"/>
      <c r="AXH168"/>
      <c r="AXI168"/>
      <c r="AXJ168"/>
      <c r="AXK168"/>
      <c r="AXL168"/>
      <c r="AXM168"/>
      <c r="AXN168"/>
      <c r="AXO168"/>
      <c r="AXP168"/>
      <c r="AXQ168"/>
      <c r="AXR168"/>
      <c r="AXS168"/>
      <c r="AXT168"/>
      <c r="AXU168"/>
      <c r="AXV168"/>
      <c r="AXW168"/>
      <c r="AXX168"/>
      <c r="AXY168"/>
      <c r="AXZ168"/>
      <c r="AYA168"/>
      <c r="AYB168"/>
      <c r="AYC168"/>
      <c r="AYD168"/>
      <c r="AYE168"/>
      <c r="AYF168"/>
      <c r="AYG168"/>
      <c r="AYH168"/>
      <c r="AYI168"/>
      <c r="AYJ168"/>
      <c r="AYK168"/>
      <c r="AYL168"/>
      <c r="AYM168"/>
      <c r="AYN168"/>
      <c r="AYO168"/>
      <c r="AYP168"/>
      <c r="AYQ168"/>
      <c r="AYR168"/>
      <c r="AYS168"/>
      <c r="AYT168"/>
      <c r="AYU168"/>
      <c r="AYV168"/>
      <c r="AYW168"/>
      <c r="AYX168"/>
      <c r="AYY168"/>
      <c r="AYZ168"/>
      <c r="AZA168"/>
      <c r="AZB168"/>
      <c r="AZC168"/>
      <c r="AZD168"/>
      <c r="AZE168"/>
      <c r="AZF168"/>
      <c r="AZG168"/>
      <c r="AZH168"/>
      <c r="AZI168"/>
      <c r="AZJ168"/>
      <c r="AZK168"/>
      <c r="AZL168"/>
      <c r="AZM168"/>
      <c r="AZN168"/>
      <c r="AZO168"/>
      <c r="AZP168"/>
      <c r="AZQ168"/>
      <c r="AZR168"/>
      <c r="AZS168"/>
      <c r="AZT168"/>
      <c r="AZU168"/>
      <c r="AZV168"/>
      <c r="AZW168"/>
      <c r="AZX168"/>
      <c r="AZY168"/>
      <c r="AZZ168"/>
      <c r="BAA168"/>
      <c r="BAB168"/>
      <c r="BAC168"/>
      <c r="BAD168"/>
      <c r="BAE168"/>
      <c r="BAF168"/>
      <c r="BAG168"/>
      <c r="BAH168"/>
      <c r="BAI168"/>
      <c r="BAJ168"/>
      <c r="BAK168"/>
      <c r="BAL168"/>
      <c r="BAM168"/>
      <c r="BAN168"/>
      <c r="BAO168"/>
      <c r="BAP168"/>
      <c r="BAQ168"/>
      <c r="BAR168"/>
      <c r="BAS168"/>
      <c r="BAT168"/>
      <c r="BAU168"/>
      <c r="BAV168"/>
      <c r="BAW168"/>
      <c r="BAX168"/>
      <c r="BAY168"/>
      <c r="BAZ168"/>
      <c r="BBA168"/>
      <c r="BBB168"/>
      <c r="BBC168"/>
      <c r="BBD168"/>
      <c r="BBE168"/>
      <c r="BBF168"/>
      <c r="BBG168"/>
      <c r="BBH168"/>
      <c r="BBI168"/>
      <c r="BBJ168"/>
      <c r="BBK168"/>
      <c r="BBL168"/>
      <c r="BBM168"/>
      <c r="BBN168"/>
      <c r="BBO168"/>
      <c r="BBP168"/>
      <c r="BBQ168"/>
      <c r="BBR168"/>
      <c r="BBS168"/>
      <c r="BBT168"/>
      <c r="BBU168"/>
      <c r="BBV168"/>
      <c r="BBW168"/>
      <c r="BBX168"/>
      <c r="BBY168"/>
      <c r="BBZ168"/>
      <c r="BCA168"/>
      <c r="BCB168"/>
      <c r="BCC168"/>
      <c r="BCD168"/>
      <c r="BCE168"/>
      <c r="BCF168"/>
      <c r="BCG168"/>
      <c r="BCH168"/>
      <c r="BCI168"/>
      <c r="BCJ168"/>
      <c r="BCK168"/>
      <c r="BCL168"/>
      <c r="BCM168"/>
      <c r="BCN168"/>
      <c r="BCO168"/>
      <c r="BCP168"/>
      <c r="BCQ168"/>
      <c r="BCR168"/>
      <c r="BCS168"/>
      <c r="BCT168"/>
      <c r="BCU168"/>
      <c r="BCV168"/>
      <c r="BCW168"/>
      <c r="BCX168"/>
      <c r="BCY168"/>
      <c r="BCZ168"/>
      <c r="BDA168"/>
      <c r="BDB168"/>
      <c r="BDC168"/>
      <c r="BDD168"/>
      <c r="BDE168"/>
      <c r="BDF168"/>
      <c r="BDG168"/>
      <c r="BDH168"/>
      <c r="BDI168"/>
      <c r="BDJ168"/>
      <c r="BDK168"/>
      <c r="BDL168"/>
      <c r="BDM168"/>
      <c r="BDN168"/>
      <c r="BDO168"/>
      <c r="BDP168"/>
      <c r="BDQ168"/>
      <c r="BDR168"/>
      <c r="BDS168"/>
      <c r="BDT168"/>
      <c r="BDU168"/>
      <c r="BDV168"/>
      <c r="BDW168"/>
      <c r="BDX168"/>
      <c r="BDY168"/>
      <c r="BDZ168"/>
      <c r="BEA168"/>
      <c r="BEB168"/>
      <c r="BEC168"/>
      <c r="BED168"/>
      <c r="BEE168"/>
      <c r="BEF168"/>
      <c r="BEG168"/>
      <c r="BEH168"/>
      <c r="BEI168"/>
      <c r="BEJ168"/>
      <c r="BEK168"/>
      <c r="BEL168"/>
      <c r="BEM168"/>
      <c r="BEN168"/>
      <c r="BEO168"/>
      <c r="BEP168"/>
      <c r="BEQ168"/>
      <c r="BER168"/>
      <c r="BES168"/>
      <c r="BET168"/>
      <c r="BEU168"/>
      <c r="BEV168"/>
      <c r="BEW168"/>
      <c r="BEX168"/>
      <c r="BEY168"/>
      <c r="BEZ168"/>
      <c r="BFA168"/>
      <c r="BFB168"/>
      <c r="BFC168"/>
    </row>
    <row r="169" spans="1:1511" ht="20" customHeight="1">
      <c r="A169" s="380"/>
      <c r="B169" s="380"/>
      <c r="C169" s="380"/>
      <c r="D169" s="380"/>
      <c r="E169" s="380"/>
      <c r="F169" s="380"/>
      <c r="G169" s="380"/>
      <c r="H169" s="661"/>
      <c r="I169" s="380"/>
      <c r="J169" s="688"/>
      <c r="K169" s="380"/>
      <c r="L169" s="380"/>
      <c r="M169" s="688"/>
      <c r="N169" s="689"/>
      <c r="O169" s="689"/>
      <c r="P169" s="380"/>
      <c r="Q169" s="380"/>
      <c r="R169" s="380"/>
      <c r="S169" s="380"/>
      <c r="T169" s="380"/>
      <c r="U169" s="380"/>
      <c r="V169" s="380"/>
      <c r="W169" s="380"/>
      <c r="X169" s="380"/>
      <c r="Y169" s="380"/>
      <c r="Z169" s="687" t="str">
        <f>IF(Carbon_Macro!T211&lt;&gt;"",CONCATENATE(Carbon_Macro!$J211,"[",Carbon_Macro!T211,"]"),"")</f>
        <v/>
      </c>
      <c r="AA169" s="413" t="str">
        <f>IF(Carbon_Macro!U211&lt;&gt;"",CONCATENATE(Carbon_Macro!$J211,"[",Carbon_Macro!U211,"]"),"")</f>
        <v/>
      </c>
      <c r="AB169" s="413" t="str">
        <f>IF(Carbon_Macro!V211&lt;&gt;"",CONCATENATE(Carbon_Macro!$H211,"[",Carbon_Macro!V211,"]"),"")</f>
        <v/>
      </c>
      <c r="AC169" s="413" t="str">
        <f>IF(Carbon_Macro!W211&lt;&gt;"",CONCATENATE(Carbon_Macro!$H211,"[",Carbon_Macro!W211,"]"),"")</f>
        <v/>
      </c>
      <c r="AD169" s="413"/>
      <c r="AE169" s="414"/>
    </row>
    <row r="170" spans="1:1511" ht="20" customHeight="1">
      <c r="A170" s="380"/>
      <c r="B170" s="380"/>
      <c r="C170" s="380"/>
      <c r="D170" s="380"/>
      <c r="E170" s="380"/>
      <c r="F170" s="380"/>
      <c r="G170" s="380"/>
      <c r="H170" s="662"/>
      <c r="I170" s="380"/>
      <c r="J170" s="688"/>
      <c r="K170" s="380"/>
      <c r="L170" s="380"/>
      <c r="M170" s="688"/>
      <c r="N170" s="689"/>
      <c r="O170" s="689"/>
      <c r="P170" s="380"/>
      <c r="Q170" s="380"/>
      <c r="R170" s="380"/>
      <c r="S170" s="380"/>
      <c r="T170" s="380"/>
      <c r="U170" s="380"/>
      <c r="V170" s="380"/>
      <c r="W170" s="380"/>
      <c r="X170" s="380"/>
      <c r="Y170" s="380"/>
      <c r="Z170" s="687" t="str">
        <f>IF(Carbon_Macro!T212&lt;&gt;"",CONCATENATE(Carbon_Macro!$J212,"[",Carbon_Macro!T212,"]"),"")</f>
        <v/>
      </c>
      <c r="AA170" s="413" t="str">
        <f>IF(Carbon_Macro!U212&lt;&gt;"",CONCATENATE(Carbon_Macro!$J212,"[",Carbon_Macro!U212,"]"),"")</f>
        <v/>
      </c>
      <c r="AB170" s="413" t="str">
        <f>IF(Carbon_Macro!V212&lt;&gt;"",CONCATENATE(Carbon_Macro!$H212,"[",Carbon_Macro!V212,"]"),"")</f>
        <v/>
      </c>
      <c r="AC170" s="413" t="str">
        <f>IF(Carbon_Macro!W212&lt;&gt;"",CONCATENATE(Carbon_Macro!$H212,"[",Carbon_Macro!W212,"]"),"")</f>
        <v/>
      </c>
      <c r="AD170" s="413"/>
      <c r="AE170" s="414"/>
    </row>
    <row r="171" spans="1:1511" ht="20" customHeight="1">
      <c r="A171" s="380"/>
      <c r="B171" s="380"/>
      <c r="C171" s="380"/>
      <c r="D171" s="380"/>
      <c r="E171" s="380"/>
      <c r="F171" s="380"/>
      <c r="G171" s="380"/>
      <c r="H171" s="662"/>
      <c r="I171" s="380"/>
      <c r="J171" s="688"/>
      <c r="K171" s="380"/>
      <c r="L171" s="380"/>
      <c r="M171" s="688"/>
      <c r="N171" s="689"/>
      <c r="O171" s="689"/>
      <c r="P171" s="380"/>
      <c r="Q171" s="380"/>
      <c r="R171" s="380"/>
      <c r="S171" s="380"/>
      <c r="T171" s="380"/>
      <c r="U171" s="380"/>
      <c r="V171" s="380"/>
      <c r="W171" s="380"/>
      <c r="X171" s="380"/>
      <c r="Y171" s="380"/>
      <c r="Z171" s="687" t="str">
        <f>IF(Carbon_Macro!T213&lt;&gt;"",CONCATENATE(Carbon_Macro!$J213,"[",Carbon_Macro!T213,"]"),"")</f>
        <v/>
      </c>
      <c r="AA171" s="413" t="str">
        <f>IF(Carbon_Macro!U213&lt;&gt;"",CONCATENATE(Carbon_Macro!$J213,"[",Carbon_Macro!U213,"]"),"")</f>
        <v/>
      </c>
      <c r="AB171" s="413" t="str">
        <f>IF(Carbon_Macro!V213&lt;&gt;"",CONCATENATE(Carbon_Macro!$H213,"[",Carbon_Macro!V213,"]"),"")</f>
        <v/>
      </c>
      <c r="AC171" s="413" t="str">
        <f>IF(Carbon_Macro!W213&lt;&gt;"",CONCATENATE(Carbon_Macro!$H213,"[",Carbon_Macro!W213,"]"),"")</f>
        <v/>
      </c>
      <c r="AD171" s="413"/>
      <c r="AE171" s="414"/>
    </row>
    <row r="172" spans="1:1511" ht="20" customHeight="1">
      <c r="A172" s="380"/>
      <c r="B172" s="380"/>
      <c r="C172" s="380"/>
      <c r="D172" s="380"/>
      <c r="E172" s="380"/>
      <c r="F172" s="380"/>
      <c r="G172" s="380"/>
      <c r="H172" s="661"/>
      <c r="I172" s="380"/>
      <c r="J172" s="688"/>
      <c r="K172" s="380"/>
      <c r="L172" s="380"/>
      <c r="M172" s="688"/>
      <c r="N172" s="689"/>
      <c r="O172" s="689"/>
      <c r="P172" s="380"/>
      <c r="Q172" s="380"/>
      <c r="R172" s="380"/>
      <c r="S172" s="380"/>
      <c r="T172" s="380"/>
      <c r="U172" s="380"/>
      <c r="V172" s="380"/>
      <c r="W172" s="380"/>
      <c r="X172" s="380"/>
      <c r="Y172" s="380"/>
      <c r="Z172" s="687" t="str">
        <f>IF(Carbon_Macro!T214&lt;&gt;"",CONCATENATE(Carbon_Macro!$J214,"[",Carbon_Macro!T214,"]"),"")</f>
        <v/>
      </c>
      <c r="AA172" s="413" t="str">
        <f>IF(Carbon_Macro!U214&lt;&gt;"",CONCATENATE(Carbon_Macro!$J214,"[",Carbon_Macro!U214,"]"),"")</f>
        <v/>
      </c>
      <c r="AB172" s="413" t="str">
        <f>IF(Carbon_Macro!V214&lt;&gt;"",CONCATENATE(Carbon_Macro!$H214,"[",Carbon_Macro!V214,"]"),"")</f>
        <v/>
      </c>
      <c r="AC172" s="413" t="str">
        <f>IF(Carbon_Macro!W214&lt;&gt;"",CONCATENATE(Carbon_Macro!$H214,"[",Carbon_Macro!W214,"]"),"")</f>
        <v/>
      </c>
      <c r="AD172" s="413"/>
      <c r="AE172" s="414"/>
    </row>
    <row r="173" spans="1:1511" ht="20" customHeight="1">
      <c r="A173" s="380"/>
      <c r="B173" s="380"/>
      <c r="C173" s="380"/>
      <c r="D173" s="380"/>
      <c r="E173" s="380"/>
      <c r="F173" s="380"/>
      <c r="G173" s="380"/>
      <c r="H173" s="662"/>
      <c r="I173" s="380"/>
      <c r="J173" s="688"/>
      <c r="K173" s="380"/>
      <c r="L173" s="380"/>
      <c r="M173" s="688"/>
      <c r="N173" s="689"/>
      <c r="O173" s="689"/>
      <c r="P173" s="380"/>
      <c r="Q173" s="380"/>
      <c r="R173" s="380"/>
      <c r="S173" s="380"/>
      <c r="T173" s="380"/>
      <c r="U173" s="380"/>
      <c r="V173" s="380"/>
      <c r="W173" s="380"/>
      <c r="X173" s="380"/>
      <c r="Y173" s="380"/>
      <c r="Z173" s="687" t="str">
        <f>IF(Carbon_Macro!T215&lt;&gt;"",CONCATENATE(Carbon_Macro!$J215,"[",Carbon_Macro!T215,"]"),"")</f>
        <v/>
      </c>
      <c r="AA173" s="413" t="str">
        <f>IF(Carbon_Macro!U215&lt;&gt;"",CONCATENATE(Carbon_Macro!$J215,"[",Carbon_Macro!U215,"]"),"")</f>
        <v/>
      </c>
      <c r="AB173" s="413" t="str">
        <f>IF(Carbon_Macro!V215&lt;&gt;"",CONCATENATE(Carbon_Macro!$H215,"[",Carbon_Macro!V215,"]"),"")</f>
        <v/>
      </c>
      <c r="AC173" s="413" t="str">
        <f>IF(Carbon_Macro!W215&lt;&gt;"",CONCATENATE(Carbon_Macro!$H215,"[",Carbon_Macro!W215,"]"),"")</f>
        <v/>
      </c>
      <c r="AD173" s="413"/>
      <c r="AE173" s="414"/>
    </row>
    <row r="174" spans="1:1511" ht="20" customHeight="1">
      <c r="A174" s="380"/>
      <c r="B174" s="380"/>
      <c r="C174" s="380"/>
      <c r="D174" s="380"/>
      <c r="E174" s="380"/>
      <c r="F174" s="380"/>
      <c r="G174" s="380"/>
      <c r="H174" s="662"/>
      <c r="I174" s="380"/>
      <c r="J174" s="688"/>
      <c r="K174" s="380"/>
      <c r="L174" s="380"/>
      <c r="M174" s="688"/>
      <c r="N174" s="689"/>
      <c r="O174" s="689"/>
      <c r="P174" s="380"/>
      <c r="Q174" s="380"/>
      <c r="R174" s="380"/>
      <c r="S174" s="380"/>
      <c r="T174" s="380"/>
      <c r="U174" s="380"/>
      <c r="V174" s="380"/>
      <c r="W174" s="380"/>
      <c r="X174" s="380"/>
      <c r="Y174" s="380"/>
      <c r="Z174" s="687" t="str">
        <f>IF(Carbon_Macro!T216&lt;&gt;"",CONCATENATE(Carbon_Macro!$J216,"[",Carbon_Macro!T216,"]"),"")</f>
        <v/>
      </c>
      <c r="AA174" s="413" t="str">
        <f>IF(Carbon_Macro!U216&lt;&gt;"",CONCATENATE(Carbon_Macro!$J216,"[",Carbon_Macro!U216,"]"),"")</f>
        <v/>
      </c>
      <c r="AB174" s="413" t="str">
        <f>IF(Carbon_Macro!V216&lt;&gt;"",CONCATENATE(Carbon_Macro!$H216,"[",Carbon_Macro!V216,"]"),"")</f>
        <v/>
      </c>
      <c r="AC174" s="413" t="str">
        <f>IF(Carbon_Macro!W216&lt;&gt;"",CONCATENATE(Carbon_Macro!$H216,"[",Carbon_Macro!W216,"]"),"")</f>
        <v/>
      </c>
      <c r="AD174" s="413"/>
      <c r="AE174" s="414"/>
    </row>
    <row r="175" spans="1:1511" ht="20" customHeight="1">
      <c r="A175" s="380"/>
      <c r="B175" s="380"/>
      <c r="C175" s="380"/>
      <c r="D175" s="380"/>
      <c r="E175" s="380"/>
      <c r="F175" s="380"/>
      <c r="G175" s="380"/>
      <c r="H175" s="661"/>
      <c r="I175" s="380"/>
      <c r="J175" s="688"/>
      <c r="K175" s="380"/>
      <c r="L175" s="380"/>
      <c r="M175" s="688"/>
      <c r="N175" s="689"/>
      <c r="O175" s="689"/>
      <c r="P175" s="380"/>
      <c r="Q175" s="380"/>
      <c r="R175" s="380"/>
      <c r="S175" s="380"/>
      <c r="T175" s="380"/>
      <c r="U175" s="380"/>
      <c r="V175" s="380"/>
      <c r="W175" s="380"/>
      <c r="X175" s="380"/>
      <c r="Y175" s="380"/>
      <c r="Z175" s="687" t="str">
        <f>IF(Carbon_Macro!T217&lt;&gt;"",CONCATENATE(Carbon_Macro!$J217,"[",Carbon_Macro!T217,"]"),"")</f>
        <v/>
      </c>
      <c r="AA175" s="413" t="str">
        <f>IF(Carbon_Macro!U217&lt;&gt;"",CONCATENATE(Carbon_Macro!$J217,"[",Carbon_Macro!U217,"]"),"")</f>
        <v/>
      </c>
      <c r="AB175" s="413" t="str">
        <f>IF(Carbon_Macro!V217&lt;&gt;"",CONCATENATE(Carbon_Macro!$H217,"[",Carbon_Macro!V217,"]"),"")</f>
        <v/>
      </c>
      <c r="AC175" s="413" t="str">
        <f>IF(Carbon_Macro!W217&lt;&gt;"",CONCATENATE(Carbon_Macro!$H217,"[",Carbon_Macro!W217,"]"),"")</f>
        <v/>
      </c>
      <c r="AD175" s="413"/>
      <c r="AE175" s="414"/>
    </row>
    <row r="176" spans="1:1511" ht="20" customHeight="1">
      <c r="A176" s="380"/>
      <c r="B176" s="380"/>
      <c r="C176" s="380"/>
      <c r="D176" s="380"/>
      <c r="E176" s="380"/>
      <c r="F176" s="380"/>
      <c r="G176" s="380"/>
      <c r="H176" s="662"/>
      <c r="I176" s="380"/>
      <c r="J176" s="688"/>
      <c r="K176" s="380"/>
      <c r="L176" s="380"/>
      <c r="M176" s="688"/>
      <c r="N176" s="689"/>
      <c r="O176" s="689"/>
      <c r="P176" s="380"/>
      <c r="Q176" s="380"/>
      <c r="R176" s="380"/>
      <c r="S176" s="380"/>
      <c r="T176" s="380"/>
      <c r="U176" s="380"/>
      <c r="V176" s="380"/>
      <c r="W176" s="380"/>
      <c r="X176" s="380"/>
      <c r="Y176" s="380"/>
      <c r="Z176" s="687" t="str">
        <f>IF(Carbon_Macro!T218&lt;&gt;"",CONCATENATE(Carbon_Macro!$J218,"[",Carbon_Macro!T218,"]"),"")</f>
        <v/>
      </c>
      <c r="AA176" s="413" t="str">
        <f>IF(Carbon_Macro!U218&lt;&gt;"",CONCATENATE(Carbon_Macro!$J218,"[",Carbon_Macro!U218,"]"),"")</f>
        <v/>
      </c>
      <c r="AB176" s="413" t="str">
        <f>IF(Carbon_Macro!V218&lt;&gt;"",CONCATENATE(Carbon_Macro!$H218,"[",Carbon_Macro!V218,"]"),"")</f>
        <v/>
      </c>
      <c r="AC176" s="413" t="str">
        <f>IF(Carbon_Macro!W218&lt;&gt;"",CONCATENATE(Carbon_Macro!$H218,"[",Carbon_Macro!W218,"]"),"")</f>
        <v/>
      </c>
      <c r="AD176" s="413"/>
      <c r="AE176" s="414"/>
    </row>
    <row r="177" spans="1:31" ht="20" customHeight="1">
      <c r="A177" s="380"/>
      <c r="B177" s="380"/>
      <c r="C177" s="380"/>
      <c r="D177" s="380"/>
      <c r="E177" s="380"/>
      <c r="F177" s="380"/>
      <c r="G177" s="380"/>
      <c r="H177" s="662"/>
      <c r="I177" s="380"/>
      <c r="J177" s="688"/>
      <c r="K177" s="380"/>
      <c r="L177" s="380"/>
      <c r="M177" s="688"/>
      <c r="N177" s="689"/>
      <c r="O177" s="689"/>
      <c r="P177" s="380"/>
      <c r="Q177" s="380"/>
      <c r="R177" s="380"/>
      <c r="S177" s="380"/>
      <c r="T177" s="380"/>
      <c r="U177" s="380"/>
      <c r="V177" s="380"/>
      <c r="W177" s="380"/>
      <c r="X177" s="380"/>
      <c r="Y177" s="380"/>
      <c r="Z177" s="687" t="str">
        <f>IF(Carbon_Macro!T219&lt;&gt;"",CONCATENATE(Carbon_Macro!$J219,"[",Carbon_Macro!T219,"]"),"")</f>
        <v/>
      </c>
      <c r="AA177" s="413" t="str">
        <f>IF(Carbon_Macro!U219&lt;&gt;"",CONCATENATE(Carbon_Macro!$J219,"[",Carbon_Macro!U219,"]"),"")</f>
        <v/>
      </c>
      <c r="AB177" s="413" t="str">
        <f>IF(Carbon_Macro!V219&lt;&gt;"",CONCATENATE(Carbon_Macro!$H219,"[",Carbon_Macro!V219,"]"),"")</f>
        <v/>
      </c>
      <c r="AC177" s="413" t="str">
        <f>IF(Carbon_Macro!W219&lt;&gt;"",CONCATENATE(Carbon_Macro!$H219,"[",Carbon_Macro!W219,"]"),"")</f>
        <v/>
      </c>
      <c r="AD177" s="413"/>
      <c r="AE177" s="414"/>
    </row>
    <row r="178" spans="1:31" ht="20" customHeight="1">
      <c r="A178" s="380"/>
      <c r="B178" s="380"/>
      <c r="C178" s="380"/>
      <c r="D178" s="380"/>
      <c r="E178" s="380"/>
      <c r="F178" s="380"/>
      <c r="G178" s="380"/>
      <c r="H178" s="661"/>
      <c r="I178" s="380"/>
      <c r="J178" s="688"/>
      <c r="K178" s="380"/>
      <c r="L178" s="380"/>
      <c r="M178" s="688"/>
      <c r="N178" s="689"/>
      <c r="O178" s="689"/>
      <c r="P178" s="380"/>
      <c r="Q178" s="380"/>
      <c r="R178" s="380"/>
      <c r="S178" s="380"/>
      <c r="T178" s="380"/>
      <c r="U178" s="380"/>
      <c r="V178" s="380"/>
      <c r="W178" s="380"/>
      <c r="X178" s="380"/>
      <c r="Y178" s="380"/>
      <c r="Z178" s="687" t="str">
        <f>IF(Carbon_Macro!T220&lt;&gt;"",CONCATENATE(Carbon_Macro!$J220,"[",Carbon_Macro!T220,"]"),"")</f>
        <v/>
      </c>
      <c r="AA178" s="413" t="str">
        <f>IF(Carbon_Macro!U220&lt;&gt;"",CONCATENATE(Carbon_Macro!$J220,"[",Carbon_Macro!U220,"]"),"")</f>
        <v/>
      </c>
      <c r="AB178" s="413" t="str">
        <f>IF(Carbon_Macro!V220&lt;&gt;"",CONCATENATE(Carbon_Macro!$H220,"[",Carbon_Macro!V220,"]"),"")</f>
        <v/>
      </c>
      <c r="AC178" s="413" t="str">
        <f>IF(Carbon_Macro!W220&lt;&gt;"",CONCATENATE(Carbon_Macro!$H220,"[",Carbon_Macro!W220,"]"),"")</f>
        <v/>
      </c>
      <c r="AD178" s="413"/>
      <c r="AE178" s="414"/>
    </row>
    <row r="179" spans="1:31" ht="20" customHeight="1">
      <c r="A179" s="380"/>
      <c r="B179" s="380"/>
      <c r="C179" s="380"/>
      <c r="D179" s="380"/>
      <c r="E179" s="380"/>
      <c r="F179" s="380"/>
      <c r="G179" s="380"/>
      <c r="H179" s="662"/>
      <c r="I179" s="380"/>
      <c r="J179" s="688"/>
      <c r="K179" s="380"/>
      <c r="L179" s="380"/>
      <c r="M179" s="688"/>
      <c r="N179" s="689"/>
      <c r="O179" s="689"/>
      <c r="P179" s="380"/>
      <c r="Q179" s="380"/>
      <c r="R179" s="380"/>
      <c r="S179" s="380"/>
      <c r="T179" s="380"/>
      <c r="U179" s="380"/>
      <c r="V179" s="380"/>
      <c r="W179" s="380"/>
      <c r="X179" s="380"/>
      <c r="Y179" s="380"/>
      <c r="Z179" s="687" t="str">
        <f>IF(Carbon_Macro!T221&lt;&gt;"",CONCATENATE(Carbon_Macro!$J221,"[",Carbon_Macro!T221,"]"),"")</f>
        <v/>
      </c>
      <c r="AA179" s="413" t="str">
        <f>IF(Carbon_Macro!U221&lt;&gt;"",CONCATENATE(Carbon_Macro!$J221,"[",Carbon_Macro!U221,"]"),"")</f>
        <v/>
      </c>
      <c r="AB179" s="413" t="str">
        <f>IF(Carbon_Macro!V221&lt;&gt;"",CONCATENATE(Carbon_Macro!$H221,"[",Carbon_Macro!V221,"]"),"")</f>
        <v/>
      </c>
      <c r="AC179" s="413" t="str">
        <f>IF(Carbon_Macro!W221&lt;&gt;"",CONCATENATE(Carbon_Macro!$H221,"[",Carbon_Macro!W221,"]"),"")</f>
        <v/>
      </c>
      <c r="AD179" s="413"/>
      <c r="AE179" s="414"/>
    </row>
    <row r="180" spans="1:31" ht="20" customHeight="1">
      <c r="A180" s="380"/>
      <c r="B180" s="380"/>
      <c r="C180" s="380"/>
      <c r="D180" s="380"/>
      <c r="E180" s="380"/>
      <c r="F180" s="380"/>
      <c r="G180" s="380"/>
      <c r="H180" s="662"/>
      <c r="I180" s="380"/>
      <c r="J180" s="688"/>
      <c r="K180" s="380"/>
      <c r="L180" s="380"/>
      <c r="M180" s="688"/>
      <c r="N180" s="689"/>
      <c r="O180" s="689"/>
      <c r="P180" s="380"/>
      <c r="Q180" s="380"/>
      <c r="R180" s="380"/>
      <c r="S180" s="380"/>
      <c r="T180" s="380"/>
      <c r="U180" s="380"/>
      <c r="V180" s="380"/>
      <c r="W180" s="380"/>
      <c r="X180" s="380"/>
      <c r="Y180" s="380"/>
      <c r="Z180" s="687" t="str">
        <f>IF(Carbon_Macro!T222&lt;&gt;"",CONCATENATE(Carbon_Macro!$J222,"[",Carbon_Macro!T222,"]"),"")</f>
        <v/>
      </c>
      <c r="AA180" s="413" t="str">
        <f>IF(Carbon_Macro!U222&lt;&gt;"",CONCATENATE(Carbon_Macro!$J222,"[",Carbon_Macro!U222,"]"),"")</f>
        <v/>
      </c>
      <c r="AB180" s="413" t="str">
        <f>IF(Carbon_Macro!V222&lt;&gt;"",CONCATENATE(Carbon_Macro!$H222,"[",Carbon_Macro!V222,"]"),"")</f>
        <v/>
      </c>
      <c r="AC180" s="413" t="str">
        <f>IF(Carbon_Macro!W222&lt;&gt;"",CONCATENATE(Carbon_Macro!$H222,"[",Carbon_Macro!W222,"]"),"")</f>
        <v/>
      </c>
      <c r="AD180" s="413"/>
      <c r="AE180" s="414"/>
    </row>
    <row r="181" spans="1:31" ht="20" customHeight="1">
      <c r="A181" s="380"/>
      <c r="B181" s="380"/>
      <c r="C181" s="380"/>
      <c r="D181" s="380"/>
      <c r="E181" s="380"/>
      <c r="F181" s="380"/>
      <c r="G181" s="380"/>
      <c r="H181" s="662"/>
      <c r="I181" s="380"/>
      <c r="J181" s="688"/>
      <c r="K181" s="380"/>
      <c r="L181" s="380"/>
      <c r="M181" s="688"/>
      <c r="N181" s="689"/>
      <c r="O181" s="689"/>
      <c r="P181" s="380"/>
      <c r="Q181" s="380"/>
      <c r="R181" s="380"/>
      <c r="S181" s="380"/>
      <c r="T181" s="380"/>
      <c r="U181" s="380"/>
      <c r="V181" s="380"/>
      <c r="W181" s="380"/>
      <c r="X181" s="380"/>
      <c r="Y181" s="380"/>
      <c r="Z181" s="687" t="str">
        <f>IF(Carbon_Macro!T223&lt;&gt;"",CONCATENATE(Carbon_Macro!$J223,"[",Carbon_Macro!T223,"]"),"")</f>
        <v/>
      </c>
      <c r="AA181" s="413" t="str">
        <f>IF(Carbon_Macro!U223&lt;&gt;"",CONCATENATE(Carbon_Macro!$J223,"[",Carbon_Macro!U223,"]"),"")</f>
        <v/>
      </c>
      <c r="AB181" s="413" t="str">
        <f>IF(Carbon_Macro!V223&lt;&gt;"",CONCATENATE(Carbon_Macro!$H223,"[",Carbon_Macro!V223,"]"),"")</f>
        <v/>
      </c>
      <c r="AC181" s="413" t="str">
        <f>IF(Carbon_Macro!W223&lt;&gt;"",CONCATENATE(Carbon_Macro!$H223,"[",Carbon_Macro!W223,"]"),"")</f>
        <v/>
      </c>
      <c r="AD181" s="413"/>
      <c r="AE181" s="414"/>
    </row>
    <row r="182" spans="1:31" ht="20" customHeight="1">
      <c r="A182" s="380"/>
      <c r="B182" s="380"/>
      <c r="C182" s="380"/>
      <c r="D182" s="380"/>
      <c r="E182" s="380"/>
      <c r="F182" s="380"/>
      <c r="G182" s="380"/>
      <c r="H182" s="662"/>
      <c r="I182" s="380"/>
      <c r="J182" s="688"/>
      <c r="K182" s="380"/>
      <c r="L182" s="380"/>
      <c r="M182" s="688"/>
      <c r="N182" s="689"/>
      <c r="O182" s="689"/>
      <c r="P182" s="380"/>
      <c r="Q182" s="380"/>
      <c r="R182" s="380"/>
      <c r="S182" s="380"/>
      <c r="T182" s="380"/>
      <c r="U182" s="380"/>
      <c r="V182" s="380"/>
      <c r="W182" s="380"/>
      <c r="X182" s="380"/>
      <c r="Y182" s="380"/>
      <c r="Z182" s="687" t="str">
        <f>IF(Carbon_Macro!T224&lt;&gt;"",CONCATENATE(Carbon_Macro!$J224,"[",Carbon_Macro!T224,"]"),"")</f>
        <v/>
      </c>
      <c r="AA182" s="413" t="str">
        <f>IF(Carbon_Macro!U224&lt;&gt;"",CONCATENATE(Carbon_Macro!$J224,"[",Carbon_Macro!U224,"]"),"")</f>
        <v/>
      </c>
      <c r="AB182" s="413" t="str">
        <f>IF(Carbon_Macro!V224&lt;&gt;"",CONCATENATE(Carbon_Macro!$H224,"[",Carbon_Macro!V224,"]"),"")</f>
        <v/>
      </c>
      <c r="AC182" s="413" t="str">
        <f>IF(Carbon_Macro!W224&lt;&gt;"",CONCATENATE(Carbon_Macro!$H224,"[",Carbon_Macro!W224,"]"),"")</f>
        <v/>
      </c>
      <c r="AD182" s="413"/>
      <c r="AE182" s="414"/>
    </row>
    <row r="183" spans="1:31" ht="20" customHeight="1">
      <c r="A183" s="380"/>
      <c r="B183" s="380"/>
      <c r="C183" s="380"/>
      <c r="D183" s="380"/>
      <c r="E183" s="380"/>
      <c r="F183" s="380"/>
      <c r="G183" s="380"/>
      <c r="H183" s="661"/>
      <c r="I183" s="380"/>
      <c r="J183" s="688"/>
      <c r="K183" s="380"/>
      <c r="L183" s="380"/>
      <c r="M183" s="688"/>
      <c r="N183" s="689"/>
      <c r="O183" s="689"/>
      <c r="P183" s="380"/>
      <c r="Q183" s="380"/>
      <c r="R183" s="380"/>
      <c r="S183" s="380"/>
      <c r="T183" s="380"/>
      <c r="U183" s="380"/>
      <c r="V183" s="380"/>
      <c r="W183" s="380"/>
      <c r="X183" s="380"/>
      <c r="Y183" s="380"/>
      <c r="Z183" s="687" t="str">
        <f>IF(Carbon_Macro!T225&lt;&gt;"",CONCATENATE(Carbon_Macro!$J225,"[",Carbon_Macro!T225,"]"),"")</f>
        <v/>
      </c>
      <c r="AA183" s="413" t="str">
        <f>IF(Carbon_Macro!U225&lt;&gt;"",CONCATENATE(Carbon_Macro!$J225,"[",Carbon_Macro!U225,"]"),"")</f>
        <v/>
      </c>
      <c r="AB183" s="413" t="str">
        <f>IF(Carbon_Macro!V225&lt;&gt;"",CONCATENATE(Carbon_Macro!$H225,"[",Carbon_Macro!V225,"]"),"")</f>
        <v/>
      </c>
      <c r="AC183" s="413" t="str">
        <f>IF(Carbon_Macro!W225&lt;&gt;"",CONCATENATE(Carbon_Macro!$H225,"[",Carbon_Macro!W225,"]"),"")</f>
        <v/>
      </c>
      <c r="AD183" s="413"/>
      <c r="AE183" s="414"/>
    </row>
    <row r="184" spans="1:31" ht="20" customHeight="1">
      <c r="A184" s="380"/>
      <c r="B184" s="380"/>
      <c r="C184" s="380"/>
      <c r="D184" s="380"/>
      <c r="E184" s="380"/>
      <c r="F184" s="380"/>
      <c r="G184" s="380"/>
      <c r="H184" s="662"/>
      <c r="I184" s="380"/>
      <c r="J184" s="688"/>
      <c r="K184" s="380"/>
      <c r="L184" s="380"/>
      <c r="M184" s="688"/>
      <c r="N184" s="689"/>
      <c r="O184" s="689"/>
      <c r="P184" s="380"/>
      <c r="Q184" s="380"/>
      <c r="R184" s="380"/>
      <c r="S184" s="380"/>
      <c r="T184" s="380"/>
      <c r="U184" s="380"/>
      <c r="V184" s="380"/>
      <c r="W184" s="380"/>
      <c r="X184" s="380"/>
      <c r="Y184" s="380"/>
      <c r="Z184" s="687" t="str">
        <f>IF(Carbon_Macro!T226&lt;&gt;"",CONCATENATE(Carbon_Macro!$J226,"[",Carbon_Macro!T226,"]"),"")</f>
        <v/>
      </c>
      <c r="AA184" s="413" t="str">
        <f>IF(Carbon_Macro!U226&lt;&gt;"",CONCATENATE(Carbon_Macro!$J226,"[",Carbon_Macro!U226,"]"),"")</f>
        <v/>
      </c>
      <c r="AB184" s="413" t="str">
        <f>IF(Carbon_Macro!V226&lt;&gt;"",CONCATENATE(Carbon_Macro!$H226,"[",Carbon_Macro!V226,"]"),"")</f>
        <v/>
      </c>
      <c r="AC184" s="413" t="str">
        <f>IF(Carbon_Macro!W226&lt;&gt;"",CONCATENATE(Carbon_Macro!$H226,"[",Carbon_Macro!W226,"]"),"")</f>
        <v/>
      </c>
      <c r="AD184" s="413"/>
      <c r="AE184" s="414"/>
    </row>
    <row r="185" spans="1:31" ht="20" customHeight="1">
      <c r="A185" s="380"/>
      <c r="B185" s="380"/>
      <c r="C185" s="380"/>
      <c r="D185" s="380"/>
      <c r="E185" s="380"/>
      <c r="F185" s="380"/>
      <c r="G185" s="380"/>
      <c r="H185" s="662"/>
      <c r="I185" s="380"/>
      <c r="J185" s="688"/>
      <c r="K185" s="380"/>
      <c r="L185" s="380"/>
      <c r="M185" s="688"/>
      <c r="N185" s="689"/>
      <c r="O185" s="689"/>
      <c r="P185" s="380"/>
      <c r="Q185" s="380"/>
      <c r="R185" s="380"/>
      <c r="S185" s="380"/>
      <c r="T185" s="380"/>
      <c r="U185" s="380"/>
      <c r="V185" s="380"/>
      <c r="W185" s="380"/>
      <c r="X185" s="380"/>
      <c r="Y185" s="380"/>
      <c r="Z185" s="687" t="str">
        <f>IF(Carbon_Macro!T227&lt;&gt;"",CONCATENATE(Carbon_Macro!$J227,"[",Carbon_Macro!T227,"]"),"")</f>
        <v/>
      </c>
      <c r="AA185" s="413" t="str">
        <f>IF(Carbon_Macro!U227&lt;&gt;"",CONCATENATE(Carbon_Macro!$J227,"[",Carbon_Macro!U227,"]"),"")</f>
        <v/>
      </c>
      <c r="AB185" s="413" t="str">
        <f>IF(Carbon_Macro!V227&lt;&gt;"",CONCATENATE(Carbon_Macro!$H227,"[",Carbon_Macro!V227,"]"),"")</f>
        <v/>
      </c>
      <c r="AC185" s="413" t="str">
        <f>IF(Carbon_Macro!W227&lt;&gt;"",CONCATENATE(Carbon_Macro!$H227,"[",Carbon_Macro!W227,"]"),"")</f>
        <v/>
      </c>
      <c r="AD185" s="413"/>
      <c r="AE185" s="414"/>
    </row>
    <row r="186" spans="1:31" ht="20" customHeight="1">
      <c r="A186" s="380"/>
      <c r="B186" s="380"/>
      <c r="C186" s="380"/>
      <c r="D186" s="380"/>
      <c r="E186" s="380"/>
      <c r="F186" s="380"/>
      <c r="G186" s="380"/>
      <c r="H186" s="662"/>
      <c r="I186" s="380"/>
      <c r="J186" s="688"/>
      <c r="K186" s="380"/>
      <c r="L186" s="380"/>
      <c r="M186" s="688"/>
      <c r="N186" s="689"/>
      <c r="O186" s="689"/>
      <c r="P186" s="380"/>
      <c r="Q186" s="380"/>
      <c r="R186" s="380"/>
      <c r="S186" s="380"/>
      <c r="T186" s="380"/>
      <c r="U186" s="380"/>
      <c r="V186" s="380"/>
      <c r="W186" s="380"/>
      <c r="X186" s="380"/>
      <c r="Y186" s="380"/>
      <c r="Z186" s="687" t="str">
        <f>IF(Carbon_Macro!T228&lt;&gt;"",CONCATENATE(Carbon_Macro!$J228,"[",Carbon_Macro!T228,"]"),"")</f>
        <v/>
      </c>
      <c r="AA186" s="413" t="str">
        <f>IF(Carbon_Macro!U228&lt;&gt;"",CONCATENATE(Carbon_Macro!$J228,"[",Carbon_Macro!U228,"]"),"")</f>
        <v/>
      </c>
      <c r="AB186" s="413" t="str">
        <f>IF(Carbon_Macro!V228&lt;&gt;"",CONCATENATE(Carbon_Macro!$H228,"[",Carbon_Macro!V228,"]"),"")</f>
        <v/>
      </c>
      <c r="AC186" s="413" t="str">
        <f>IF(Carbon_Macro!W228&lt;&gt;"",CONCATENATE(Carbon_Macro!$H228,"[",Carbon_Macro!W228,"]"),"")</f>
        <v/>
      </c>
      <c r="AD186" s="413"/>
      <c r="AE186" s="414"/>
    </row>
    <row r="187" spans="1:31" ht="20" customHeight="1">
      <c r="A187" s="380"/>
      <c r="B187" s="380"/>
      <c r="C187" s="380"/>
      <c r="D187" s="380"/>
      <c r="E187" s="380"/>
      <c r="F187" s="380"/>
      <c r="G187" s="380"/>
      <c r="H187" s="662"/>
      <c r="I187" s="380"/>
      <c r="J187" s="688"/>
      <c r="K187" s="380"/>
      <c r="L187" s="380"/>
      <c r="M187" s="688"/>
      <c r="N187" s="689"/>
      <c r="O187" s="689"/>
      <c r="P187" s="380"/>
      <c r="Q187" s="380"/>
      <c r="R187" s="380"/>
      <c r="S187" s="380"/>
      <c r="T187" s="380"/>
      <c r="U187" s="380"/>
      <c r="V187" s="380"/>
      <c r="W187" s="380"/>
      <c r="X187" s="380"/>
      <c r="Y187" s="380"/>
      <c r="Z187" s="687" t="str">
        <f>IF(Carbon_Macro!T229&lt;&gt;"",CONCATENATE(Carbon_Macro!$J229,"[",Carbon_Macro!T229,"]"),"")</f>
        <v/>
      </c>
      <c r="AA187" s="413" t="str">
        <f>IF(Carbon_Macro!U229&lt;&gt;"",CONCATENATE(Carbon_Macro!$J229,"[",Carbon_Macro!U229,"]"),"")</f>
        <v/>
      </c>
      <c r="AB187" s="413" t="str">
        <f>IF(Carbon_Macro!V229&lt;&gt;"",CONCATENATE(Carbon_Macro!$H229,"[",Carbon_Macro!V229,"]"),"")</f>
        <v/>
      </c>
      <c r="AC187" s="413" t="str">
        <f>IF(Carbon_Macro!W229&lt;&gt;"",CONCATENATE(Carbon_Macro!$H229,"[",Carbon_Macro!W229,"]"),"")</f>
        <v/>
      </c>
      <c r="AD187" s="413"/>
      <c r="AE187" s="414"/>
    </row>
    <row r="188" spans="1:31" ht="20" customHeight="1">
      <c r="A188" s="380"/>
      <c r="B188" s="380"/>
      <c r="C188" s="380"/>
      <c r="D188" s="380"/>
      <c r="E188" s="380"/>
      <c r="F188" s="380"/>
      <c r="G188" s="380"/>
      <c r="H188" s="661"/>
      <c r="I188" s="380"/>
      <c r="J188" s="688"/>
      <c r="K188" s="380"/>
      <c r="L188" s="380"/>
      <c r="M188" s="688"/>
      <c r="N188" s="689"/>
      <c r="O188" s="689"/>
      <c r="P188" s="380"/>
      <c r="Q188" s="380"/>
      <c r="R188" s="380"/>
      <c r="S188" s="380"/>
      <c r="T188" s="380"/>
      <c r="U188" s="380"/>
      <c r="V188" s="380"/>
      <c r="W188" s="380"/>
      <c r="X188" s="380"/>
      <c r="Y188" s="380"/>
      <c r="Z188" s="687" t="str">
        <f>IF(Carbon_Macro!T230&lt;&gt;"",CONCATENATE(Carbon_Macro!$J230,"[",Carbon_Macro!T230,"]"),"")</f>
        <v/>
      </c>
      <c r="AA188" s="413" t="str">
        <f>IF(Carbon_Macro!U230&lt;&gt;"",CONCATENATE(Carbon_Macro!$J230,"[",Carbon_Macro!U230,"]"),"")</f>
        <v/>
      </c>
      <c r="AB188" s="413" t="str">
        <f>IF(Carbon_Macro!V230&lt;&gt;"",CONCATENATE(Carbon_Macro!$H230,"[",Carbon_Macro!V230,"]"),"")</f>
        <v/>
      </c>
      <c r="AC188" s="413" t="str">
        <f>IF(Carbon_Macro!W230&lt;&gt;"",CONCATENATE(Carbon_Macro!$H230,"[",Carbon_Macro!W230,"]"),"")</f>
        <v/>
      </c>
      <c r="AD188" s="413"/>
      <c r="AE188" s="414"/>
    </row>
    <row r="189" spans="1:31" ht="20" customHeight="1">
      <c r="A189" s="380"/>
      <c r="B189" s="380"/>
      <c r="C189" s="380"/>
      <c r="D189" s="380"/>
      <c r="E189" s="380"/>
      <c r="F189" s="380"/>
      <c r="G189" s="380"/>
      <c r="H189" s="662"/>
      <c r="I189" s="380"/>
      <c r="J189" s="688"/>
      <c r="K189" s="380"/>
      <c r="L189" s="380"/>
      <c r="M189" s="688"/>
      <c r="N189" s="689"/>
      <c r="O189" s="689"/>
      <c r="P189" s="380"/>
      <c r="Q189" s="380"/>
      <c r="R189" s="380"/>
      <c r="S189" s="380"/>
      <c r="T189" s="380"/>
      <c r="U189" s="380"/>
      <c r="V189" s="380"/>
      <c r="W189" s="380"/>
      <c r="X189" s="380"/>
      <c r="Y189" s="380"/>
      <c r="Z189" s="687" t="str">
        <f>IF(Carbon_Macro!T231&lt;&gt;"",CONCATENATE(Carbon_Macro!$J231,"[",Carbon_Macro!T231,"]"),"")</f>
        <v/>
      </c>
      <c r="AA189" s="413" t="str">
        <f>IF(Carbon_Macro!U231&lt;&gt;"",CONCATENATE(Carbon_Macro!$J231,"[",Carbon_Macro!U231,"]"),"")</f>
        <v/>
      </c>
      <c r="AB189" s="413" t="str">
        <f>IF(Carbon_Macro!V231&lt;&gt;"",CONCATENATE(Carbon_Macro!$H231,"[",Carbon_Macro!V231,"]"),"")</f>
        <v/>
      </c>
      <c r="AC189" s="413" t="str">
        <f>IF(Carbon_Macro!W231&lt;&gt;"",CONCATENATE(Carbon_Macro!$H231,"[",Carbon_Macro!W231,"]"),"")</f>
        <v/>
      </c>
      <c r="AD189" s="413"/>
      <c r="AE189" s="414"/>
    </row>
    <row r="190" spans="1:31" ht="20" customHeight="1">
      <c r="A190" s="380"/>
      <c r="B190" s="380"/>
      <c r="C190" s="380"/>
      <c r="D190" s="380"/>
      <c r="E190" s="380"/>
      <c r="F190" s="380"/>
      <c r="G190" s="380"/>
      <c r="H190" s="662"/>
      <c r="I190" s="380"/>
      <c r="J190" s="688"/>
      <c r="K190" s="380"/>
      <c r="L190" s="380"/>
      <c r="M190" s="688"/>
      <c r="N190" s="689"/>
      <c r="O190" s="689"/>
      <c r="P190" s="380"/>
      <c r="Q190" s="380"/>
      <c r="R190" s="380"/>
      <c r="S190" s="380"/>
      <c r="T190" s="380"/>
      <c r="U190" s="380"/>
      <c r="V190" s="380"/>
      <c r="W190" s="380"/>
      <c r="X190" s="380"/>
      <c r="Y190" s="380"/>
      <c r="Z190" s="687" t="str">
        <f>IF(Carbon_Macro!T232&lt;&gt;"",CONCATENATE(Carbon_Macro!$J232,"[",Carbon_Macro!T232,"]"),"")</f>
        <v/>
      </c>
      <c r="AA190" s="413" t="str">
        <f>IF(Carbon_Macro!U232&lt;&gt;"",CONCATENATE(Carbon_Macro!$J232,"[",Carbon_Macro!U232,"]"),"")</f>
        <v/>
      </c>
      <c r="AB190" s="413" t="str">
        <f>IF(Carbon_Macro!V232&lt;&gt;"",CONCATENATE(Carbon_Macro!$H232,"[",Carbon_Macro!V232,"]"),"")</f>
        <v/>
      </c>
      <c r="AC190" s="413" t="str">
        <f>IF(Carbon_Macro!W232&lt;&gt;"",CONCATENATE(Carbon_Macro!$H232,"[",Carbon_Macro!W232,"]"),"")</f>
        <v/>
      </c>
      <c r="AD190" s="413"/>
      <c r="AE190" s="414"/>
    </row>
    <row r="191" spans="1:31" ht="20" customHeight="1">
      <c r="A191" s="380"/>
      <c r="B191" s="380"/>
      <c r="C191" s="380"/>
      <c r="D191" s="380"/>
      <c r="E191" s="380"/>
      <c r="F191" s="380"/>
      <c r="G191" s="380"/>
      <c r="H191" s="662"/>
      <c r="I191" s="380"/>
      <c r="J191" s="688"/>
      <c r="K191" s="380"/>
      <c r="L191" s="380"/>
      <c r="M191" s="688"/>
      <c r="N191" s="689"/>
      <c r="O191" s="689"/>
      <c r="P191" s="380"/>
      <c r="Q191" s="380"/>
      <c r="R191" s="380"/>
      <c r="S191" s="380"/>
      <c r="T191" s="380"/>
      <c r="U191" s="380"/>
      <c r="V191" s="380"/>
      <c r="W191" s="380"/>
      <c r="X191" s="380"/>
      <c r="Y191" s="380"/>
      <c r="Z191" s="687" t="str">
        <f>IF(Carbon_Macro!T233&lt;&gt;"",CONCATENATE(Carbon_Macro!$J233,"[",Carbon_Macro!T233,"]"),"")</f>
        <v/>
      </c>
      <c r="AA191" s="413" t="str">
        <f>IF(Carbon_Macro!U233&lt;&gt;"",CONCATENATE(Carbon_Macro!$J233,"[",Carbon_Macro!U233,"]"),"")</f>
        <v/>
      </c>
      <c r="AB191" s="413" t="str">
        <f>IF(Carbon_Macro!V233&lt;&gt;"",CONCATENATE(Carbon_Macro!$H233,"[",Carbon_Macro!V233,"]"),"")</f>
        <v/>
      </c>
      <c r="AC191" s="413" t="str">
        <f>IF(Carbon_Macro!W233&lt;&gt;"",CONCATENATE(Carbon_Macro!$H233,"[",Carbon_Macro!W233,"]"),"")</f>
        <v/>
      </c>
      <c r="AD191" s="413"/>
      <c r="AE191" s="414"/>
    </row>
    <row r="192" spans="1:31" ht="20" customHeight="1">
      <c r="A192" s="380"/>
      <c r="B192" s="380"/>
      <c r="C192" s="380"/>
      <c r="D192" s="380"/>
      <c r="E192" s="380"/>
      <c r="F192" s="380"/>
      <c r="G192" s="380"/>
      <c r="H192" s="662"/>
      <c r="I192" s="380"/>
      <c r="J192" s="688"/>
      <c r="K192" s="380"/>
      <c r="L192" s="380"/>
      <c r="M192" s="688"/>
      <c r="N192" s="689"/>
      <c r="O192" s="689"/>
      <c r="P192" s="380"/>
      <c r="Q192" s="380"/>
      <c r="R192" s="380"/>
      <c r="S192" s="380"/>
      <c r="T192" s="380"/>
      <c r="U192" s="380"/>
      <c r="V192" s="380"/>
      <c r="W192" s="380"/>
      <c r="X192" s="380"/>
      <c r="Y192" s="380"/>
      <c r="Z192" s="687" t="str">
        <f>IF(Carbon_Macro!T234&lt;&gt;"",CONCATENATE(Carbon_Macro!$J234,"[",Carbon_Macro!T234,"]"),"")</f>
        <v/>
      </c>
      <c r="AA192" s="413" t="str">
        <f>IF(Carbon_Macro!U234&lt;&gt;"",CONCATENATE(Carbon_Macro!$J234,"[",Carbon_Macro!U234,"]"),"")</f>
        <v/>
      </c>
      <c r="AB192" s="413" t="str">
        <f>IF(Carbon_Macro!V234&lt;&gt;"",CONCATENATE(Carbon_Macro!$H234,"[",Carbon_Macro!V234,"]"),"")</f>
        <v/>
      </c>
      <c r="AC192" s="413" t="str">
        <f>IF(Carbon_Macro!W234&lt;&gt;"",CONCATENATE(Carbon_Macro!$H234,"[",Carbon_Macro!W234,"]"),"")</f>
        <v/>
      </c>
      <c r="AD192" s="413"/>
      <c r="AE192" s="414"/>
    </row>
    <row r="193" spans="1:31" ht="20" customHeight="1">
      <c r="A193" s="380"/>
      <c r="B193" s="380"/>
      <c r="C193" s="380"/>
      <c r="D193" s="380"/>
      <c r="E193" s="380"/>
      <c r="F193" s="380"/>
      <c r="G193" s="380"/>
      <c r="H193" s="661"/>
      <c r="I193" s="380"/>
      <c r="J193" s="688"/>
      <c r="K193" s="380"/>
      <c r="L193" s="380"/>
      <c r="M193" s="688"/>
      <c r="N193" s="689"/>
      <c r="O193" s="689"/>
      <c r="P193" s="380"/>
      <c r="Q193" s="380"/>
      <c r="R193" s="380"/>
      <c r="S193" s="380"/>
      <c r="T193" s="380"/>
      <c r="U193" s="380"/>
      <c r="V193" s="380"/>
      <c r="W193" s="380"/>
      <c r="X193" s="380"/>
      <c r="Y193" s="380"/>
      <c r="Z193" s="687" t="str">
        <f>IF(Carbon_Macro!T235&lt;&gt;"",CONCATENATE(Carbon_Macro!$J235,"[",Carbon_Macro!T235,"]"),"")</f>
        <v/>
      </c>
      <c r="AA193" s="413" t="str">
        <f>IF(Carbon_Macro!U235&lt;&gt;"",CONCATENATE(Carbon_Macro!$J235,"[",Carbon_Macro!U235,"]"),"")</f>
        <v/>
      </c>
      <c r="AB193" s="413" t="str">
        <f>IF(Carbon_Macro!V235&lt;&gt;"",CONCATENATE(Carbon_Macro!$H235,"[",Carbon_Macro!V235,"]"),"")</f>
        <v/>
      </c>
      <c r="AC193" s="413" t="str">
        <f>IF(Carbon_Macro!W235&lt;&gt;"",CONCATENATE(Carbon_Macro!$H235,"[",Carbon_Macro!W235,"]"),"")</f>
        <v/>
      </c>
      <c r="AD193" s="413"/>
      <c r="AE193" s="414"/>
    </row>
    <row r="194" spans="1:31" ht="20" customHeight="1">
      <c r="A194" s="380"/>
      <c r="B194" s="380"/>
      <c r="C194" s="380"/>
      <c r="D194" s="380"/>
      <c r="E194" s="380"/>
      <c r="F194" s="380"/>
      <c r="G194" s="380"/>
      <c r="H194" s="662"/>
      <c r="I194" s="380"/>
      <c r="J194" s="688"/>
      <c r="K194" s="380"/>
      <c r="L194" s="380"/>
      <c r="M194" s="688"/>
      <c r="N194" s="689"/>
      <c r="O194" s="689"/>
      <c r="P194" s="380"/>
      <c r="Q194" s="380"/>
      <c r="R194" s="380"/>
      <c r="S194" s="380"/>
      <c r="T194" s="380"/>
      <c r="U194" s="380"/>
      <c r="V194" s="380"/>
      <c r="W194" s="380"/>
      <c r="X194" s="380"/>
      <c r="Y194" s="380"/>
      <c r="Z194" s="687" t="str">
        <f>IF(Carbon_Macro!T236&lt;&gt;"",CONCATENATE(Carbon_Macro!$J236,"[",Carbon_Macro!T236,"]"),"")</f>
        <v/>
      </c>
      <c r="AA194" s="413" t="str">
        <f>IF(Carbon_Macro!U236&lt;&gt;"",CONCATENATE(Carbon_Macro!$J236,"[",Carbon_Macro!U236,"]"),"")</f>
        <v/>
      </c>
      <c r="AB194" s="413" t="str">
        <f>IF(Carbon_Macro!V236&lt;&gt;"",CONCATENATE(Carbon_Macro!$H236,"[",Carbon_Macro!V236,"]"),"")</f>
        <v/>
      </c>
      <c r="AC194" s="413" t="str">
        <f>IF(Carbon_Macro!W236&lt;&gt;"",CONCATENATE(Carbon_Macro!$H236,"[",Carbon_Macro!W236,"]"),"")</f>
        <v/>
      </c>
      <c r="AD194" s="413"/>
      <c r="AE194" s="414"/>
    </row>
    <row r="195" spans="1:31" ht="20" customHeight="1">
      <c r="A195" s="380"/>
      <c r="B195" s="380"/>
      <c r="C195" s="380"/>
      <c r="D195" s="380"/>
      <c r="E195" s="380"/>
      <c r="F195" s="380"/>
      <c r="G195" s="380"/>
      <c r="H195" s="662"/>
      <c r="I195" s="380"/>
      <c r="J195" s="688"/>
      <c r="K195" s="380"/>
      <c r="L195" s="380"/>
      <c r="M195" s="688"/>
      <c r="N195" s="689"/>
      <c r="O195" s="689"/>
      <c r="P195" s="380"/>
      <c r="Q195" s="380"/>
      <c r="R195" s="380"/>
      <c r="S195" s="380"/>
      <c r="T195" s="380"/>
      <c r="U195" s="380"/>
      <c r="V195" s="380"/>
      <c r="W195" s="380"/>
      <c r="X195" s="380"/>
      <c r="Y195" s="380"/>
      <c r="Z195" s="687" t="str">
        <f>IF(Carbon_Macro!T237&lt;&gt;"",CONCATENATE(Carbon_Macro!$J237,"[",Carbon_Macro!T237,"]"),"")</f>
        <v/>
      </c>
      <c r="AA195" s="413" t="str">
        <f>IF(Carbon_Macro!U237&lt;&gt;"",CONCATENATE(Carbon_Macro!$J237,"[",Carbon_Macro!U237,"]"),"")</f>
        <v/>
      </c>
      <c r="AB195" s="413" t="str">
        <f>IF(Carbon_Macro!V237&lt;&gt;"",CONCATENATE(Carbon_Macro!$H237,"[",Carbon_Macro!V237,"]"),"")</f>
        <v/>
      </c>
      <c r="AC195" s="413" t="str">
        <f>IF(Carbon_Macro!W237&lt;&gt;"",CONCATENATE(Carbon_Macro!$H237,"[",Carbon_Macro!W237,"]"),"")</f>
        <v/>
      </c>
      <c r="AD195" s="413"/>
      <c r="AE195" s="414"/>
    </row>
    <row r="196" spans="1:31" ht="20" customHeight="1">
      <c r="A196" s="380"/>
      <c r="B196" s="380"/>
      <c r="C196" s="380"/>
      <c r="D196" s="380"/>
      <c r="E196" s="380"/>
      <c r="F196" s="380"/>
      <c r="G196" s="380"/>
      <c r="H196" s="665"/>
      <c r="I196" s="380"/>
      <c r="J196" s="688"/>
      <c r="K196" s="380"/>
      <c r="L196" s="380"/>
      <c r="M196" s="688"/>
      <c r="N196" s="689"/>
      <c r="O196" s="689"/>
      <c r="P196" s="380"/>
      <c r="Q196" s="380"/>
      <c r="R196" s="380"/>
      <c r="S196" s="380"/>
      <c r="T196" s="380"/>
      <c r="U196" s="380"/>
      <c r="V196" s="380"/>
      <c r="W196" s="380"/>
      <c r="X196" s="380"/>
      <c r="Y196" s="380"/>
      <c r="Z196" s="687" t="str">
        <f>IF(Carbon_Macro!T238&lt;&gt;"",CONCATENATE(Carbon_Macro!$J238,"[",Carbon_Macro!T238,"]"),"")</f>
        <v/>
      </c>
      <c r="AA196" s="413" t="str">
        <f>IF(Carbon_Macro!U238&lt;&gt;"",CONCATENATE(Carbon_Macro!$J238,"[",Carbon_Macro!U238,"]"),"")</f>
        <v/>
      </c>
      <c r="AB196" s="413" t="str">
        <f>IF(Carbon_Macro!V238&lt;&gt;"",CONCATENATE(Carbon_Macro!$H238,"[",Carbon_Macro!V238,"]"),"")</f>
        <v/>
      </c>
      <c r="AC196" s="413" t="str">
        <f>IF(Carbon_Macro!W238&lt;&gt;"",CONCATENATE(Carbon_Macro!$H238,"[",Carbon_Macro!W238,"]"),"")</f>
        <v/>
      </c>
      <c r="AD196" s="413"/>
      <c r="AE196" s="414"/>
    </row>
    <row r="197" spans="1:31" ht="20" customHeight="1">
      <c r="A197" s="380"/>
      <c r="B197" s="380"/>
      <c r="C197" s="380"/>
      <c r="D197" s="380"/>
      <c r="E197" s="380"/>
      <c r="F197" s="380"/>
      <c r="G197" s="380"/>
      <c r="H197" s="665"/>
      <c r="I197" s="380"/>
      <c r="J197" s="688"/>
      <c r="K197" s="380"/>
      <c r="L197" s="380"/>
      <c r="M197" s="688"/>
      <c r="N197" s="689"/>
      <c r="O197" s="689"/>
      <c r="P197" s="380"/>
      <c r="Q197" s="380"/>
      <c r="R197" s="380"/>
      <c r="S197" s="380"/>
      <c r="T197" s="380"/>
      <c r="U197" s="380"/>
      <c r="V197" s="380"/>
      <c r="W197" s="380"/>
      <c r="X197" s="380"/>
      <c r="Y197" s="380"/>
      <c r="Z197" s="687" t="str">
        <f>IF(Carbon_Macro!T239&lt;&gt;"",CONCATENATE(Carbon_Macro!$J239,"[",Carbon_Macro!T239,"]"),"")</f>
        <v/>
      </c>
      <c r="AA197" s="413" t="str">
        <f>IF(Carbon_Macro!U239&lt;&gt;"",CONCATENATE(Carbon_Macro!$J239,"[",Carbon_Macro!U239,"]"),"")</f>
        <v/>
      </c>
      <c r="AB197" s="413" t="str">
        <f>IF(Carbon_Macro!V239&lt;&gt;"",CONCATENATE(Carbon_Macro!$H239,"[",Carbon_Macro!V239,"]"),"")</f>
        <v/>
      </c>
      <c r="AC197" s="413" t="str">
        <f>IF(Carbon_Macro!W239&lt;&gt;"",CONCATENATE(Carbon_Macro!$H239,"[",Carbon_Macro!W239,"]"),"")</f>
        <v/>
      </c>
      <c r="AD197" s="413"/>
      <c r="AE197" s="414"/>
    </row>
    <row r="198" spans="1:31" ht="20" customHeight="1">
      <c r="A198" s="380"/>
      <c r="B198" s="380"/>
      <c r="C198" s="380"/>
      <c r="D198" s="380"/>
      <c r="E198" s="380"/>
      <c r="F198" s="380"/>
      <c r="G198" s="380"/>
      <c r="H198" s="665"/>
      <c r="I198" s="380"/>
      <c r="J198" s="688"/>
      <c r="K198" s="380"/>
      <c r="L198" s="380"/>
      <c r="M198" s="688"/>
      <c r="N198" s="689"/>
      <c r="O198" s="689"/>
      <c r="P198" s="380"/>
      <c r="Q198" s="380"/>
      <c r="R198" s="380"/>
      <c r="S198" s="380"/>
      <c r="T198" s="380"/>
      <c r="U198" s="380"/>
      <c r="V198" s="380"/>
      <c r="W198" s="380"/>
      <c r="X198" s="380"/>
      <c r="Y198" s="380"/>
      <c r="Z198" s="687" t="str">
        <f>IF(Carbon_Macro!T240&lt;&gt;"",CONCATENATE(Carbon_Macro!$J240,"[",Carbon_Macro!T240,"]"),"")</f>
        <v/>
      </c>
      <c r="AA198" s="413" t="str">
        <f>IF(Carbon_Macro!U240&lt;&gt;"",CONCATENATE(Carbon_Macro!$J240,"[",Carbon_Macro!U240,"]"),"")</f>
        <v/>
      </c>
      <c r="AB198" s="413" t="str">
        <f>IF(Carbon_Macro!V240&lt;&gt;"",CONCATENATE(Carbon_Macro!$H240,"[",Carbon_Macro!V240,"]"),"")</f>
        <v/>
      </c>
      <c r="AC198" s="413" t="str">
        <f>IF(Carbon_Macro!W240&lt;&gt;"",CONCATENATE(Carbon_Macro!$H240,"[",Carbon_Macro!W240,"]"),"")</f>
        <v/>
      </c>
      <c r="AD198" s="413"/>
      <c r="AE198" s="414"/>
    </row>
    <row r="199" spans="1:31">
      <c r="A199" s="379"/>
      <c r="H199" s="377"/>
      <c r="AC199" s="342" t="str">
        <f>IF(Carbon_Macro!W241&lt;&gt;"",CONCATENATE(Carbon_Macro!$H241,"[",Carbon_Macro!W241,"]"),"")</f>
        <v/>
      </c>
    </row>
    <row r="200" spans="1:31">
      <c r="A200" s="379"/>
      <c r="AC200" s="342" t="str">
        <f>IF(Carbon_Macro!W242&lt;&gt;"",CONCATENATE(Carbon_Macro!$H242,"[",Carbon_Macro!W242,"]"),"")</f>
        <v/>
      </c>
    </row>
  </sheetData>
  <mergeCells count="10">
    <mergeCell ref="J2:L2"/>
    <mergeCell ref="N2:R2"/>
    <mergeCell ref="S2:W2"/>
    <mergeCell ref="Z2:AE2"/>
    <mergeCell ref="A2:D2"/>
    <mergeCell ref="E2:E3"/>
    <mergeCell ref="F2:F3"/>
    <mergeCell ref="G2:G3"/>
    <mergeCell ref="H2:H3"/>
    <mergeCell ref="I2:I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1"/>
  <sheetViews>
    <sheetView zoomScale="90" zoomScaleNormal="253" workbookViewId="0">
      <selection activeCell="L31" sqref="L31"/>
    </sheetView>
  </sheetViews>
  <sheetFormatPr baseColWidth="10" defaultColWidth="10.83203125" defaultRowHeight="16"/>
  <cols>
    <col min="1" max="4" width="10.83203125" style="342"/>
    <col min="5" max="5" width="11" style="342" customWidth="1"/>
    <col min="6" max="6" width="10.83203125" style="342"/>
    <col min="7" max="7" width="7.1640625" style="342" customWidth="1"/>
    <col min="8" max="8" width="44.5" style="342" bestFit="1" customWidth="1"/>
    <col min="9" max="9" width="10.83203125" style="342"/>
    <col min="10" max="11" width="30.33203125" style="342" customWidth="1"/>
    <col min="12" max="12" width="44.5" style="342" bestFit="1" customWidth="1"/>
    <col min="13" max="14" width="140.1640625" style="342" bestFit="1" customWidth="1"/>
    <col min="15" max="15" width="140.1640625" style="362" customWidth="1"/>
    <col min="16" max="16" width="23.6640625" style="362" bestFit="1" customWidth="1"/>
    <col min="17" max="27" width="10.83203125" style="362"/>
    <col min="28" max="16384" width="10.83203125" style="342"/>
  </cols>
  <sheetData>
    <row r="1" spans="1:27" ht="17" thickBot="1"/>
    <row r="2" spans="1:27" ht="17" thickBot="1">
      <c r="A2" s="841" t="s">
        <v>269</v>
      </c>
      <c r="B2" s="841"/>
      <c r="C2" s="841"/>
      <c r="D2" s="841"/>
      <c r="E2" s="824" t="s">
        <v>361</v>
      </c>
      <c r="F2" s="842" t="s">
        <v>426</v>
      </c>
      <c r="G2" s="849" t="s">
        <v>2113</v>
      </c>
      <c r="H2" s="844" t="s">
        <v>60</v>
      </c>
      <c r="I2" s="844" t="s">
        <v>51</v>
      </c>
      <c r="J2" s="846" t="s">
        <v>270</v>
      </c>
      <c r="K2" s="846"/>
      <c r="L2" s="847"/>
      <c r="M2" s="574"/>
      <c r="N2" s="642" t="s">
        <v>416</v>
      </c>
      <c r="O2" s="638"/>
      <c r="P2" s="638"/>
      <c r="Q2" s="638"/>
      <c r="R2" s="638"/>
      <c r="S2" s="840"/>
      <c r="T2" s="840"/>
      <c r="U2" s="840"/>
      <c r="V2" s="840"/>
      <c r="W2" s="840"/>
      <c r="X2" s="765"/>
      <c r="Y2" s="765"/>
      <c r="Z2" s="765"/>
      <c r="AA2" s="765"/>
    </row>
    <row r="3" spans="1:27" ht="20" customHeight="1" thickBot="1">
      <c r="A3" s="343" t="s">
        <v>9</v>
      </c>
      <c r="B3" s="343" t="s">
        <v>8</v>
      </c>
      <c r="C3" s="343" t="s">
        <v>7</v>
      </c>
      <c r="D3" s="344" t="s">
        <v>38</v>
      </c>
      <c r="E3" s="848"/>
      <c r="F3" s="843"/>
      <c r="G3" s="850"/>
      <c r="H3" s="845"/>
      <c r="I3" s="845"/>
      <c r="J3" s="345" t="s">
        <v>63</v>
      </c>
      <c r="K3" s="345" t="s">
        <v>2229</v>
      </c>
      <c r="L3" s="346" t="s">
        <v>61</v>
      </c>
      <c r="M3" s="575" t="s">
        <v>2188</v>
      </c>
      <c r="N3" s="165" t="s">
        <v>1880</v>
      </c>
      <c r="O3" s="275"/>
      <c r="P3" s="275"/>
      <c r="Q3" s="275"/>
      <c r="R3" s="639"/>
      <c r="S3" s="110"/>
      <c r="T3" s="110"/>
      <c r="U3" s="110"/>
      <c r="V3" s="110"/>
      <c r="W3" s="110"/>
      <c r="X3" s="640"/>
      <c r="Y3" s="640"/>
      <c r="Z3" s="640"/>
      <c r="AA3" s="640"/>
    </row>
    <row r="4" spans="1:27">
      <c r="A4" s="347" t="s">
        <v>619</v>
      </c>
      <c r="B4" s="348" t="s">
        <v>429</v>
      </c>
      <c r="C4" s="349" t="s">
        <v>1621</v>
      </c>
      <c r="D4" s="350" t="str">
        <f t="shared" ref="D4:D18" si="0">CONCATENATE(A4,B4,C4)</f>
        <v>npopul</v>
      </c>
      <c r="F4" s="351">
        <v>50101001</v>
      </c>
      <c r="G4" s="351"/>
      <c r="H4" s="350" t="s">
        <v>1100</v>
      </c>
      <c r="I4" s="352"/>
      <c r="J4" s="353" t="s">
        <v>1100</v>
      </c>
      <c r="K4" s="576" t="s">
        <v>1100</v>
      </c>
      <c r="L4" s="354" t="str">
        <f>CONCATENATE(H4, " ", I4)</f>
        <v xml:space="preserve">Population </v>
      </c>
      <c r="M4" s="350" t="str">
        <f>N4</f>
        <v>Number of individuals in a group.</v>
      </c>
      <c r="N4" s="32" t="s">
        <v>2368</v>
      </c>
      <c r="O4" s="28"/>
    </row>
    <row r="5" spans="1:27">
      <c r="A5" s="355" t="s">
        <v>619</v>
      </c>
      <c r="B5" s="356" t="s">
        <v>430</v>
      </c>
      <c r="C5" s="357" t="s">
        <v>2109</v>
      </c>
      <c r="D5" s="358" t="str">
        <f t="shared" si="0"/>
        <v>ntaxto</v>
      </c>
      <c r="E5" s="358"/>
      <c r="F5" s="359">
        <v>50102002</v>
      </c>
      <c r="G5" s="359"/>
      <c r="H5" s="358" t="s">
        <v>2110</v>
      </c>
      <c r="I5" s="360"/>
      <c r="J5" s="361" t="str">
        <f>H5</f>
        <v>Total tax population</v>
      </c>
      <c r="K5" s="577" t="s">
        <v>2625</v>
      </c>
      <c r="L5" s="362"/>
      <c r="M5" s="358" t="str">
        <f>N5</f>
        <v xml:space="preserve">Number of tax units among the tax population. </v>
      </c>
      <c r="N5" s="23" t="s">
        <v>2363</v>
      </c>
      <c r="O5" s="28"/>
    </row>
    <row r="6" spans="1:27">
      <c r="A6" s="355" t="s">
        <v>619</v>
      </c>
      <c r="B6" s="356" t="s">
        <v>430</v>
      </c>
      <c r="C6" s="357" t="s">
        <v>431</v>
      </c>
      <c r="D6" s="358" t="str">
        <f t="shared" si="0"/>
        <v>ntaxma</v>
      </c>
      <c r="E6" s="358"/>
      <c r="F6" s="359">
        <v>50103003</v>
      </c>
      <c r="G6" s="359"/>
      <c r="H6" s="358" t="s">
        <v>2111</v>
      </c>
      <c r="I6" s="360"/>
      <c r="J6" s="361" t="s">
        <v>435</v>
      </c>
      <c r="K6" s="577" t="s">
        <v>2627</v>
      </c>
      <c r="L6" s="362" t="str">
        <f>J6</f>
        <v>Number of tax units - married couples &amp; single adults</v>
      </c>
      <c r="M6" s="358" t="str">
        <f t="shared" ref="M6:M18" si="1">N6</f>
        <v>Number of married couples and single adults as tax units.</v>
      </c>
      <c r="N6" s="23" t="s">
        <v>1838</v>
      </c>
      <c r="O6" s="28"/>
    </row>
    <row r="7" spans="1:27">
      <c r="A7" s="355" t="s">
        <v>619</v>
      </c>
      <c r="B7" s="356" t="s">
        <v>430</v>
      </c>
      <c r="C7" s="357" t="s">
        <v>432</v>
      </c>
      <c r="D7" s="358" t="str">
        <f t="shared" si="0"/>
        <v>ntaxad</v>
      </c>
      <c r="E7" s="358"/>
      <c r="F7" s="359">
        <v>50103003</v>
      </c>
      <c r="G7" s="359"/>
      <c r="H7" s="358" t="s">
        <v>2112</v>
      </c>
      <c r="I7" s="360"/>
      <c r="J7" s="361" t="s">
        <v>436</v>
      </c>
      <c r="K7" s="577" t="s">
        <v>2626</v>
      </c>
      <c r="L7" s="362" t="str">
        <f>J7</f>
        <v>Number of tax units - adults</v>
      </c>
      <c r="M7" s="358" t="str">
        <f t="shared" si="1"/>
        <v>Number of adults as tax units.</v>
      </c>
      <c r="N7" s="23" t="s">
        <v>1839</v>
      </c>
      <c r="O7" s="28"/>
    </row>
    <row r="8" spans="1:27">
      <c r="A8" s="355" t="s">
        <v>619</v>
      </c>
      <c r="B8" s="356" t="s">
        <v>430</v>
      </c>
      <c r="C8" s="357" t="s">
        <v>433</v>
      </c>
      <c r="D8" s="358" t="str">
        <f t="shared" si="0"/>
        <v>ntaxre</v>
      </c>
      <c r="E8" s="358"/>
      <c r="F8" s="359">
        <v>50104004</v>
      </c>
      <c r="G8" s="359"/>
      <c r="H8" s="358" t="s">
        <v>437</v>
      </c>
      <c r="I8" s="360"/>
      <c r="J8" s="361" t="s">
        <v>437</v>
      </c>
      <c r="K8" s="577" t="s">
        <v>2636</v>
      </c>
      <c r="L8" s="362" t="str">
        <f>J8</f>
        <v>Number of tax returns</v>
      </c>
      <c r="M8" s="358" t="str">
        <f t="shared" si="1"/>
        <v>Number of reports filed containing information used to calculate taxes.</v>
      </c>
      <c r="N8" s="89" t="s">
        <v>1840</v>
      </c>
      <c r="O8" s="3"/>
    </row>
    <row r="9" spans="1:27" ht="17" thickBot="1">
      <c r="A9" s="363" t="s">
        <v>619</v>
      </c>
      <c r="B9" s="364" t="s">
        <v>429</v>
      </c>
      <c r="C9" s="365" t="s">
        <v>434</v>
      </c>
      <c r="D9" s="366" t="str">
        <f t="shared" si="0"/>
        <v>npopem</v>
      </c>
      <c r="E9" s="366"/>
      <c r="F9" s="367">
        <v>50105005</v>
      </c>
      <c r="G9" s="367"/>
      <c r="H9" s="366" t="s">
        <v>438</v>
      </c>
      <c r="I9" s="368"/>
      <c r="J9" s="369" t="s">
        <v>438</v>
      </c>
      <c r="K9" s="578" t="s">
        <v>2628</v>
      </c>
      <c r="L9" s="370" t="str">
        <f>CONCATENATE(H9, " ", I9)</f>
        <v xml:space="preserve">Employed population </v>
      </c>
      <c r="M9" s="366" t="str">
        <f t="shared" si="1"/>
        <v>Number of employed individuals.</v>
      </c>
      <c r="N9" s="23" t="s">
        <v>1841</v>
      </c>
      <c r="O9" s="28"/>
    </row>
    <row r="10" spans="1:27" ht="17" thickBot="1">
      <c r="A10" s="347" t="s">
        <v>444</v>
      </c>
      <c r="B10" s="348" t="s">
        <v>445</v>
      </c>
      <c r="C10" s="349" t="s">
        <v>446</v>
      </c>
      <c r="D10" s="350" t="str">
        <f t="shared" si="0"/>
        <v>icpixx</v>
      </c>
      <c r="E10" s="350"/>
      <c r="F10" s="351">
        <v>40101001</v>
      </c>
      <c r="G10" s="351"/>
      <c r="H10" s="350" t="s">
        <v>441</v>
      </c>
      <c r="I10" s="352" t="s">
        <v>442</v>
      </c>
      <c r="J10" s="371" t="s">
        <v>441</v>
      </c>
      <c r="K10" s="371" t="s">
        <v>2637</v>
      </c>
      <c r="L10" s="471" t="s">
        <v>439</v>
      </c>
      <c r="M10" s="350" t="str">
        <f t="shared" si="1"/>
        <v>The division of current price by the base year price of a market basket to measure the changes in the price level of consumer goods and services purchased by households.</v>
      </c>
      <c r="N10" s="32" t="s">
        <v>1842</v>
      </c>
      <c r="O10" s="28"/>
    </row>
    <row r="11" spans="1:27" ht="17" thickBot="1">
      <c r="A11" s="363" t="s">
        <v>444</v>
      </c>
      <c r="B11" s="364" t="s">
        <v>447</v>
      </c>
      <c r="C11" s="365" t="s">
        <v>446</v>
      </c>
      <c r="D11" s="366" t="str">
        <f>CONCATENATE(A11,B11,C11)</f>
        <v>inyixx</v>
      </c>
      <c r="E11" s="366"/>
      <c r="F11" s="367">
        <v>40102002</v>
      </c>
      <c r="G11" s="367"/>
      <c r="H11" s="366" t="s">
        <v>443</v>
      </c>
      <c r="I11" s="368" t="s">
        <v>442</v>
      </c>
      <c r="J11" s="372" t="s">
        <v>440</v>
      </c>
      <c r="K11" s="372" t="s">
        <v>2629</v>
      </c>
      <c r="L11" s="472" t="s">
        <v>440</v>
      </c>
      <c r="M11" s="366" t="str">
        <f>N11</f>
        <v>Price index that reflects the evolution of the price level for all new, domestically produced, final goods and services in the economy.</v>
      </c>
      <c r="N11" s="32" t="s">
        <v>2648</v>
      </c>
      <c r="O11" s="28"/>
    </row>
    <row r="12" spans="1:27" ht="17" thickBot="1">
      <c r="A12" s="475" t="s">
        <v>444</v>
      </c>
      <c r="B12" s="476" t="s">
        <v>2692</v>
      </c>
      <c r="C12" s="477" t="s">
        <v>1788</v>
      </c>
      <c r="D12" s="656" t="str">
        <f>CONCATENATE(A12,B12,C12)</f>
        <v>iquali</v>
      </c>
      <c r="F12" s="366"/>
      <c r="H12" s="656" t="s">
        <v>2698</v>
      </c>
      <c r="J12" s="656" t="s">
        <v>2698</v>
      </c>
      <c r="K12" s="478" t="s">
        <v>2699</v>
      </c>
      <c r="L12" s="656" t="s">
        <v>2698</v>
      </c>
      <c r="M12" s="656" t="s">
        <v>2693</v>
      </c>
      <c r="N12" s="656" t="s">
        <v>2693</v>
      </c>
      <c r="O12" s="28"/>
    </row>
    <row r="13" spans="1:27">
      <c r="A13" s="486" t="s">
        <v>1843</v>
      </c>
      <c r="B13" s="487" t="s">
        <v>1850</v>
      </c>
      <c r="C13" s="488" t="s">
        <v>1851</v>
      </c>
      <c r="D13" s="645" t="str">
        <f t="shared" si="0"/>
        <v>xlcusp</v>
      </c>
      <c r="E13" s="350"/>
      <c r="F13" s="350"/>
      <c r="G13" s="350"/>
      <c r="H13" s="354"/>
      <c r="I13" s="350"/>
      <c r="J13" s="635" t="s">
        <v>1857</v>
      </c>
      <c r="K13" s="371" t="s">
        <v>2630</v>
      </c>
      <c r="L13" s="354"/>
      <c r="M13" s="358" t="str">
        <f t="shared" si="1"/>
        <v>PPP conversion factor of current local currency to current PPP USD.</v>
      </c>
      <c r="N13" s="643" t="s">
        <v>2638</v>
      </c>
      <c r="O13" s="70"/>
    </row>
    <row r="14" spans="1:27">
      <c r="A14" s="475" t="s">
        <v>1843</v>
      </c>
      <c r="B14" s="476" t="s">
        <v>1850</v>
      </c>
      <c r="C14" s="477" t="s">
        <v>1852</v>
      </c>
      <c r="D14" s="646" t="str">
        <f t="shared" si="0"/>
        <v>xlceup</v>
      </c>
      <c r="E14" s="358"/>
      <c r="F14" s="358"/>
      <c r="G14" s="358"/>
      <c r="H14" s="362"/>
      <c r="I14" s="358"/>
      <c r="J14" s="636" t="s">
        <v>1858</v>
      </c>
      <c r="K14" s="478" t="s">
        <v>2631</v>
      </c>
      <c r="L14" s="362"/>
      <c r="M14" s="358" t="str">
        <f t="shared" si="1"/>
        <v>PPP conversion factor of current local currency to current PPP EUR.</v>
      </c>
      <c r="N14" s="224" t="s">
        <v>2639</v>
      </c>
      <c r="O14" s="70"/>
    </row>
    <row r="15" spans="1:27">
      <c r="A15" s="475" t="s">
        <v>1843</v>
      </c>
      <c r="B15" s="476" t="s">
        <v>1850</v>
      </c>
      <c r="C15" s="477" t="s">
        <v>1853</v>
      </c>
      <c r="D15" s="646" t="str">
        <f t="shared" si="0"/>
        <v>xlcyup</v>
      </c>
      <c r="E15" s="358"/>
      <c r="F15" s="358"/>
      <c r="G15" s="358"/>
      <c r="H15" s="362"/>
      <c r="I15" s="358"/>
      <c r="J15" s="636" t="s">
        <v>1859</v>
      </c>
      <c r="K15" s="478" t="s">
        <v>2632</v>
      </c>
      <c r="L15" s="362"/>
      <c r="M15" s="358" t="str">
        <f t="shared" si="1"/>
        <v>PPP conversion factor of current local currency to current PPP CNY.</v>
      </c>
      <c r="N15" s="224" t="s">
        <v>2640</v>
      </c>
      <c r="O15" s="70"/>
    </row>
    <row r="16" spans="1:27">
      <c r="A16" s="475" t="s">
        <v>1843</v>
      </c>
      <c r="B16" s="476" t="s">
        <v>1850</v>
      </c>
      <c r="C16" s="477" t="s">
        <v>1854</v>
      </c>
      <c r="D16" s="646" t="str">
        <f t="shared" si="0"/>
        <v>xlcusx</v>
      </c>
      <c r="E16" s="358"/>
      <c r="F16" s="358"/>
      <c r="G16" s="358"/>
      <c r="H16" s="362"/>
      <c r="I16" s="358"/>
      <c r="J16" s="636" t="s">
        <v>1860</v>
      </c>
      <c r="K16" s="478" t="s">
        <v>2635</v>
      </c>
      <c r="L16" s="362"/>
      <c r="M16" s="358" t="str">
        <f t="shared" si="1"/>
        <v>Official exchange rate of the local currency to USD.</v>
      </c>
      <c r="N16" s="224" t="s">
        <v>1874</v>
      </c>
      <c r="O16" s="70"/>
    </row>
    <row r="17" spans="1:15">
      <c r="A17" s="475" t="s">
        <v>1843</v>
      </c>
      <c r="B17" s="476" t="s">
        <v>1850</v>
      </c>
      <c r="C17" s="477" t="s">
        <v>1855</v>
      </c>
      <c r="D17" s="646" t="str">
        <f t="shared" si="0"/>
        <v>xlceux</v>
      </c>
      <c r="E17" s="358"/>
      <c r="F17" s="358"/>
      <c r="G17" s="358"/>
      <c r="H17" s="362"/>
      <c r="I17" s="358"/>
      <c r="J17" s="636" t="s">
        <v>1861</v>
      </c>
      <c r="K17" s="478" t="s">
        <v>2634</v>
      </c>
      <c r="L17" s="362"/>
      <c r="M17" s="358" t="str">
        <f t="shared" si="1"/>
        <v>Official exchange rate of the local currency to EUR.</v>
      </c>
      <c r="N17" s="224" t="s">
        <v>1876</v>
      </c>
      <c r="O17" s="70"/>
    </row>
    <row r="18" spans="1:15" ht="17" thickBot="1">
      <c r="A18" s="489" t="s">
        <v>1843</v>
      </c>
      <c r="B18" s="490" t="s">
        <v>1850</v>
      </c>
      <c r="C18" s="491" t="s">
        <v>1856</v>
      </c>
      <c r="D18" s="647" t="str">
        <f t="shared" si="0"/>
        <v>xlcyux</v>
      </c>
      <c r="E18" s="366"/>
      <c r="F18" s="366"/>
      <c r="G18" s="366"/>
      <c r="H18" s="370"/>
      <c r="I18" s="366"/>
      <c r="J18" s="637" t="s">
        <v>1862</v>
      </c>
      <c r="K18" s="372" t="s">
        <v>2633</v>
      </c>
      <c r="L18" s="370"/>
      <c r="M18" s="366" t="str">
        <f t="shared" si="1"/>
        <v>Official exchange rate of the local currency to CNY.</v>
      </c>
      <c r="N18" s="644" t="s">
        <v>1875</v>
      </c>
      <c r="O18" s="70"/>
    </row>
    <row r="21" spans="1:15">
      <c r="A21" s="373"/>
      <c r="B21" s="374"/>
      <c r="C21" s="375"/>
    </row>
  </sheetData>
  <mergeCells count="9">
    <mergeCell ref="S2:W2"/>
    <mergeCell ref="X2:AA2"/>
    <mergeCell ref="A2:D2"/>
    <mergeCell ref="F2:F3"/>
    <mergeCell ref="H2:H3"/>
    <mergeCell ref="I2:I3"/>
    <mergeCell ref="J2:L2"/>
    <mergeCell ref="E2:E3"/>
    <mergeCell ref="G2:G3"/>
  </mergeCells>
  <phoneticPr fontId="41" type="noConversion"/>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3"/>
  <sheetViews>
    <sheetView workbookViewId="0">
      <selection activeCell="E6" sqref="E6"/>
    </sheetView>
  </sheetViews>
  <sheetFormatPr baseColWidth="10" defaultColWidth="11" defaultRowHeight="16"/>
  <cols>
    <col min="2" max="2" width="38.1640625" customWidth="1"/>
  </cols>
  <sheetData>
    <row r="1" spans="1:3">
      <c r="A1" t="s">
        <v>616</v>
      </c>
    </row>
    <row r="2" spans="1:3" ht="17" thickBot="1"/>
    <row r="3" spans="1:3" ht="17" thickBot="1">
      <c r="A3" s="524" t="s">
        <v>623</v>
      </c>
      <c r="B3" s="168" t="s">
        <v>624</v>
      </c>
      <c r="C3" s="28" t="s">
        <v>626</v>
      </c>
    </row>
    <row r="4" spans="1:3" ht="25">
      <c r="A4" s="525" t="s">
        <v>617</v>
      </c>
      <c r="B4" s="528" t="s">
        <v>1641</v>
      </c>
      <c r="C4" s="523"/>
    </row>
    <row r="5" spans="1:3" ht="25">
      <c r="A5" s="526" t="s">
        <v>622</v>
      </c>
      <c r="B5" s="529" t="s">
        <v>1878</v>
      </c>
      <c r="C5" t="s">
        <v>626</v>
      </c>
    </row>
    <row r="6" spans="1:3" ht="50">
      <c r="A6" s="526" t="s">
        <v>1058</v>
      </c>
      <c r="B6" s="530" t="s">
        <v>1660</v>
      </c>
    </row>
    <row r="7" spans="1:3" ht="25">
      <c r="A7" s="526" t="s">
        <v>1635</v>
      </c>
      <c r="B7" s="530" t="s">
        <v>1642</v>
      </c>
    </row>
    <row r="8" spans="1:3" ht="50">
      <c r="A8" s="526" t="s">
        <v>620</v>
      </c>
      <c r="B8" s="530" t="s">
        <v>1645</v>
      </c>
      <c r="C8" t="s">
        <v>626</v>
      </c>
    </row>
    <row r="9" spans="1:3" ht="51" thickBot="1">
      <c r="A9" s="527" t="s">
        <v>618</v>
      </c>
      <c r="B9" s="531" t="s">
        <v>621</v>
      </c>
    </row>
    <row r="11" spans="1:3">
      <c r="A11" s="174" t="s">
        <v>1082</v>
      </c>
    </row>
    <row r="12" spans="1:3">
      <c r="A12" s="174" t="s">
        <v>1083</v>
      </c>
    </row>
    <row r="13" spans="1:3">
      <c r="A13" t="s">
        <v>2099</v>
      </c>
    </row>
  </sheetData>
  <phoneticPr fontId="41" type="noConversion"/>
  <hyperlinks>
    <hyperlink ref="A11" location="Income_Distributed_Variables!A1" display="see Income_Distributed_Variables" xr:uid="{00000000-0004-0000-0900-000000000000}"/>
    <hyperlink ref="A12" location="Wealth_Distributed_Variables!A1" display="and Wealth_Distributed_Variables" xr:uid="{00000000-0004-0000-0900-000001000000}"/>
  </hyperlink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40"/>
  <sheetViews>
    <sheetView workbookViewId="0">
      <selection activeCell="C10" sqref="C10"/>
    </sheetView>
  </sheetViews>
  <sheetFormatPr baseColWidth="10" defaultColWidth="11" defaultRowHeight="16"/>
  <cols>
    <col min="1" max="1" width="21.1640625" style="148" customWidth="1"/>
    <col min="2" max="2" width="19.5" customWidth="1"/>
    <col min="3" max="3" width="82.6640625" customWidth="1"/>
    <col min="4" max="4" width="44.6640625" bestFit="1" customWidth="1"/>
    <col min="5" max="5" width="6" customWidth="1"/>
  </cols>
  <sheetData>
    <row r="1" spans="1:5" ht="17" thickBot="1">
      <c r="A1" s="276" t="s">
        <v>1783</v>
      </c>
      <c r="B1" s="52" t="s">
        <v>1682</v>
      </c>
      <c r="C1" s="49" t="s">
        <v>1782</v>
      </c>
      <c r="D1" s="59" t="s">
        <v>113</v>
      </c>
      <c r="E1" s="59" t="s">
        <v>2113</v>
      </c>
    </row>
    <row r="2" spans="1:5">
      <c r="A2" s="277">
        <v>999</v>
      </c>
      <c r="B2" s="53" t="s">
        <v>82</v>
      </c>
      <c r="C2" s="46" t="s">
        <v>1899</v>
      </c>
      <c r="D2" s="32" t="str">
        <f>CONCATENATE(A2,"=",A3,"+",A4)</f>
        <v>999=991+992</v>
      </c>
      <c r="E2" s="32">
        <v>1</v>
      </c>
    </row>
    <row r="3" spans="1:5">
      <c r="A3" s="278">
        <v>991</v>
      </c>
      <c r="B3" s="54" t="s">
        <v>110</v>
      </c>
      <c r="C3" s="47" t="s">
        <v>1900</v>
      </c>
      <c r="D3" s="23"/>
      <c r="E3" s="23">
        <v>3</v>
      </c>
    </row>
    <row r="4" spans="1:5">
      <c r="A4" s="278">
        <v>992</v>
      </c>
      <c r="B4" s="54" t="s">
        <v>109</v>
      </c>
      <c r="C4" s="47" t="s">
        <v>1901</v>
      </c>
      <c r="D4" s="23" t="str">
        <f>CONCATENATE(A4,"=",A5,"+",A6,"+",A7)</f>
        <v>992=993+994+995</v>
      </c>
      <c r="E4" s="23">
        <v>2</v>
      </c>
    </row>
    <row r="5" spans="1:5">
      <c r="A5" s="278">
        <v>993</v>
      </c>
      <c r="B5" s="54" t="s">
        <v>2682</v>
      </c>
      <c r="C5" s="47" t="s">
        <v>2683</v>
      </c>
      <c r="D5" s="23" t="str">
        <f>CONCATENATE(A5,"=",A112,"+",A113)</f>
        <v>993=202+302</v>
      </c>
      <c r="E5" s="23">
        <v>4</v>
      </c>
    </row>
    <row r="6" spans="1:5">
      <c r="A6" s="278">
        <v>994</v>
      </c>
      <c r="B6" s="54" t="s">
        <v>2684</v>
      </c>
      <c r="C6" s="47" t="s">
        <v>2685</v>
      </c>
      <c r="D6" s="23" t="str">
        <f>CONCATENATE(A6,"=",A114,"+",A115)</f>
        <v>994=402+502</v>
      </c>
      <c r="E6" s="23">
        <v>5</v>
      </c>
    </row>
    <row r="7" spans="1:5">
      <c r="A7" s="278">
        <v>995</v>
      </c>
      <c r="B7" s="54" t="s">
        <v>83</v>
      </c>
      <c r="C7" s="47" t="s">
        <v>2686</v>
      </c>
      <c r="D7" s="23" t="str">
        <f>CONCATENATE(A7,"=",A116,"+",A117,"+",A118,"+",A119,"+",A90)</f>
        <v>995=602+702+802+902+990</v>
      </c>
      <c r="E7" s="23">
        <v>6</v>
      </c>
    </row>
    <row r="8" spans="1:5">
      <c r="A8" s="279">
        <v>996</v>
      </c>
      <c r="B8" s="54" t="s">
        <v>1074</v>
      </c>
      <c r="C8" s="50" t="s">
        <v>2681</v>
      </c>
      <c r="D8" s="23" t="str">
        <f>CONCATENATE(A8,"=",A5,"+",A6,"+",A99)</f>
        <v>996=993+994+601</v>
      </c>
      <c r="E8" s="23">
        <v>7</v>
      </c>
    </row>
    <row r="9" spans="1:5">
      <c r="A9" s="279">
        <v>997</v>
      </c>
      <c r="B9" s="52" t="s">
        <v>1075</v>
      </c>
      <c r="C9" s="47" t="s">
        <v>2687</v>
      </c>
      <c r="D9" s="23" t="str">
        <f>CONCATENATE(A9,"=",A100,"+",A117,"+",A118,"+",A119,"+",A90)</f>
        <v>997=651+702+802+902+990</v>
      </c>
      <c r="E9" s="23">
        <v>8</v>
      </c>
    </row>
    <row r="10" spans="1:5" ht="17" thickBot="1">
      <c r="A10" s="280">
        <v>998</v>
      </c>
      <c r="B10" s="55" t="s">
        <v>1073</v>
      </c>
      <c r="C10" s="48" t="s">
        <v>1902</v>
      </c>
      <c r="D10" s="24" t="str">
        <f>CONCATENATE(A10,"=",A118,"+",A119,"+",A90)</f>
        <v>998=802+902+990</v>
      </c>
      <c r="E10" s="24">
        <v>9</v>
      </c>
    </row>
    <row r="11" spans="1:5">
      <c r="A11" s="281">
        <v>200</v>
      </c>
      <c r="B11" s="56">
        <v>20</v>
      </c>
      <c r="C11" s="51" t="str">
        <f t="shared" ref="C11:C42" si="0">CONCATENATE("The population is comprised of individuals of age ",B11,".")</f>
        <v>The population is comprised of individuals of age 20.</v>
      </c>
      <c r="D11" s="32"/>
      <c r="E11" s="32"/>
    </row>
    <row r="12" spans="1:5">
      <c r="A12" s="282">
        <f>A11+10</f>
        <v>210</v>
      </c>
      <c r="B12" s="57">
        <f>A12/10</f>
        <v>21</v>
      </c>
      <c r="C12" s="47" t="str">
        <f t="shared" si="0"/>
        <v>The population is comprised of individuals of age 21.</v>
      </c>
      <c r="D12" s="23"/>
      <c r="E12" s="23"/>
    </row>
    <row r="13" spans="1:5">
      <c r="A13" s="282">
        <f t="shared" ref="A13:A76" si="1">A12+10</f>
        <v>220</v>
      </c>
      <c r="B13" s="57">
        <f t="shared" ref="B13:B76" si="2">A13/10</f>
        <v>22</v>
      </c>
      <c r="C13" s="47" t="str">
        <f t="shared" si="0"/>
        <v>The population is comprised of individuals of age 22.</v>
      </c>
      <c r="D13" s="23"/>
      <c r="E13" s="23"/>
    </row>
    <row r="14" spans="1:5">
      <c r="A14" s="282">
        <f t="shared" si="1"/>
        <v>230</v>
      </c>
      <c r="B14" s="57">
        <f t="shared" si="2"/>
        <v>23</v>
      </c>
      <c r="C14" s="47" t="str">
        <f t="shared" si="0"/>
        <v>The population is comprised of individuals of age 23.</v>
      </c>
      <c r="D14" s="23"/>
      <c r="E14" s="23"/>
    </row>
    <row r="15" spans="1:5">
      <c r="A15" s="282">
        <f t="shared" si="1"/>
        <v>240</v>
      </c>
      <c r="B15" s="57">
        <f t="shared" si="2"/>
        <v>24</v>
      </c>
      <c r="C15" s="47" t="str">
        <f t="shared" si="0"/>
        <v>The population is comprised of individuals of age 24.</v>
      </c>
      <c r="D15" s="23"/>
      <c r="E15" s="23"/>
    </row>
    <row r="16" spans="1:5">
      <c r="A16" s="282">
        <f t="shared" si="1"/>
        <v>250</v>
      </c>
      <c r="B16" s="57">
        <f t="shared" si="2"/>
        <v>25</v>
      </c>
      <c r="C16" s="47" t="str">
        <f t="shared" si="0"/>
        <v>The population is comprised of individuals of age 25.</v>
      </c>
      <c r="D16" s="23"/>
      <c r="E16" s="23"/>
    </row>
    <row r="17" spans="1:5">
      <c r="A17" s="282">
        <f t="shared" si="1"/>
        <v>260</v>
      </c>
      <c r="B17" s="57">
        <f t="shared" si="2"/>
        <v>26</v>
      </c>
      <c r="C17" s="47" t="str">
        <f t="shared" si="0"/>
        <v>The population is comprised of individuals of age 26.</v>
      </c>
      <c r="D17" s="23"/>
      <c r="E17" s="23"/>
    </row>
    <row r="18" spans="1:5">
      <c r="A18" s="282">
        <f t="shared" si="1"/>
        <v>270</v>
      </c>
      <c r="B18" s="57">
        <f t="shared" si="2"/>
        <v>27</v>
      </c>
      <c r="C18" s="47" t="str">
        <f t="shared" si="0"/>
        <v>The population is comprised of individuals of age 27.</v>
      </c>
      <c r="D18" s="23"/>
      <c r="E18" s="23"/>
    </row>
    <row r="19" spans="1:5">
      <c r="A19" s="282">
        <f t="shared" si="1"/>
        <v>280</v>
      </c>
      <c r="B19" s="57">
        <f t="shared" si="2"/>
        <v>28</v>
      </c>
      <c r="C19" s="47" t="str">
        <f t="shared" si="0"/>
        <v>The population is comprised of individuals of age 28.</v>
      </c>
      <c r="D19" s="23"/>
      <c r="E19" s="23"/>
    </row>
    <row r="20" spans="1:5">
      <c r="A20" s="282">
        <f t="shared" si="1"/>
        <v>290</v>
      </c>
      <c r="B20" s="57">
        <f t="shared" si="2"/>
        <v>29</v>
      </c>
      <c r="C20" s="47" t="str">
        <f t="shared" si="0"/>
        <v>The population is comprised of individuals of age 29.</v>
      </c>
      <c r="D20" s="23"/>
      <c r="E20" s="23"/>
    </row>
    <row r="21" spans="1:5">
      <c r="A21" s="282">
        <f t="shared" si="1"/>
        <v>300</v>
      </c>
      <c r="B21" s="57">
        <f t="shared" si="2"/>
        <v>30</v>
      </c>
      <c r="C21" s="47" t="str">
        <f t="shared" si="0"/>
        <v>The population is comprised of individuals of age 30.</v>
      </c>
      <c r="D21" s="23"/>
      <c r="E21" s="23"/>
    </row>
    <row r="22" spans="1:5">
      <c r="A22" s="282">
        <f t="shared" si="1"/>
        <v>310</v>
      </c>
      <c r="B22" s="57">
        <f t="shared" si="2"/>
        <v>31</v>
      </c>
      <c r="C22" s="47" t="str">
        <f t="shared" si="0"/>
        <v>The population is comprised of individuals of age 31.</v>
      </c>
      <c r="D22" s="23"/>
      <c r="E22" s="23"/>
    </row>
    <row r="23" spans="1:5">
      <c r="A23" s="282">
        <f t="shared" si="1"/>
        <v>320</v>
      </c>
      <c r="B23" s="57">
        <f t="shared" si="2"/>
        <v>32</v>
      </c>
      <c r="C23" s="47" t="str">
        <f t="shared" si="0"/>
        <v>The population is comprised of individuals of age 32.</v>
      </c>
      <c r="D23" s="23"/>
      <c r="E23" s="23"/>
    </row>
    <row r="24" spans="1:5">
      <c r="A24" s="282">
        <f t="shared" si="1"/>
        <v>330</v>
      </c>
      <c r="B24" s="57">
        <f t="shared" si="2"/>
        <v>33</v>
      </c>
      <c r="C24" s="47" t="str">
        <f t="shared" si="0"/>
        <v>The population is comprised of individuals of age 33.</v>
      </c>
      <c r="D24" s="23"/>
      <c r="E24" s="23"/>
    </row>
    <row r="25" spans="1:5">
      <c r="A25" s="282">
        <f t="shared" si="1"/>
        <v>340</v>
      </c>
      <c r="B25" s="57">
        <f t="shared" si="2"/>
        <v>34</v>
      </c>
      <c r="C25" s="47" t="str">
        <f t="shared" si="0"/>
        <v>The population is comprised of individuals of age 34.</v>
      </c>
      <c r="D25" s="23"/>
      <c r="E25" s="23"/>
    </row>
    <row r="26" spans="1:5">
      <c r="A26" s="282">
        <f t="shared" si="1"/>
        <v>350</v>
      </c>
      <c r="B26" s="57">
        <f t="shared" si="2"/>
        <v>35</v>
      </c>
      <c r="C26" s="47" t="str">
        <f t="shared" si="0"/>
        <v>The population is comprised of individuals of age 35.</v>
      </c>
      <c r="D26" s="23"/>
      <c r="E26" s="23"/>
    </row>
    <row r="27" spans="1:5">
      <c r="A27" s="282">
        <f t="shared" si="1"/>
        <v>360</v>
      </c>
      <c r="B27" s="57">
        <f t="shared" si="2"/>
        <v>36</v>
      </c>
      <c r="C27" s="47" t="str">
        <f t="shared" si="0"/>
        <v>The population is comprised of individuals of age 36.</v>
      </c>
      <c r="D27" s="23"/>
      <c r="E27" s="23"/>
    </row>
    <row r="28" spans="1:5">
      <c r="A28" s="282">
        <f t="shared" si="1"/>
        <v>370</v>
      </c>
      <c r="B28" s="57">
        <f t="shared" si="2"/>
        <v>37</v>
      </c>
      <c r="C28" s="47" t="str">
        <f t="shared" si="0"/>
        <v>The population is comprised of individuals of age 37.</v>
      </c>
      <c r="D28" s="23"/>
      <c r="E28" s="23"/>
    </row>
    <row r="29" spans="1:5">
      <c r="A29" s="282">
        <f t="shared" si="1"/>
        <v>380</v>
      </c>
      <c r="B29" s="57">
        <f t="shared" si="2"/>
        <v>38</v>
      </c>
      <c r="C29" s="47" t="str">
        <f t="shared" si="0"/>
        <v>The population is comprised of individuals of age 38.</v>
      </c>
      <c r="D29" s="23"/>
      <c r="E29" s="23"/>
    </row>
    <row r="30" spans="1:5">
      <c r="A30" s="282">
        <f t="shared" si="1"/>
        <v>390</v>
      </c>
      <c r="B30" s="57">
        <f t="shared" si="2"/>
        <v>39</v>
      </c>
      <c r="C30" s="47" t="str">
        <f t="shared" si="0"/>
        <v>The population is comprised of individuals of age 39.</v>
      </c>
      <c r="D30" s="23"/>
      <c r="E30" s="23"/>
    </row>
    <row r="31" spans="1:5">
      <c r="A31" s="282">
        <f t="shared" si="1"/>
        <v>400</v>
      </c>
      <c r="B31" s="57">
        <f t="shared" si="2"/>
        <v>40</v>
      </c>
      <c r="C31" s="47" t="str">
        <f t="shared" si="0"/>
        <v>The population is comprised of individuals of age 40.</v>
      </c>
      <c r="D31" s="23"/>
      <c r="E31" s="23"/>
    </row>
    <row r="32" spans="1:5">
      <c r="A32" s="282">
        <f t="shared" si="1"/>
        <v>410</v>
      </c>
      <c r="B32" s="57">
        <f t="shared" si="2"/>
        <v>41</v>
      </c>
      <c r="C32" s="47" t="str">
        <f t="shared" si="0"/>
        <v>The population is comprised of individuals of age 41.</v>
      </c>
      <c r="D32" s="23"/>
      <c r="E32" s="23"/>
    </row>
    <row r="33" spans="1:5">
      <c r="A33" s="282">
        <f t="shared" si="1"/>
        <v>420</v>
      </c>
      <c r="B33" s="57">
        <f t="shared" si="2"/>
        <v>42</v>
      </c>
      <c r="C33" s="47" t="str">
        <f t="shared" si="0"/>
        <v>The population is comprised of individuals of age 42.</v>
      </c>
      <c r="D33" s="23"/>
      <c r="E33" s="23"/>
    </row>
    <row r="34" spans="1:5">
      <c r="A34" s="282">
        <f t="shared" si="1"/>
        <v>430</v>
      </c>
      <c r="B34" s="57">
        <f t="shared" si="2"/>
        <v>43</v>
      </c>
      <c r="C34" s="47" t="str">
        <f t="shared" si="0"/>
        <v>The population is comprised of individuals of age 43.</v>
      </c>
      <c r="D34" s="23"/>
      <c r="E34" s="23"/>
    </row>
    <row r="35" spans="1:5">
      <c r="A35" s="282">
        <f t="shared" si="1"/>
        <v>440</v>
      </c>
      <c r="B35" s="57">
        <f t="shared" si="2"/>
        <v>44</v>
      </c>
      <c r="C35" s="47" t="str">
        <f t="shared" si="0"/>
        <v>The population is comprised of individuals of age 44.</v>
      </c>
      <c r="D35" s="23"/>
      <c r="E35" s="23"/>
    </row>
    <row r="36" spans="1:5">
      <c r="A36" s="282">
        <f t="shared" si="1"/>
        <v>450</v>
      </c>
      <c r="B36" s="57">
        <f t="shared" si="2"/>
        <v>45</v>
      </c>
      <c r="C36" s="47" t="str">
        <f t="shared" si="0"/>
        <v>The population is comprised of individuals of age 45.</v>
      </c>
      <c r="D36" s="23"/>
      <c r="E36" s="23"/>
    </row>
    <row r="37" spans="1:5">
      <c r="A37" s="282">
        <f t="shared" si="1"/>
        <v>460</v>
      </c>
      <c r="B37" s="57">
        <f t="shared" si="2"/>
        <v>46</v>
      </c>
      <c r="C37" s="47" t="str">
        <f t="shared" si="0"/>
        <v>The population is comprised of individuals of age 46.</v>
      </c>
      <c r="D37" s="23"/>
      <c r="E37" s="23"/>
    </row>
    <row r="38" spans="1:5">
      <c r="A38" s="282">
        <f t="shared" si="1"/>
        <v>470</v>
      </c>
      <c r="B38" s="57">
        <f t="shared" si="2"/>
        <v>47</v>
      </c>
      <c r="C38" s="47" t="str">
        <f t="shared" si="0"/>
        <v>The population is comprised of individuals of age 47.</v>
      </c>
      <c r="D38" s="23"/>
      <c r="E38" s="23"/>
    </row>
    <row r="39" spans="1:5">
      <c r="A39" s="282">
        <f t="shared" si="1"/>
        <v>480</v>
      </c>
      <c r="B39" s="57">
        <f t="shared" si="2"/>
        <v>48</v>
      </c>
      <c r="C39" s="47" t="str">
        <f t="shared" si="0"/>
        <v>The population is comprised of individuals of age 48.</v>
      </c>
      <c r="D39" s="23"/>
      <c r="E39" s="23"/>
    </row>
    <row r="40" spans="1:5">
      <c r="A40" s="282">
        <f t="shared" si="1"/>
        <v>490</v>
      </c>
      <c r="B40" s="57">
        <f t="shared" si="2"/>
        <v>49</v>
      </c>
      <c r="C40" s="47" t="str">
        <f t="shared" si="0"/>
        <v>The population is comprised of individuals of age 49.</v>
      </c>
      <c r="D40" s="23"/>
      <c r="E40" s="23"/>
    </row>
    <row r="41" spans="1:5">
      <c r="A41" s="282">
        <f t="shared" si="1"/>
        <v>500</v>
      </c>
      <c r="B41" s="57">
        <f t="shared" si="2"/>
        <v>50</v>
      </c>
      <c r="C41" s="47" t="str">
        <f t="shared" si="0"/>
        <v>The population is comprised of individuals of age 50.</v>
      </c>
      <c r="D41" s="23"/>
      <c r="E41" s="23"/>
    </row>
    <row r="42" spans="1:5">
      <c r="A42" s="282">
        <f t="shared" si="1"/>
        <v>510</v>
      </c>
      <c r="B42" s="57">
        <f t="shared" si="2"/>
        <v>51</v>
      </c>
      <c r="C42" s="47" t="str">
        <f t="shared" si="0"/>
        <v>The population is comprised of individuals of age 51.</v>
      </c>
      <c r="D42" s="23"/>
      <c r="E42" s="23"/>
    </row>
    <row r="43" spans="1:5">
      <c r="A43" s="282">
        <f t="shared" si="1"/>
        <v>520</v>
      </c>
      <c r="B43" s="57">
        <f t="shared" si="2"/>
        <v>52</v>
      </c>
      <c r="C43" s="47" t="str">
        <f t="shared" ref="C43:C74" si="3">CONCATENATE("The population is comprised of individuals of age ",B43,".")</f>
        <v>The population is comprised of individuals of age 52.</v>
      </c>
      <c r="D43" s="23"/>
      <c r="E43" s="23"/>
    </row>
    <row r="44" spans="1:5">
      <c r="A44" s="282">
        <f t="shared" si="1"/>
        <v>530</v>
      </c>
      <c r="B44" s="57">
        <f t="shared" si="2"/>
        <v>53</v>
      </c>
      <c r="C44" s="47" t="str">
        <f t="shared" si="3"/>
        <v>The population is comprised of individuals of age 53.</v>
      </c>
      <c r="D44" s="23"/>
      <c r="E44" s="23"/>
    </row>
    <row r="45" spans="1:5">
      <c r="A45" s="282">
        <f t="shared" si="1"/>
        <v>540</v>
      </c>
      <c r="B45" s="57">
        <f t="shared" si="2"/>
        <v>54</v>
      </c>
      <c r="C45" s="47" t="str">
        <f t="shared" si="3"/>
        <v>The population is comprised of individuals of age 54.</v>
      </c>
      <c r="D45" s="23"/>
      <c r="E45" s="23"/>
    </row>
    <row r="46" spans="1:5">
      <c r="A46" s="282">
        <f t="shared" si="1"/>
        <v>550</v>
      </c>
      <c r="B46" s="57">
        <f t="shared" si="2"/>
        <v>55</v>
      </c>
      <c r="C46" s="47" t="str">
        <f t="shared" si="3"/>
        <v>The population is comprised of individuals of age 55.</v>
      </c>
      <c r="D46" s="23"/>
      <c r="E46" s="23"/>
    </row>
    <row r="47" spans="1:5">
      <c r="A47" s="282">
        <f t="shared" si="1"/>
        <v>560</v>
      </c>
      <c r="B47" s="57">
        <f t="shared" si="2"/>
        <v>56</v>
      </c>
      <c r="C47" s="47" t="str">
        <f t="shared" si="3"/>
        <v>The population is comprised of individuals of age 56.</v>
      </c>
      <c r="D47" s="23"/>
      <c r="E47" s="23"/>
    </row>
    <row r="48" spans="1:5">
      <c r="A48" s="282">
        <f t="shared" si="1"/>
        <v>570</v>
      </c>
      <c r="B48" s="57">
        <f t="shared" si="2"/>
        <v>57</v>
      </c>
      <c r="C48" s="47" t="str">
        <f t="shared" si="3"/>
        <v>The population is comprised of individuals of age 57.</v>
      </c>
      <c r="D48" s="23"/>
      <c r="E48" s="23"/>
    </row>
    <row r="49" spans="1:5">
      <c r="A49" s="282">
        <f t="shared" si="1"/>
        <v>580</v>
      </c>
      <c r="B49" s="57">
        <f t="shared" si="2"/>
        <v>58</v>
      </c>
      <c r="C49" s="47" t="str">
        <f t="shared" si="3"/>
        <v>The population is comprised of individuals of age 58.</v>
      </c>
      <c r="D49" s="23"/>
      <c r="E49" s="23"/>
    </row>
    <row r="50" spans="1:5">
      <c r="A50" s="282">
        <f t="shared" si="1"/>
        <v>590</v>
      </c>
      <c r="B50" s="57">
        <f t="shared" si="2"/>
        <v>59</v>
      </c>
      <c r="C50" s="47" t="str">
        <f t="shared" si="3"/>
        <v>The population is comprised of individuals of age 59.</v>
      </c>
      <c r="D50" s="23"/>
      <c r="E50" s="23"/>
    </row>
    <row r="51" spans="1:5">
      <c r="A51" s="282">
        <f t="shared" si="1"/>
        <v>600</v>
      </c>
      <c r="B51" s="57">
        <f t="shared" si="2"/>
        <v>60</v>
      </c>
      <c r="C51" s="47" t="str">
        <f t="shared" si="3"/>
        <v>The population is comprised of individuals of age 60.</v>
      </c>
      <c r="D51" s="23"/>
      <c r="E51" s="23"/>
    </row>
    <row r="52" spans="1:5">
      <c r="A52" s="282">
        <f t="shared" si="1"/>
        <v>610</v>
      </c>
      <c r="B52" s="57">
        <f t="shared" si="2"/>
        <v>61</v>
      </c>
      <c r="C52" s="47" t="str">
        <f t="shared" si="3"/>
        <v>The population is comprised of individuals of age 61.</v>
      </c>
      <c r="D52" s="23"/>
      <c r="E52" s="23"/>
    </row>
    <row r="53" spans="1:5">
      <c r="A53" s="282">
        <f t="shared" si="1"/>
        <v>620</v>
      </c>
      <c r="B53" s="57">
        <f t="shared" si="2"/>
        <v>62</v>
      </c>
      <c r="C53" s="47" t="str">
        <f t="shared" si="3"/>
        <v>The population is comprised of individuals of age 62.</v>
      </c>
      <c r="D53" s="23"/>
      <c r="E53" s="23"/>
    </row>
    <row r="54" spans="1:5">
      <c r="A54" s="282">
        <f t="shared" si="1"/>
        <v>630</v>
      </c>
      <c r="B54" s="57">
        <f t="shared" si="2"/>
        <v>63</v>
      </c>
      <c r="C54" s="47" t="str">
        <f t="shared" si="3"/>
        <v>The population is comprised of individuals of age 63.</v>
      </c>
      <c r="D54" s="23"/>
      <c r="E54" s="23"/>
    </row>
    <row r="55" spans="1:5">
      <c r="A55" s="282">
        <f t="shared" si="1"/>
        <v>640</v>
      </c>
      <c r="B55" s="57">
        <f t="shared" si="2"/>
        <v>64</v>
      </c>
      <c r="C55" s="47" t="str">
        <f t="shared" si="3"/>
        <v>The population is comprised of individuals of age 64.</v>
      </c>
      <c r="D55" s="23"/>
      <c r="E55" s="23"/>
    </row>
    <row r="56" spans="1:5">
      <c r="A56" s="282">
        <f t="shared" si="1"/>
        <v>650</v>
      </c>
      <c r="B56" s="57">
        <f t="shared" si="2"/>
        <v>65</v>
      </c>
      <c r="C56" s="47" t="str">
        <f t="shared" si="3"/>
        <v>The population is comprised of individuals of age 65.</v>
      </c>
      <c r="D56" s="23"/>
      <c r="E56" s="23"/>
    </row>
    <row r="57" spans="1:5">
      <c r="A57" s="282">
        <f t="shared" si="1"/>
        <v>660</v>
      </c>
      <c r="B57" s="57">
        <f t="shared" si="2"/>
        <v>66</v>
      </c>
      <c r="C57" s="47" t="str">
        <f t="shared" si="3"/>
        <v>The population is comprised of individuals of age 66.</v>
      </c>
      <c r="D57" s="23"/>
      <c r="E57" s="23"/>
    </row>
    <row r="58" spans="1:5">
      <c r="A58" s="282">
        <f t="shared" si="1"/>
        <v>670</v>
      </c>
      <c r="B58" s="57">
        <f t="shared" si="2"/>
        <v>67</v>
      </c>
      <c r="C58" s="47" t="str">
        <f t="shared" si="3"/>
        <v>The population is comprised of individuals of age 67.</v>
      </c>
      <c r="D58" s="23"/>
      <c r="E58" s="23"/>
    </row>
    <row r="59" spans="1:5">
      <c r="A59" s="282">
        <f t="shared" si="1"/>
        <v>680</v>
      </c>
      <c r="B59" s="57">
        <f t="shared" si="2"/>
        <v>68</v>
      </c>
      <c r="C59" s="47" t="str">
        <f t="shared" si="3"/>
        <v>The population is comprised of individuals of age 68.</v>
      </c>
      <c r="D59" s="23"/>
      <c r="E59" s="23"/>
    </row>
    <row r="60" spans="1:5">
      <c r="A60" s="282">
        <f t="shared" si="1"/>
        <v>690</v>
      </c>
      <c r="B60" s="57">
        <f t="shared" si="2"/>
        <v>69</v>
      </c>
      <c r="C60" s="47" t="str">
        <f t="shared" si="3"/>
        <v>The population is comprised of individuals of age 69.</v>
      </c>
      <c r="D60" s="23"/>
      <c r="E60" s="23"/>
    </row>
    <row r="61" spans="1:5">
      <c r="A61" s="282">
        <f t="shared" si="1"/>
        <v>700</v>
      </c>
      <c r="B61" s="57">
        <f t="shared" si="2"/>
        <v>70</v>
      </c>
      <c r="C61" s="47" t="str">
        <f t="shared" si="3"/>
        <v>The population is comprised of individuals of age 70.</v>
      </c>
      <c r="D61" s="23"/>
      <c r="E61" s="23"/>
    </row>
    <row r="62" spans="1:5">
      <c r="A62" s="282">
        <f t="shared" si="1"/>
        <v>710</v>
      </c>
      <c r="B62" s="57">
        <f t="shared" si="2"/>
        <v>71</v>
      </c>
      <c r="C62" s="47" t="str">
        <f t="shared" si="3"/>
        <v>The population is comprised of individuals of age 71.</v>
      </c>
      <c r="D62" s="23"/>
      <c r="E62" s="23"/>
    </row>
    <row r="63" spans="1:5">
      <c r="A63" s="282">
        <f t="shared" si="1"/>
        <v>720</v>
      </c>
      <c r="B63" s="57">
        <f t="shared" si="2"/>
        <v>72</v>
      </c>
      <c r="C63" s="47" t="str">
        <f t="shared" si="3"/>
        <v>The population is comprised of individuals of age 72.</v>
      </c>
      <c r="D63" s="23"/>
      <c r="E63" s="23"/>
    </row>
    <row r="64" spans="1:5">
      <c r="A64" s="282">
        <f t="shared" si="1"/>
        <v>730</v>
      </c>
      <c r="B64" s="57">
        <f t="shared" si="2"/>
        <v>73</v>
      </c>
      <c r="C64" s="47" t="str">
        <f t="shared" si="3"/>
        <v>The population is comprised of individuals of age 73.</v>
      </c>
      <c r="D64" s="23"/>
      <c r="E64" s="23"/>
    </row>
    <row r="65" spans="1:5">
      <c r="A65" s="282">
        <f t="shared" si="1"/>
        <v>740</v>
      </c>
      <c r="B65" s="57">
        <f t="shared" si="2"/>
        <v>74</v>
      </c>
      <c r="C65" s="47" t="str">
        <f t="shared" si="3"/>
        <v>The population is comprised of individuals of age 74.</v>
      </c>
      <c r="D65" s="23"/>
      <c r="E65" s="23"/>
    </row>
    <row r="66" spans="1:5">
      <c r="A66" s="282">
        <f t="shared" si="1"/>
        <v>750</v>
      </c>
      <c r="B66" s="57">
        <f t="shared" si="2"/>
        <v>75</v>
      </c>
      <c r="C66" s="47" t="str">
        <f t="shared" si="3"/>
        <v>The population is comprised of individuals of age 75.</v>
      </c>
      <c r="D66" s="23"/>
      <c r="E66" s="23"/>
    </row>
    <row r="67" spans="1:5">
      <c r="A67" s="282">
        <f t="shared" si="1"/>
        <v>760</v>
      </c>
      <c r="B67" s="57">
        <f t="shared" si="2"/>
        <v>76</v>
      </c>
      <c r="C67" s="47" t="str">
        <f t="shared" si="3"/>
        <v>The population is comprised of individuals of age 76.</v>
      </c>
      <c r="D67" s="23"/>
      <c r="E67" s="23"/>
    </row>
    <row r="68" spans="1:5">
      <c r="A68" s="282">
        <f t="shared" si="1"/>
        <v>770</v>
      </c>
      <c r="B68" s="57">
        <f t="shared" si="2"/>
        <v>77</v>
      </c>
      <c r="C68" s="47" t="str">
        <f t="shared" si="3"/>
        <v>The population is comprised of individuals of age 77.</v>
      </c>
      <c r="D68" s="23"/>
      <c r="E68" s="23"/>
    </row>
    <row r="69" spans="1:5">
      <c r="A69" s="282">
        <f t="shared" si="1"/>
        <v>780</v>
      </c>
      <c r="B69" s="57">
        <f t="shared" si="2"/>
        <v>78</v>
      </c>
      <c r="C69" s="47" t="str">
        <f t="shared" si="3"/>
        <v>The population is comprised of individuals of age 78.</v>
      </c>
      <c r="D69" s="23"/>
      <c r="E69" s="23"/>
    </row>
    <row r="70" spans="1:5">
      <c r="A70" s="282">
        <f t="shared" si="1"/>
        <v>790</v>
      </c>
      <c r="B70" s="57">
        <f t="shared" si="2"/>
        <v>79</v>
      </c>
      <c r="C70" s="47" t="str">
        <f t="shared" si="3"/>
        <v>The population is comprised of individuals of age 79.</v>
      </c>
      <c r="D70" s="23"/>
      <c r="E70" s="23"/>
    </row>
    <row r="71" spans="1:5">
      <c r="A71" s="282">
        <f t="shared" si="1"/>
        <v>800</v>
      </c>
      <c r="B71" s="57">
        <f t="shared" si="2"/>
        <v>80</v>
      </c>
      <c r="C71" s="47" t="str">
        <f t="shared" si="3"/>
        <v>The population is comprised of individuals of age 80.</v>
      </c>
      <c r="D71" s="23"/>
      <c r="E71" s="23"/>
    </row>
    <row r="72" spans="1:5">
      <c r="A72" s="282">
        <f t="shared" si="1"/>
        <v>810</v>
      </c>
      <c r="B72" s="57">
        <f t="shared" si="2"/>
        <v>81</v>
      </c>
      <c r="C72" s="47" t="str">
        <f t="shared" si="3"/>
        <v>The population is comprised of individuals of age 81.</v>
      </c>
      <c r="D72" s="23"/>
      <c r="E72" s="23"/>
    </row>
    <row r="73" spans="1:5">
      <c r="A73" s="282">
        <f t="shared" si="1"/>
        <v>820</v>
      </c>
      <c r="B73" s="57">
        <f t="shared" si="2"/>
        <v>82</v>
      </c>
      <c r="C73" s="47" t="str">
        <f t="shared" si="3"/>
        <v>The population is comprised of individuals of age 82.</v>
      </c>
      <c r="D73" s="23"/>
      <c r="E73" s="23"/>
    </row>
    <row r="74" spans="1:5">
      <c r="A74" s="282">
        <f t="shared" si="1"/>
        <v>830</v>
      </c>
      <c r="B74" s="57">
        <f t="shared" si="2"/>
        <v>83</v>
      </c>
      <c r="C74" s="47" t="str">
        <f t="shared" si="3"/>
        <v>The population is comprised of individuals of age 83.</v>
      </c>
      <c r="D74" s="23"/>
      <c r="E74" s="23"/>
    </row>
    <row r="75" spans="1:5">
      <c r="A75" s="282">
        <f t="shared" si="1"/>
        <v>840</v>
      </c>
      <c r="B75" s="57">
        <f t="shared" si="2"/>
        <v>84</v>
      </c>
      <c r="C75" s="47" t="str">
        <f t="shared" ref="C75:C89" si="4">CONCATENATE("The population is comprised of individuals of age ",B75,".")</f>
        <v>The population is comprised of individuals of age 84.</v>
      </c>
      <c r="D75" s="23"/>
      <c r="E75" s="23"/>
    </row>
    <row r="76" spans="1:5">
      <c r="A76" s="282">
        <f t="shared" si="1"/>
        <v>850</v>
      </c>
      <c r="B76" s="57">
        <f t="shared" si="2"/>
        <v>85</v>
      </c>
      <c r="C76" s="47" t="str">
        <f t="shared" si="4"/>
        <v>The population is comprised of individuals of age 85.</v>
      </c>
      <c r="D76" s="23"/>
      <c r="E76" s="23"/>
    </row>
    <row r="77" spans="1:5">
      <c r="A77" s="282">
        <f t="shared" ref="A77:A90" si="5">A76+10</f>
        <v>860</v>
      </c>
      <c r="B77" s="57">
        <f t="shared" ref="B77:B90" si="6">A77/10</f>
        <v>86</v>
      </c>
      <c r="C77" s="47" t="str">
        <f t="shared" si="4"/>
        <v>The population is comprised of individuals of age 86.</v>
      </c>
      <c r="D77" s="23"/>
      <c r="E77" s="23"/>
    </row>
    <row r="78" spans="1:5">
      <c r="A78" s="282">
        <f t="shared" si="5"/>
        <v>870</v>
      </c>
      <c r="B78" s="57">
        <f t="shared" si="6"/>
        <v>87</v>
      </c>
      <c r="C78" s="47" t="str">
        <f t="shared" si="4"/>
        <v>The population is comprised of individuals of age 87.</v>
      </c>
      <c r="D78" s="23"/>
      <c r="E78" s="23"/>
    </row>
    <row r="79" spans="1:5">
      <c r="A79" s="282">
        <f t="shared" si="5"/>
        <v>880</v>
      </c>
      <c r="B79" s="57">
        <f t="shared" si="6"/>
        <v>88</v>
      </c>
      <c r="C79" s="47" t="str">
        <f t="shared" si="4"/>
        <v>The population is comprised of individuals of age 88.</v>
      </c>
      <c r="D79" s="23"/>
      <c r="E79" s="23"/>
    </row>
    <row r="80" spans="1:5">
      <c r="A80" s="282">
        <f t="shared" si="5"/>
        <v>890</v>
      </c>
      <c r="B80" s="57">
        <f t="shared" si="6"/>
        <v>89</v>
      </c>
      <c r="C80" s="47" t="str">
        <f t="shared" si="4"/>
        <v>The population is comprised of individuals of age 89.</v>
      </c>
      <c r="D80" s="23"/>
      <c r="E80" s="23"/>
    </row>
    <row r="81" spans="1:7">
      <c r="A81" s="282">
        <f t="shared" si="5"/>
        <v>900</v>
      </c>
      <c r="B81" s="57">
        <f t="shared" si="6"/>
        <v>90</v>
      </c>
      <c r="C81" s="47" t="str">
        <f t="shared" si="4"/>
        <v>The population is comprised of individuals of age 90.</v>
      </c>
      <c r="D81" s="23"/>
      <c r="E81" s="23"/>
    </row>
    <row r="82" spans="1:7">
      <c r="A82" s="282">
        <f t="shared" si="5"/>
        <v>910</v>
      </c>
      <c r="B82" s="57">
        <f t="shared" si="6"/>
        <v>91</v>
      </c>
      <c r="C82" s="47" t="str">
        <f t="shared" si="4"/>
        <v>The population is comprised of individuals of age 91.</v>
      </c>
      <c r="D82" s="23"/>
      <c r="E82" s="23"/>
    </row>
    <row r="83" spans="1:7">
      <c r="A83" s="282">
        <f t="shared" si="5"/>
        <v>920</v>
      </c>
      <c r="B83" s="57">
        <f t="shared" si="6"/>
        <v>92</v>
      </c>
      <c r="C83" s="47" t="str">
        <f t="shared" si="4"/>
        <v>The population is comprised of individuals of age 92.</v>
      </c>
      <c r="D83" s="23"/>
      <c r="E83" s="23"/>
    </row>
    <row r="84" spans="1:7">
      <c r="A84" s="282">
        <f t="shared" si="5"/>
        <v>930</v>
      </c>
      <c r="B84" s="57">
        <f t="shared" si="6"/>
        <v>93</v>
      </c>
      <c r="C84" s="47" t="str">
        <f t="shared" si="4"/>
        <v>The population is comprised of individuals of age 93.</v>
      </c>
      <c r="D84" s="23"/>
      <c r="E84" s="23"/>
    </row>
    <row r="85" spans="1:7">
      <c r="A85" s="282">
        <f t="shared" si="5"/>
        <v>940</v>
      </c>
      <c r="B85" s="57">
        <f t="shared" si="6"/>
        <v>94</v>
      </c>
      <c r="C85" s="47" t="str">
        <f t="shared" si="4"/>
        <v>The population is comprised of individuals of age 94.</v>
      </c>
      <c r="D85" s="23"/>
      <c r="E85" s="23"/>
    </row>
    <row r="86" spans="1:7">
      <c r="A86" s="282">
        <f t="shared" si="5"/>
        <v>950</v>
      </c>
      <c r="B86" s="57">
        <f t="shared" si="6"/>
        <v>95</v>
      </c>
      <c r="C86" s="47" t="str">
        <f t="shared" si="4"/>
        <v>The population is comprised of individuals of age 95.</v>
      </c>
      <c r="D86" s="23"/>
      <c r="E86" s="23"/>
    </row>
    <row r="87" spans="1:7">
      <c r="A87" s="282">
        <f t="shared" si="5"/>
        <v>960</v>
      </c>
      <c r="B87" s="57">
        <f t="shared" si="6"/>
        <v>96</v>
      </c>
      <c r="C87" s="47" t="str">
        <f t="shared" si="4"/>
        <v>The population is comprised of individuals of age 96.</v>
      </c>
      <c r="D87" s="23"/>
      <c r="E87" s="23"/>
    </row>
    <row r="88" spans="1:7">
      <c r="A88" s="282">
        <f t="shared" si="5"/>
        <v>970</v>
      </c>
      <c r="B88" s="57">
        <f t="shared" si="6"/>
        <v>97</v>
      </c>
      <c r="C88" s="47" t="str">
        <f t="shared" si="4"/>
        <v>The population is comprised of individuals of age 97.</v>
      </c>
      <c r="D88" s="23"/>
      <c r="E88" s="23"/>
    </row>
    <row r="89" spans="1:7">
      <c r="A89" s="282">
        <f t="shared" si="5"/>
        <v>980</v>
      </c>
      <c r="B89" s="57">
        <f t="shared" si="6"/>
        <v>98</v>
      </c>
      <c r="C89" s="47" t="str">
        <f t="shared" si="4"/>
        <v>The population is comprised of individuals of age 98.</v>
      </c>
      <c r="D89" s="23"/>
      <c r="E89" s="23"/>
    </row>
    <row r="90" spans="1:7" ht="17" thickBot="1">
      <c r="A90" s="286">
        <f t="shared" si="5"/>
        <v>990</v>
      </c>
      <c r="B90" s="287">
        <f t="shared" si="6"/>
        <v>99</v>
      </c>
      <c r="C90" s="50" t="str">
        <f>CONCATENATE("The population is comprised of individuals of age ",B90," and above",".")</f>
        <v>The population is comprised of individuals of age 99 and above.</v>
      </c>
      <c r="D90" s="23"/>
      <c r="E90" s="23"/>
      <c r="F90" s="28"/>
      <c r="G90" s="28"/>
    </row>
    <row r="91" spans="1:7">
      <c r="A91" s="281">
        <v>201</v>
      </c>
      <c r="B91" s="56" t="s">
        <v>84</v>
      </c>
      <c r="C91" s="46" t="str">
        <f t="shared" ref="C91:C106" si="7">CONCATENATE("The population is comprised of individuals of in the ",B91," age group.")</f>
        <v>The population is comprised of individuals of in the 20 to 24 age group.</v>
      </c>
      <c r="D91" s="289" t="str">
        <f>CONCATENATE(A91,"=",A11,"+",A12,"+",A13,"+",A14,"+",A15,"+",A16,"+",A17,"+",A18,"+",A19,"+",A20)</f>
        <v>201=200+210+220+230+240+250+260+270+280+290</v>
      </c>
      <c r="E91" s="23"/>
      <c r="F91" s="60"/>
      <c r="G91" s="28"/>
    </row>
    <row r="92" spans="1:7">
      <c r="A92" s="282">
        <f>A91+50</f>
        <v>251</v>
      </c>
      <c r="B92" s="57" t="s">
        <v>85</v>
      </c>
      <c r="C92" s="47" t="str">
        <f t="shared" si="7"/>
        <v>The population is comprised of individuals of in the 25 to 29 age group.</v>
      </c>
      <c r="D92" s="290" t="s">
        <v>114</v>
      </c>
      <c r="E92" s="23"/>
      <c r="F92" s="60"/>
      <c r="G92" s="28"/>
    </row>
    <row r="93" spans="1:7">
      <c r="A93" s="282">
        <f t="shared" ref="A93:A106" si="8">A92+50</f>
        <v>301</v>
      </c>
      <c r="B93" s="57" t="s">
        <v>86</v>
      </c>
      <c r="C93" s="47" t="str">
        <f t="shared" si="7"/>
        <v>The population is comprised of individuals of in the 30 to 34 age group.</v>
      </c>
      <c r="D93" s="290" t="s">
        <v>114</v>
      </c>
      <c r="E93" s="23"/>
      <c r="F93" s="60"/>
      <c r="G93" s="28"/>
    </row>
    <row r="94" spans="1:7">
      <c r="A94" s="282">
        <f t="shared" si="8"/>
        <v>351</v>
      </c>
      <c r="B94" s="57" t="s">
        <v>87</v>
      </c>
      <c r="C94" s="47" t="str">
        <f t="shared" si="7"/>
        <v>The population is comprised of individuals of in the 35 to 39 age group.</v>
      </c>
      <c r="D94" s="290" t="s">
        <v>114</v>
      </c>
      <c r="E94" s="23"/>
      <c r="F94" s="60"/>
      <c r="G94" s="28"/>
    </row>
    <row r="95" spans="1:7">
      <c r="A95" s="282">
        <f t="shared" si="8"/>
        <v>401</v>
      </c>
      <c r="B95" s="57" t="s">
        <v>88</v>
      </c>
      <c r="C95" s="47" t="str">
        <f t="shared" si="7"/>
        <v>The population is comprised of individuals of in the 40 to 44 age group.</v>
      </c>
      <c r="D95" s="290" t="s">
        <v>114</v>
      </c>
      <c r="E95" s="23"/>
      <c r="F95" s="60"/>
      <c r="G95" s="28"/>
    </row>
    <row r="96" spans="1:7">
      <c r="A96" s="282">
        <f t="shared" si="8"/>
        <v>451</v>
      </c>
      <c r="B96" s="57" t="s">
        <v>89</v>
      </c>
      <c r="C96" s="47" t="str">
        <f t="shared" si="7"/>
        <v>The population is comprised of individuals of in the 45 to 49 age group.</v>
      </c>
      <c r="D96" s="290" t="s">
        <v>114</v>
      </c>
      <c r="E96" s="23"/>
      <c r="F96" s="60"/>
      <c r="G96" s="28"/>
    </row>
    <row r="97" spans="1:7">
      <c r="A97" s="282">
        <f t="shared" si="8"/>
        <v>501</v>
      </c>
      <c r="B97" s="57" t="s">
        <v>90</v>
      </c>
      <c r="C97" s="47" t="str">
        <f t="shared" si="7"/>
        <v>The population is comprised of individuals of in the 50 to 54 age group.</v>
      </c>
      <c r="D97" s="290" t="s">
        <v>114</v>
      </c>
      <c r="E97" s="23"/>
      <c r="F97" s="60"/>
      <c r="G97" s="28"/>
    </row>
    <row r="98" spans="1:7">
      <c r="A98" s="282">
        <f t="shared" si="8"/>
        <v>551</v>
      </c>
      <c r="B98" s="57" t="s">
        <v>92</v>
      </c>
      <c r="C98" s="47" t="str">
        <f t="shared" si="7"/>
        <v>The population is comprised of individuals of in the 55 to 59 age group.</v>
      </c>
      <c r="D98" s="290" t="s">
        <v>114</v>
      </c>
      <c r="E98" s="23"/>
      <c r="F98" s="60"/>
      <c r="G98" s="28"/>
    </row>
    <row r="99" spans="1:7">
      <c r="A99" s="282">
        <f t="shared" si="8"/>
        <v>601</v>
      </c>
      <c r="B99" s="57" t="s">
        <v>93</v>
      </c>
      <c r="C99" s="47" t="str">
        <f t="shared" si="7"/>
        <v>The population is comprised of individuals of in the 60 to 64 age group.</v>
      </c>
      <c r="D99" s="290" t="s">
        <v>114</v>
      </c>
      <c r="E99" s="23"/>
      <c r="F99" s="60"/>
      <c r="G99" s="28"/>
    </row>
    <row r="100" spans="1:7">
      <c r="A100" s="282">
        <f t="shared" si="8"/>
        <v>651</v>
      </c>
      <c r="B100" s="57" t="s">
        <v>94</v>
      </c>
      <c r="C100" s="47" t="str">
        <f t="shared" si="7"/>
        <v>The population is comprised of individuals of in the 65 to 69 age group.</v>
      </c>
      <c r="D100" s="290" t="s">
        <v>114</v>
      </c>
      <c r="E100" s="23"/>
      <c r="F100" s="60"/>
      <c r="G100" s="28"/>
    </row>
    <row r="101" spans="1:7">
      <c r="A101" s="282">
        <f t="shared" si="8"/>
        <v>701</v>
      </c>
      <c r="B101" s="57" t="s">
        <v>95</v>
      </c>
      <c r="C101" s="47" t="str">
        <f t="shared" si="7"/>
        <v>The population is comprised of individuals of in the 70 to 74 age group.</v>
      </c>
      <c r="D101" s="290" t="s">
        <v>114</v>
      </c>
      <c r="E101" s="23"/>
      <c r="F101" s="60"/>
      <c r="G101" s="28"/>
    </row>
    <row r="102" spans="1:7">
      <c r="A102" s="282">
        <f t="shared" si="8"/>
        <v>751</v>
      </c>
      <c r="B102" s="57" t="s">
        <v>96</v>
      </c>
      <c r="C102" s="47" t="str">
        <f t="shared" si="7"/>
        <v>The population is comprised of individuals of in the 75 to 79 age group.</v>
      </c>
      <c r="D102" s="290" t="s">
        <v>114</v>
      </c>
      <c r="E102" s="23"/>
      <c r="F102" s="60"/>
      <c r="G102" s="28"/>
    </row>
    <row r="103" spans="1:7">
      <c r="A103" s="282">
        <f t="shared" si="8"/>
        <v>801</v>
      </c>
      <c r="B103" s="57" t="s">
        <v>97</v>
      </c>
      <c r="C103" s="47" t="str">
        <f t="shared" si="7"/>
        <v>The population is comprised of individuals of in the 80 to 84 age group.</v>
      </c>
      <c r="D103" s="290" t="s">
        <v>114</v>
      </c>
      <c r="E103" s="23"/>
      <c r="F103" s="60"/>
      <c r="G103" s="28"/>
    </row>
    <row r="104" spans="1:7">
      <c r="A104" s="282">
        <f t="shared" si="8"/>
        <v>851</v>
      </c>
      <c r="B104" s="57" t="s">
        <v>98</v>
      </c>
      <c r="C104" s="47" t="str">
        <f t="shared" si="7"/>
        <v>The population is comprised of individuals of in the 85 to 89 age group.</v>
      </c>
      <c r="D104" s="290" t="s">
        <v>114</v>
      </c>
      <c r="E104" s="23"/>
      <c r="F104" s="60"/>
      <c r="G104" s="28"/>
    </row>
    <row r="105" spans="1:7">
      <c r="A105" s="282">
        <f t="shared" si="8"/>
        <v>901</v>
      </c>
      <c r="B105" s="57" t="s">
        <v>99</v>
      </c>
      <c r="C105" s="47" t="str">
        <f t="shared" si="7"/>
        <v>The population is comprised of individuals of in the 90 to 94 age group.</v>
      </c>
      <c r="D105" s="290" t="s">
        <v>114</v>
      </c>
      <c r="E105" s="23"/>
    </row>
    <row r="106" spans="1:7">
      <c r="A106" s="282">
        <f t="shared" si="8"/>
        <v>951</v>
      </c>
      <c r="B106" s="57" t="s">
        <v>100</v>
      </c>
      <c r="C106" s="47" t="str">
        <f t="shared" si="7"/>
        <v>The population is comprised of individuals of in the 95 to 99 age group.</v>
      </c>
      <c r="D106" s="290" t="s">
        <v>114</v>
      </c>
      <c r="E106" s="23"/>
    </row>
    <row r="107" spans="1:7" ht="17" thickBot="1">
      <c r="A107" s="283">
        <v>111</v>
      </c>
      <c r="B107" s="58" t="s">
        <v>1622</v>
      </c>
      <c r="C107" s="48" t="s">
        <v>1903</v>
      </c>
      <c r="D107" s="296" t="s">
        <v>114</v>
      </c>
      <c r="E107" s="23"/>
    </row>
    <row r="108" spans="1:7">
      <c r="A108" s="291" t="s">
        <v>1623</v>
      </c>
      <c r="B108" s="46" t="s">
        <v>1627</v>
      </c>
      <c r="C108" s="288" t="str">
        <f>CONCATENATE("The population is comprised of individuals of in the ", B108," age group.")</f>
        <v>The population is comprised of individuals of in the 0 to 4 age group.</v>
      </c>
      <c r="D108" s="207"/>
      <c r="E108" s="23"/>
    </row>
    <row r="109" spans="1:7">
      <c r="A109" s="292" t="s">
        <v>1624</v>
      </c>
      <c r="B109" s="47" t="s">
        <v>1628</v>
      </c>
      <c r="C109" s="57" t="str">
        <f t="shared" ref="C109:C119" si="9">CONCATENATE("The population is comprised of individuals of in the ",B109," age group.")</f>
        <v>The population is comprised of individuals of in the 5 to 9 age group.</v>
      </c>
      <c r="D109" s="166"/>
      <c r="E109" s="23"/>
    </row>
    <row r="110" spans="1:7">
      <c r="A110" s="292" t="s">
        <v>1626</v>
      </c>
      <c r="B110" s="47" t="s">
        <v>1629</v>
      </c>
      <c r="C110" s="57" t="str">
        <f t="shared" si="9"/>
        <v>The population is comprised of individuals of in the 10 to 14 age group.</v>
      </c>
      <c r="D110" s="166"/>
      <c r="E110" s="23"/>
    </row>
    <row r="111" spans="1:7">
      <c r="A111" s="292" t="s">
        <v>1625</v>
      </c>
      <c r="B111" s="47" t="s">
        <v>1630</v>
      </c>
      <c r="C111" s="57" t="str">
        <f t="shared" si="9"/>
        <v>The population is comprised of individuals of in the 15 to 19 age group.</v>
      </c>
      <c r="D111" s="166"/>
      <c r="E111" s="23"/>
    </row>
    <row r="112" spans="1:7">
      <c r="A112" s="293">
        <f>202</f>
        <v>202</v>
      </c>
      <c r="B112" s="51" t="s">
        <v>101</v>
      </c>
      <c r="C112" s="57" t="str">
        <f t="shared" si="9"/>
        <v>The population is comprised of individuals of in the 20 to 29 age group.</v>
      </c>
      <c r="D112" s="23" t="str">
        <f>CONCATENATE(A112,"=",A91,"+",A92)</f>
        <v>202=201+251</v>
      </c>
      <c r="E112" s="23"/>
    </row>
    <row r="113" spans="1:5">
      <c r="A113" s="294">
        <f>A112+100</f>
        <v>302</v>
      </c>
      <c r="B113" s="47" t="s">
        <v>102</v>
      </c>
      <c r="C113" s="57" t="str">
        <f t="shared" si="9"/>
        <v>The population is comprised of individuals of in the 30 to 39 age group.</v>
      </c>
      <c r="D113" s="23" t="s">
        <v>114</v>
      </c>
      <c r="E113" s="23"/>
    </row>
    <row r="114" spans="1:5">
      <c r="A114" s="294">
        <f t="shared" ref="A114:A119" si="10">A113+100</f>
        <v>402</v>
      </c>
      <c r="B114" s="47" t="s">
        <v>103</v>
      </c>
      <c r="C114" s="57" t="str">
        <f t="shared" si="9"/>
        <v>The population is comprised of individuals of in the 40 to 49  age group.</v>
      </c>
      <c r="D114" s="23" t="s">
        <v>114</v>
      </c>
      <c r="E114" s="23"/>
    </row>
    <row r="115" spans="1:5">
      <c r="A115" s="294">
        <f t="shared" si="10"/>
        <v>502</v>
      </c>
      <c r="B115" s="47" t="s">
        <v>104</v>
      </c>
      <c r="C115" s="57" t="str">
        <f t="shared" si="9"/>
        <v>The population is comprised of individuals of in the 50 to 59 age group.</v>
      </c>
      <c r="D115" s="23" t="s">
        <v>114</v>
      </c>
      <c r="E115" s="23"/>
    </row>
    <row r="116" spans="1:5">
      <c r="A116" s="294">
        <f t="shared" si="10"/>
        <v>602</v>
      </c>
      <c r="B116" s="47" t="s">
        <v>105</v>
      </c>
      <c r="C116" s="57" t="str">
        <f t="shared" si="9"/>
        <v>The population is comprised of individuals of in the 60 to 69 age group.</v>
      </c>
      <c r="D116" s="23" t="s">
        <v>114</v>
      </c>
      <c r="E116" s="23"/>
    </row>
    <row r="117" spans="1:5">
      <c r="A117" s="294">
        <f t="shared" si="10"/>
        <v>702</v>
      </c>
      <c r="B117" s="47" t="s">
        <v>106</v>
      </c>
      <c r="C117" s="57" t="str">
        <f t="shared" si="9"/>
        <v>The population is comprised of individuals of in the 70 to 79 age group.</v>
      </c>
      <c r="D117" s="23" t="s">
        <v>114</v>
      </c>
      <c r="E117" s="23"/>
    </row>
    <row r="118" spans="1:5">
      <c r="A118" s="294">
        <f t="shared" si="10"/>
        <v>802</v>
      </c>
      <c r="B118" s="47" t="s">
        <v>107</v>
      </c>
      <c r="C118" s="57" t="str">
        <f t="shared" si="9"/>
        <v>The population is comprised of individuals of in the 80 to 89 age group.</v>
      </c>
      <c r="D118" s="23" t="s">
        <v>114</v>
      </c>
      <c r="E118" s="23"/>
    </row>
    <row r="119" spans="1:5" ht="17" thickBot="1">
      <c r="A119" s="295">
        <f t="shared" si="10"/>
        <v>902</v>
      </c>
      <c r="B119" s="48" t="s">
        <v>108</v>
      </c>
      <c r="C119" s="57" t="str">
        <f t="shared" si="9"/>
        <v>The population is comprised of individuals of in the 90 to 99 age group.</v>
      </c>
      <c r="D119" s="24" t="s">
        <v>114</v>
      </c>
      <c r="E119" s="24"/>
    </row>
    <row r="122" spans="1:5">
      <c r="A122" s="284" t="s">
        <v>1420</v>
      </c>
      <c r="B122" s="218" t="s">
        <v>1419</v>
      </c>
    </row>
    <row r="123" spans="1:5">
      <c r="A123" s="285">
        <v>10</v>
      </c>
      <c r="B123" s="39">
        <v>991</v>
      </c>
    </row>
    <row r="124" spans="1:5">
      <c r="A124" s="285">
        <v>20</v>
      </c>
      <c r="B124" s="39">
        <v>201</v>
      </c>
    </row>
    <row r="125" spans="1:5">
      <c r="A125" s="285">
        <v>25</v>
      </c>
      <c r="B125" s="39">
        <v>251</v>
      </c>
    </row>
    <row r="126" spans="1:5">
      <c r="A126" s="285">
        <v>30</v>
      </c>
      <c r="B126" s="39">
        <v>301</v>
      </c>
    </row>
    <row r="127" spans="1:5">
      <c r="A127" s="285">
        <v>35</v>
      </c>
      <c r="B127" s="39">
        <v>351</v>
      </c>
    </row>
    <row r="128" spans="1:5">
      <c r="A128" s="285">
        <v>40</v>
      </c>
      <c r="B128" s="39">
        <v>401</v>
      </c>
    </row>
    <row r="129" spans="1:2">
      <c r="A129" s="285">
        <v>45</v>
      </c>
      <c r="B129" s="39">
        <v>451</v>
      </c>
    </row>
    <row r="130" spans="1:2">
      <c r="A130" s="285">
        <v>50</v>
      </c>
      <c r="B130" s="39">
        <v>501</v>
      </c>
    </row>
    <row r="131" spans="1:2">
      <c r="A131" s="285">
        <v>55</v>
      </c>
      <c r="B131" s="39">
        <v>551</v>
      </c>
    </row>
    <row r="132" spans="1:2">
      <c r="A132" s="285">
        <v>60</v>
      </c>
      <c r="B132" s="39">
        <v>601</v>
      </c>
    </row>
    <row r="133" spans="1:2">
      <c r="A133" s="285">
        <v>65</v>
      </c>
      <c r="B133" s="39">
        <v>651</v>
      </c>
    </row>
    <row r="134" spans="1:2">
      <c r="A134" s="285">
        <v>70</v>
      </c>
      <c r="B134" s="39">
        <v>701</v>
      </c>
    </row>
    <row r="135" spans="1:2">
      <c r="A135" s="285">
        <v>75</v>
      </c>
      <c r="B135" s="39">
        <v>751</v>
      </c>
    </row>
    <row r="136" spans="1:2">
      <c r="A136" s="285">
        <v>80</v>
      </c>
      <c r="B136" s="39">
        <v>801</v>
      </c>
    </row>
    <row r="137" spans="1:2">
      <c r="A137" s="285">
        <v>85</v>
      </c>
      <c r="B137" s="39">
        <v>851</v>
      </c>
    </row>
    <row r="138" spans="1:2">
      <c r="A138" s="285">
        <v>90</v>
      </c>
      <c r="B138" s="39">
        <v>902</v>
      </c>
    </row>
    <row r="139" spans="1:2">
      <c r="A139" s="285">
        <v>98</v>
      </c>
      <c r="B139" s="39">
        <v>992</v>
      </c>
    </row>
    <row r="140" spans="1:2">
      <c r="A140" s="285">
        <v>99</v>
      </c>
      <c r="B140" s="39">
        <v>999</v>
      </c>
    </row>
  </sheetData>
  <phoneticPr fontId="41" type="noConversion"/>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G254"/>
  <sheetViews>
    <sheetView workbookViewId="0"/>
  </sheetViews>
  <sheetFormatPr baseColWidth="10" defaultColWidth="11" defaultRowHeight="16"/>
  <cols>
    <col min="1" max="1" width="49.1640625" customWidth="1"/>
    <col min="2" max="2" width="21.6640625" customWidth="1"/>
    <col min="3" max="3" width="14.6640625" customWidth="1"/>
    <col min="4" max="4" width="8.5" bestFit="1" customWidth="1"/>
    <col min="5" max="5" width="21.5" customWidth="1"/>
    <col min="7" max="7" width="23.33203125" customWidth="1"/>
  </cols>
  <sheetData>
    <row r="2" spans="1:7">
      <c r="A2" s="176" t="s">
        <v>1681</v>
      </c>
      <c r="B2" s="176" t="s">
        <v>1682</v>
      </c>
      <c r="C2" s="176" t="s">
        <v>629</v>
      </c>
      <c r="D2" s="176" t="s">
        <v>1683</v>
      </c>
      <c r="E2" s="176" t="s">
        <v>1684</v>
      </c>
      <c r="F2" s="176" t="s">
        <v>1685</v>
      </c>
      <c r="G2" s="176" t="s">
        <v>1686</v>
      </c>
    </row>
    <row r="3" spans="1:7">
      <c r="A3" s="175" t="s">
        <v>631</v>
      </c>
      <c r="B3" s="175" t="s">
        <v>631</v>
      </c>
      <c r="C3" s="175" t="s">
        <v>630</v>
      </c>
      <c r="D3" s="175" t="s">
        <v>1115</v>
      </c>
      <c r="E3" s="175">
        <v>20</v>
      </c>
      <c r="F3" s="175" t="s">
        <v>632</v>
      </c>
      <c r="G3" s="175" t="s">
        <v>1108</v>
      </c>
    </row>
    <row r="4" spans="1:7">
      <c r="A4" s="175" t="s">
        <v>1687</v>
      </c>
      <c r="B4" s="175" t="s">
        <v>1688</v>
      </c>
      <c r="C4" s="175" t="s">
        <v>633</v>
      </c>
      <c r="D4" s="175" t="s">
        <v>1384</v>
      </c>
      <c r="E4" s="175">
        <v>784</v>
      </c>
      <c r="F4" s="175" t="s">
        <v>634</v>
      </c>
      <c r="G4" s="175" t="s">
        <v>1128</v>
      </c>
    </row>
    <row r="5" spans="1:7">
      <c r="A5" s="175" t="s">
        <v>636</v>
      </c>
      <c r="B5" s="175" t="s">
        <v>636</v>
      </c>
      <c r="C5" s="175" t="s">
        <v>635</v>
      </c>
      <c r="D5" s="175" t="s">
        <v>1103</v>
      </c>
      <c r="E5" s="175">
        <v>4</v>
      </c>
      <c r="F5" s="175" t="s">
        <v>634</v>
      </c>
      <c r="G5" s="175" t="s">
        <v>1104</v>
      </c>
    </row>
    <row r="6" spans="1:7">
      <c r="A6" s="175" t="s">
        <v>638</v>
      </c>
      <c r="B6" s="175" t="s">
        <v>638</v>
      </c>
      <c r="C6" s="175" t="s">
        <v>637</v>
      </c>
      <c r="D6" s="175" t="s">
        <v>1124</v>
      </c>
      <c r="E6" s="175">
        <v>28</v>
      </c>
      <c r="F6" s="175" t="s">
        <v>1119</v>
      </c>
      <c r="G6" s="175" t="s">
        <v>639</v>
      </c>
    </row>
    <row r="7" spans="1:7">
      <c r="A7" s="175" t="s">
        <v>641</v>
      </c>
      <c r="B7" s="175" t="s">
        <v>641</v>
      </c>
      <c r="C7" s="175" t="s">
        <v>640</v>
      </c>
      <c r="D7" s="175" t="s">
        <v>1118</v>
      </c>
      <c r="E7" s="175">
        <v>660</v>
      </c>
      <c r="F7" s="175" t="s">
        <v>1119</v>
      </c>
      <c r="G7" s="175" t="s">
        <v>639</v>
      </c>
    </row>
    <row r="8" spans="1:7">
      <c r="A8" s="175" t="s">
        <v>643</v>
      </c>
      <c r="B8" s="175" t="s">
        <v>643</v>
      </c>
      <c r="C8" s="175" t="s">
        <v>642</v>
      </c>
      <c r="D8" s="175" t="s">
        <v>1109</v>
      </c>
      <c r="E8" s="175">
        <v>8</v>
      </c>
      <c r="F8" s="175" t="s">
        <v>632</v>
      </c>
      <c r="G8" s="175" t="s">
        <v>1110</v>
      </c>
    </row>
    <row r="9" spans="1:7">
      <c r="A9" s="175" t="s">
        <v>645</v>
      </c>
      <c r="B9" s="175" t="s">
        <v>645</v>
      </c>
      <c r="C9" s="175" t="s">
        <v>644</v>
      </c>
      <c r="D9" s="175" t="s">
        <v>1127</v>
      </c>
      <c r="E9" s="175">
        <v>51</v>
      </c>
      <c r="F9" s="175" t="s">
        <v>634</v>
      </c>
      <c r="G9" s="175" t="s">
        <v>1128</v>
      </c>
    </row>
    <row r="10" spans="1:7">
      <c r="A10" s="175" t="s">
        <v>647</v>
      </c>
      <c r="B10" s="175" t="s">
        <v>647</v>
      </c>
      <c r="C10" s="175" t="s">
        <v>646</v>
      </c>
      <c r="D10" s="175" t="s">
        <v>1116</v>
      </c>
      <c r="E10" s="175">
        <v>24</v>
      </c>
      <c r="F10" s="175" t="s">
        <v>648</v>
      </c>
      <c r="G10" s="175" t="s">
        <v>1117</v>
      </c>
    </row>
    <row r="11" spans="1:7">
      <c r="A11" s="175" t="s">
        <v>1120</v>
      </c>
      <c r="B11" s="175" t="s">
        <v>1120</v>
      </c>
      <c r="C11" s="175" t="s">
        <v>1121</v>
      </c>
      <c r="D11" s="175" t="s">
        <v>1122</v>
      </c>
      <c r="E11" s="175">
        <v>10</v>
      </c>
      <c r="F11" s="175" t="s">
        <v>1123</v>
      </c>
      <c r="G11" s="175" t="s">
        <v>1123</v>
      </c>
    </row>
    <row r="12" spans="1:7">
      <c r="A12" s="175" t="s">
        <v>650</v>
      </c>
      <c r="B12" s="175" t="s">
        <v>650</v>
      </c>
      <c r="C12" s="175" t="s">
        <v>649</v>
      </c>
      <c r="D12" s="175" t="s">
        <v>1125</v>
      </c>
      <c r="E12" s="175">
        <v>32</v>
      </c>
      <c r="F12" s="175" t="s">
        <v>1119</v>
      </c>
      <c r="G12" s="175" t="s">
        <v>1126</v>
      </c>
    </row>
    <row r="13" spans="1:7">
      <c r="A13" s="175" t="s">
        <v>652</v>
      </c>
      <c r="B13" s="175" t="s">
        <v>652</v>
      </c>
      <c r="C13" s="175" t="s">
        <v>651</v>
      </c>
      <c r="D13" s="175" t="s">
        <v>1113</v>
      </c>
      <c r="E13" s="175">
        <v>16</v>
      </c>
      <c r="F13" s="175" t="s">
        <v>653</v>
      </c>
      <c r="G13" s="175" t="s">
        <v>1114</v>
      </c>
    </row>
    <row r="14" spans="1:7">
      <c r="A14" s="175" t="s">
        <v>655</v>
      </c>
      <c r="B14" s="175" t="s">
        <v>655</v>
      </c>
      <c r="C14" s="175" t="s">
        <v>654</v>
      </c>
      <c r="D14" s="175" t="s">
        <v>1132</v>
      </c>
      <c r="E14" s="175">
        <v>40</v>
      </c>
      <c r="F14" s="175" t="s">
        <v>632</v>
      </c>
      <c r="G14" s="175" t="s">
        <v>1108</v>
      </c>
    </row>
    <row r="15" spans="1:7">
      <c r="A15" s="175" t="s">
        <v>657</v>
      </c>
      <c r="B15" s="175" t="s">
        <v>657</v>
      </c>
      <c r="C15" s="175" t="s">
        <v>656</v>
      </c>
      <c r="D15" s="175" t="s">
        <v>1130</v>
      </c>
      <c r="E15" s="175">
        <v>36</v>
      </c>
      <c r="F15" s="175" t="s">
        <v>653</v>
      </c>
      <c r="G15" s="175" t="s">
        <v>1131</v>
      </c>
    </row>
    <row r="16" spans="1:7">
      <c r="A16" s="175" t="s">
        <v>659</v>
      </c>
      <c r="B16" s="175" t="s">
        <v>659</v>
      </c>
      <c r="C16" s="175" t="s">
        <v>658</v>
      </c>
      <c r="D16" s="175" t="s">
        <v>1129</v>
      </c>
      <c r="E16" s="175">
        <v>533</v>
      </c>
      <c r="F16" s="175" t="s">
        <v>1119</v>
      </c>
      <c r="G16" s="175" t="s">
        <v>639</v>
      </c>
    </row>
    <row r="17" spans="1:7">
      <c r="A17" s="175" t="s">
        <v>1105</v>
      </c>
      <c r="B17" s="175" t="s">
        <v>1105</v>
      </c>
      <c r="C17" s="175" t="s">
        <v>1106</v>
      </c>
      <c r="D17" s="175" t="s">
        <v>1107</v>
      </c>
      <c r="E17" s="175">
        <v>248</v>
      </c>
      <c r="F17" s="175" t="s">
        <v>632</v>
      </c>
      <c r="G17" s="175" t="s">
        <v>1108</v>
      </c>
    </row>
    <row r="18" spans="1:7">
      <c r="A18" s="175" t="s">
        <v>661</v>
      </c>
      <c r="B18" s="175" t="s">
        <v>661</v>
      </c>
      <c r="C18" s="175" t="s">
        <v>660</v>
      </c>
      <c r="D18" s="175" t="s">
        <v>1133</v>
      </c>
      <c r="E18" s="175">
        <v>31</v>
      </c>
      <c r="F18" s="175" t="s">
        <v>634</v>
      </c>
      <c r="G18" s="175" t="s">
        <v>1128</v>
      </c>
    </row>
    <row r="19" spans="1:7">
      <c r="A19" s="175" t="s">
        <v>663</v>
      </c>
      <c r="B19" s="175" t="s">
        <v>663</v>
      </c>
      <c r="C19" s="175" t="s">
        <v>662</v>
      </c>
      <c r="D19" s="175" t="s">
        <v>1149</v>
      </c>
      <c r="E19" s="175">
        <v>70</v>
      </c>
      <c r="F19" s="175" t="s">
        <v>632</v>
      </c>
      <c r="G19" s="175" t="s">
        <v>1110</v>
      </c>
    </row>
    <row r="20" spans="1:7">
      <c r="A20" s="175" t="s">
        <v>665</v>
      </c>
      <c r="B20" s="175" t="s">
        <v>665</v>
      </c>
      <c r="C20" s="175" t="s">
        <v>664</v>
      </c>
      <c r="D20" s="175" t="s">
        <v>1137</v>
      </c>
      <c r="E20" s="175">
        <v>52</v>
      </c>
      <c r="F20" s="175" t="s">
        <v>1119</v>
      </c>
      <c r="G20" s="175" t="s">
        <v>639</v>
      </c>
    </row>
    <row r="21" spans="1:7">
      <c r="A21" s="175" t="s">
        <v>667</v>
      </c>
      <c r="B21" s="175" t="s">
        <v>667</v>
      </c>
      <c r="C21" s="175" t="s">
        <v>666</v>
      </c>
      <c r="D21" s="175" t="s">
        <v>1136</v>
      </c>
      <c r="E21" s="175">
        <v>50</v>
      </c>
      <c r="F21" s="175" t="s">
        <v>634</v>
      </c>
      <c r="G21" s="175" t="s">
        <v>1104</v>
      </c>
    </row>
    <row r="22" spans="1:7">
      <c r="A22" s="175" t="s">
        <v>669</v>
      </c>
      <c r="B22" s="175" t="s">
        <v>669</v>
      </c>
      <c r="C22" s="175" t="s">
        <v>668</v>
      </c>
      <c r="D22" s="175" t="s">
        <v>1139</v>
      </c>
      <c r="E22" s="175">
        <v>56</v>
      </c>
      <c r="F22" s="175" t="s">
        <v>632</v>
      </c>
      <c r="G22" s="175" t="s">
        <v>1108</v>
      </c>
    </row>
    <row r="23" spans="1:7">
      <c r="A23" s="175" t="s">
        <v>671</v>
      </c>
      <c r="B23" s="175" t="s">
        <v>671</v>
      </c>
      <c r="C23" s="175" t="s">
        <v>670</v>
      </c>
      <c r="D23" s="175" t="s">
        <v>1161</v>
      </c>
      <c r="E23" s="175">
        <v>854</v>
      </c>
      <c r="F23" s="175" t="s">
        <v>648</v>
      </c>
      <c r="G23" s="175" t="s">
        <v>1143</v>
      </c>
    </row>
    <row r="24" spans="1:7">
      <c r="A24" s="175" t="s">
        <v>673</v>
      </c>
      <c r="B24" s="175" t="s">
        <v>673</v>
      </c>
      <c r="C24" s="175" t="s">
        <v>672</v>
      </c>
      <c r="D24" s="175" t="s">
        <v>1160</v>
      </c>
      <c r="E24" s="175">
        <v>100</v>
      </c>
      <c r="F24" s="175" t="s">
        <v>632</v>
      </c>
      <c r="G24" s="175" t="s">
        <v>1110</v>
      </c>
    </row>
    <row r="25" spans="1:7">
      <c r="A25" s="175" t="s">
        <v>675</v>
      </c>
      <c r="B25" s="175" t="s">
        <v>675</v>
      </c>
      <c r="C25" s="175" t="s">
        <v>674</v>
      </c>
      <c r="D25" s="175" t="s">
        <v>1135</v>
      </c>
      <c r="E25" s="175">
        <v>48</v>
      </c>
      <c r="F25" s="175" t="s">
        <v>634</v>
      </c>
      <c r="G25" s="175" t="s">
        <v>1128</v>
      </c>
    </row>
    <row r="26" spans="1:7">
      <c r="A26" s="175" t="s">
        <v>677</v>
      </c>
      <c r="B26" s="175" t="s">
        <v>677</v>
      </c>
      <c r="C26" s="175" t="s">
        <v>676</v>
      </c>
      <c r="D26" s="175" t="s">
        <v>1162</v>
      </c>
      <c r="E26" s="175">
        <v>108</v>
      </c>
      <c r="F26" s="175" t="s">
        <v>648</v>
      </c>
      <c r="G26" s="175" t="s">
        <v>1163</v>
      </c>
    </row>
    <row r="27" spans="1:7">
      <c r="A27" s="175" t="s">
        <v>679</v>
      </c>
      <c r="B27" s="175" t="s">
        <v>679</v>
      </c>
      <c r="C27" s="175" t="s">
        <v>678</v>
      </c>
      <c r="D27" s="175" t="s">
        <v>1142</v>
      </c>
      <c r="E27" s="175">
        <v>204</v>
      </c>
      <c r="F27" s="175" t="s">
        <v>648</v>
      </c>
      <c r="G27" s="175" t="s">
        <v>1143</v>
      </c>
    </row>
    <row r="28" spans="1:7">
      <c r="A28" s="175" t="s">
        <v>1689</v>
      </c>
      <c r="B28" s="175" t="s">
        <v>1689</v>
      </c>
      <c r="C28" s="175" t="s">
        <v>1330</v>
      </c>
      <c r="D28" s="175" t="s">
        <v>1331</v>
      </c>
      <c r="E28" s="175">
        <v>652</v>
      </c>
      <c r="F28" s="175" t="s">
        <v>1119</v>
      </c>
      <c r="G28" s="175" t="s">
        <v>639</v>
      </c>
    </row>
    <row r="29" spans="1:7">
      <c r="A29" s="175" t="s">
        <v>681</v>
      </c>
      <c r="B29" s="175" t="s">
        <v>681</v>
      </c>
      <c r="C29" s="175" t="s">
        <v>680</v>
      </c>
      <c r="D29" s="175" t="s">
        <v>1144</v>
      </c>
      <c r="E29" s="175">
        <v>60</v>
      </c>
      <c r="F29" s="175" t="s">
        <v>1119</v>
      </c>
      <c r="G29" s="175" t="s">
        <v>1145</v>
      </c>
    </row>
    <row r="30" spans="1:7">
      <c r="A30" s="175" t="s">
        <v>683</v>
      </c>
      <c r="B30" s="175" t="s">
        <v>683</v>
      </c>
      <c r="C30" s="175" t="s">
        <v>682</v>
      </c>
      <c r="D30" s="175" t="s">
        <v>1158</v>
      </c>
      <c r="E30" s="175">
        <v>96</v>
      </c>
      <c r="F30" s="175" t="s">
        <v>634</v>
      </c>
      <c r="G30" s="175" t="s">
        <v>1159</v>
      </c>
    </row>
    <row r="31" spans="1:7">
      <c r="A31" s="175" t="s">
        <v>1690</v>
      </c>
      <c r="B31" s="175" t="s">
        <v>1690</v>
      </c>
      <c r="C31" s="175" t="s">
        <v>684</v>
      </c>
      <c r="D31" s="175" t="s">
        <v>1147</v>
      </c>
      <c r="E31" s="175">
        <v>68</v>
      </c>
      <c r="F31" s="175" t="s">
        <v>1119</v>
      </c>
      <c r="G31" s="175" t="s">
        <v>1126</v>
      </c>
    </row>
    <row r="32" spans="1:7">
      <c r="A32" s="175" t="s">
        <v>1691</v>
      </c>
      <c r="B32" s="175" t="s">
        <v>1691</v>
      </c>
      <c r="C32" s="175" t="s">
        <v>685</v>
      </c>
      <c r="D32" s="175" t="s">
        <v>1148</v>
      </c>
      <c r="E32" s="175">
        <v>535</v>
      </c>
      <c r="F32" s="175" t="s">
        <v>1119</v>
      </c>
      <c r="G32" s="175" t="s">
        <v>639</v>
      </c>
    </row>
    <row r="33" spans="1:7">
      <c r="A33" s="175" t="s">
        <v>687</v>
      </c>
      <c r="B33" s="175" t="s">
        <v>687</v>
      </c>
      <c r="C33" s="175" t="s">
        <v>686</v>
      </c>
      <c r="D33" s="175" t="s">
        <v>1155</v>
      </c>
      <c r="E33" s="175">
        <v>76</v>
      </c>
      <c r="F33" s="175" t="s">
        <v>1119</v>
      </c>
      <c r="G33" s="175" t="s">
        <v>1126</v>
      </c>
    </row>
    <row r="34" spans="1:7">
      <c r="A34" s="175" t="s">
        <v>1692</v>
      </c>
      <c r="B34" s="175" t="s">
        <v>1693</v>
      </c>
      <c r="C34" s="175" t="s">
        <v>688</v>
      </c>
      <c r="D34" s="175" t="s">
        <v>1134</v>
      </c>
      <c r="E34" s="175">
        <v>44</v>
      </c>
      <c r="F34" s="175" t="s">
        <v>1119</v>
      </c>
      <c r="G34" s="175" t="s">
        <v>639</v>
      </c>
    </row>
    <row r="35" spans="1:7">
      <c r="A35" s="175" t="s">
        <v>690</v>
      </c>
      <c r="B35" s="175" t="s">
        <v>690</v>
      </c>
      <c r="C35" s="175" t="s">
        <v>689</v>
      </c>
      <c r="D35" s="175" t="s">
        <v>1146</v>
      </c>
      <c r="E35" s="175">
        <v>64</v>
      </c>
      <c r="F35" s="175" t="s">
        <v>634</v>
      </c>
      <c r="G35" s="175" t="s">
        <v>1104</v>
      </c>
    </row>
    <row r="36" spans="1:7">
      <c r="A36" s="175" t="s">
        <v>1152</v>
      </c>
      <c r="B36" s="175" t="s">
        <v>1152</v>
      </c>
      <c r="C36" s="175" t="s">
        <v>1153</v>
      </c>
      <c r="D36" s="175" t="s">
        <v>1154</v>
      </c>
      <c r="E36" s="175">
        <v>74</v>
      </c>
      <c r="F36" s="175" t="s">
        <v>632</v>
      </c>
      <c r="G36" s="175" t="s">
        <v>1108</v>
      </c>
    </row>
    <row r="37" spans="1:7">
      <c r="A37" s="175" t="s">
        <v>692</v>
      </c>
      <c r="B37" s="175" t="s">
        <v>692</v>
      </c>
      <c r="C37" s="175" t="s">
        <v>691</v>
      </c>
      <c r="D37" s="175" t="s">
        <v>1150</v>
      </c>
      <c r="E37" s="175">
        <v>72</v>
      </c>
      <c r="F37" s="175" t="s">
        <v>648</v>
      </c>
      <c r="G37" s="175" t="s">
        <v>1151</v>
      </c>
    </row>
    <row r="38" spans="1:7">
      <c r="A38" s="175" t="s">
        <v>694</v>
      </c>
      <c r="B38" s="175" t="s">
        <v>694</v>
      </c>
      <c r="C38" s="175" t="s">
        <v>693</v>
      </c>
      <c r="D38" s="175" t="s">
        <v>1138</v>
      </c>
      <c r="E38" s="175">
        <v>112</v>
      </c>
      <c r="F38" s="175" t="s">
        <v>632</v>
      </c>
      <c r="G38" s="175" t="s">
        <v>1110</v>
      </c>
    </row>
    <row r="39" spans="1:7">
      <c r="A39" s="175" t="s">
        <v>696</v>
      </c>
      <c r="B39" s="175" t="s">
        <v>696</v>
      </c>
      <c r="C39" s="175" t="s">
        <v>695</v>
      </c>
      <c r="D39" s="175" t="s">
        <v>1140</v>
      </c>
      <c r="E39" s="175">
        <v>84</v>
      </c>
      <c r="F39" s="175" t="s">
        <v>1119</v>
      </c>
      <c r="G39" s="175" t="s">
        <v>1141</v>
      </c>
    </row>
    <row r="40" spans="1:7">
      <c r="A40" s="175" t="s">
        <v>698</v>
      </c>
      <c r="B40" s="175" t="s">
        <v>698</v>
      </c>
      <c r="C40" s="175" t="s">
        <v>697</v>
      </c>
      <c r="D40" s="175" t="s">
        <v>1167</v>
      </c>
      <c r="E40" s="175">
        <v>124</v>
      </c>
      <c r="F40" s="175" t="s">
        <v>1119</v>
      </c>
      <c r="G40" s="175" t="s">
        <v>1145</v>
      </c>
    </row>
    <row r="41" spans="1:7">
      <c r="A41" s="175" t="s">
        <v>1694</v>
      </c>
      <c r="B41" s="175" t="s">
        <v>1695</v>
      </c>
      <c r="C41" s="175" t="s">
        <v>1177</v>
      </c>
      <c r="D41" s="175" t="s">
        <v>1178</v>
      </c>
      <c r="E41" s="175">
        <v>166</v>
      </c>
      <c r="F41" s="175" t="s">
        <v>653</v>
      </c>
      <c r="G41" s="175" t="s">
        <v>1131</v>
      </c>
    </row>
    <row r="42" spans="1:7">
      <c r="A42" s="175" t="s">
        <v>1696</v>
      </c>
      <c r="B42" s="175" t="s">
        <v>1696</v>
      </c>
      <c r="C42" s="175" t="s">
        <v>699</v>
      </c>
      <c r="D42" s="175" t="s">
        <v>1181</v>
      </c>
      <c r="E42" s="175">
        <v>180</v>
      </c>
      <c r="F42" s="175" t="s">
        <v>648</v>
      </c>
      <c r="G42" s="175" t="s">
        <v>1117</v>
      </c>
    </row>
    <row r="43" spans="1:7">
      <c r="A43" s="175" t="s">
        <v>1697</v>
      </c>
      <c r="B43" s="175" t="s">
        <v>1698</v>
      </c>
      <c r="C43" s="175" t="s">
        <v>700</v>
      </c>
      <c r="D43" s="175" t="s">
        <v>1169</v>
      </c>
      <c r="E43" s="175">
        <v>140</v>
      </c>
      <c r="F43" s="175" t="s">
        <v>648</v>
      </c>
      <c r="G43" s="175" t="s">
        <v>1117</v>
      </c>
    </row>
    <row r="44" spans="1:7">
      <c r="A44" s="175" t="s">
        <v>1699</v>
      </c>
      <c r="B44" s="175" t="s">
        <v>1700</v>
      </c>
      <c r="C44" s="175" t="s">
        <v>701</v>
      </c>
      <c r="D44" s="175" t="s">
        <v>1182</v>
      </c>
      <c r="E44" s="175">
        <v>178</v>
      </c>
      <c r="F44" s="175" t="s">
        <v>648</v>
      </c>
      <c r="G44" s="175" t="s">
        <v>1117</v>
      </c>
    </row>
    <row r="45" spans="1:7">
      <c r="A45" s="175" t="s">
        <v>703</v>
      </c>
      <c r="B45" s="175" t="s">
        <v>703</v>
      </c>
      <c r="C45" s="175" t="s">
        <v>702</v>
      </c>
      <c r="D45" s="175" t="s">
        <v>1366</v>
      </c>
      <c r="E45" s="175">
        <v>756</v>
      </c>
      <c r="F45" s="175" t="s">
        <v>632</v>
      </c>
      <c r="G45" s="175" t="s">
        <v>1108</v>
      </c>
    </row>
    <row r="46" spans="1:7">
      <c r="A46" s="175" t="s">
        <v>705</v>
      </c>
      <c r="B46" s="175" t="s">
        <v>705</v>
      </c>
      <c r="C46" s="175" t="s">
        <v>704</v>
      </c>
      <c r="D46" s="175" t="s">
        <v>1190</v>
      </c>
      <c r="E46" s="175">
        <v>384</v>
      </c>
      <c r="F46" s="175" t="s">
        <v>648</v>
      </c>
      <c r="G46" s="175" t="s">
        <v>1143</v>
      </c>
    </row>
    <row r="47" spans="1:7">
      <c r="A47" s="175" t="s">
        <v>1701</v>
      </c>
      <c r="B47" s="175" t="s">
        <v>1702</v>
      </c>
      <c r="C47" s="175" t="s">
        <v>706</v>
      </c>
      <c r="D47" s="175" t="s">
        <v>1183</v>
      </c>
      <c r="E47" s="175">
        <v>184</v>
      </c>
      <c r="F47" s="175" t="s">
        <v>653</v>
      </c>
      <c r="G47" s="175" t="s">
        <v>1114</v>
      </c>
    </row>
    <row r="48" spans="1:7">
      <c r="A48" s="175" t="s">
        <v>708</v>
      </c>
      <c r="B48" s="175" t="s">
        <v>708</v>
      </c>
      <c r="C48" s="175" t="s">
        <v>707</v>
      </c>
      <c r="D48" s="175" t="s">
        <v>1171</v>
      </c>
      <c r="E48" s="175">
        <v>152</v>
      </c>
      <c r="F48" s="175" t="s">
        <v>1119</v>
      </c>
      <c r="G48" s="175" t="s">
        <v>1126</v>
      </c>
    </row>
    <row r="49" spans="1:7">
      <c r="A49" s="175" t="s">
        <v>710</v>
      </c>
      <c r="B49" s="175" t="s">
        <v>710</v>
      </c>
      <c r="C49" s="175" t="s">
        <v>709</v>
      </c>
      <c r="D49" s="175" t="s">
        <v>1166</v>
      </c>
      <c r="E49" s="175">
        <v>120</v>
      </c>
      <c r="F49" s="175" t="s">
        <v>648</v>
      </c>
      <c r="G49" s="175" t="s">
        <v>1117</v>
      </c>
    </row>
    <row r="50" spans="1:7">
      <c r="A50" s="175" t="s">
        <v>712</v>
      </c>
      <c r="B50" s="175" t="s">
        <v>712</v>
      </c>
      <c r="C50" s="175" t="s">
        <v>711</v>
      </c>
      <c r="D50" s="175" t="s">
        <v>1172</v>
      </c>
      <c r="E50" s="175">
        <v>156</v>
      </c>
      <c r="F50" s="175" t="s">
        <v>634</v>
      </c>
      <c r="G50" s="175" t="s">
        <v>1173</v>
      </c>
    </row>
    <row r="51" spans="1:7">
      <c r="A51" s="175" t="s">
        <v>714</v>
      </c>
      <c r="B51" s="175" t="s">
        <v>714</v>
      </c>
      <c r="C51" s="175" t="s">
        <v>713</v>
      </c>
      <c r="D51" s="175" t="s">
        <v>1179</v>
      </c>
      <c r="E51" s="175">
        <v>170</v>
      </c>
      <c r="F51" s="175" t="s">
        <v>1119</v>
      </c>
      <c r="G51" s="175" t="s">
        <v>1126</v>
      </c>
    </row>
    <row r="52" spans="1:7">
      <c r="A52" s="175" t="s">
        <v>716</v>
      </c>
      <c r="B52" s="175" t="s">
        <v>716</v>
      </c>
      <c r="C52" s="175" t="s">
        <v>715</v>
      </c>
      <c r="D52" s="175" t="s">
        <v>1184</v>
      </c>
      <c r="E52" s="175">
        <v>188</v>
      </c>
      <c r="F52" s="175" t="s">
        <v>1119</v>
      </c>
      <c r="G52" s="175" t="s">
        <v>1141</v>
      </c>
    </row>
    <row r="53" spans="1:7">
      <c r="A53" s="175" t="s">
        <v>718</v>
      </c>
      <c r="B53" s="175" t="s">
        <v>718</v>
      </c>
      <c r="C53" s="175" t="s">
        <v>717</v>
      </c>
      <c r="D53" s="175" t="s">
        <v>1186</v>
      </c>
      <c r="E53" s="175">
        <v>192</v>
      </c>
      <c r="F53" s="175" t="s">
        <v>1119</v>
      </c>
      <c r="G53" s="175" t="s">
        <v>639</v>
      </c>
    </row>
    <row r="54" spans="1:7">
      <c r="A54" s="175" t="s">
        <v>720</v>
      </c>
      <c r="B54" s="175" t="s">
        <v>720</v>
      </c>
      <c r="C54" s="175" t="s">
        <v>719</v>
      </c>
      <c r="D54" s="175" t="s">
        <v>1164</v>
      </c>
      <c r="E54" s="175">
        <v>132</v>
      </c>
      <c r="F54" s="175" t="s">
        <v>648</v>
      </c>
      <c r="G54" s="175" t="s">
        <v>1143</v>
      </c>
    </row>
    <row r="55" spans="1:7">
      <c r="A55" s="175" t="s">
        <v>1401</v>
      </c>
      <c r="B55" s="175" t="s">
        <v>1401</v>
      </c>
      <c r="C55" s="175" t="s">
        <v>721</v>
      </c>
      <c r="D55" s="175" t="s">
        <v>1187</v>
      </c>
      <c r="E55" s="175">
        <v>531</v>
      </c>
      <c r="F55" s="175" t="s">
        <v>1119</v>
      </c>
      <c r="G55" s="175" t="s">
        <v>639</v>
      </c>
    </row>
    <row r="56" spans="1:7">
      <c r="A56" s="175" t="s">
        <v>1174</v>
      </c>
      <c r="B56" s="175" t="s">
        <v>1174</v>
      </c>
      <c r="C56" s="175" t="s">
        <v>1175</v>
      </c>
      <c r="D56" s="175" t="s">
        <v>1176</v>
      </c>
      <c r="E56" s="175">
        <v>162</v>
      </c>
      <c r="F56" s="175" t="s">
        <v>653</v>
      </c>
      <c r="G56" s="175" t="s">
        <v>1131</v>
      </c>
    </row>
    <row r="57" spans="1:7">
      <c r="A57" s="175" t="s">
        <v>723</v>
      </c>
      <c r="B57" s="175" t="s">
        <v>723</v>
      </c>
      <c r="C57" s="175" t="s">
        <v>722</v>
      </c>
      <c r="D57" s="175" t="s">
        <v>1188</v>
      </c>
      <c r="E57" s="175">
        <v>196</v>
      </c>
      <c r="F57" s="175" t="s">
        <v>634</v>
      </c>
      <c r="G57" s="175" t="s">
        <v>1128</v>
      </c>
    </row>
    <row r="58" spans="1:7">
      <c r="A58" s="175" t="s">
        <v>1703</v>
      </c>
      <c r="B58" s="175" t="s">
        <v>1704</v>
      </c>
      <c r="C58" s="175" t="s">
        <v>724</v>
      </c>
      <c r="D58" s="175" t="s">
        <v>1189</v>
      </c>
      <c r="E58" s="175">
        <v>203</v>
      </c>
      <c r="F58" s="175" t="s">
        <v>632</v>
      </c>
      <c r="G58" s="175" t="s">
        <v>1110</v>
      </c>
    </row>
    <row r="59" spans="1:7">
      <c r="A59" s="175" t="s">
        <v>726</v>
      </c>
      <c r="B59" s="175" t="s">
        <v>726</v>
      </c>
      <c r="C59" s="175" t="s">
        <v>725</v>
      </c>
      <c r="D59" s="175" t="s">
        <v>1214</v>
      </c>
      <c r="E59" s="175">
        <v>276</v>
      </c>
      <c r="F59" s="175" t="s">
        <v>632</v>
      </c>
      <c r="G59" s="175" t="s">
        <v>1108</v>
      </c>
    </row>
    <row r="60" spans="1:7">
      <c r="A60" s="175" t="s">
        <v>728</v>
      </c>
      <c r="B60" s="175" t="s">
        <v>728</v>
      </c>
      <c r="C60" s="175" t="s">
        <v>727</v>
      </c>
      <c r="D60" s="175" t="s">
        <v>1192</v>
      </c>
      <c r="E60" s="175">
        <v>262</v>
      </c>
      <c r="F60" s="175" t="s">
        <v>648</v>
      </c>
      <c r="G60" s="175" t="s">
        <v>1163</v>
      </c>
    </row>
    <row r="61" spans="1:7">
      <c r="A61" s="175" t="s">
        <v>730</v>
      </c>
      <c r="B61" s="175" t="s">
        <v>730</v>
      </c>
      <c r="C61" s="175" t="s">
        <v>729</v>
      </c>
      <c r="D61" s="175" t="s">
        <v>1191</v>
      </c>
      <c r="E61" s="175">
        <v>208</v>
      </c>
      <c r="F61" s="175" t="s">
        <v>632</v>
      </c>
      <c r="G61" s="175" t="s">
        <v>1108</v>
      </c>
    </row>
    <row r="62" spans="1:7">
      <c r="A62" s="175" t="s">
        <v>732</v>
      </c>
      <c r="B62" s="175" t="s">
        <v>732</v>
      </c>
      <c r="C62" s="175" t="s">
        <v>731</v>
      </c>
      <c r="D62" s="175" t="s">
        <v>1193</v>
      </c>
      <c r="E62" s="175">
        <v>212</v>
      </c>
      <c r="F62" s="175" t="s">
        <v>1119</v>
      </c>
      <c r="G62" s="175" t="s">
        <v>639</v>
      </c>
    </row>
    <row r="63" spans="1:7">
      <c r="A63" s="175" t="s">
        <v>1705</v>
      </c>
      <c r="B63" s="175" t="s">
        <v>1706</v>
      </c>
      <c r="C63" s="175" t="s">
        <v>733</v>
      </c>
      <c r="D63" s="175" t="s">
        <v>1194</v>
      </c>
      <c r="E63" s="175">
        <v>214</v>
      </c>
      <c r="F63" s="175" t="s">
        <v>1119</v>
      </c>
      <c r="G63" s="175" t="s">
        <v>639</v>
      </c>
    </row>
    <row r="64" spans="1:7">
      <c r="A64" s="175" t="s">
        <v>735</v>
      </c>
      <c r="B64" s="175" t="s">
        <v>735</v>
      </c>
      <c r="C64" s="175" t="s">
        <v>734</v>
      </c>
      <c r="D64" s="175" t="s">
        <v>1111</v>
      </c>
      <c r="E64" s="175">
        <v>12</v>
      </c>
      <c r="F64" s="175" t="s">
        <v>648</v>
      </c>
      <c r="G64" s="175" t="s">
        <v>1112</v>
      </c>
    </row>
    <row r="65" spans="1:7">
      <c r="A65" s="175" t="s">
        <v>737</v>
      </c>
      <c r="B65" s="175" t="s">
        <v>737</v>
      </c>
      <c r="C65" s="175" t="s">
        <v>736</v>
      </c>
      <c r="D65" s="175" t="s">
        <v>1195</v>
      </c>
      <c r="E65" s="175">
        <v>218</v>
      </c>
      <c r="F65" s="175" t="s">
        <v>1119</v>
      </c>
      <c r="G65" s="175" t="s">
        <v>1126</v>
      </c>
    </row>
    <row r="66" spans="1:7">
      <c r="A66" s="175" t="s">
        <v>739</v>
      </c>
      <c r="B66" s="175" t="s">
        <v>739</v>
      </c>
      <c r="C66" s="175" t="s">
        <v>738</v>
      </c>
      <c r="D66" s="175" t="s">
        <v>1200</v>
      </c>
      <c r="E66" s="175">
        <v>233</v>
      </c>
      <c r="F66" s="175" t="s">
        <v>632</v>
      </c>
      <c r="G66" s="175" t="s">
        <v>1110</v>
      </c>
    </row>
    <row r="67" spans="1:7">
      <c r="A67" s="175" t="s">
        <v>741</v>
      </c>
      <c r="B67" s="175" t="s">
        <v>741</v>
      </c>
      <c r="C67" s="175" t="s">
        <v>740</v>
      </c>
      <c r="D67" s="175" t="s">
        <v>1196</v>
      </c>
      <c r="E67" s="175">
        <v>818</v>
      </c>
      <c r="F67" s="175" t="s">
        <v>648</v>
      </c>
      <c r="G67" s="175" t="s">
        <v>1112</v>
      </c>
    </row>
    <row r="68" spans="1:7">
      <c r="A68" s="175" t="s">
        <v>743</v>
      </c>
      <c r="B68" s="175" t="s">
        <v>743</v>
      </c>
      <c r="C68" s="175" t="s">
        <v>742</v>
      </c>
      <c r="D68" s="175" t="s">
        <v>1397</v>
      </c>
      <c r="E68" s="175">
        <v>732</v>
      </c>
      <c r="F68" s="175" t="s">
        <v>648</v>
      </c>
      <c r="G68" s="175" t="s">
        <v>1112</v>
      </c>
    </row>
    <row r="69" spans="1:7">
      <c r="A69" s="175" t="s">
        <v>745</v>
      </c>
      <c r="B69" s="175" t="s">
        <v>745</v>
      </c>
      <c r="C69" s="175" t="s">
        <v>744</v>
      </c>
      <c r="D69" s="175" t="s">
        <v>1199</v>
      </c>
      <c r="E69" s="175">
        <v>232</v>
      </c>
      <c r="F69" s="175" t="s">
        <v>648</v>
      </c>
      <c r="G69" s="175" t="s">
        <v>1163</v>
      </c>
    </row>
    <row r="70" spans="1:7">
      <c r="A70" s="175" t="s">
        <v>747</v>
      </c>
      <c r="B70" s="175" t="s">
        <v>747</v>
      </c>
      <c r="C70" s="175" t="s">
        <v>746</v>
      </c>
      <c r="D70" s="175" t="s">
        <v>1357</v>
      </c>
      <c r="E70" s="175">
        <v>724</v>
      </c>
      <c r="F70" s="175" t="s">
        <v>632</v>
      </c>
      <c r="G70" s="175" t="s">
        <v>1108</v>
      </c>
    </row>
    <row r="71" spans="1:7">
      <c r="A71" s="175" t="s">
        <v>749</v>
      </c>
      <c r="B71" s="175" t="s">
        <v>749</v>
      </c>
      <c r="C71" s="175" t="s">
        <v>748</v>
      </c>
      <c r="D71" s="175" t="s">
        <v>1201</v>
      </c>
      <c r="E71" s="175">
        <v>231</v>
      </c>
      <c r="F71" s="175" t="s">
        <v>648</v>
      </c>
      <c r="G71" s="175" t="s">
        <v>1163</v>
      </c>
    </row>
    <row r="72" spans="1:7">
      <c r="A72" s="175" t="s">
        <v>751</v>
      </c>
      <c r="B72" s="175" t="s">
        <v>751</v>
      </c>
      <c r="C72" s="175" t="s">
        <v>750</v>
      </c>
      <c r="D72" s="175" t="s">
        <v>1205</v>
      </c>
      <c r="E72" s="175">
        <v>246</v>
      </c>
      <c r="F72" s="175" t="s">
        <v>632</v>
      </c>
      <c r="G72" s="175" t="s">
        <v>1108</v>
      </c>
    </row>
    <row r="73" spans="1:7">
      <c r="A73" s="175" t="s">
        <v>753</v>
      </c>
      <c r="B73" s="175" t="s">
        <v>753</v>
      </c>
      <c r="C73" s="175" t="s">
        <v>752</v>
      </c>
      <c r="D73" s="175" t="s">
        <v>1204</v>
      </c>
      <c r="E73" s="175">
        <v>242</v>
      </c>
      <c r="F73" s="175" t="s">
        <v>653</v>
      </c>
      <c r="G73" s="175" t="s">
        <v>1114</v>
      </c>
    </row>
    <row r="74" spans="1:7">
      <c r="A74" s="175" t="s">
        <v>1707</v>
      </c>
      <c r="B74" s="175" t="s">
        <v>1708</v>
      </c>
      <c r="C74" s="175" t="s">
        <v>754</v>
      </c>
      <c r="D74" s="175" t="s">
        <v>1202</v>
      </c>
      <c r="E74" s="175">
        <v>238</v>
      </c>
      <c r="F74" s="175" t="s">
        <v>1119</v>
      </c>
      <c r="G74" s="175" t="s">
        <v>1126</v>
      </c>
    </row>
    <row r="75" spans="1:7">
      <c r="A75" s="175" t="s">
        <v>1709</v>
      </c>
      <c r="B75" s="175" t="s">
        <v>1709</v>
      </c>
      <c r="C75" s="175" t="s">
        <v>755</v>
      </c>
      <c r="D75" s="175" t="s">
        <v>1286</v>
      </c>
      <c r="E75" s="175">
        <v>583</v>
      </c>
      <c r="F75" s="175" t="s">
        <v>653</v>
      </c>
      <c r="G75" s="175" t="s">
        <v>1114</v>
      </c>
    </row>
    <row r="76" spans="1:7">
      <c r="A76" s="175" t="s">
        <v>1710</v>
      </c>
      <c r="B76" s="175" t="s">
        <v>1711</v>
      </c>
      <c r="C76" s="175" t="s">
        <v>756</v>
      </c>
      <c r="D76" s="175" t="s">
        <v>1203</v>
      </c>
      <c r="E76" s="175">
        <v>234</v>
      </c>
      <c r="F76" s="175" t="s">
        <v>632</v>
      </c>
      <c r="G76" s="175" t="s">
        <v>1108</v>
      </c>
    </row>
    <row r="77" spans="1:7">
      <c r="A77" s="175" t="s">
        <v>758</v>
      </c>
      <c r="B77" s="175" t="s">
        <v>758</v>
      </c>
      <c r="C77" s="175" t="s">
        <v>757</v>
      </c>
      <c r="D77" s="175" t="s">
        <v>1206</v>
      </c>
      <c r="E77" s="175">
        <v>250</v>
      </c>
      <c r="F77" s="175" t="s">
        <v>632</v>
      </c>
      <c r="G77" s="175" t="s">
        <v>1108</v>
      </c>
    </row>
    <row r="78" spans="1:7">
      <c r="A78" s="175" t="s">
        <v>760</v>
      </c>
      <c r="B78" s="175" t="s">
        <v>760</v>
      </c>
      <c r="C78" s="175" t="s">
        <v>759</v>
      </c>
      <c r="D78" s="175" t="s">
        <v>1211</v>
      </c>
      <c r="E78" s="175">
        <v>266</v>
      </c>
      <c r="F78" s="175" t="s">
        <v>648</v>
      </c>
      <c r="G78" s="175" t="s">
        <v>1117</v>
      </c>
    </row>
    <row r="79" spans="1:7">
      <c r="A79" s="175" t="s">
        <v>1712</v>
      </c>
      <c r="B79" s="175" t="s">
        <v>1713</v>
      </c>
      <c r="C79" s="175" t="s">
        <v>761</v>
      </c>
      <c r="D79" s="175" t="s">
        <v>1385</v>
      </c>
      <c r="E79" s="175">
        <v>826</v>
      </c>
      <c r="F79" s="175" t="s">
        <v>632</v>
      </c>
      <c r="G79" s="175" t="s">
        <v>1108</v>
      </c>
    </row>
    <row r="80" spans="1:7">
      <c r="A80" s="175" t="s">
        <v>763</v>
      </c>
      <c r="B80" s="175" t="s">
        <v>763</v>
      </c>
      <c r="C80" s="175" t="s">
        <v>762</v>
      </c>
      <c r="D80" s="175" t="s">
        <v>1219</v>
      </c>
      <c r="E80" s="175">
        <v>308</v>
      </c>
      <c r="F80" s="175" t="s">
        <v>1119</v>
      </c>
      <c r="G80" s="175" t="s">
        <v>639</v>
      </c>
    </row>
    <row r="81" spans="1:7">
      <c r="A81" s="175" t="s">
        <v>765</v>
      </c>
      <c r="B81" s="175" t="s">
        <v>765</v>
      </c>
      <c r="C81" s="175" t="s">
        <v>764</v>
      </c>
      <c r="D81" s="175" t="s">
        <v>1213</v>
      </c>
      <c r="E81" s="175">
        <v>268</v>
      </c>
      <c r="F81" s="175" t="s">
        <v>634</v>
      </c>
      <c r="G81" s="175" t="s">
        <v>1128</v>
      </c>
    </row>
    <row r="82" spans="1:7">
      <c r="A82" s="175" t="s">
        <v>767</v>
      </c>
      <c r="B82" s="175" t="s">
        <v>767</v>
      </c>
      <c r="C82" s="175" t="s">
        <v>766</v>
      </c>
      <c r="D82" s="175" t="s">
        <v>1207</v>
      </c>
      <c r="E82" s="175">
        <v>254</v>
      </c>
      <c r="F82" s="175" t="s">
        <v>1119</v>
      </c>
      <c r="G82" s="175" t="s">
        <v>1126</v>
      </c>
    </row>
    <row r="83" spans="1:7">
      <c r="A83" s="175" t="s">
        <v>1223</v>
      </c>
      <c r="B83" s="175" t="s">
        <v>1223</v>
      </c>
      <c r="C83" s="175" t="s">
        <v>1224</v>
      </c>
      <c r="D83" s="175" t="s">
        <v>1225</v>
      </c>
      <c r="E83" s="175">
        <v>831</v>
      </c>
      <c r="F83" s="175" t="s">
        <v>632</v>
      </c>
      <c r="G83" s="175" t="s">
        <v>1108</v>
      </c>
    </row>
    <row r="84" spans="1:7">
      <c r="A84" s="175" t="s">
        <v>769</v>
      </c>
      <c r="B84" s="175" t="s">
        <v>769</v>
      </c>
      <c r="C84" s="175" t="s">
        <v>768</v>
      </c>
      <c r="D84" s="175" t="s">
        <v>1215</v>
      </c>
      <c r="E84" s="175">
        <v>288</v>
      </c>
      <c r="F84" s="175" t="s">
        <v>648</v>
      </c>
      <c r="G84" s="175" t="s">
        <v>1143</v>
      </c>
    </row>
    <row r="85" spans="1:7">
      <c r="A85" s="175" t="s">
        <v>771</v>
      </c>
      <c r="B85" s="175" t="s">
        <v>771</v>
      </c>
      <c r="C85" s="175" t="s">
        <v>770</v>
      </c>
      <c r="D85" s="175" t="s">
        <v>1216</v>
      </c>
      <c r="E85" s="175">
        <v>292</v>
      </c>
      <c r="F85" s="175" t="s">
        <v>632</v>
      </c>
      <c r="G85" s="175" t="s">
        <v>1108</v>
      </c>
    </row>
    <row r="86" spans="1:7">
      <c r="A86" s="175" t="s">
        <v>773</v>
      </c>
      <c r="B86" s="175" t="s">
        <v>773</v>
      </c>
      <c r="C86" s="175" t="s">
        <v>772</v>
      </c>
      <c r="D86" s="175" t="s">
        <v>1218</v>
      </c>
      <c r="E86" s="175">
        <v>304</v>
      </c>
      <c r="F86" s="175" t="s">
        <v>1119</v>
      </c>
      <c r="G86" s="175" t="s">
        <v>1145</v>
      </c>
    </row>
    <row r="87" spans="1:7">
      <c r="A87" s="175" t="s">
        <v>1714</v>
      </c>
      <c r="B87" s="175" t="s">
        <v>1715</v>
      </c>
      <c r="C87" s="175" t="s">
        <v>774</v>
      </c>
      <c r="D87" s="175" t="s">
        <v>1212</v>
      </c>
      <c r="E87" s="175">
        <v>270</v>
      </c>
      <c r="F87" s="175" t="s">
        <v>648</v>
      </c>
      <c r="G87" s="175" t="s">
        <v>1143</v>
      </c>
    </row>
    <row r="88" spans="1:7">
      <c r="A88" s="175" t="s">
        <v>776</v>
      </c>
      <c r="B88" s="175" t="s">
        <v>776</v>
      </c>
      <c r="C88" s="175" t="s">
        <v>775</v>
      </c>
      <c r="D88" s="175" t="s">
        <v>1226</v>
      </c>
      <c r="E88" s="175">
        <v>324</v>
      </c>
      <c r="F88" s="175" t="s">
        <v>648</v>
      </c>
      <c r="G88" s="175" t="s">
        <v>1143</v>
      </c>
    </row>
    <row r="89" spans="1:7">
      <c r="A89" s="175" t="s">
        <v>778</v>
      </c>
      <c r="B89" s="175" t="s">
        <v>778</v>
      </c>
      <c r="C89" s="175" t="s">
        <v>777</v>
      </c>
      <c r="D89" s="175" t="s">
        <v>1220</v>
      </c>
      <c r="E89" s="175">
        <v>312</v>
      </c>
      <c r="F89" s="175" t="s">
        <v>1119</v>
      </c>
      <c r="G89" s="175" t="s">
        <v>639</v>
      </c>
    </row>
    <row r="90" spans="1:7">
      <c r="A90" s="175" t="s">
        <v>780</v>
      </c>
      <c r="B90" s="175" t="s">
        <v>780</v>
      </c>
      <c r="C90" s="175" t="s">
        <v>779</v>
      </c>
      <c r="D90" s="175" t="s">
        <v>1198</v>
      </c>
      <c r="E90" s="175">
        <v>226</v>
      </c>
      <c r="F90" s="175" t="s">
        <v>648</v>
      </c>
      <c r="G90" s="175" t="s">
        <v>1117</v>
      </c>
    </row>
    <row r="91" spans="1:7">
      <c r="A91" s="175" t="s">
        <v>782</v>
      </c>
      <c r="B91" s="175" t="s">
        <v>782</v>
      </c>
      <c r="C91" s="175" t="s">
        <v>781</v>
      </c>
      <c r="D91" s="175" t="s">
        <v>1217</v>
      </c>
      <c r="E91" s="175">
        <v>300</v>
      </c>
      <c r="F91" s="175" t="s">
        <v>632</v>
      </c>
      <c r="G91" s="175" t="s">
        <v>1108</v>
      </c>
    </row>
    <row r="92" spans="1:7">
      <c r="A92" s="175" t="s">
        <v>1716</v>
      </c>
      <c r="B92" s="175" t="s">
        <v>1716</v>
      </c>
      <c r="C92" s="175" t="s">
        <v>1354</v>
      </c>
      <c r="D92" s="175" t="s">
        <v>1355</v>
      </c>
      <c r="E92" s="175">
        <v>239</v>
      </c>
      <c r="F92" s="175" t="s">
        <v>632</v>
      </c>
      <c r="G92" s="175" t="s">
        <v>1108</v>
      </c>
    </row>
    <row r="93" spans="1:7">
      <c r="A93" s="175" t="s">
        <v>784</v>
      </c>
      <c r="B93" s="175" t="s">
        <v>784</v>
      </c>
      <c r="C93" s="175" t="s">
        <v>783</v>
      </c>
      <c r="D93" s="175" t="s">
        <v>1222</v>
      </c>
      <c r="E93" s="175">
        <v>320</v>
      </c>
      <c r="F93" s="175" t="s">
        <v>1119</v>
      </c>
      <c r="G93" s="175" t="s">
        <v>1141</v>
      </c>
    </row>
    <row r="94" spans="1:7">
      <c r="A94" s="175" t="s">
        <v>786</v>
      </c>
      <c r="B94" s="175" t="s">
        <v>786</v>
      </c>
      <c r="C94" s="175" t="s">
        <v>785</v>
      </c>
      <c r="D94" s="175" t="s">
        <v>1221</v>
      </c>
      <c r="E94" s="175">
        <v>316</v>
      </c>
      <c r="F94" s="175" t="s">
        <v>653</v>
      </c>
      <c r="G94" s="175" t="s">
        <v>1114</v>
      </c>
    </row>
    <row r="95" spans="1:7">
      <c r="A95" s="175" t="s">
        <v>788</v>
      </c>
      <c r="B95" s="175" t="s">
        <v>788</v>
      </c>
      <c r="C95" s="175" t="s">
        <v>787</v>
      </c>
      <c r="D95" s="175" t="s">
        <v>1227</v>
      </c>
      <c r="E95" s="175">
        <v>624</v>
      </c>
      <c r="F95" s="175" t="s">
        <v>648</v>
      </c>
      <c r="G95" s="175" t="s">
        <v>1143</v>
      </c>
    </row>
    <row r="96" spans="1:7">
      <c r="A96" s="175" t="s">
        <v>790</v>
      </c>
      <c r="B96" s="175" t="s">
        <v>790</v>
      </c>
      <c r="C96" s="175" t="s">
        <v>789</v>
      </c>
      <c r="D96" s="175" t="s">
        <v>1228</v>
      </c>
      <c r="E96" s="175">
        <v>328</v>
      </c>
      <c r="F96" s="175" t="s">
        <v>1119</v>
      </c>
      <c r="G96" s="175" t="s">
        <v>1126</v>
      </c>
    </row>
    <row r="97" spans="1:7">
      <c r="A97" s="175" t="s">
        <v>792</v>
      </c>
      <c r="B97" s="175" t="s">
        <v>792</v>
      </c>
      <c r="C97" s="175" t="s">
        <v>791</v>
      </c>
      <c r="D97" s="175" t="s">
        <v>1235</v>
      </c>
      <c r="E97" s="175">
        <v>344</v>
      </c>
      <c r="F97" s="175" t="s">
        <v>634</v>
      </c>
      <c r="G97" s="175" t="s">
        <v>1173</v>
      </c>
    </row>
    <row r="98" spans="1:7">
      <c r="A98" s="175" t="s">
        <v>1230</v>
      </c>
      <c r="B98" s="175" t="s">
        <v>1230</v>
      </c>
      <c r="C98" s="175" t="s">
        <v>1231</v>
      </c>
      <c r="D98" s="175" t="s">
        <v>1232</v>
      </c>
      <c r="E98" s="175">
        <v>334</v>
      </c>
      <c r="F98" s="175" t="s">
        <v>653</v>
      </c>
      <c r="G98" s="175" t="s">
        <v>1131</v>
      </c>
    </row>
    <row r="99" spans="1:7">
      <c r="A99" s="175" t="s">
        <v>794</v>
      </c>
      <c r="B99" s="175" t="s">
        <v>794</v>
      </c>
      <c r="C99" s="175" t="s">
        <v>793</v>
      </c>
      <c r="D99" s="175" t="s">
        <v>1234</v>
      </c>
      <c r="E99" s="175">
        <v>340</v>
      </c>
      <c r="F99" s="175" t="s">
        <v>1119</v>
      </c>
      <c r="G99" s="175" t="s">
        <v>1141</v>
      </c>
    </row>
    <row r="100" spans="1:7">
      <c r="A100" s="175" t="s">
        <v>796</v>
      </c>
      <c r="B100" s="175" t="s">
        <v>796</v>
      </c>
      <c r="C100" s="175" t="s">
        <v>795</v>
      </c>
      <c r="D100" s="175" t="s">
        <v>1185</v>
      </c>
      <c r="E100" s="175">
        <v>191</v>
      </c>
      <c r="F100" s="175" t="s">
        <v>632</v>
      </c>
      <c r="G100" s="175" t="s">
        <v>1110</v>
      </c>
    </row>
    <row r="101" spans="1:7">
      <c r="A101" s="175" t="s">
        <v>798</v>
      </c>
      <c r="B101" s="175" t="s">
        <v>798</v>
      </c>
      <c r="C101" s="175" t="s">
        <v>797</v>
      </c>
      <c r="D101" s="175" t="s">
        <v>1229</v>
      </c>
      <c r="E101" s="175">
        <v>332</v>
      </c>
      <c r="F101" s="175" t="s">
        <v>1119</v>
      </c>
      <c r="G101" s="175" t="s">
        <v>639</v>
      </c>
    </row>
    <row r="102" spans="1:7">
      <c r="A102" s="175" t="s">
        <v>800</v>
      </c>
      <c r="B102" s="175" t="s">
        <v>800</v>
      </c>
      <c r="C102" s="175" t="s">
        <v>799</v>
      </c>
      <c r="D102" s="175" t="s">
        <v>1236</v>
      </c>
      <c r="E102" s="175">
        <v>348</v>
      </c>
      <c r="F102" s="175" t="s">
        <v>632</v>
      </c>
      <c r="G102" s="175" t="s">
        <v>1110</v>
      </c>
    </row>
    <row r="103" spans="1:7">
      <c r="A103" s="175" t="s">
        <v>802</v>
      </c>
      <c r="B103" s="175" t="s">
        <v>802</v>
      </c>
      <c r="C103" s="175" t="s">
        <v>801</v>
      </c>
      <c r="D103" s="175" t="s">
        <v>1239</v>
      </c>
      <c r="E103" s="175">
        <v>360</v>
      </c>
      <c r="F103" s="175" t="s">
        <v>634</v>
      </c>
      <c r="G103" s="175" t="s">
        <v>1159</v>
      </c>
    </row>
    <row r="104" spans="1:7">
      <c r="A104" s="175" t="s">
        <v>804</v>
      </c>
      <c r="B104" s="175" t="s">
        <v>804</v>
      </c>
      <c r="C104" s="175" t="s">
        <v>803</v>
      </c>
      <c r="D104" s="175" t="s">
        <v>1242</v>
      </c>
      <c r="E104" s="175">
        <v>372</v>
      </c>
      <c r="F104" s="175" t="s">
        <v>632</v>
      </c>
      <c r="G104" s="175" t="s">
        <v>1108</v>
      </c>
    </row>
    <row r="105" spans="1:7">
      <c r="A105" s="175" t="s">
        <v>806</v>
      </c>
      <c r="B105" s="175" t="s">
        <v>806</v>
      </c>
      <c r="C105" s="175" t="s">
        <v>805</v>
      </c>
      <c r="D105" s="175" t="s">
        <v>1244</v>
      </c>
      <c r="E105" s="175">
        <v>376</v>
      </c>
      <c r="F105" s="175" t="s">
        <v>634</v>
      </c>
      <c r="G105" s="175" t="s">
        <v>1128</v>
      </c>
    </row>
    <row r="106" spans="1:7">
      <c r="A106" s="175" t="s">
        <v>808</v>
      </c>
      <c r="B106" s="175" t="s">
        <v>808</v>
      </c>
      <c r="C106" s="175" t="s">
        <v>807</v>
      </c>
      <c r="D106" s="175" t="s">
        <v>1243</v>
      </c>
      <c r="E106" s="175">
        <v>833</v>
      </c>
      <c r="F106" s="175" t="s">
        <v>632</v>
      </c>
      <c r="G106" s="175" t="s">
        <v>1108</v>
      </c>
    </row>
    <row r="107" spans="1:7">
      <c r="A107" s="175" t="s">
        <v>810</v>
      </c>
      <c r="B107" s="175" t="s">
        <v>810</v>
      </c>
      <c r="C107" s="175" t="s">
        <v>809</v>
      </c>
      <c r="D107" s="175" t="s">
        <v>1238</v>
      </c>
      <c r="E107" s="175">
        <v>356</v>
      </c>
      <c r="F107" s="175" t="s">
        <v>634</v>
      </c>
      <c r="G107" s="175" t="s">
        <v>1104</v>
      </c>
    </row>
    <row r="108" spans="1:7">
      <c r="A108" s="175" t="s">
        <v>1717</v>
      </c>
      <c r="B108" s="175" t="s">
        <v>1718</v>
      </c>
      <c r="C108" s="175" t="s">
        <v>1156</v>
      </c>
      <c r="D108" s="175" t="s">
        <v>1157</v>
      </c>
      <c r="E108" s="175">
        <v>86</v>
      </c>
      <c r="F108" s="175" t="s">
        <v>632</v>
      </c>
      <c r="G108" s="175" t="s">
        <v>1108</v>
      </c>
    </row>
    <row r="109" spans="1:7">
      <c r="A109" s="175" t="s">
        <v>812</v>
      </c>
      <c r="B109" s="175" t="s">
        <v>812</v>
      </c>
      <c r="C109" s="175" t="s">
        <v>811</v>
      </c>
      <c r="D109" s="175" t="s">
        <v>1241</v>
      </c>
      <c r="E109" s="175">
        <v>368</v>
      </c>
      <c r="F109" s="175" t="s">
        <v>634</v>
      </c>
      <c r="G109" s="175" t="s">
        <v>1128</v>
      </c>
    </row>
    <row r="110" spans="1:7">
      <c r="A110" s="175" t="s">
        <v>1719</v>
      </c>
      <c r="B110" s="175" t="s">
        <v>1719</v>
      </c>
      <c r="C110" s="175" t="s">
        <v>813</v>
      </c>
      <c r="D110" s="175" t="s">
        <v>1240</v>
      </c>
      <c r="E110" s="175">
        <v>364</v>
      </c>
      <c r="F110" s="175" t="s">
        <v>634</v>
      </c>
      <c r="G110" s="175" t="s">
        <v>1104</v>
      </c>
    </row>
    <row r="111" spans="1:7">
      <c r="A111" s="175" t="s">
        <v>815</v>
      </c>
      <c r="B111" s="175" t="s">
        <v>815</v>
      </c>
      <c r="C111" s="175" t="s">
        <v>814</v>
      </c>
      <c r="D111" s="175" t="s">
        <v>1237</v>
      </c>
      <c r="E111" s="175">
        <v>352</v>
      </c>
      <c r="F111" s="175" t="s">
        <v>632</v>
      </c>
      <c r="G111" s="175" t="s">
        <v>1108</v>
      </c>
    </row>
    <row r="112" spans="1:7">
      <c r="A112" s="175" t="s">
        <v>817</v>
      </c>
      <c r="B112" s="175" t="s">
        <v>817</v>
      </c>
      <c r="C112" s="175" t="s">
        <v>816</v>
      </c>
      <c r="D112" s="175" t="s">
        <v>1245</v>
      </c>
      <c r="E112" s="175">
        <v>380</v>
      </c>
      <c r="F112" s="175" t="s">
        <v>632</v>
      </c>
      <c r="G112" s="175" t="s">
        <v>1108</v>
      </c>
    </row>
    <row r="113" spans="1:7">
      <c r="A113" s="175" t="s">
        <v>1248</v>
      </c>
      <c r="B113" s="175" t="s">
        <v>1248</v>
      </c>
      <c r="C113" s="175" t="s">
        <v>1249</v>
      </c>
      <c r="D113" s="175" t="s">
        <v>1250</v>
      </c>
      <c r="E113" s="175">
        <v>832</v>
      </c>
      <c r="F113" s="175" t="s">
        <v>632</v>
      </c>
      <c r="G113" s="175" t="s">
        <v>1108</v>
      </c>
    </row>
    <row r="114" spans="1:7">
      <c r="A114" s="175" t="s">
        <v>819</v>
      </c>
      <c r="B114" s="175" t="s">
        <v>819</v>
      </c>
      <c r="C114" s="175" t="s">
        <v>818</v>
      </c>
      <c r="D114" s="175" t="s">
        <v>1246</v>
      </c>
      <c r="E114" s="175">
        <v>388</v>
      </c>
      <c r="F114" s="175" t="s">
        <v>1119</v>
      </c>
      <c r="G114" s="175" t="s">
        <v>639</v>
      </c>
    </row>
    <row r="115" spans="1:7">
      <c r="A115" s="175" t="s">
        <v>821</v>
      </c>
      <c r="B115" s="175" t="s">
        <v>821</v>
      </c>
      <c r="C115" s="175" t="s">
        <v>820</v>
      </c>
      <c r="D115" s="175" t="s">
        <v>1251</v>
      </c>
      <c r="E115" s="175">
        <v>400</v>
      </c>
      <c r="F115" s="175" t="s">
        <v>634</v>
      </c>
      <c r="G115" s="175" t="s">
        <v>1128</v>
      </c>
    </row>
    <row r="116" spans="1:7">
      <c r="A116" s="175" t="s">
        <v>823</v>
      </c>
      <c r="B116" s="175" t="s">
        <v>823</v>
      </c>
      <c r="C116" s="175" t="s">
        <v>822</v>
      </c>
      <c r="D116" s="175" t="s">
        <v>1247</v>
      </c>
      <c r="E116" s="175">
        <v>392</v>
      </c>
      <c r="F116" s="175" t="s">
        <v>634</v>
      </c>
      <c r="G116" s="175" t="s">
        <v>1173</v>
      </c>
    </row>
    <row r="117" spans="1:7">
      <c r="A117" s="175" t="s">
        <v>825</v>
      </c>
      <c r="B117" s="175" t="s">
        <v>825</v>
      </c>
      <c r="C117" s="175" t="s">
        <v>824</v>
      </c>
      <c r="D117" s="175" t="s">
        <v>1254</v>
      </c>
      <c r="E117" s="175">
        <v>404</v>
      </c>
      <c r="F117" s="175" t="s">
        <v>648</v>
      </c>
      <c r="G117" s="175" t="s">
        <v>1163</v>
      </c>
    </row>
    <row r="118" spans="1:7">
      <c r="A118" s="175" t="s">
        <v>827</v>
      </c>
      <c r="B118" s="175" t="s">
        <v>827</v>
      </c>
      <c r="C118" s="175" t="s">
        <v>826</v>
      </c>
      <c r="D118" s="175" t="s">
        <v>1262</v>
      </c>
      <c r="E118" s="175">
        <v>417</v>
      </c>
      <c r="F118" s="175" t="s">
        <v>634</v>
      </c>
      <c r="G118" s="175" t="s">
        <v>1253</v>
      </c>
    </row>
    <row r="119" spans="1:7">
      <c r="A119" s="175" t="s">
        <v>829</v>
      </c>
      <c r="B119" s="175" t="s">
        <v>829</v>
      </c>
      <c r="C119" s="175" t="s">
        <v>828</v>
      </c>
      <c r="D119" s="175" t="s">
        <v>1165</v>
      </c>
      <c r="E119" s="175">
        <v>116</v>
      </c>
      <c r="F119" s="175" t="s">
        <v>634</v>
      </c>
      <c r="G119" s="175" t="s">
        <v>1159</v>
      </c>
    </row>
    <row r="120" spans="1:7">
      <c r="A120" s="175" t="s">
        <v>831</v>
      </c>
      <c r="B120" s="175" t="s">
        <v>831</v>
      </c>
      <c r="C120" s="175" t="s">
        <v>830</v>
      </c>
      <c r="D120" s="175" t="s">
        <v>1255</v>
      </c>
      <c r="E120" s="175">
        <v>296</v>
      </c>
      <c r="F120" s="175" t="s">
        <v>653</v>
      </c>
      <c r="G120" s="175" t="s">
        <v>1114</v>
      </c>
    </row>
    <row r="121" spans="1:7">
      <c r="A121" s="175" t="s">
        <v>1720</v>
      </c>
      <c r="B121" s="175" t="s">
        <v>1721</v>
      </c>
      <c r="C121" s="175" t="s">
        <v>832</v>
      </c>
      <c r="D121" s="175" t="s">
        <v>1180</v>
      </c>
      <c r="E121" s="175">
        <v>174</v>
      </c>
      <c r="F121" s="175" t="s">
        <v>648</v>
      </c>
      <c r="G121" s="175" t="s">
        <v>1163</v>
      </c>
    </row>
    <row r="122" spans="1:7">
      <c r="A122" s="175" t="s">
        <v>834</v>
      </c>
      <c r="B122" s="175" t="s">
        <v>834</v>
      </c>
      <c r="C122" s="175" t="s">
        <v>833</v>
      </c>
      <c r="D122" s="175" t="s">
        <v>1333</v>
      </c>
      <c r="E122" s="175">
        <v>659</v>
      </c>
      <c r="F122" s="175" t="s">
        <v>1119</v>
      </c>
      <c r="G122" s="175" t="s">
        <v>639</v>
      </c>
    </row>
    <row r="123" spans="1:7">
      <c r="A123" s="175" t="s">
        <v>1722</v>
      </c>
      <c r="B123" s="175" t="s">
        <v>1722</v>
      </c>
      <c r="C123" s="175" t="s">
        <v>835</v>
      </c>
      <c r="D123" s="175" t="s">
        <v>1256</v>
      </c>
      <c r="E123" s="175">
        <v>408</v>
      </c>
      <c r="F123" s="175" t="s">
        <v>634</v>
      </c>
      <c r="G123" s="175" t="s">
        <v>1173</v>
      </c>
    </row>
    <row r="124" spans="1:7">
      <c r="A124" s="175" t="s">
        <v>1723</v>
      </c>
      <c r="B124" s="175" t="s">
        <v>1723</v>
      </c>
      <c r="C124" s="175" t="s">
        <v>836</v>
      </c>
      <c r="D124" s="175" t="s">
        <v>1257</v>
      </c>
      <c r="E124" s="175">
        <v>410</v>
      </c>
      <c r="F124" s="175" t="s">
        <v>634</v>
      </c>
      <c r="G124" s="175" t="s">
        <v>1173</v>
      </c>
    </row>
    <row r="125" spans="1:7">
      <c r="A125" s="175" t="s">
        <v>838</v>
      </c>
      <c r="B125" s="175" t="s">
        <v>838</v>
      </c>
      <c r="C125" s="175" t="s">
        <v>837</v>
      </c>
      <c r="D125" s="175" t="s">
        <v>1261</v>
      </c>
      <c r="E125" s="175">
        <v>414</v>
      </c>
      <c r="F125" s="175" t="s">
        <v>634</v>
      </c>
      <c r="G125" s="175" t="s">
        <v>1128</v>
      </c>
    </row>
    <row r="126" spans="1:7">
      <c r="A126" s="175" t="s">
        <v>1724</v>
      </c>
      <c r="B126" s="175" t="s">
        <v>1725</v>
      </c>
      <c r="C126" s="175" t="s">
        <v>839</v>
      </c>
      <c r="D126" s="175" t="s">
        <v>1168</v>
      </c>
      <c r="E126" s="175">
        <v>136</v>
      </c>
      <c r="F126" s="175" t="s">
        <v>1119</v>
      </c>
      <c r="G126" s="175" t="s">
        <v>639</v>
      </c>
    </row>
    <row r="127" spans="1:7">
      <c r="A127" s="175" t="s">
        <v>841</v>
      </c>
      <c r="B127" s="175" t="s">
        <v>841</v>
      </c>
      <c r="C127" s="175" t="s">
        <v>840</v>
      </c>
      <c r="D127" s="175" t="s">
        <v>1252</v>
      </c>
      <c r="E127" s="175">
        <v>398</v>
      </c>
      <c r="F127" s="175" t="s">
        <v>634</v>
      </c>
      <c r="G127" s="175" t="s">
        <v>1253</v>
      </c>
    </row>
    <row r="128" spans="1:7">
      <c r="A128" s="175" t="s">
        <v>1726</v>
      </c>
      <c r="B128" s="175" t="s">
        <v>1726</v>
      </c>
      <c r="C128" s="175" t="s">
        <v>842</v>
      </c>
      <c r="D128" s="175" t="s">
        <v>1263</v>
      </c>
      <c r="E128" s="175">
        <v>418</v>
      </c>
      <c r="F128" s="175" t="s">
        <v>634</v>
      </c>
      <c r="G128" s="175" t="s">
        <v>1159</v>
      </c>
    </row>
    <row r="129" spans="1:7">
      <c r="A129" s="175" t="s">
        <v>844</v>
      </c>
      <c r="B129" s="175" t="s">
        <v>844</v>
      </c>
      <c r="C129" s="175" t="s">
        <v>843</v>
      </c>
      <c r="D129" s="175" t="s">
        <v>1265</v>
      </c>
      <c r="E129" s="175">
        <v>422</v>
      </c>
      <c r="F129" s="175" t="s">
        <v>634</v>
      </c>
      <c r="G129" s="175" t="s">
        <v>1128</v>
      </c>
    </row>
    <row r="130" spans="1:7">
      <c r="A130" s="175" t="s">
        <v>846</v>
      </c>
      <c r="B130" s="175" t="s">
        <v>846</v>
      </c>
      <c r="C130" s="175" t="s">
        <v>845</v>
      </c>
      <c r="D130" s="175" t="s">
        <v>1334</v>
      </c>
      <c r="E130" s="175">
        <v>662</v>
      </c>
      <c r="F130" s="175" t="s">
        <v>1119</v>
      </c>
      <c r="G130" s="175" t="s">
        <v>639</v>
      </c>
    </row>
    <row r="131" spans="1:7">
      <c r="A131" s="175" t="s">
        <v>848</v>
      </c>
      <c r="B131" s="175" t="s">
        <v>848</v>
      </c>
      <c r="C131" s="175" t="s">
        <v>847</v>
      </c>
      <c r="D131" s="175" t="s">
        <v>1269</v>
      </c>
      <c r="E131" s="175">
        <v>438</v>
      </c>
      <c r="F131" s="175" t="s">
        <v>632</v>
      </c>
      <c r="G131" s="175" t="s">
        <v>1108</v>
      </c>
    </row>
    <row r="132" spans="1:7">
      <c r="A132" s="175" t="s">
        <v>850</v>
      </c>
      <c r="B132" s="175" t="s">
        <v>850</v>
      </c>
      <c r="C132" s="175" t="s">
        <v>849</v>
      </c>
      <c r="D132" s="175" t="s">
        <v>1358</v>
      </c>
      <c r="E132" s="175">
        <v>144</v>
      </c>
      <c r="F132" s="175" t="s">
        <v>634</v>
      </c>
      <c r="G132" s="175" t="s">
        <v>1104</v>
      </c>
    </row>
    <row r="133" spans="1:7">
      <c r="A133" s="175" t="s">
        <v>852</v>
      </c>
      <c r="B133" s="175" t="s">
        <v>852</v>
      </c>
      <c r="C133" s="175" t="s">
        <v>851</v>
      </c>
      <c r="D133" s="175" t="s">
        <v>1267</v>
      </c>
      <c r="E133" s="175">
        <v>430</v>
      </c>
      <c r="F133" s="175" t="s">
        <v>648</v>
      </c>
      <c r="G133" s="175" t="s">
        <v>1143</v>
      </c>
    </row>
    <row r="134" spans="1:7">
      <c r="A134" s="175" t="s">
        <v>854</v>
      </c>
      <c r="B134" s="175" t="s">
        <v>854</v>
      </c>
      <c r="C134" s="175" t="s">
        <v>853</v>
      </c>
      <c r="D134" s="175" t="s">
        <v>1266</v>
      </c>
      <c r="E134" s="175">
        <v>426</v>
      </c>
      <c r="F134" s="175" t="s">
        <v>648</v>
      </c>
      <c r="G134" s="175" t="s">
        <v>1151</v>
      </c>
    </row>
    <row r="135" spans="1:7">
      <c r="A135" s="175" t="s">
        <v>856</v>
      </c>
      <c r="B135" s="175" t="s">
        <v>856</v>
      </c>
      <c r="C135" s="175" t="s">
        <v>855</v>
      </c>
      <c r="D135" s="175" t="s">
        <v>1270</v>
      </c>
      <c r="E135" s="175">
        <v>440</v>
      </c>
      <c r="F135" s="175" t="s">
        <v>632</v>
      </c>
      <c r="G135" s="175" t="s">
        <v>1110</v>
      </c>
    </row>
    <row r="136" spans="1:7">
      <c r="A136" s="175" t="s">
        <v>858</v>
      </c>
      <c r="B136" s="175" t="s">
        <v>858</v>
      </c>
      <c r="C136" s="175" t="s">
        <v>857</v>
      </c>
      <c r="D136" s="175" t="s">
        <v>1271</v>
      </c>
      <c r="E136" s="175">
        <v>442</v>
      </c>
      <c r="F136" s="175" t="s">
        <v>632</v>
      </c>
      <c r="G136" s="175" t="s">
        <v>1108</v>
      </c>
    </row>
    <row r="137" spans="1:7">
      <c r="A137" s="175" t="s">
        <v>860</v>
      </c>
      <c r="B137" s="175" t="s">
        <v>860</v>
      </c>
      <c r="C137" s="175" t="s">
        <v>859</v>
      </c>
      <c r="D137" s="175" t="s">
        <v>1264</v>
      </c>
      <c r="E137" s="175">
        <v>428</v>
      </c>
      <c r="F137" s="175" t="s">
        <v>632</v>
      </c>
      <c r="G137" s="175" t="s">
        <v>1110</v>
      </c>
    </row>
    <row r="138" spans="1:7">
      <c r="A138" s="175" t="s">
        <v>862</v>
      </c>
      <c r="B138" s="175" t="s">
        <v>862</v>
      </c>
      <c r="C138" s="175" t="s">
        <v>861</v>
      </c>
      <c r="D138" s="175" t="s">
        <v>1268</v>
      </c>
      <c r="E138" s="175">
        <v>434</v>
      </c>
      <c r="F138" s="175" t="s">
        <v>648</v>
      </c>
      <c r="G138" s="175" t="s">
        <v>1112</v>
      </c>
    </row>
    <row r="139" spans="1:7">
      <c r="A139" s="175" t="s">
        <v>864</v>
      </c>
      <c r="B139" s="175" t="s">
        <v>864</v>
      </c>
      <c r="C139" s="175" t="s">
        <v>863</v>
      </c>
      <c r="D139" s="175" t="s">
        <v>1292</v>
      </c>
      <c r="E139" s="175">
        <v>504</v>
      </c>
      <c r="F139" s="175" t="s">
        <v>648</v>
      </c>
      <c r="G139" s="175" t="s">
        <v>1112</v>
      </c>
    </row>
    <row r="140" spans="1:7">
      <c r="A140" s="175" t="s">
        <v>866</v>
      </c>
      <c r="B140" s="175" t="s">
        <v>866</v>
      </c>
      <c r="C140" s="175" t="s">
        <v>865</v>
      </c>
      <c r="D140" s="175" t="s">
        <v>1288</v>
      </c>
      <c r="E140" s="175">
        <v>492</v>
      </c>
      <c r="F140" s="175" t="s">
        <v>632</v>
      </c>
      <c r="G140" s="175" t="s">
        <v>1108</v>
      </c>
    </row>
    <row r="141" spans="1:7">
      <c r="A141" s="175" t="s">
        <v>1727</v>
      </c>
      <c r="B141" s="175" t="s">
        <v>1727</v>
      </c>
      <c r="C141" s="175" t="s">
        <v>867</v>
      </c>
      <c r="D141" s="175" t="s">
        <v>1287</v>
      </c>
      <c r="E141" s="175">
        <v>498</v>
      </c>
      <c r="F141" s="175" t="s">
        <v>632</v>
      </c>
      <c r="G141" s="175" t="s">
        <v>1110</v>
      </c>
    </row>
    <row r="142" spans="1:7">
      <c r="A142" s="175" t="s">
        <v>869</v>
      </c>
      <c r="B142" s="175" t="s">
        <v>869</v>
      </c>
      <c r="C142" s="175" t="s">
        <v>868</v>
      </c>
      <c r="D142" s="175" t="s">
        <v>1290</v>
      </c>
      <c r="E142" s="175">
        <v>499</v>
      </c>
      <c r="F142" s="175" t="s">
        <v>632</v>
      </c>
      <c r="G142" s="175" t="s">
        <v>1110</v>
      </c>
    </row>
    <row r="143" spans="1:7">
      <c r="A143" s="175" t="s">
        <v>1728</v>
      </c>
      <c r="B143" s="175" t="s">
        <v>1728</v>
      </c>
      <c r="C143" s="175" t="s">
        <v>1335</v>
      </c>
      <c r="D143" s="175" t="s">
        <v>1336</v>
      </c>
      <c r="E143" s="175">
        <v>663</v>
      </c>
      <c r="F143" s="175" t="s">
        <v>632</v>
      </c>
      <c r="G143" s="175" t="s">
        <v>1108</v>
      </c>
    </row>
    <row r="144" spans="1:7">
      <c r="A144" s="175" t="s">
        <v>871</v>
      </c>
      <c r="B144" s="175" t="s">
        <v>871</v>
      </c>
      <c r="C144" s="175" t="s">
        <v>870</v>
      </c>
      <c r="D144" s="175" t="s">
        <v>1274</v>
      </c>
      <c r="E144" s="175">
        <v>450</v>
      </c>
      <c r="F144" s="175" t="s">
        <v>648</v>
      </c>
      <c r="G144" s="175" t="s">
        <v>1163</v>
      </c>
    </row>
    <row r="145" spans="1:7">
      <c r="A145" s="175" t="s">
        <v>1729</v>
      </c>
      <c r="B145" s="175" t="s">
        <v>1730</v>
      </c>
      <c r="C145" s="175" t="s">
        <v>872</v>
      </c>
      <c r="D145" s="175" t="s">
        <v>1280</v>
      </c>
      <c r="E145" s="175">
        <v>584</v>
      </c>
      <c r="F145" s="175" t="s">
        <v>653</v>
      </c>
      <c r="G145" s="175" t="s">
        <v>1114</v>
      </c>
    </row>
    <row r="146" spans="1:7">
      <c r="A146" s="175" t="s">
        <v>1731</v>
      </c>
      <c r="B146" s="175" t="s">
        <v>1731</v>
      </c>
      <c r="C146" s="175" t="s">
        <v>873</v>
      </c>
      <c r="D146" s="175" t="s">
        <v>1273</v>
      </c>
      <c r="E146" s="175">
        <v>807</v>
      </c>
      <c r="F146" s="175" t="s">
        <v>632</v>
      </c>
      <c r="G146" s="175" t="s">
        <v>1110</v>
      </c>
    </row>
    <row r="147" spans="1:7">
      <c r="A147" s="175" t="s">
        <v>875</v>
      </c>
      <c r="B147" s="175" t="s">
        <v>875</v>
      </c>
      <c r="C147" s="175" t="s">
        <v>874</v>
      </c>
      <c r="D147" s="175" t="s">
        <v>1278</v>
      </c>
      <c r="E147" s="175">
        <v>466</v>
      </c>
      <c r="F147" s="175" t="s">
        <v>648</v>
      </c>
      <c r="G147" s="175" t="s">
        <v>1143</v>
      </c>
    </row>
    <row r="148" spans="1:7">
      <c r="A148" s="175" t="s">
        <v>877</v>
      </c>
      <c r="B148" s="175" t="s">
        <v>877</v>
      </c>
      <c r="C148" s="175" t="s">
        <v>876</v>
      </c>
      <c r="D148" s="175" t="s">
        <v>1294</v>
      </c>
      <c r="E148" s="175">
        <v>104</v>
      </c>
      <c r="F148" s="175" t="s">
        <v>634</v>
      </c>
      <c r="G148" s="175" t="s">
        <v>1159</v>
      </c>
    </row>
    <row r="149" spans="1:7">
      <c r="A149" s="175" t="s">
        <v>879</v>
      </c>
      <c r="B149" s="175" t="s">
        <v>879</v>
      </c>
      <c r="C149" s="175" t="s">
        <v>878</v>
      </c>
      <c r="D149" s="175" t="s">
        <v>1289</v>
      </c>
      <c r="E149" s="175">
        <v>496</v>
      </c>
      <c r="F149" s="175" t="s">
        <v>634</v>
      </c>
      <c r="G149" s="175" t="s">
        <v>1173</v>
      </c>
    </row>
    <row r="150" spans="1:7">
      <c r="A150" s="175" t="s">
        <v>881</v>
      </c>
      <c r="B150" s="175" t="s">
        <v>881</v>
      </c>
      <c r="C150" s="175" t="s">
        <v>880</v>
      </c>
      <c r="D150" s="175" t="s">
        <v>1272</v>
      </c>
      <c r="E150" s="175">
        <v>446</v>
      </c>
      <c r="F150" s="175" t="s">
        <v>634</v>
      </c>
      <c r="G150" s="175" t="s">
        <v>1173</v>
      </c>
    </row>
    <row r="151" spans="1:7">
      <c r="A151" s="175" t="s">
        <v>1732</v>
      </c>
      <c r="B151" s="175" t="s">
        <v>1733</v>
      </c>
      <c r="C151" s="175" t="s">
        <v>882</v>
      </c>
      <c r="D151" s="175" t="s">
        <v>1308</v>
      </c>
      <c r="E151" s="175">
        <v>580</v>
      </c>
      <c r="F151" s="175" t="s">
        <v>653</v>
      </c>
      <c r="G151" s="175" t="s">
        <v>1114</v>
      </c>
    </row>
    <row r="152" spans="1:7">
      <c r="A152" s="175" t="s">
        <v>884</v>
      </c>
      <c r="B152" s="175" t="s">
        <v>884</v>
      </c>
      <c r="C152" s="175" t="s">
        <v>883</v>
      </c>
      <c r="D152" s="175" t="s">
        <v>1281</v>
      </c>
      <c r="E152" s="175">
        <v>474</v>
      </c>
      <c r="F152" s="175" t="s">
        <v>1119</v>
      </c>
      <c r="G152" s="175" t="s">
        <v>639</v>
      </c>
    </row>
    <row r="153" spans="1:7">
      <c r="A153" s="175" t="s">
        <v>886</v>
      </c>
      <c r="B153" s="175" t="s">
        <v>886</v>
      </c>
      <c r="C153" s="175" t="s">
        <v>885</v>
      </c>
      <c r="D153" s="175" t="s">
        <v>1282</v>
      </c>
      <c r="E153" s="175">
        <v>478</v>
      </c>
      <c r="F153" s="175" t="s">
        <v>648</v>
      </c>
      <c r="G153" s="175" t="s">
        <v>1143</v>
      </c>
    </row>
    <row r="154" spans="1:7">
      <c r="A154" s="175" t="s">
        <v>888</v>
      </c>
      <c r="B154" s="175" t="s">
        <v>888</v>
      </c>
      <c r="C154" s="175" t="s">
        <v>887</v>
      </c>
      <c r="D154" s="175" t="s">
        <v>1291</v>
      </c>
      <c r="E154" s="175">
        <v>500</v>
      </c>
      <c r="F154" s="175" t="s">
        <v>1119</v>
      </c>
      <c r="G154" s="175" t="s">
        <v>639</v>
      </c>
    </row>
    <row r="155" spans="1:7">
      <c r="A155" s="175" t="s">
        <v>890</v>
      </c>
      <c r="B155" s="175" t="s">
        <v>890</v>
      </c>
      <c r="C155" s="175" t="s">
        <v>889</v>
      </c>
      <c r="D155" s="175" t="s">
        <v>1279</v>
      </c>
      <c r="E155" s="175">
        <v>470</v>
      </c>
      <c r="F155" s="175" t="s">
        <v>632</v>
      </c>
      <c r="G155" s="175" t="s">
        <v>1108</v>
      </c>
    </row>
    <row r="156" spans="1:7">
      <c r="A156" s="175" t="s">
        <v>892</v>
      </c>
      <c r="B156" s="175" t="s">
        <v>892</v>
      </c>
      <c r="C156" s="175" t="s">
        <v>891</v>
      </c>
      <c r="D156" s="175" t="s">
        <v>1283</v>
      </c>
      <c r="E156" s="175">
        <v>480</v>
      </c>
      <c r="F156" s="175" t="s">
        <v>648</v>
      </c>
      <c r="G156" s="175" t="s">
        <v>1163</v>
      </c>
    </row>
    <row r="157" spans="1:7">
      <c r="A157" s="175" t="s">
        <v>894</v>
      </c>
      <c r="B157" s="175" t="s">
        <v>894</v>
      </c>
      <c r="C157" s="175" t="s">
        <v>893</v>
      </c>
      <c r="D157" s="175" t="s">
        <v>1277</v>
      </c>
      <c r="E157" s="175">
        <v>462</v>
      </c>
      <c r="F157" s="175" t="s">
        <v>634</v>
      </c>
      <c r="G157" s="175" t="s">
        <v>1104</v>
      </c>
    </row>
    <row r="158" spans="1:7">
      <c r="A158" s="175" t="s">
        <v>896</v>
      </c>
      <c r="B158" s="175" t="s">
        <v>896</v>
      </c>
      <c r="C158" s="175" t="s">
        <v>895</v>
      </c>
      <c r="D158" s="175" t="s">
        <v>1275</v>
      </c>
      <c r="E158" s="175">
        <v>454</v>
      </c>
      <c r="F158" s="175" t="s">
        <v>648</v>
      </c>
      <c r="G158" s="175" t="s">
        <v>1163</v>
      </c>
    </row>
    <row r="159" spans="1:7">
      <c r="A159" s="175" t="s">
        <v>898</v>
      </c>
      <c r="B159" s="175" t="s">
        <v>898</v>
      </c>
      <c r="C159" s="175" t="s">
        <v>897</v>
      </c>
      <c r="D159" s="175" t="s">
        <v>1285</v>
      </c>
      <c r="E159" s="175">
        <v>484</v>
      </c>
      <c r="F159" s="175" t="s">
        <v>1119</v>
      </c>
      <c r="G159" s="175" t="s">
        <v>1141</v>
      </c>
    </row>
    <row r="160" spans="1:7">
      <c r="A160" s="175" t="s">
        <v>900</v>
      </c>
      <c r="B160" s="175" t="s">
        <v>900</v>
      </c>
      <c r="C160" s="175" t="s">
        <v>899</v>
      </c>
      <c r="D160" s="175" t="s">
        <v>1276</v>
      </c>
      <c r="E160" s="175">
        <v>458</v>
      </c>
      <c r="F160" s="175" t="s">
        <v>634</v>
      </c>
      <c r="G160" s="175" t="s">
        <v>1159</v>
      </c>
    </row>
    <row r="161" spans="1:7">
      <c r="A161" s="175" t="s">
        <v>902</v>
      </c>
      <c r="B161" s="175" t="s">
        <v>902</v>
      </c>
      <c r="C161" s="175" t="s">
        <v>901</v>
      </c>
      <c r="D161" s="175" t="s">
        <v>1293</v>
      </c>
      <c r="E161" s="175">
        <v>508</v>
      </c>
      <c r="F161" s="175" t="s">
        <v>648</v>
      </c>
      <c r="G161" s="175" t="s">
        <v>1163</v>
      </c>
    </row>
    <row r="162" spans="1:7">
      <c r="A162" s="175" t="s">
        <v>904</v>
      </c>
      <c r="B162" s="175" t="s">
        <v>904</v>
      </c>
      <c r="C162" s="175" t="s">
        <v>903</v>
      </c>
      <c r="D162" s="175" t="s">
        <v>1295</v>
      </c>
      <c r="E162" s="175">
        <v>516</v>
      </c>
      <c r="F162" s="175" t="s">
        <v>648</v>
      </c>
      <c r="G162" s="175" t="s">
        <v>1151</v>
      </c>
    </row>
    <row r="163" spans="1:7">
      <c r="A163" s="175" t="s">
        <v>906</v>
      </c>
      <c r="B163" s="175" t="s">
        <v>906</v>
      </c>
      <c r="C163" s="175" t="s">
        <v>905</v>
      </c>
      <c r="D163" s="175" t="s">
        <v>1299</v>
      </c>
      <c r="E163" s="175">
        <v>540</v>
      </c>
      <c r="F163" s="175" t="s">
        <v>653</v>
      </c>
      <c r="G163" s="175" t="s">
        <v>1114</v>
      </c>
    </row>
    <row r="164" spans="1:7">
      <c r="A164" s="175" t="s">
        <v>1734</v>
      </c>
      <c r="B164" s="175" t="s">
        <v>1735</v>
      </c>
      <c r="C164" s="175" t="s">
        <v>907</v>
      </c>
      <c r="D164" s="175" t="s">
        <v>1302</v>
      </c>
      <c r="E164" s="175">
        <v>562</v>
      </c>
      <c r="F164" s="175" t="s">
        <v>648</v>
      </c>
      <c r="G164" s="175" t="s">
        <v>1143</v>
      </c>
    </row>
    <row r="165" spans="1:7">
      <c r="A165" s="175" t="s">
        <v>1305</v>
      </c>
      <c r="B165" s="175" t="s">
        <v>1305</v>
      </c>
      <c r="C165" s="175" t="s">
        <v>1306</v>
      </c>
      <c r="D165" s="175" t="s">
        <v>1307</v>
      </c>
      <c r="E165" s="175">
        <v>574</v>
      </c>
      <c r="F165" s="175" t="s">
        <v>653</v>
      </c>
      <c r="G165" s="175" t="s">
        <v>1114</v>
      </c>
    </row>
    <row r="166" spans="1:7">
      <c r="A166" s="175" t="s">
        <v>909</v>
      </c>
      <c r="B166" s="175" t="s">
        <v>909</v>
      </c>
      <c r="C166" s="175" t="s">
        <v>908</v>
      </c>
      <c r="D166" s="175" t="s">
        <v>1303</v>
      </c>
      <c r="E166" s="175">
        <v>566</v>
      </c>
      <c r="F166" s="175" t="s">
        <v>648</v>
      </c>
      <c r="G166" s="175" t="s">
        <v>1143</v>
      </c>
    </row>
    <row r="167" spans="1:7">
      <c r="A167" s="175" t="s">
        <v>911</v>
      </c>
      <c r="B167" s="175" t="s">
        <v>911</v>
      </c>
      <c r="C167" s="175" t="s">
        <v>910</v>
      </c>
      <c r="D167" s="175" t="s">
        <v>1301</v>
      </c>
      <c r="E167" s="175">
        <v>558</v>
      </c>
      <c r="F167" s="175" t="s">
        <v>1119</v>
      </c>
      <c r="G167" s="175" t="s">
        <v>1141</v>
      </c>
    </row>
    <row r="168" spans="1:7">
      <c r="A168" s="175" t="s">
        <v>1736</v>
      </c>
      <c r="B168" s="175" t="s">
        <v>1737</v>
      </c>
      <c r="C168" s="175" t="s">
        <v>912</v>
      </c>
      <c r="D168" s="175" t="s">
        <v>1298</v>
      </c>
      <c r="E168" s="175">
        <v>528</v>
      </c>
      <c r="F168" s="175" t="s">
        <v>632</v>
      </c>
      <c r="G168" s="175" t="s">
        <v>1108</v>
      </c>
    </row>
    <row r="169" spans="1:7">
      <c r="A169" s="175" t="s">
        <v>914</v>
      </c>
      <c r="B169" s="175" t="s">
        <v>914</v>
      </c>
      <c r="C169" s="175" t="s">
        <v>913</v>
      </c>
      <c r="D169" s="175" t="s">
        <v>1309</v>
      </c>
      <c r="E169" s="175">
        <v>578</v>
      </c>
      <c r="F169" s="175" t="s">
        <v>632</v>
      </c>
      <c r="G169" s="175" t="s">
        <v>1108</v>
      </c>
    </row>
    <row r="170" spans="1:7">
      <c r="A170" s="175" t="s">
        <v>916</v>
      </c>
      <c r="B170" s="175" t="s">
        <v>916</v>
      </c>
      <c r="C170" s="175" t="s">
        <v>915</v>
      </c>
      <c r="D170" s="175" t="s">
        <v>1297</v>
      </c>
      <c r="E170" s="175">
        <v>524</v>
      </c>
      <c r="F170" s="175" t="s">
        <v>634</v>
      </c>
      <c r="G170" s="175" t="s">
        <v>1104</v>
      </c>
    </row>
    <row r="171" spans="1:7">
      <c r="A171" s="175" t="s">
        <v>918</v>
      </c>
      <c r="B171" s="175" t="s">
        <v>918</v>
      </c>
      <c r="C171" s="175" t="s">
        <v>917</v>
      </c>
      <c r="D171" s="175" t="s">
        <v>1296</v>
      </c>
      <c r="E171" s="175">
        <v>520</v>
      </c>
      <c r="F171" s="175" t="s">
        <v>653</v>
      </c>
      <c r="G171" s="175" t="s">
        <v>1114</v>
      </c>
    </row>
    <row r="172" spans="1:7">
      <c r="A172" s="175" t="s">
        <v>920</v>
      </c>
      <c r="B172" s="175" t="s">
        <v>920</v>
      </c>
      <c r="C172" s="175" t="s">
        <v>919</v>
      </c>
      <c r="D172" s="175" t="s">
        <v>1304</v>
      </c>
      <c r="E172" s="175">
        <v>570</v>
      </c>
      <c r="F172" s="175" t="s">
        <v>653</v>
      </c>
      <c r="G172" s="175" t="s">
        <v>1114</v>
      </c>
    </row>
    <row r="173" spans="1:7">
      <c r="A173" s="175" t="s">
        <v>922</v>
      </c>
      <c r="B173" s="175" t="s">
        <v>922</v>
      </c>
      <c r="C173" s="175" t="s">
        <v>921</v>
      </c>
      <c r="D173" s="175" t="s">
        <v>1300</v>
      </c>
      <c r="E173" s="175">
        <v>554</v>
      </c>
      <c r="F173" s="175" t="s">
        <v>653</v>
      </c>
      <c r="G173" s="175" t="s">
        <v>1131</v>
      </c>
    </row>
    <row r="174" spans="1:7">
      <c r="A174" s="175" t="s">
        <v>924</v>
      </c>
      <c r="B174" s="175" t="s">
        <v>924</v>
      </c>
      <c r="C174" s="175" t="s">
        <v>923</v>
      </c>
      <c r="D174" s="175" t="s">
        <v>1310</v>
      </c>
      <c r="E174" s="175">
        <v>512</v>
      </c>
      <c r="F174" s="175" t="s">
        <v>634</v>
      </c>
      <c r="G174" s="175" t="s">
        <v>1128</v>
      </c>
    </row>
    <row r="175" spans="1:7">
      <c r="A175" s="175" t="s">
        <v>926</v>
      </c>
      <c r="B175" s="175" t="s">
        <v>926</v>
      </c>
      <c r="C175" s="175" t="s">
        <v>925</v>
      </c>
      <c r="D175" s="175" t="s">
        <v>1314</v>
      </c>
      <c r="E175" s="175">
        <v>591</v>
      </c>
      <c r="F175" s="175" t="s">
        <v>1119</v>
      </c>
      <c r="G175" s="175" t="s">
        <v>1141</v>
      </c>
    </row>
    <row r="176" spans="1:7">
      <c r="A176" s="175" t="s">
        <v>928</v>
      </c>
      <c r="B176" s="175" t="s">
        <v>928</v>
      </c>
      <c r="C176" s="175" t="s">
        <v>927</v>
      </c>
      <c r="D176" s="175" t="s">
        <v>1317</v>
      </c>
      <c r="E176" s="175">
        <v>604</v>
      </c>
      <c r="F176" s="175" t="s">
        <v>1119</v>
      </c>
      <c r="G176" s="175" t="s">
        <v>1126</v>
      </c>
    </row>
    <row r="177" spans="1:7">
      <c r="A177" s="175" t="s">
        <v>930</v>
      </c>
      <c r="B177" s="175" t="s">
        <v>930</v>
      </c>
      <c r="C177" s="175" t="s">
        <v>929</v>
      </c>
      <c r="D177" s="175" t="s">
        <v>1208</v>
      </c>
      <c r="E177" s="175">
        <v>258</v>
      </c>
      <c r="F177" s="175" t="s">
        <v>653</v>
      </c>
      <c r="G177" s="175" t="s">
        <v>1114</v>
      </c>
    </row>
    <row r="178" spans="1:7">
      <c r="A178" s="175" t="s">
        <v>932</v>
      </c>
      <c r="B178" s="175" t="s">
        <v>932</v>
      </c>
      <c r="C178" s="175" t="s">
        <v>931</v>
      </c>
      <c r="D178" s="175" t="s">
        <v>1315</v>
      </c>
      <c r="E178" s="175">
        <v>598</v>
      </c>
      <c r="F178" s="175" t="s">
        <v>653</v>
      </c>
      <c r="G178" s="175" t="s">
        <v>1114</v>
      </c>
    </row>
    <row r="179" spans="1:7">
      <c r="A179" s="175" t="s">
        <v>1738</v>
      </c>
      <c r="B179" s="175" t="s">
        <v>1739</v>
      </c>
      <c r="C179" s="175" t="s">
        <v>933</v>
      </c>
      <c r="D179" s="175" t="s">
        <v>1318</v>
      </c>
      <c r="E179" s="175">
        <v>608</v>
      </c>
      <c r="F179" s="175" t="s">
        <v>634</v>
      </c>
      <c r="G179" s="175" t="s">
        <v>1159</v>
      </c>
    </row>
    <row r="180" spans="1:7">
      <c r="A180" s="175" t="s">
        <v>935</v>
      </c>
      <c r="B180" s="175" t="s">
        <v>935</v>
      </c>
      <c r="C180" s="175" t="s">
        <v>934</v>
      </c>
      <c r="D180" s="175" t="s">
        <v>1311</v>
      </c>
      <c r="E180" s="175">
        <v>586</v>
      </c>
      <c r="F180" s="175" t="s">
        <v>634</v>
      </c>
      <c r="G180" s="175" t="s">
        <v>1104</v>
      </c>
    </row>
    <row r="181" spans="1:7">
      <c r="A181" s="175" t="s">
        <v>937</v>
      </c>
      <c r="B181" s="175" t="s">
        <v>937</v>
      </c>
      <c r="C181" s="175" t="s">
        <v>936</v>
      </c>
      <c r="D181" s="175" t="s">
        <v>1322</v>
      </c>
      <c r="E181" s="175">
        <v>616</v>
      </c>
      <c r="F181" s="175" t="s">
        <v>632</v>
      </c>
      <c r="G181" s="175" t="s">
        <v>1110</v>
      </c>
    </row>
    <row r="182" spans="1:7">
      <c r="A182" s="175" t="s">
        <v>939</v>
      </c>
      <c r="B182" s="175" t="s">
        <v>939</v>
      </c>
      <c r="C182" s="175" t="s">
        <v>938</v>
      </c>
      <c r="D182" s="175" t="s">
        <v>1337</v>
      </c>
      <c r="E182" s="175">
        <v>666</v>
      </c>
      <c r="F182" s="175" t="s">
        <v>1119</v>
      </c>
      <c r="G182" s="175" t="s">
        <v>1145</v>
      </c>
    </row>
    <row r="183" spans="1:7">
      <c r="A183" s="175" t="s">
        <v>1319</v>
      </c>
      <c r="B183" s="175" t="s">
        <v>1319</v>
      </c>
      <c r="C183" s="175" t="s">
        <v>1320</v>
      </c>
      <c r="D183" s="175" t="s">
        <v>1321</v>
      </c>
      <c r="E183" s="175">
        <v>612</v>
      </c>
      <c r="F183" s="175" t="s">
        <v>653</v>
      </c>
      <c r="G183" s="175" t="s">
        <v>1114</v>
      </c>
    </row>
    <row r="184" spans="1:7">
      <c r="A184" s="175" t="s">
        <v>941</v>
      </c>
      <c r="B184" s="175" t="s">
        <v>941</v>
      </c>
      <c r="C184" s="175" t="s">
        <v>940</v>
      </c>
      <c r="D184" s="175" t="s">
        <v>1324</v>
      </c>
      <c r="E184" s="175">
        <v>630</v>
      </c>
      <c r="F184" s="175" t="s">
        <v>1119</v>
      </c>
      <c r="G184" s="175" t="s">
        <v>639</v>
      </c>
    </row>
    <row r="185" spans="1:7">
      <c r="A185" s="175" t="s">
        <v>1740</v>
      </c>
      <c r="B185" s="175" t="s">
        <v>1740</v>
      </c>
      <c r="C185" s="175" t="s">
        <v>942</v>
      </c>
      <c r="D185" s="175" t="s">
        <v>1313</v>
      </c>
      <c r="E185" s="175">
        <v>275</v>
      </c>
      <c r="F185" s="175" t="s">
        <v>634</v>
      </c>
      <c r="G185" s="175" t="s">
        <v>1128</v>
      </c>
    </row>
    <row r="186" spans="1:7">
      <c r="A186" s="175" t="s">
        <v>944</v>
      </c>
      <c r="B186" s="175" t="s">
        <v>944</v>
      </c>
      <c r="C186" s="175" t="s">
        <v>943</v>
      </c>
      <c r="D186" s="175" t="s">
        <v>1323</v>
      </c>
      <c r="E186" s="175">
        <v>620</v>
      </c>
      <c r="F186" s="175" t="s">
        <v>632</v>
      </c>
      <c r="G186" s="175" t="s">
        <v>1108</v>
      </c>
    </row>
    <row r="187" spans="1:7">
      <c r="A187" s="175" t="s">
        <v>946</v>
      </c>
      <c r="B187" s="175" t="s">
        <v>946</v>
      </c>
      <c r="C187" s="175" t="s">
        <v>945</v>
      </c>
      <c r="D187" s="175" t="s">
        <v>1312</v>
      </c>
      <c r="E187" s="175">
        <v>585</v>
      </c>
      <c r="F187" s="175" t="s">
        <v>653</v>
      </c>
      <c r="G187" s="175" t="s">
        <v>1114</v>
      </c>
    </row>
    <row r="188" spans="1:7">
      <c r="A188" s="175" t="s">
        <v>948</v>
      </c>
      <c r="B188" s="175" t="s">
        <v>948</v>
      </c>
      <c r="C188" s="175" t="s">
        <v>947</v>
      </c>
      <c r="D188" s="175" t="s">
        <v>1316</v>
      </c>
      <c r="E188" s="175">
        <v>600</v>
      </c>
      <c r="F188" s="175" t="s">
        <v>1119</v>
      </c>
      <c r="G188" s="175" t="s">
        <v>1126</v>
      </c>
    </row>
    <row r="189" spans="1:7">
      <c r="A189" s="175" t="s">
        <v>950</v>
      </c>
      <c r="B189" s="175" t="s">
        <v>950</v>
      </c>
      <c r="C189" s="175" t="s">
        <v>949</v>
      </c>
      <c r="D189" s="175" t="s">
        <v>1325</v>
      </c>
      <c r="E189" s="175">
        <v>634</v>
      </c>
      <c r="F189" s="175" t="s">
        <v>634</v>
      </c>
      <c r="G189" s="175" t="s">
        <v>1128</v>
      </c>
    </row>
    <row r="190" spans="1:7">
      <c r="A190" s="175" t="s">
        <v>1741</v>
      </c>
      <c r="B190" s="175" t="s">
        <v>1741</v>
      </c>
      <c r="C190" s="175" t="s">
        <v>951</v>
      </c>
      <c r="D190" s="175" t="s">
        <v>1329</v>
      </c>
      <c r="E190" s="175">
        <v>638</v>
      </c>
      <c r="F190" s="175" t="s">
        <v>648</v>
      </c>
      <c r="G190" s="175" t="s">
        <v>1163</v>
      </c>
    </row>
    <row r="191" spans="1:7">
      <c r="A191" s="175" t="s">
        <v>953</v>
      </c>
      <c r="B191" s="175" t="s">
        <v>953</v>
      </c>
      <c r="C191" s="175" t="s">
        <v>952</v>
      </c>
      <c r="D191" s="175" t="s">
        <v>1326</v>
      </c>
      <c r="E191" s="175">
        <v>642</v>
      </c>
      <c r="F191" s="175" t="s">
        <v>632</v>
      </c>
      <c r="G191" s="175" t="s">
        <v>1110</v>
      </c>
    </row>
    <row r="192" spans="1:7">
      <c r="A192" s="175" t="s">
        <v>955</v>
      </c>
      <c r="B192" s="175" t="s">
        <v>955</v>
      </c>
      <c r="C192" s="175" t="s">
        <v>954</v>
      </c>
      <c r="D192" s="175" t="s">
        <v>1344</v>
      </c>
      <c r="E192" s="175">
        <v>688</v>
      </c>
      <c r="F192" s="175" t="s">
        <v>632</v>
      </c>
      <c r="G192" s="175" t="s">
        <v>1110</v>
      </c>
    </row>
    <row r="193" spans="1:7">
      <c r="A193" s="175" t="s">
        <v>1742</v>
      </c>
      <c r="B193" s="175" t="s">
        <v>1743</v>
      </c>
      <c r="C193" s="175" t="s">
        <v>956</v>
      </c>
      <c r="D193" s="175" t="s">
        <v>1327</v>
      </c>
      <c r="E193" s="175">
        <v>643</v>
      </c>
      <c r="F193" s="175" t="s">
        <v>632</v>
      </c>
      <c r="G193" s="175" t="s">
        <v>1110</v>
      </c>
    </row>
    <row r="194" spans="1:7">
      <c r="A194" s="175" t="s">
        <v>958</v>
      </c>
      <c r="B194" s="175" t="s">
        <v>958</v>
      </c>
      <c r="C194" s="175" t="s">
        <v>957</v>
      </c>
      <c r="D194" s="175" t="s">
        <v>1328</v>
      </c>
      <c r="E194" s="175">
        <v>646</v>
      </c>
      <c r="F194" s="175" t="s">
        <v>648</v>
      </c>
      <c r="G194" s="175" t="s">
        <v>1163</v>
      </c>
    </row>
    <row r="195" spans="1:7">
      <c r="A195" s="175" t="s">
        <v>960</v>
      </c>
      <c r="B195" s="175" t="s">
        <v>960</v>
      </c>
      <c r="C195" s="175" t="s">
        <v>959</v>
      </c>
      <c r="D195" s="175" t="s">
        <v>1342</v>
      </c>
      <c r="E195" s="175">
        <v>682</v>
      </c>
      <c r="F195" s="175" t="s">
        <v>634</v>
      </c>
      <c r="G195" s="175" t="s">
        <v>1128</v>
      </c>
    </row>
    <row r="196" spans="1:7">
      <c r="A196" s="175" t="s">
        <v>962</v>
      </c>
      <c r="B196" s="175" t="s">
        <v>962</v>
      </c>
      <c r="C196" s="175" t="s">
        <v>961</v>
      </c>
      <c r="D196" s="175" t="s">
        <v>1351</v>
      </c>
      <c r="E196" s="175">
        <v>90</v>
      </c>
      <c r="F196" s="175" t="s">
        <v>653</v>
      </c>
      <c r="G196" s="175" t="s">
        <v>1114</v>
      </c>
    </row>
    <row r="197" spans="1:7">
      <c r="A197" s="175" t="s">
        <v>964</v>
      </c>
      <c r="B197" s="175" t="s">
        <v>964</v>
      </c>
      <c r="C197" s="175" t="s">
        <v>963</v>
      </c>
      <c r="D197" s="175" t="s">
        <v>1345</v>
      </c>
      <c r="E197" s="175">
        <v>690</v>
      </c>
      <c r="F197" s="175" t="s">
        <v>648</v>
      </c>
      <c r="G197" s="175" t="s">
        <v>1163</v>
      </c>
    </row>
    <row r="198" spans="1:7">
      <c r="A198" s="175" t="s">
        <v>1744</v>
      </c>
      <c r="B198" s="175" t="s">
        <v>1745</v>
      </c>
      <c r="C198" s="175" t="s">
        <v>965</v>
      </c>
      <c r="D198" s="175" t="s">
        <v>1359</v>
      </c>
      <c r="E198" s="175">
        <v>729</v>
      </c>
      <c r="F198" s="175" t="s">
        <v>648</v>
      </c>
      <c r="G198" s="175" t="s">
        <v>1112</v>
      </c>
    </row>
    <row r="199" spans="1:7">
      <c r="A199" s="175" t="s">
        <v>967</v>
      </c>
      <c r="B199" s="175" t="s">
        <v>967</v>
      </c>
      <c r="C199" s="175" t="s">
        <v>966</v>
      </c>
      <c r="D199" s="175" t="s">
        <v>1365</v>
      </c>
      <c r="E199" s="175">
        <v>752</v>
      </c>
      <c r="F199" s="175" t="s">
        <v>632</v>
      </c>
      <c r="G199" s="175" t="s">
        <v>1108</v>
      </c>
    </row>
    <row r="200" spans="1:7">
      <c r="A200" s="175" t="s">
        <v>969</v>
      </c>
      <c r="B200" s="175" t="s">
        <v>969</v>
      </c>
      <c r="C200" s="175" t="s">
        <v>968</v>
      </c>
      <c r="D200" s="175" t="s">
        <v>1347</v>
      </c>
      <c r="E200" s="175">
        <v>702</v>
      </c>
      <c r="F200" s="175" t="s">
        <v>634</v>
      </c>
      <c r="G200" s="175" t="s">
        <v>1159</v>
      </c>
    </row>
    <row r="201" spans="1:7">
      <c r="A201" s="175" t="s">
        <v>1746</v>
      </c>
      <c r="B201" s="175" t="s">
        <v>1746</v>
      </c>
      <c r="C201" s="175" t="s">
        <v>970</v>
      </c>
      <c r="D201" s="175" t="s">
        <v>1332</v>
      </c>
      <c r="E201" s="175">
        <v>654</v>
      </c>
      <c r="F201" s="175" t="s">
        <v>648</v>
      </c>
      <c r="G201" s="175" t="s">
        <v>1143</v>
      </c>
    </row>
    <row r="202" spans="1:7">
      <c r="A202" s="175" t="s">
        <v>972</v>
      </c>
      <c r="B202" s="175" t="s">
        <v>972</v>
      </c>
      <c r="C202" s="175" t="s">
        <v>971</v>
      </c>
      <c r="D202" s="175" t="s">
        <v>1350</v>
      </c>
      <c r="E202" s="175">
        <v>705</v>
      </c>
      <c r="F202" s="175" t="s">
        <v>632</v>
      </c>
      <c r="G202" s="175" t="s">
        <v>1110</v>
      </c>
    </row>
    <row r="203" spans="1:7">
      <c r="A203" s="175" t="s">
        <v>1361</v>
      </c>
      <c r="B203" s="175" t="s">
        <v>1361</v>
      </c>
      <c r="C203" s="175" t="s">
        <v>1362</v>
      </c>
      <c r="D203" s="175" t="s">
        <v>1363</v>
      </c>
      <c r="E203" s="175">
        <v>744</v>
      </c>
      <c r="F203" s="175" t="s">
        <v>632</v>
      </c>
      <c r="G203" s="175" t="s">
        <v>1108</v>
      </c>
    </row>
    <row r="204" spans="1:7">
      <c r="A204" s="175" t="s">
        <v>974</v>
      </c>
      <c r="B204" s="175" t="s">
        <v>974</v>
      </c>
      <c r="C204" s="175" t="s">
        <v>973</v>
      </c>
      <c r="D204" s="175" t="s">
        <v>1349</v>
      </c>
      <c r="E204" s="175">
        <v>703</v>
      </c>
      <c r="F204" s="175" t="s">
        <v>632</v>
      </c>
      <c r="G204" s="175" t="s">
        <v>1110</v>
      </c>
    </row>
    <row r="205" spans="1:7">
      <c r="A205" s="175" t="s">
        <v>976</v>
      </c>
      <c r="B205" s="175" t="s">
        <v>976</v>
      </c>
      <c r="C205" s="175" t="s">
        <v>975</v>
      </c>
      <c r="D205" s="175" t="s">
        <v>1346</v>
      </c>
      <c r="E205" s="175">
        <v>694</v>
      </c>
      <c r="F205" s="175" t="s">
        <v>648</v>
      </c>
      <c r="G205" s="175" t="s">
        <v>1143</v>
      </c>
    </row>
    <row r="206" spans="1:7">
      <c r="A206" s="175" t="s">
        <v>978</v>
      </c>
      <c r="B206" s="175" t="s">
        <v>978</v>
      </c>
      <c r="C206" s="175" t="s">
        <v>977</v>
      </c>
      <c r="D206" s="175" t="s">
        <v>1340</v>
      </c>
      <c r="E206" s="175">
        <v>674</v>
      </c>
      <c r="F206" s="175" t="s">
        <v>632</v>
      </c>
      <c r="G206" s="175" t="s">
        <v>1108</v>
      </c>
    </row>
    <row r="207" spans="1:7">
      <c r="A207" s="175" t="s">
        <v>980</v>
      </c>
      <c r="B207" s="175" t="s">
        <v>980</v>
      </c>
      <c r="C207" s="175" t="s">
        <v>979</v>
      </c>
      <c r="D207" s="175" t="s">
        <v>1343</v>
      </c>
      <c r="E207" s="175">
        <v>686</v>
      </c>
      <c r="F207" s="175" t="s">
        <v>648</v>
      </c>
      <c r="G207" s="175" t="s">
        <v>1143</v>
      </c>
    </row>
    <row r="208" spans="1:7">
      <c r="A208" s="175" t="s">
        <v>982</v>
      </c>
      <c r="B208" s="175" t="s">
        <v>982</v>
      </c>
      <c r="C208" s="175" t="s">
        <v>981</v>
      </c>
      <c r="D208" s="175" t="s">
        <v>1352</v>
      </c>
      <c r="E208" s="175">
        <v>706</v>
      </c>
      <c r="F208" s="175" t="s">
        <v>648</v>
      </c>
      <c r="G208" s="175" t="s">
        <v>1163</v>
      </c>
    </row>
    <row r="209" spans="1:7">
      <c r="A209" s="175" t="s">
        <v>984</v>
      </c>
      <c r="B209" s="175" t="s">
        <v>984</v>
      </c>
      <c r="C209" s="175" t="s">
        <v>983</v>
      </c>
      <c r="D209" s="175" t="s">
        <v>1360</v>
      </c>
      <c r="E209" s="175">
        <v>740</v>
      </c>
      <c r="F209" s="175" t="s">
        <v>1119</v>
      </c>
      <c r="G209" s="175" t="s">
        <v>1126</v>
      </c>
    </row>
    <row r="210" spans="1:7">
      <c r="A210" s="175" t="s">
        <v>986</v>
      </c>
      <c r="B210" s="175" t="s">
        <v>986</v>
      </c>
      <c r="C210" s="175" t="s">
        <v>985</v>
      </c>
      <c r="D210" s="175" t="s">
        <v>1356</v>
      </c>
      <c r="E210" s="175">
        <v>728</v>
      </c>
      <c r="F210" s="175" t="s">
        <v>648</v>
      </c>
      <c r="G210" s="175" t="s">
        <v>1163</v>
      </c>
    </row>
    <row r="211" spans="1:7">
      <c r="A211" s="175" t="s">
        <v>988</v>
      </c>
      <c r="B211" s="175" t="s">
        <v>988</v>
      </c>
      <c r="C211" s="175" t="s">
        <v>987</v>
      </c>
      <c r="D211" s="175" t="s">
        <v>1341</v>
      </c>
      <c r="E211" s="175">
        <v>678</v>
      </c>
      <c r="F211" s="175" t="s">
        <v>648</v>
      </c>
      <c r="G211" s="175" t="s">
        <v>1117</v>
      </c>
    </row>
    <row r="212" spans="1:7">
      <c r="A212" s="175" t="s">
        <v>990</v>
      </c>
      <c r="B212" s="175" t="s">
        <v>990</v>
      </c>
      <c r="C212" s="175" t="s">
        <v>989</v>
      </c>
      <c r="D212" s="175" t="s">
        <v>1197</v>
      </c>
      <c r="E212" s="175">
        <v>222</v>
      </c>
      <c r="F212" s="175" t="s">
        <v>1119</v>
      </c>
      <c r="G212" s="175" t="s">
        <v>1141</v>
      </c>
    </row>
    <row r="213" spans="1:7">
      <c r="A213" s="175" t="s">
        <v>1747</v>
      </c>
      <c r="B213" s="175" t="s">
        <v>1747</v>
      </c>
      <c r="C213" s="175" t="s">
        <v>991</v>
      </c>
      <c r="D213" s="175" t="s">
        <v>1348</v>
      </c>
      <c r="E213" s="175">
        <v>534</v>
      </c>
      <c r="F213" s="175" t="s">
        <v>1119</v>
      </c>
      <c r="G213" s="175" t="s">
        <v>639</v>
      </c>
    </row>
    <row r="214" spans="1:7">
      <c r="A214" s="175" t="s">
        <v>993</v>
      </c>
      <c r="B214" s="175" t="s">
        <v>993</v>
      </c>
      <c r="C214" s="175" t="s">
        <v>992</v>
      </c>
      <c r="D214" s="175" t="s">
        <v>1367</v>
      </c>
      <c r="E214" s="175">
        <v>760</v>
      </c>
      <c r="F214" s="175" t="s">
        <v>634</v>
      </c>
      <c r="G214" s="175" t="s">
        <v>1128</v>
      </c>
    </row>
    <row r="215" spans="1:7">
      <c r="A215" s="175" t="s">
        <v>995</v>
      </c>
      <c r="B215" s="175" t="s">
        <v>995</v>
      </c>
      <c r="C215" s="175" t="s">
        <v>994</v>
      </c>
      <c r="D215" s="175" t="s">
        <v>1364</v>
      </c>
      <c r="E215" s="175">
        <v>748</v>
      </c>
      <c r="F215" s="175" t="s">
        <v>648</v>
      </c>
      <c r="G215" s="175" t="s">
        <v>1151</v>
      </c>
    </row>
    <row r="216" spans="1:7">
      <c r="A216" s="175" t="s">
        <v>1748</v>
      </c>
      <c r="B216" s="175" t="s">
        <v>1749</v>
      </c>
      <c r="C216" s="175" t="s">
        <v>996</v>
      </c>
      <c r="D216" s="175" t="s">
        <v>1380</v>
      </c>
      <c r="E216" s="175">
        <v>796</v>
      </c>
      <c r="F216" s="175" t="s">
        <v>1119</v>
      </c>
      <c r="G216" s="175" t="s">
        <v>639</v>
      </c>
    </row>
    <row r="217" spans="1:7">
      <c r="A217" s="175" t="s">
        <v>998</v>
      </c>
      <c r="B217" s="175" t="s">
        <v>998</v>
      </c>
      <c r="C217" s="175" t="s">
        <v>997</v>
      </c>
      <c r="D217" s="175" t="s">
        <v>1170</v>
      </c>
      <c r="E217" s="175">
        <v>148</v>
      </c>
      <c r="F217" s="175" t="s">
        <v>648</v>
      </c>
      <c r="G217" s="175" t="s">
        <v>1117</v>
      </c>
    </row>
    <row r="218" spans="1:7">
      <c r="A218" s="175" t="s">
        <v>1750</v>
      </c>
      <c r="B218" s="175" t="s">
        <v>1751</v>
      </c>
      <c r="C218" s="175" t="s">
        <v>1209</v>
      </c>
      <c r="D218" s="175" t="s">
        <v>1210</v>
      </c>
      <c r="E218" s="175">
        <v>260</v>
      </c>
      <c r="F218" s="175" t="s">
        <v>632</v>
      </c>
      <c r="G218" s="175" t="s">
        <v>1108</v>
      </c>
    </row>
    <row r="219" spans="1:7">
      <c r="A219" s="175" t="s">
        <v>1000</v>
      </c>
      <c r="B219" s="175" t="s">
        <v>1000</v>
      </c>
      <c r="C219" s="175" t="s">
        <v>999</v>
      </c>
      <c r="D219" s="175" t="s">
        <v>1373</v>
      </c>
      <c r="E219" s="175">
        <v>768</v>
      </c>
      <c r="F219" s="175" t="s">
        <v>648</v>
      </c>
      <c r="G219" s="175" t="s">
        <v>1143</v>
      </c>
    </row>
    <row r="220" spans="1:7">
      <c r="A220" s="175" t="s">
        <v>1002</v>
      </c>
      <c r="B220" s="175" t="s">
        <v>1002</v>
      </c>
      <c r="C220" s="175" t="s">
        <v>1001</v>
      </c>
      <c r="D220" s="175" t="s">
        <v>1371</v>
      </c>
      <c r="E220" s="175">
        <v>764</v>
      </c>
      <c r="F220" s="175" t="s">
        <v>634</v>
      </c>
      <c r="G220" s="175" t="s">
        <v>1159</v>
      </c>
    </row>
    <row r="221" spans="1:7">
      <c r="A221" s="175" t="s">
        <v>1004</v>
      </c>
      <c r="B221" s="175" t="s">
        <v>1004</v>
      </c>
      <c r="C221" s="175" t="s">
        <v>1003</v>
      </c>
      <c r="D221" s="175" t="s">
        <v>1369</v>
      </c>
      <c r="E221" s="175">
        <v>762</v>
      </c>
      <c r="F221" s="175" t="s">
        <v>634</v>
      </c>
      <c r="G221" s="175" t="s">
        <v>1253</v>
      </c>
    </row>
    <row r="222" spans="1:7">
      <c r="A222" s="175" t="s">
        <v>1006</v>
      </c>
      <c r="B222" s="175" t="s">
        <v>1006</v>
      </c>
      <c r="C222" s="175" t="s">
        <v>1005</v>
      </c>
      <c r="D222" s="175" t="s">
        <v>1374</v>
      </c>
      <c r="E222" s="175">
        <v>772</v>
      </c>
      <c r="F222" s="175" t="s">
        <v>653</v>
      </c>
      <c r="G222" s="175" t="s">
        <v>1114</v>
      </c>
    </row>
    <row r="223" spans="1:7">
      <c r="A223" s="175" t="s">
        <v>1008</v>
      </c>
      <c r="B223" s="175" t="s">
        <v>1008</v>
      </c>
      <c r="C223" s="175" t="s">
        <v>1007</v>
      </c>
      <c r="D223" s="175" t="s">
        <v>1372</v>
      </c>
      <c r="E223" s="175">
        <v>626</v>
      </c>
      <c r="F223" s="175" t="s">
        <v>634</v>
      </c>
      <c r="G223" s="175" t="s">
        <v>1159</v>
      </c>
    </row>
    <row r="224" spans="1:7">
      <c r="A224" s="175" t="s">
        <v>1010</v>
      </c>
      <c r="B224" s="175" t="s">
        <v>1010</v>
      </c>
      <c r="C224" s="175" t="s">
        <v>1009</v>
      </c>
      <c r="D224" s="175" t="s">
        <v>1379</v>
      </c>
      <c r="E224" s="175">
        <v>795</v>
      </c>
      <c r="F224" s="175" t="s">
        <v>634</v>
      </c>
      <c r="G224" s="175" t="s">
        <v>1253</v>
      </c>
    </row>
    <row r="225" spans="1:7">
      <c r="A225" s="175" t="s">
        <v>1012</v>
      </c>
      <c r="B225" s="175" t="s">
        <v>1012</v>
      </c>
      <c r="C225" s="175" t="s">
        <v>1011</v>
      </c>
      <c r="D225" s="175" t="s">
        <v>1377</v>
      </c>
      <c r="E225" s="175">
        <v>788</v>
      </c>
      <c r="F225" s="175" t="s">
        <v>648</v>
      </c>
      <c r="G225" s="175" t="s">
        <v>1112</v>
      </c>
    </row>
    <row r="226" spans="1:7">
      <c r="A226" s="175" t="s">
        <v>1014</v>
      </c>
      <c r="B226" s="175" t="s">
        <v>1014</v>
      </c>
      <c r="C226" s="175" t="s">
        <v>1013</v>
      </c>
      <c r="D226" s="175" t="s">
        <v>1375</v>
      </c>
      <c r="E226" s="175">
        <v>776</v>
      </c>
      <c r="F226" s="175" t="s">
        <v>653</v>
      </c>
      <c r="G226" s="175" t="s">
        <v>1114</v>
      </c>
    </row>
    <row r="227" spans="1:7">
      <c r="A227" s="175" t="s">
        <v>1016</v>
      </c>
      <c r="B227" s="175" t="s">
        <v>1016</v>
      </c>
      <c r="C227" s="175" t="s">
        <v>1015</v>
      </c>
      <c r="D227" s="175" t="s">
        <v>1378</v>
      </c>
      <c r="E227" s="175">
        <v>792</v>
      </c>
      <c r="F227" s="175" t="s">
        <v>634</v>
      </c>
      <c r="G227" s="175" t="s">
        <v>1128</v>
      </c>
    </row>
    <row r="228" spans="1:7">
      <c r="A228" s="175" t="s">
        <v>1018</v>
      </c>
      <c r="B228" s="175" t="s">
        <v>1018</v>
      </c>
      <c r="C228" s="175" t="s">
        <v>1017</v>
      </c>
      <c r="D228" s="175" t="s">
        <v>1376</v>
      </c>
      <c r="E228" s="175">
        <v>780</v>
      </c>
      <c r="F228" s="175" t="s">
        <v>1119</v>
      </c>
      <c r="G228" s="175" t="s">
        <v>639</v>
      </c>
    </row>
    <row r="229" spans="1:7">
      <c r="A229" s="175" t="s">
        <v>1020</v>
      </c>
      <c r="B229" s="175" t="s">
        <v>1020</v>
      </c>
      <c r="C229" s="175" t="s">
        <v>1019</v>
      </c>
      <c r="D229" s="175" t="s">
        <v>1381</v>
      </c>
      <c r="E229" s="175">
        <v>798</v>
      </c>
      <c r="F229" s="175" t="s">
        <v>653</v>
      </c>
      <c r="G229" s="175" t="s">
        <v>1114</v>
      </c>
    </row>
    <row r="230" spans="1:7">
      <c r="A230" s="175" t="s">
        <v>1752</v>
      </c>
      <c r="B230" s="175" t="s">
        <v>1752</v>
      </c>
      <c r="C230" s="175" t="s">
        <v>1021</v>
      </c>
      <c r="D230" s="175" t="s">
        <v>1368</v>
      </c>
      <c r="E230" s="175">
        <v>158</v>
      </c>
      <c r="F230" s="175" t="s">
        <v>634</v>
      </c>
      <c r="G230" s="175" t="s">
        <v>1173</v>
      </c>
    </row>
    <row r="231" spans="1:7">
      <c r="A231" s="175" t="s">
        <v>1753</v>
      </c>
      <c r="B231" s="175" t="s">
        <v>1753</v>
      </c>
      <c r="C231" s="175" t="s">
        <v>1022</v>
      </c>
      <c r="D231" s="175" t="s">
        <v>1370</v>
      </c>
      <c r="E231" s="175">
        <v>834</v>
      </c>
      <c r="F231" s="175" t="s">
        <v>648</v>
      </c>
      <c r="G231" s="175" t="s">
        <v>1163</v>
      </c>
    </row>
    <row r="232" spans="1:7">
      <c r="A232" s="175" t="s">
        <v>1024</v>
      </c>
      <c r="B232" s="175" t="s">
        <v>1024</v>
      </c>
      <c r="C232" s="175" t="s">
        <v>1023</v>
      </c>
      <c r="D232" s="175" t="s">
        <v>1383</v>
      </c>
      <c r="E232" s="175">
        <v>804</v>
      </c>
      <c r="F232" s="175" t="s">
        <v>632</v>
      </c>
      <c r="G232" s="175" t="s">
        <v>1110</v>
      </c>
    </row>
    <row r="233" spans="1:7">
      <c r="A233" s="175" t="s">
        <v>1026</v>
      </c>
      <c r="B233" s="175" t="s">
        <v>1026</v>
      </c>
      <c r="C233" s="175" t="s">
        <v>1025</v>
      </c>
      <c r="D233" s="175" t="s">
        <v>1382</v>
      </c>
      <c r="E233" s="175">
        <v>800</v>
      </c>
      <c r="F233" s="175" t="s">
        <v>648</v>
      </c>
      <c r="G233" s="175" t="s">
        <v>1163</v>
      </c>
    </row>
    <row r="234" spans="1:7">
      <c r="A234" s="175" t="s">
        <v>1754</v>
      </c>
      <c r="B234" s="175" t="s">
        <v>1755</v>
      </c>
      <c r="C234" s="175" t="s">
        <v>1386</v>
      </c>
      <c r="D234" s="175" t="s">
        <v>1387</v>
      </c>
      <c r="E234" s="175">
        <v>581</v>
      </c>
      <c r="F234" s="175" t="s">
        <v>1119</v>
      </c>
      <c r="G234" s="175" t="s">
        <v>1145</v>
      </c>
    </row>
    <row r="235" spans="1:7">
      <c r="A235" s="175" t="s">
        <v>1756</v>
      </c>
      <c r="B235" s="175" t="s">
        <v>1388</v>
      </c>
      <c r="C235" s="175" t="s">
        <v>1027</v>
      </c>
      <c r="D235" s="175" t="s">
        <v>1388</v>
      </c>
      <c r="E235" s="175">
        <v>840</v>
      </c>
      <c r="F235" s="175" t="s">
        <v>1119</v>
      </c>
      <c r="G235" s="175" t="s">
        <v>1145</v>
      </c>
    </row>
    <row r="236" spans="1:7">
      <c r="A236" s="175" t="s">
        <v>1029</v>
      </c>
      <c r="B236" s="175" t="s">
        <v>1029</v>
      </c>
      <c r="C236" s="175" t="s">
        <v>1028</v>
      </c>
      <c r="D236" s="175" t="s">
        <v>1389</v>
      </c>
      <c r="E236" s="175">
        <v>858</v>
      </c>
      <c r="F236" s="175" t="s">
        <v>1119</v>
      </c>
      <c r="G236" s="175" t="s">
        <v>1126</v>
      </c>
    </row>
    <row r="237" spans="1:7">
      <c r="A237" s="175" t="s">
        <v>1031</v>
      </c>
      <c r="B237" s="175" t="s">
        <v>1031</v>
      </c>
      <c r="C237" s="175" t="s">
        <v>1030</v>
      </c>
      <c r="D237" s="175" t="s">
        <v>1390</v>
      </c>
      <c r="E237" s="175">
        <v>860</v>
      </c>
      <c r="F237" s="175" t="s">
        <v>634</v>
      </c>
      <c r="G237" s="175" t="s">
        <v>1253</v>
      </c>
    </row>
    <row r="238" spans="1:7">
      <c r="A238" s="175" t="s">
        <v>1757</v>
      </c>
      <c r="B238" s="175" t="s">
        <v>1758</v>
      </c>
      <c r="C238" s="175" t="s">
        <v>1032</v>
      </c>
      <c r="D238" s="175" t="s">
        <v>1233</v>
      </c>
      <c r="E238" s="175">
        <v>336</v>
      </c>
      <c r="F238" s="175" t="s">
        <v>632</v>
      </c>
      <c r="G238" s="175" t="s">
        <v>1108</v>
      </c>
    </row>
    <row r="239" spans="1:7">
      <c r="A239" s="175" t="s">
        <v>1034</v>
      </c>
      <c r="B239" s="175" t="s">
        <v>1759</v>
      </c>
      <c r="C239" s="175" t="s">
        <v>1033</v>
      </c>
      <c r="D239" s="175" t="s">
        <v>1338</v>
      </c>
      <c r="E239" s="175">
        <v>670</v>
      </c>
      <c r="F239" s="175" t="s">
        <v>1119</v>
      </c>
      <c r="G239" s="175" t="s">
        <v>639</v>
      </c>
    </row>
    <row r="240" spans="1:7">
      <c r="A240" s="175" t="s">
        <v>1760</v>
      </c>
      <c r="B240" s="175" t="s">
        <v>1760</v>
      </c>
      <c r="C240" s="175" t="s">
        <v>1035</v>
      </c>
      <c r="D240" s="175" t="s">
        <v>1392</v>
      </c>
      <c r="E240" s="175">
        <v>862</v>
      </c>
      <c r="F240" s="175" t="s">
        <v>1119</v>
      </c>
      <c r="G240" s="175" t="s">
        <v>1126</v>
      </c>
    </row>
    <row r="241" spans="1:7">
      <c r="A241" s="175" t="s">
        <v>1761</v>
      </c>
      <c r="B241" s="175" t="s">
        <v>1761</v>
      </c>
      <c r="C241" s="175" t="s">
        <v>1036</v>
      </c>
      <c r="D241" s="175" t="s">
        <v>1394</v>
      </c>
      <c r="E241" s="175">
        <v>92</v>
      </c>
      <c r="F241" s="175" t="s">
        <v>1119</v>
      </c>
      <c r="G241" s="175" t="s">
        <v>639</v>
      </c>
    </row>
    <row r="242" spans="1:7">
      <c r="A242" s="175" t="s">
        <v>1761</v>
      </c>
      <c r="B242" s="175" t="s">
        <v>1761</v>
      </c>
      <c r="C242" s="175" t="s">
        <v>1037</v>
      </c>
      <c r="D242" s="175" t="s">
        <v>1395</v>
      </c>
      <c r="E242" s="175">
        <v>850</v>
      </c>
      <c r="F242" s="175" t="s">
        <v>1119</v>
      </c>
      <c r="G242" s="175" t="s">
        <v>639</v>
      </c>
    </row>
    <row r="243" spans="1:7">
      <c r="A243" s="175" t="s">
        <v>1039</v>
      </c>
      <c r="B243" s="175" t="s">
        <v>1039</v>
      </c>
      <c r="C243" s="175" t="s">
        <v>1038</v>
      </c>
      <c r="D243" s="175" t="s">
        <v>1393</v>
      </c>
      <c r="E243" s="175">
        <v>704</v>
      </c>
      <c r="F243" s="175" t="s">
        <v>634</v>
      </c>
      <c r="G243" s="175" t="s">
        <v>1159</v>
      </c>
    </row>
    <row r="244" spans="1:7">
      <c r="A244" s="175" t="s">
        <v>1041</v>
      </c>
      <c r="B244" s="175" t="s">
        <v>1041</v>
      </c>
      <c r="C244" s="175" t="s">
        <v>1040</v>
      </c>
      <c r="D244" s="175" t="s">
        <v>1391</v>
      </c>
      <c r="E244" s="175">
        <v>548</v>
      </c>
      <c r="F244" s="175" t="s">
        <v>653</v>
      </c>
      <c r="G244" s="175" t="s">
        <v>1114</v>
      </c>
    </row>
    <row r="245" spans="1:7">
      <c r="A245" s="175" t="s">
        <v>1043</v>
      </c>
      <c r="B245" s="175" t="s">
        <v>1043</v>
      </c>
      <c r="C245" s="175" t="s">
        <v>1042</v>
      </c>
      <c r="D245" s="175" t="s">
        <v>1396</v>
      </c>
      <c r="E245" s="175">
        <v>876</v>
      </c>
      <c r="F245" s="175" t="s">
        <v>653</v>
      </c>
      <c r="G245" s="175" t="s">
        <v>1114</v>
      </c>
    </row>
    <row r="246" spans="1:7">
      <c r="A246" s="175" t="s">
        <v>1680</v>
      </c>
      <c r="B246" s="175" t="s">
        <v>1680</v>
      </c>
      <c r="C246" s="175" t="s">
        <v>1762</v>
      </c>
      <c r="D246" s="175"/>
      <c r="E246" s="175" t="s">
        <v>1763</v>
      </c>
      <c r="F246" s="175"/>
      <c r="G246" s="175"/>
    </row>
    <row r="247" spans="1:7">
      <c r="A247" s="175" t="s">
        <v>1045</v>
      </c>
      <c r="B247" s="175" t="s">
        <v>1045</v>
      </c>
      <c r="C247" s="175" t="s">
        <v>1044</v>
      </c>
      <c r="D247" s="175" t="s">
        <v>1339</v>
      </c>
      <c r="E247" s="175">
        <v>882</v>
      </c>
      <c r="F247" s="175" t="s">
        <v>653</v>
      </c>
      <c r="G247" s="175" t="s">
        <v>1114</v>
      </c>
    </row>
    <row r="248" spans="1:7">
      <c r="A248" s="175" t="s">
        <v>1258</v>
      </c>
      <c r="B248" s="175" t="s">
        <v>1258</v>
      </c>
      <c r="C248" s="175" t="s">
        <v>1259</v>
      </c>
      <c r="D248" s="175" t="s">
        <v>1260</v>
      </c>
      <c r="E248" s="175" t="s">
        <v>1763</v>
      </c>
      <c r="F248" s="175" t="s">
        <v>632</v>
      </c>
      <c r="G248" s="175" t="s">
        <v>1110</v>
      </c>
    </row>
    <row r="249" spans="1:7">
      <c r="A249" s="175" t="s">
        <v>1047</v>
      </c>
      <c r="B249" s="175" t="s">
        <v>1047</v>
      </c>
      <c r="C249" s="175" t="s">
        <v>1046</v>
      </c>
      <c r="D249" s="175" t="s">
        <v>1398</v>
      </c>
      <c r="E249" s="175">
        <v>887</v>
      </c>
      <c r="F249" s="175" t="s">
        <v>634</v>
      </c>
      <c r="G249" s="175" t="s">
        <v>1128</v>
      </c>
    </row>
    <row r="250" spans="1:7">
      <c r="A250" s="175" t="s">
        <v>1049</v>
      </c>
      <c r="B250" s="175" t="s">
        <v>1049</v>
      </c>
      <c r="C250" s="175" t="s">
        <v>1048</v>
      </c>
      <c r="D250" s="175" t="s">
        <v>1284</v>
      </c>
      <c r="E250" s="175">
        <v>175</v>
      </c>
      <c r="F250" s="175" t="s">
        <v>648</v>
      </c>
      <c r="G250" s="175" t="s">
        <v>1163</v>
      </c>
    </row>
    <row r="251" spans="1:7">
      <c r="A251" s="175" t="s">
        <v>1051</v>
      </c>
      <c r="B251" s="175" t="s">
        <v>1051</v>
      </c>
      <c r="C251" s="175" t="s">
        <v>1050</v>
      </c>
      <c r="D251" s="175" t="s">
        <v>1353</v>
      </c>
      <c r="E251" s="175">
        <v>710</v>
      </c>
      <c r="F251" s="175" t="s">
        <v>648</v>
      </c>
      <c r="G251" s="175" t="s">
        <v>1151</v>
      </c>
    </row>
    <row r="252" spans="1:7">
      <c r="A252" s="175" t="s">
        <v>1053</v>
      </c>
      <c r="B252" s="175" t="s">
        <v>1053</v>
      </c>
      <c r="C252" s="175" t="s">
        <v>1052</v>
      </c>
      <c r="D252" s="175" t="s">
        <v>1399</v>
      </c>
      <c r="E252" s="175">
        <v>894</v>
      </c>
      <c r="F252" s="175" t="s">
        <v>648</v>
      </c>
      <c r="G252" s="175" t="s">
        <v>1163</v>
      </c>
    </row>
    <row r="253" spans="1:7">
      <c r="A253" s="175" t="s">
        <v>1055</v>
      </c>
      <c r="B253" s="175" t="s">
        <v>1055</v>
      </c>
      <c r="C253" s="175" t="s">
        <v>1054</v>
      </c>
      <c r="D253" s="175" t="s">
        <v>1400</v>
      </c>
      <c r="E253" s="175">
        <v>716</v>
      </c>
      <c r="F253" s="175" t="s">
        <v>648</v>
      </c>
      <c r="G253" s="175" t="s">
        <v>1163</v>
      </c>
    </row>
    <row r="254" spans="1:7">
      <c r="A254" s="175"/>
      <c r="B254" s="175"/>
      <c r="C254" s="175"/>
      <c r="D254" s="175"/>
      <c r="E254" s="175"/>
      <c r="F254" s="175"/>
      <c r="G254" s="175"/>
    </row>
  </sheetData>
  <phoneticPr fontId="41" type="noConversion"/>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D12"/>
  <sheetViews>
    <sheetView zoomScale="88" zoomScaleNormal="174" zoomScalePageLayoutView="174" workbookViewId="0">
      <selection activeCell="A4" sqref="A4:B9"/>
    </sheetView>
  </sheetViews>
  <sheetFormatPr baseColWidth="10" defaultColWidth="11" defaultRowHeight="16"/>
  <cols>
    <col min="1" max="1" width="18.5" bestFit="1" customWidth="1"/>
    <col min="2" max="2" width="20.6640625" customWidth="1"/>
    <col min="3" max="3" width="166.33203125" customWidth="1"/>
    <col min="4" max="4" width="8.6640625" customWidth="1"/>
  </cols>
  <sheetData>
    <row r="2" spans="1:4" ht="17" thickBot="1"/>
    <row r="3" spans="1:4" ht="17" thickBot="1">
      <c r="A3" s="514" t="s">
        <v>1064</v>
      </c>
      <c r="B3" s="512" t="s">
        <v>1063</v>
      </c>
      <c r="C3" s="512" t="s">
        <v>1896</v>
      </c>
      <c r="D3" s="512" t="s">
        <v>2114</v>
      </c>
    </row>
    <row r="4" spans="1:4">
      <c r="A4" s="515" t="s">
        <v>444</v>
      </c>
      <c r="B4" s="519" t="s">
        <v>1647</v>
      </c>
      <c r="C4" s="513" t="s">
        <v>2117</v>
      </c>
      <c r="D4" s="32">
        <v>1</v>
      </c>
    </row>
    <row r="5" spans="1:4">
      <c r="A5" s="515" t="s">
        <v>1402</v>
      </c>
      <c r="B5" s="519" t="s">
        <v>2371</v>
      </c>
      <c r="C5" s="166" t="s">
        <v>2118</v>
      </c>
      <c r="D5" s="23">
        <v>3</v>
      </c>
    </row>
    <row r="6" spans="1:4">
      <c r="A6" s="516" t="s">
        <v>0</v>
      </c>
      <c r="B6" s="520" t="s">
        <v>1065</v>
      </c>
      <c r="C6" s="166" t="s">
        <v>1897</v>
      </c>
      <c r="D6" s="23">
        <v>4</v>
      </c>
    </row>
    <row r="7" spans="1:4">
      <c r="A7" s="516" t="s">
        <v>1067</v>
      </c>
      <c r="B7" s="520" t="s">
        <v>1066</v>
      </c>
      <c r="C7" s="166" t="s">
        <v>1898</v>
      </c>
      <c r="D7" s="23">
        <v>5</v>
      </c>
    </row>
    <row r="8" spans="1:4">
      <c r="A8" s="517" t="s">
        <v>618</v>
      </c>
      <c r="B8" s="166" t="s">
        <v>1068</v>
      </c>
      <c r="C8" s="166" t="s">
        <v>1894</v>
      </c>
      <c r="D8" s="23">
        <v>2</v>
      </c>
    </row>
    <row r="9" spans="1:4" ht="17" thickBot="1">
      <c r="A9" s="518" t="s">
        <v>1057</v>
      </c>
      <c r="B9" s="167" t="s">
        <v>1069</v>
      </c>
      <c r="C9" s="167" t="s">
        <v>1895</v>
      </c>
      <c r="D9" s="24">
        <v>6</v>
      </c>
    </row>
    <row r="10" spans="1:4">
      <c r="A10" s="28"/>
      <c r="B10" s="28"/>
      <c r="C10" s="28"/>
      <c r="D10" s="28"/>
    </row>
    <row r="11" spans="1:4">
      <c r="D11" s="97" t="str">
        <f>IF(SUM(D4:D9)=COUNT(D4:D9)*(COUNT(D4:D9)+1)/2,"OK","Rank PB")</f>
        <v>OK</v>
      </c>
    </row>
    <row r="12" spans="1:4">
      <c r="A12" s="174" t="s">
        <v>1070</v>
      </c>
    </row>
  </sheetData>
  <phoneticPr fontId="41" type="noConversion"/>
  <hyperlinks>
    <hyperlink ref="A12" location="Variables_format!A1" display="See Variables_format" xr:uid="{00000000-0004-0000-0C00-000000000000}"/>
  </hyperlinks>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218"/>
  <sheetViews>
    <sheetView workbookViewId="0"/>
  </sheetViews>
  <sheetFormatPr baseColWidth="10" defaultColWidth="11" defaultRowHeight="16"/>
  <cols>
    <col min="1" max="1" width="45" customWidth="1"/>
  </cols>
  <sheetData>
    <row r="1" spans="1:1" ht="17" thickBot="1">
      <c r="A1" t="s">
        <v>1410</v>
      </c>
    </row>
    <row r="2" spans="1:1">
      <c r="A2" s="207">
        <f>1800</f>
        <v>1800</v>
      </c>
    </row>
    <row r="3" spans="1:1">
      <c r="A3" s="166">
        <f>A2+1</f>
        <v>1801</v>
      </c>
    </row>
    <row r="4" spans="1:1">
      <c r="A4" s="166">
        <f t="shared" ref="A4:A67" si="0">A3+1</f>
        <v>1802</v>
      </c>
    </row>
    <row r="5" spans="1:1">
      <c r="A5" s="166">
        <f t="shared" si="0"/>
        <v>1803</v>
      </c>
    </row>
    <row r="6" spans="1:1">
      <c r="A6" s="166">
        <f t="shared" si="0"/>
        <v>1804</v>
      </c>
    </row>
    <row r="7" spans="1:1">
      <c r="A7" s="166">
        <f t="shared" si="0"/>
        <v>1805</v>
      </c>
    </row>
    <row r="8" spans="1:1">
      <c r="A8" s="166">
        <f t="shared" si="0"/>
        <v>1806</v>
      </c>
    </row>
    <row r="9" spans="1:1">
      <c r="A9" s="166">
        <f t="shared" si="0"/>
        <v>1807</v>
      </c>
    </row>
    <row r="10" spans="1:1">
      <c r="A10" s="166">
        <f t="shared" si="0"/>
        <v>1808</v>
      </c>
    </row>
    <row r="11" spans="1:1">
      <c r="A11" s="166">
        <f t="shared" si="0"/>
        <v>1809</v>
      </c>
    </row>
    <row r="12" spans="1:1">
      <c r="A12" s="166">
        <f t="shared" si="0"/>
        <v>1810</v>
      </c>
    </row>
    <row r="13" spans="1:1">
      <c r="A13" s="166">
        <f t="shared" si="0"/>
        <v>1811</v>
      </c>
    </row>
    <row r="14" spans="1:1">
      <c r="A14" s="166">
        <f t="shared" si="0"/>
        <v>1812</v>
      </c>
    </row>
    <row r="15" spans="1:1">
      <c r="A15" s="166">
        <f t="shared" si="0"/>
        <v>1813</v>
      </c>
    </row>
    <row r="16" spans="1:1">
      <c r="A16" s="166">
        <f t="shared" si="0"/>
        <v>1814</v>
      </c>
    </row>
    <row r="17" spans="1:1">
      <c r="A17" s="166">
        <f t="shared" si="0"/>
        <v>1815</v>
      </c>
    </row>
    <row r="18" spans="1:1">
      <c r="A18" s="166">
        <f t="shared" si="0"/>
        <v>1816</v>
      </c>
    </row>
    <row r="19" spans="1:1">
      <c r="A19" s="166">
        <f t="shared" si="0"/>
        <v>1817</v>
      </c>
    </row>
    <row r="20" spans="1:1">
      <c r="A20" s="166">
        <f t="shared" si="0"/>
        <v>1818</v>
      </c>
    </row>
    <row r="21" spans="1:1">
      <c r="A21" s="166">
        <f t="shared" si="0"/>
        <v>1819</v>
      </c>
    </row>
    <row r="22" spans="1:1">
      <c r="A22" s="166">
        <f t="shared" si="0"/>
        <v>1820</v>
      </c>
    </row>
    <row r="23" spans="1:1">
      <c r="A23" s="166">
        <f t="shared" si="0"/>
        <v>1821</v>
      </c>
    </row>
    <row r="24" spans="1:1">
      <c r="A24" s="166">
        <f t="shared" si="0"/>
        <v>1822</v>
      </c>
    </row>
    <row r="25" spans="1:1">
      <c r="A25" s="166">
        <f t="shared" si="0"/>
        <v>1823</v>
      </c>
    </row>
    <row r="26" spans="1:1">
      <c r="A26" s="166">
        <f t="shared" si="0"/>
        <v>1824</v>
      </c>
    </row>
    <row r="27" spans="1:1">
      <c r="A27" s="166">
        <f t="shared" si="0"/>
        <v>1825</v>
      </c>
    </row>
    <row r="28" spans="1:1">
      <c r="A28" s="166">
        <f t="shared" si="0"/>
        <v>1826</v>
      </c>
    </row>
    <row r="29" spans="1:1">
      <c r="A29" s="166">
        <f t="shared" si="0"/>
        <v>1827</v>
      </c>
    </row>
    <row r="30" spans="1:1">
      <c r="A30" s="166">
        <f t="shared" si="0"/>
        <v>1828</v>
      </c>
    </row>
    <row r="31" spans="1:1">
      <c r="A31" s="166">
        <f t="shared" si="0"/>
        <v>1829</v>
      </c>
    </row>
    <row r="32" spans="1:1">
      <c r="A32" s="166">
        <f t="shared" si="0"/>
        <v>1830</v>
      </c>
    </row>
    <row r="33" spans="1:1">
      <c r="A33" s="166">
        <f t="shared" si="0"/>
        <v>1831</v>
      </c>
    </row>
    <row r="34" spans="1:1">
      <c r="A34" s="166">
        <f t="shared" si="0"/>
        <v>1832</v>
      </c>
    </row>
    <row r="35" spans="1:1">
      <c r="A35" s="166">
        <f t="shared" si="0"/>
        <v>1833</v>
      </c>
    </row>
    <row r="36" spans="1:1">
      <c r="A36" s="166">
        <f t="shared" si="0"/>
        <v>1834</v>
      </c>
    </row>
    <row r="37" spans="1:1">
      <c r="A37" s="166">
        <f t="shared" si="0"/>
        <v>1835</v>
      </c>
    </row>
    <row r="38" spans="1:1">
      <c r="A38" s="166">
        <f t="shared" si="0"/>
        <v>1836</v>
      </c>
    </row>
    <row r="39" spans="1:1">
      <c r="A39" s="166">
        <f t="shared" si="0"/>
        <v>1837</v>
      </c>
    </row>
    <row r="40" spans="1:1">
      <c r="A40" s="166">
        <f t="shared" si="0"/>
        <v>1838</v>
      </c>
    </row>
    <row r="41" spans="1:1">
      <c r="A41" s="166">
        <f t="shared" si="0"/>
        <v>1839</v>
      </c>
    </row>
    <row r="42" spans="1:1">
      <c r="A42" s="166">
        <f t="shared" si="0"/>
        <v>1840</v>
      </c>
    </row>
    <row r="43" spans="1:1">
      <c r="A43" s="166">
        <f t="shared" si="0"/>
        <v>1841</v>
      </c>
    </row>
    <row r="44" spans="1:1">
      <c r="A44" s="166">
        <f t="shared" si="0"/>
        <v>1842</v>
      </c>
    </row>
    <row r="45" spans="1:1">
      <c r="A45" s="166">
        <f t="shared" si="0"/>
        <v>1843</v>
      </c>
    </row>
    <row r="46" spans="1:1">
      <c r="A46" s="166">
        <f t="shared" si="0"/>
        <v>1844</v>
      </c>
    </row>
    <row r="47" spans="1:1">
      <c r="A47" s="166">
        <f t="shared" si="0"/>
        <v>1845</v>
      </c>
    </row>
    <row r="48" spans="1:1">
      <c r="A48" s="166">
        <f t="shared" si="0"/>
        <v>1846</v>
      </c>
    </row>
    <row r="49" spans="1:1">
      <c r="A49" s="166">
        <f t="shared" si="0"/>
        <v>1847</v>
      </c>
    </row>
    <row r="50" spans="1:1">
      <c r="A50" s="166">
        <f t="shared" si="0"/>
        <v>1848</v>
      </c>
    </row>
    <row r="51" spans="1:1">
      <c r="A51" s="166">
        <f t="shared" si="0"/>
        <v>1849</v>
      </c>
    </row>
    <row r="52" spans="1:1">
      <c r="A52" s="166">
        <f t="shared" si="0"/>
        <v>1850</v>
      </c>
    </row>
    <row r="53" spans="1:1">
      <c r="A53" s="166">
        <f t="shared" si="0"/>
        <v>1851</v>
      </c>
    </row>
    <row r="54" spans="1:1">
      <c r="A54" s="166">
        <f t="shared" si="0"/>
        <v>1852</v>
      </c>
    </row>
    <row r="55" spans="1:1">
      <c r="A55" s="166">
        <f t="shared" si="0"/>
        <v>1853</v>
      </c>
    </row>
    <row r="56" spans="1:1">
      <c r="A56" s="166">
        <f t="shared" si="0"/>
        <v>1854</v>
      </c>
    </row>
    <row r="57" spans="1:1">
      <c r="A57" s="166">
        <f t="shared" si="0"/>
        <v>1855</v>
      </c>
    </row>
    <row r="58" spans="1:1">
      <c r="A58" s="166">
        <f t="shared" si="0"/>
        <v>1856</v>
      </c>
    </row>
    <row r="59" spans="1:1">
      <c r="A59" s="166">
        <f t="shared" si="0"/>
        <v>1857</v>
      </c>
    </row>
    <row r="60" spans="1:1">
      <c r="A60" s="166">
        <f t="shared" si="0"/>
        <v>1858</v>
      </c>
    </row>
    <row r="61" spans="1:1">
      <c r="A61" s="166">
        <f t="shared" si="0"/>
        <v>1859</v>
      </c>
    </row>
    <row r="62" spans="1:1">
      <c r="A62" s="166">
        <f t="shared" si="0"/>
        <v>1860</v>
      </c>
    </row>
    <row r="63" spans="1:1">
      <c r="A63" s="166">
        <f t="shared" si="0"/>
        <v>1861</v>
      </c>
    </row>
    <row r="64" spans="1:1">
      <c r="A64" s="166">
        <f t="shared" si="0"/>
        <v>1862</v>
      </c>
    </row>
    <row r="65" spans="1:1">
      <c r="A65" s="166">
        <f t="shared" si="0"/>
        <v>1863</v>
      </c>
    </row>
    <row r="66" spans="1:1">
      <c r="A66" s="166">
        <f t="shared" si="0"/>
        <v>1864</v>
      </c>
    </row>
    <row r="67" spans="1:1">
      <c r="A67" s="166">
        <f t="shared" si="0"/>
        <v>1865</v>
      </c>
    </row>
    <row r="68" spans="1:1">
      <c r="A68" s="166">
        <f t="shared" ref="A68:A131" si="1">A67+1</f>
        <v>1866</v>
      </c>
    </row>
    <row r="69" spans="1:1">
      <c r="A69" s="166">
        <f t="shared" si="1"/>
        <v>1867</v>
      </c>
    </row>
    <row r="70" spans="1:1">
      <c r="A70" s="166">
        <f t="shared" si="1"/>
        <v>1868</v>
      </c>
    </row>
    <row r="71" spans="1:1">
      <c r="A71" s="166">
        <f t="shared" si="1"/>
        <v>1869</v>
      </c>
    </row>
    <row r="72" spans="1:1">
      <c r="A72" s="166">
        <f t="shared" si="1"/>
        <v>1870</v>
      </c>
    </row>
    <row r="73" spans="1:1">
      <c r="A73" s="166">
        <f t="shared" si="1"/>
        <v>1871</v>
      </c>
    </row>
    <row r="74" spans="1:1">
      <c r="A74" s="166">
        <f t="shared" si="1"/>
        <v>1872</v>
      </c>
    </row>
    <row r="75" spans="1:1">
      <c r="A75" s="166">
        <f t="shared" si="1"/>
        <v>1873</v>
      </c>
    </row>
    <row r="76" spans="1:1">
      <c r="A76" s="166">
        <f t="shared" si="1"/>
        <v>1874</v>
      </c>
    </row>
    <row r="77" spans="1:1">
      <c r="A77" s="166">
        <f t="shared" si="1"/>
        <v>1875</v>
      </c>
    </row>
    <row r="78" spans="1:1">
      <c r="A78" s="166">
        <f t="shared" si="1"/>
        <v>1876</v>
      </c>
    </row>
    <row r="79" spans="1:1">
      <c r="A79" s="166">
        <f t="shared" si="1"/>
        <v>1877</v>
      </c>
    </row>
    <row r="80" spans="1:1">
      <c r="A80" s="166">
        <f t="shared" si="1"/>
        <v>1878</v>
      </c>
    </row>
    <row r="81" spans="1:1">
      <c r="A81" s="166">
        <f t="shared" si="1"/>
        <v>1879</v>
      </c>
    </row>
    <row r="82" spans="1:1">
      <c r="A82" s="166">
        <f t="shared" si="1"/>
        <v>1880</v>
      </c>
    </row>
    <row r="83" spans="1:1">
      <c r="A83" s="166">
        <f t="shared" si="1"/>
        <v>1881</v>
      </c>
    </row>
    <row r="84" spans="1:1">
      <c r="A84" s="166">
        <f t="shared" si="1"/>
        <v>1882</v>
      </c>
    </row>
    <row r="85" spans="1:1">
      <c r="A85" s="166">
        <f t="shared" si="1"/>
        <v>1883</v>
      </c>
    </row>
    <row r="86" spans="1:1">
      <c r="A86" s="166">
        <f t="shared" si="1"/>
        <v>1884</v>
      </c>
    </row>
    <row r="87" spans="1:1">
      <c r="A87" s="166">
        <f t="shared" si="1"/>
        <v>1885</v>
      </c>
    </row>
    <row r="88" spans="1:1">
      <c r="A88" s="166">
        <f t="shared" si="1"/>
        <v>1886</v>
      </c>
    </row>
    <row r="89" spans="1:1">
      <c r="A89" s="166">
        <f t="shared" si="1"/>
        <v>1887</v>
      </c>
    </row>
    <row r="90" spans="1:1">
      <c r="A90" s="166">
        <f t="shared" si="1"/>
        <v>1888</v>
      </c>
    </row>
    <row r="91" spans="1:1">
      <c r="A91" s="166">
        <f t="shared" si="1"/>
        <v>1889</v>
      </c>
    </row>
    <row r="92" spans="1:1">
      <c r="A92" s="166">
        <f t="shared" si="1"/>
        <v>1890</v>
      </c>
    </row>
    <row r="93" spans="1:1">
      <c r="A93" s="166">
        <f t="shared" si="1"/>
        <v>1891</v>
      </c>
    </row>
    <row r="94" spans="1:1">
      <c r="A94" s="166">
        <f t="shared" si="1"/>
        <v>1892</v>
      </c>
    </row>
    <row r="95" spans="1:1">
      <c r="A95" s="166">
        <f t="shared" si="1"/>
        <v>1893</v>
      </c>
    </row>
    <row r="96" spans="1:1">
      <c r="A96" s="166">
        <f t="shared" si="1"/>
        <v>1894</v>
      </c>
    </row>
    <row r="97" spans="1:1">
      <c r="A97" s="166">
        <f t="shared" si="1"/>
        <v>1895</v>
      </c>
    </row>
    <row r="98" spans="1:1">
      <c r="A98" s="166">
        <f t="shared" si="1"/>
        <v>1896</v>
      </c>
    </row>
    <row r="99" spans="1:1">
      <c r="A99" s="166">
        <f t="shared" si="1"/>
        <v>1897</v>
      </c>
    </row>
    <row r="100" spans="1:1">
      <c r="A100" s="166">
        <f t="shared" si="1"/>
        <v>1898</v>
      </c>
    </row>
    <row r="101" spans="1:1">
      <c r="A101" s="166">
        <f t="shared" si="1"/>
        <v>1899</v>
      </c>
    </row>
    <row r="102" spans="1:1">
      <c r="A102" s="166">
        <f t="shared" si="1"/>
        <v>1900</v>
      </c>
    </row>
    <row r="103" spans="1:1">
      <c r="A103" s="166">
        <f t="shared" si="1"/>
        <v>1901</v>
      </c>
    </row>
    <row r="104" spans="1:1">
      <c r="A104" s="166">
        <f t="shared" si="1"/>
        <v>1902</v>
      </c>
    </row>
    <row r="105" spans="1:1">
      <c r="A105" s="166">
        <f t="shared" si="1"/>
        <v>1903</v>
      </c>
    </row>
    <row r="106" spans="1:1">
      <c r="A106" s="166">
        <f t="shared" si="1"/>
        <v>1904</v>
      </c>
    </row>
    <row r="107" spans="1:1">
      <c r="A107" s="166">
        <f t="shared" si="1"/>
        <v>1905</v>
      </c>
    </row>
    <row r="108" spans="1:1">
      <c r="A108" s="166">
        <f t="shared" si="1"/>
        <v>1906</v>
      </c>
    </row>
    <row r="109" spans="1:1">
      <c r="A109" s="166">
        <f t="shared" si="1"/>
        <v>1907</v>
      </c>
    </row>
    <row r="110" spans="1:1">
      <c r="A110" s="166">
        <f t="shared" si="1"/>
        <v>1908</v>
      </c>
    </row>
    <row r="111" spans="1:1">
      <c r="A111" s="166">
        <f t="shared" si="1"/>
        <v>1909</v>
      </c>
    </row>
    <row r="112" spans="1:1">
      <c r="A112" s="166">
        <f t="shared" si="1"/>
        <v>1910</v>
      </c>
    </row>
    <row r="113" spans="1:1">
      <c r="A113" s="166">
        <f t="shared" si="1"/>
        <v>1911</v>
      </c>
    </row>
    <row r="114" spans="1:1">
      <c r="A114" s="166">
        <f t="shared" si="1"/>
        <v>1912</v>
      </c>
    </row>
    <row r="115" spans="1:1">
      <c r="A115" s="166">
        <f t="shared" si="1"/>
        <v>1913</v>
      </c>
    </row>
    <row r="116" spans="1:1">
      <c r="A116" s="166">
        <f t="shared" si="1"/>
        <v>1914</v>
      </c>
    </row>
    <row r="117" spans="1:1">
      <c r="A117" s="166">
        <f t="shared" si="1"/>
        <v>1915</v>
      </c>
    </row>
    <row r="118" spans="1:1">
      <c r="A118" s="166">
        <f t="shared" si="1"/>
        <v>1916</v>
      </c>
    </row>
    <row r="119" spans="1:1">
      <c r="A119" s="166">
        <f t="shared" si="1"/>
        <v>1917</v>
      </c>
    </row>
    <row r="120" spans="1:1">
      <c r="A120" s="166">
        <f t="shared" si="1"/>
        <v>1918</v>
      </c>
    </row>
    <row r="121" spans="1:1">
      <c r="A121" s="166">
        <f t="shared" si="1"/>
        <v>1919</v>
      </c>
    </row>
    <row r="122" spans="1:1">
      <c r="A122" s="166">
        <f t="shared" si="1"/>
        <v>1920</v>
      </c>
    </row>
    <row r="123" spans="1:1">
      <c r="A123" s="166">
        <f t="shared" si="1"/>
        <v>1921</v>
      </c>
    </row>
    <row r="124" spans="1:1">
      <c r="A124" s="166">
        <f t="shared" si="1"/>
        <v>1922</v>
      </c>
    </row>
    <row r="125" spans="1:1">
      <c r="A125" s="166">
        <f t="shared" si="1"/>
        <v>1923</v>
      </c>
    </row>
    <row r="126" spans="1:1">
      <c r="A126" s="166">
        <f t="shared" si="1"/>
        <v>1924</v>
      </c>
    </row>
    <row r="127" spans="1:1">
      <c r="A127" s="166">
        <f t="shared" si="1"/>
        <v>1925</v>
      </c>
    </row>
    <row r="128" spans="1:1">
      <c r="A128" s="166">
        <f t="shared" si="1"/>
        <v>1926</v>
      </c>
    </row>
    <row r="129" spans="1:1">
      <c r="A129" s="166">
        <f t="shared" si="1"/>
        <v>1927</v>
      </c>
    </row>
    <row r="130" spans="1:1">
      <c r="A130" s="166">
        <f t="shared" si="1"/>
        <v>1928</v>
      </c>
    </row>
    <row r="131" spans="1:1">
      <c r="A131" s="166">
        <f t="shared" si="1"/>
        <v>1929</v>
      </c>
    </row>
    <row r="132" spans="1:1">
      <c r="A132" s="166">
        <f t="shared" ref="A132:A195" si="2">A131+1</f>
        <v>1930</v>
      </c>
    </row>
    <row r="133" spans="1:1">
      <c r="A133" s="166">
        <f t="shared" si="2"/>
        <v>1931</v>
      </c>
    </row>
    <row r="134" spans="1:1">
      <c r="A134" s="166">
        <f t="shared" si="2"/>
        <v>1932</v>
      </c>
    </row>
    <row r="135" spans="1:1">
      <c r="A135" s="166">
        <f t="shared" si="2"/>
        <v>1933</v>
      </c>
    </row>
    <row r="136" spans="1:1">
      <c r="A136" s="166">
        <f t="shared" si="2"/>
        <v>1934</v>
      </c>
    </row>
    <row r="137" spans="1:1">
      <c r="A137" s="166">
        <f t="shared" si="2"/>
        <v>1935</v>
      </c>
    </row>
    <row r="138" spans="1:1">
      <c r="A138" s="166">
        <f t="shared" si="2"/>
        <v>1936</v>
      </c>
    </row>
    <row r="139" spans="1:1">
      <c r="A139" s="166">
        <f t="shared" si="2"/>
        <v>1937</v>
      </c>
    </row>
    <row r="140" spans="1:1">
      <c r="A140" s="166">
        <f t="shared" si="2"/>
        <v>1938</v>
      </c>
    </row>
    <row r="141" spans="1:1">
      <c r="A141" s="166">
        <f t="shared" si="2"/>
        <v>1939</v>
      </c>
    </row>
    <row r="142" spans="1:1">
      <c r="A142" s="166">
        <f t="shared" si="2"/>
        <v>1940</v>
      </c>
    </row>
    <row r="143" spans="1:1">
      <c r="A143" s="166">
        <f t="shared" si="2"/>
        <v>1941</v>
      </c>
    </row>
    <row r="144" spans="1:1">
      <c r="A144" s="166">
        <f t="shared" si="2"/>
        <v>1942</v>
      </c>
    </row>
    <row r="145" spans="1:1">
      <c r="A145" s="166">
        <f t="shared" si="2"/>
        <v>1943</v>
      </c>
    </row>
    <row r="146" spans="1:1">
      <c r="A146" s="166">
        <f t="shared" si="2"/>
        <v>1944</v>
      </c>
    </row>
    <row r="147" spans="1:1">
      <c r="A147" s="166">
        <f t="shared" si="2"/>
        <v>1945</v>
      </c>
    </row>
    <row r="148" spans="1:1">
      <c r="A148" s="166">
        <f t="shared" si="2"/>
        <v>1946</v>
      </c>
    </row>
    <row r="149" spans="1:1">
      <c r="A149" s="166">
        <f t="shared" si="2"/>
        <v>1947</v>
      </c>
    </row>
    <row r="150" spans="1:1">
      <c r="A150" s="166">
        <f t="shared" si="2"/>
        <v>1948</v>
      </c>
    </row>
    <row r="151" spans="1:1">
      <c r="A151" s="166">
        <f t="shared" si="2"/>
        <v>1949</v>
      </c>
    </row>
    <row r="152" spans="1:1">
      <c r="A152" s="166">
        <f t="shared" si="2"/>
        <v>1950</v>
      </c>
    </row>
    <row r="153" spans="1:1">
      <c r="A153" s="166">
        <f t="shared" si="2"/>
        <v>1951</v>
      </c>
    </row>
    <row r="154" spans="1:1">
      <c r="A154" s="166">
        <f t="shared" si="2"/>
        <v>1952</v>
      </c>
    </row>
    <row r="155" spans="1:1">
      <c r="A155" s="166">
        <f t="shared" si="2"/>
        <v>1953</v>
      </c>
    </row>
    <row r="156" spans="1:1">
      <c r="A156" s="166">
        <f t="shared" si="2"/>
        <v>1954</v>
      </c>
    </row>
    <row r="157" spans="1:1">
      <c r="A157" s="166">
        <f t="shared" si="2"/>
        <v>1955</v>
      </c>
    </row>
    <row r="158" spans="1:1">
      <c r="A158" s="166">
        <f t="shared" si="2"/>
        <v>1956</v>
      </c>
    </row>
    <row r="159" spans="1:1">
      <c r="A159" s="166">
        <f t="shared" si="2"/>
        <v>1957</v>
      </c>
    </row>
    <row r="160" spans="1:1">
      <c r="A160" s="166">
        <f t="shared" si="2"/>
        <v>1958</v>
      </c>
    </row>
    <row r="161" spans="1:1">
      <c r="A161" s="166">
        <f t="shared" si="2"/>
        <v>1959</v>
      </c>
    </row>
    <row r="162" spans="1:1">
      <c r="A162" s="166">
        <f t="shared" si="2"/>
        <v>1960</v>
      </c>
    </row>
    <row r="163" spans="1:1">
      <c r="A163" s="166">
        <f t="shared" si="2"/>
        <v>1961</v>
      </c>
    </row>
    <row r="164" spans="1:1">
      <c r="A164" s="166">
        <f t="shared" si="2"/>
        <v>1962</v>
      </c>
    </row>
    <row r="165" spans="1:1">
      <c r="A165" s="166">
        <f t="shared" si="2"/>
        <v>1963</v>
      </c>
    </row>
    <row r="166" spans="1:1">
      <c r="A166" s="166">
        <f t="shared" si="2"/>
        <v>1964</v>
      </c>
    </row>
    <row r="167" spans="1:1">
      <c r="A167" s="166">
        <f t="shared" si="2"/>
        <v>1965</v>
      </c>
    </row>
    <row r="168" spans="1:1">
      <c r="A168" s="166">
        <f t="shared" si="2"/>
        <v>1966</v>
      </c>
    </row>
    <row r="169" spans="1:1">
      <c r="A169" s="166">
        <f t="shared" si="2"/>
        <v>1967</v>
      </c>
    </row>
    <row r="170" spans="1:1">
      <c r="A170" s="166">
        <f t="shared" si="2"/>
        <v>1968</v>
      </c>
    </row>
    <row r="171" spans="1:1">
      <c r="A171" s="166">
        <f t="shared" si="2"/>
        <v>1969</v>
      </c>
    </row>
    <row r="172" spans="1:1">
      <c r="A172" s="166">
        <f t="shared" si="2"/>
        <v>1970</v>
      </c>
    </row>
    <row r="173" spans="1:1">
      <c r="A173" s="166">
        <f t="shared" si="2"/>
        <v>1971</v>
      </c>
    </row>
    <row r="174" spans="1:1">
      <c r="A174" s="166">
        <f t="shared" si="2"/>
        <v>1972</v>
      </c>
    </row>
    <row r="175" spans="1:1">
      <c r="A175" s="166">
        <f t="shared" si="2"/>
        <v>1973</v>
      </c>
    </row>
    <row r="176" spans="1:1">
      <c r="A176" s="166">
        <f t="shared" si="2"/>
        <v>1974</v>
      </c>
    </row>
    <row r="177" spans="1:1">
      <c r="A177" s="166">
        <f t="shared" si="2"/>
        <v>1975</v>
      </c>
    </row>
    <row r="178" spans="1:1">
      <c r="A178" s="166">
        <f t="shared" si="2"/>
        <v>1976</v>
      </c>
    </row>
    <row r="179" spans="1:1">
      <c r="A179" s="166">
        <f t="shared" si="2"/>
        <v>1977</v>
      </c>
    </row>
    <row r="180" spans="1:1">
      <c r="A180" s="166">
        <f t="shared" si="2"/>
        <v>1978</v>
      </c>
    </row>
    <row r="181" spans="1:1">
      <c r="A181" s="166">
        <f t="shared" si="2"/>
        <v>1979</v>
      </c>
    </row>
    <row r="182" spans="1:1">
      <c r="A182" s="166">
        <f t="shared" si="2"/>
        <v>1980</v>
      </c>
    </row>
    <row r="183" spans="1:1">
      <c r="A183" s="166">
        <f t="shared" si="2"/>
        <v>1981</v>
      </c>
    </row>
    <row r="184" spans="1:1">
      <c r="A184" s="166">
        <f t="shared" si="2"/>
        <v>1982</v>
      </c>
    </row>
    <row r="185" spans="1:1">
      <c r="A185" s="166">
        <f t="shared" si="2"/>
        <v>1983</v>
      </c>
    </row>
    <row r="186" spans="1:1">
      <c r="A186" s="166">
        <f t="shared" si="2"/>
        <v>1984</v>
      </c>
    </row>
    <row r="187" spans="1:1">
      <c r="A187" s="166">
        <f t="shared" si="2"/>
        <v>1985</v>
      </c>
    </row>
    <row r="188" spans="1:1">
      <c r="A188" s="166">
        <f t="shared" si="2"/>
        <v>1986</v>
      </c>
    </row>
    <row r="189" spans="1:1">
      <c r="A189" s="166">
        <f t="shared" si="2"/>
        <v>1987</v>
      </c>
    </row>
    <row r="190" spans="1:1">
      <c r="A190" s="166">
        <f t="shared" si="2"/>
        <v>1988</v>
      </c>
    </row>
    <row r="191" spans="1:1">
      <c r="A191" s="166">
        <f t="shared" si="2"/>
        <v>1989</v>
      </c>
    </row>
    <row r="192" spans="1:1">
      <c r="A192" s="166">
        <f t="shared" si="2"/>
        <v>1990</v>
      </c>
    </row>
    <row r="193" spans="1:1">
      <c r="A193" s="166">
        <f t="shared" si="2"/>
        <v>1991</v>
      </c>
    </row>
    <row r="194" spans="1:1">
      <c r="A194" s="166">
        <f t="shared" si="2"/>
        <v>1992</v>
      </c>
    </row>
    <row r="195" spans="1:1">
      <c r="A195" s="166">
        <f t="shared" si="2"/>
        <v>1993</v>
      </c>
    </row>
    <row r="196" spans="1:1">
      <c r="A196" s="166">
        <f t="shared" ref="A196:A218" si="3">A195+1</f>
        <v>1994</v>
      </c>
    </row>
    <row r="197" spans="1:1">
      <c r="A197" s="166">
        <f t="shared" si="3"/>
        <v>1995</v>
      </c>
    </row>
    <row r="198" spans="1:1">
      <c r="A198" s="166">
        <f t="shared" si="3"/>
        <v>1996</v>
      </c>
    </row>
    <row r="199" spans="1:1">
      <c r="A199" s="166">
        <f t="shared" si="3"/>
        <v>1997</v>
      </c>
    </row>
    <row r="200" spans="1:1">
      <c r="A200" s="166">
        <f t="shared" si="3"/>
        <v>1998</v>
      </c>
    </row>
    <row r="201" spans="1:1">
      <c r="A201" s="166">
        <f t="shared" si="3"/>
        <v>1999</v>
      </c>
    </row>
    <row r="202" spans="1:1">
      <c r="A202" s="166">
        <f t="shared" si="3"/>
        <v>2000</v>
      </c>
    </row>
    <row r="203" spans="1:1">
      <c r="A203" s="166">
        <f t="shared" si="3"/>
        <v>2001</v>
      </c>
    </row>
    <row r="204" spans="1:1">
      <c r="A204" s="166">
        <f t="shared" si="3"/>
        <v>2002</v>
      </c>
    </row>
    <row r="205" spans="1:1">
      <c r="A205" s="166">
        <f t="shared" si="3"/>
        <v>2003</v>
      </c>
    </row>
    <row r="206" spans="1:1">
      <c r="A206" s="166">
        <f t="shared" si="3"/>
        <v>2004</v>
      </c>
    </row>
    <row r="207" spans="1:1">
      <c r="A207" s="166">
        <f t="shared" si="3"/>
        <v>2005</v>
      </c>
    </row>
    <row r="208" spans="1:1">
      <c r="A208" s="166">
        <f t="shared" si="3"/>
        <v>2006</v>
      </c>
    </row>
    <row r="209" spans="1:1">
      <c r="A209" s="166">
        <f t="shared" si="3"/>
        <v>2007</v>
      </c>
    </row>
    <row r="210" spans="1:1">
      <c r="A210" s="166">
        <f t="shared" si="3"/>
        <v>2008</v>
      </c>
    </row>
    <row r="211" spans="1:1">
      <c r="A211" s="166">
        <f t="shared" si="3"/>
        <v>2009</v>
      </c>
    </row>
    <row r="212" spans="1:1">
      <c r="A212" s="166">
        <f t="shared" si="3"/>
        <v>2010</v>
      </c>
    </row>
    <row r="213" spans="1:1">
      <c r="A213" s="166">
        <f t="shared" si="3"/>
        <v>2011</v>
      </c>
    </row>
    <row r="214" spans="1:1">
      <c r="A214" s="166">
        <f t="shared" si="3"/>
        <v>2012</v>
      </c>
    </row>
    <row r="215" spans="1:1">
      <c r="A215" s="166">
        <f t="shared" si="3"/>
        <v>2013</v>
      </c>
    </row>
    <row r="216" spans="1:1">
      <c r="A216" s="166">
        <f t="shared" si="3"/>
        <v>2014</v>
      </c>
    </row>
    <row r="217" spans="1:1">
      <c r="A217" s="166">
        <f t="shared" si="3"/>
        <v>2015</v>
      </c>
    </row>
    <row r="218" spans="1:1" ht="17" thickBot="1">
      <c r="A218" s="167">
        <f t="shared" si="3"/>
        <v>2016</v>
      </c>
    </row>
  </sheetData>
  <phoneticPr fontId="41"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144"/>
  <sheetViews>
    <sheetView workbookViewId="0">
      <selection activeCell="E17" sqref="E17"/>
    </sheetView>
  </sheetViews>
  <sheetFormatPr baseColWidth="10" defaultColWidth="11" defaultRowHeight="16"/>
  <cols>
    <col min="1" max="1" width="10.5" style="97" customWidth="1"/>
    <col min="2" max="2" width="23.83203125" customWidth="1"/>
    <col min="3" max="3" width="20.83203125" style="97" customWidth="1"/>
    <col min="5" max="5" width="43.33203125" customWidth="1"/>
  </cols>
  <sheetData>
    <row r="1" spans="1:17" ht="62" customHeight="1" thickBot="1">
      <c r="A1" s="297" t="s">
        <v>116</v>
      </c>
      <c r="B1" s="298" t="s">
        <v>111</v>
      </c>
      <c r="C1" s="299" t="s">
        <v>91</v>
      </c>
      <c r="E1" s="62"/>
    </row>
    <row r="2" spans="1:17" ht="17" customHeight="1" thickBot="1">
      <c r="A2" s="303" t="s">
        <v>1102</v>
      </c>
      <c r="B2" s="304" t="s">
        <v>1101</v>
      </c>
      <c r="C2" s="305" t="s">
        <v>1101</v>
      </c>
      <c r="E2" s="62"/>
    </row>
    <row r="3" spans="1:17" ht="17" customHeight="1">
      <c r="A3" s="300" t="s">
        <v>1071</v>
      </c>
      <c r="B3" s="301" t="s">
        <v>252</v>
      </c>
      <c r="C3" s="302" t="s">
        <v>267</v>
      </c>
      <c r="E3" s="308" t="s">
        <v>266</v>
      </c>
      <c r="F3" s="212"/>
      <c r="G3" s="212"/>
      <c r="H3" s="212"/>
      <c r="I3" s="212"/>
      <c r="J3" s="212"/>
    </row>
    <row r="4" spans="1:17" ht="17" customHeight="1">
      <c r="A4" s="43" t="s">
        <v>1592</v>
      </c>
      <c r="B4" s="40" t="s">
        <v>264</v>
      </c>
      <c r="C4" s="542" t="s">
        <v>265</v>
      </c>
      <c r="E4" s="308" t="s">
        <v>2123</v>
      </c>
      <c r="F4" s="212"/>
      <c r="G4" s="212"/>
      <c r="H4" s="212"/>
      <c r="I4" s="212"/>
      <c r="J4" s="212"/>
    </row>
    <row r="5" spans="1:17" ht="17" customHeight="1" thickBot="1">
      <c r="A5" s="146" t="s">
        <v>1593</v>
      </c>
      <c r="B5" s="45" t="s">
        <v>242</v>
      </c>
      <c r="C5" s="543" t="s">
        <v>253</v>
      </c>
      <c r="E5" s="492"/>
      <c r="F5" s="1"/>
      <c r="G5" s="1"/>
      <c r="H5" s="1"/>
      <c r="I5" s="1"/>
      <c r="J5" s="1"/>
      <c r="K5" s="1"/>
      <c r="L5" s="1"/>
      <c r="M5" s="1"/>
      <c r="N5" s="1"/>
      <c r="O5" s="1"/>
      <c r="P5" s="1"/>
      <c r="Q5" s="1"/>
    </row>
    <row r="6" spans="1:17" ht="17" customHeight="1">
      <c r="A6" s="42" t="s">
        <v>1583</v>
      </c>
      <c r="B6" s="71" t="s">
        <v>243</v>
      </c>
      <c r="C6" s="203" t="s">
        <v>254</v>
      </c>
      <c r="E6" s="851" t="s">
        <v>2185</v>
      </c>
      <c r="F6" s="852"/>
      <c r="G6" s="852"/>
      <c r="H6" s="852"/>
      <c r="I6" s="852"/>
      <c r="J6" s="853"/>
      <c r="K6" s="1"/>
      <c r="L6" s="1"/>
      <c r="M6" s="1"/>
      <c r="N6" s="1"/>
      <c r="O6" s="1"/>
      <c r="P6" s="1"/>
      <c r="Q6" s="1"/>
    </row>
    <row r="7" spans="1:17" ht="17" customHeight="1">
      <c r="A7" s="43" t="s">
        <v>1584</v>
      </c>
      <c r="B7" s="40" t="s">
        <v>245</v>
      </c>
      <c r="C7" s="61" t="s">
        <v>255</v>
      </c>
      <c r="E7" s="854"/>
      <c r="F7" s="855"/>
      <c r="G7" s="855"/>
      <c r="H7" s="855"/>
      <c r="I7" s="855"/>
      <c r="J7" s="856"/>
      <c r="K7" s="1"/>
      <c r="L7" s="1"/>
      <c r="M7" s="1"/>
      <c r="N7" s="1"/>
      <c r="O7" s="1"/>
      <c r="P7" s="1"/>
      <c r="Q7" s="1"/>
    </row>
    <row r="8" spans="1:17" ht="17" customHeight="1">
      <c r="A8" s="43" t="s">
        <v>1585</v>
      </c>
      <c r="B8" s="40" t="s">
        <v>246</v>
      </c>
      <c r="C8" s="61" t="s">
        <v>256</v>
      </c>
      <c r="E8" s="854"/>
      <c r="F8" s="855"/>
      <c r="G8" s="855"/>
      <c r="H8" s="855"/>
      <c r="I8" s="855"/>
      <c r="J8" s="856"/>
      <c r="K8" s="1"/>
      <c r="L8" s="1"/>
      <c r="M8" s="1"/>
      <c r="N8" s="1"/>
      <c r="O8" s="1"/>
      <c r="P8" s="1"/>
      <c r="Q8" s="1"/>
    </row>
    <row r="9" spans="1:17" ht="17" customHeight="1">
      <c r="A9" s="43" t="s">
        <v>1586</v>
      </c>
      <c r="B9" s="40" t="s">
        <v>247</v>
      </c>
      <c r="C9" s="61" t="s">
        <v>257</v>
      </c>
      <c r="E9" s="854"/>
      <c r="F9" s="855"/>
      <c r="G9" s="855"/>
      <c r="H9" s="855"/>
      <c r="I9" s="855"/>
      <c r="J9" s="856"/>
      <c r="K9" s="1"/>
      <c r="L9" s="1"/>
      <c r="M9" s="1"/>
      <c r="N9" s="1"/>
      <c r="O9" s="1"/>
      <c r="P9" s="1"/>
      <c r="Q9" s="1"/>
    </row>
    <row r="10" spans="1:17" ht="17" customHeight="1" thickBot="1">
      <c r="A10" s="43" t="s">
        <v>1587</v>
      </c>
      <c r="B10" s="40" t="s">
        <v>248</v>
      </c>
      <c r="C10" s="61" t="s">
        <v>258</v>
      </c>
      <c r="E10" s="857"/>
      <c r="F10" s="858"/>
      <c r="G10" s="858"/>
      <c r="H10" s="858"/>
      <c r="I10" s="858"/>
      <c r="J10" s="859"/>
      <c r="K10" s="1"/>
      <c r="L10" s="1"/>
      <c r="M10" s="1"/>
      <c r="N10" s="1"/>
      <c r="O10" s="1"/>
      <c r="P10" s="1"/>
      <c r="Q10" s="1"/>
    </row>
    <row r="11" spans="1:17" ht="17" customHeight="1">
      <c r="A11" s="43" t="s">
        <v>1588</v>
      </c>
      <c r="B11" s="40" t="s">
        <v>249</v>
      </c>
      <c r="C11" s="61" t="s">
        <v>259</v>
      </c>
      <c r="E11" s="1"/>
      <c r="F11" s="1"/>
      <c r="G11" s="1"/>
      <c r="H11" s="1"/>
      <c r="I11" s="1"/>
      <c r="J11" s="1"/>
      <c r="K11" s="1"/>
      <c r="L11" s="1"/>
      <c r="M11" s="1"/>
      <c r="N11" s="1"/>
      <c r="O11" s="1"/>
      <c r="P11" s="1"/>
      <c r="Q11" s="1"/>
    </row>
    <row r="12" spans="1:17" ht="17" customHeight="1">
      <c r="A12" s="43" t="s">
        <v>1589</v>
      </c>
      <c r="B12" s="40" t="s">
        <v>250</v>
      </c>
      <c r="C12" s="61" t="s">
        <v>260</v>
      </c>
      <c r="E12" s="70"/>
      <c r="F12" s="1"/>
      <c r="G12" s="1"/>
      <c r="H12" s="1"/>
      <c r="I12" s="1"/>
      <c r="J12" s="1"/>
      <c r="K12" s="1"/>
      <c r="L12" s="1"/>
      <c r="M12" s="1"/>
      <c r="N12" s="1"/>
      <c r="O12" s="1"/>
      <c r="P12" s="1"/>
      <c r="Q12" s="1"/>
    </row>
    <row r="13" spans="1:17" ht="17" customHeight="1">
      <c r="A13" s="43" t="s">
        <v>1631</v>
      </c>
      <c r="B13" s="40" t="s">
        <v>251</v>
      </c>
      <c r="C13" s="61" t="s">
        <v>261</v>
      </c>
      <c r="E13" s="70"/>
      <c r="F13" s="1"/>
      <c r="G13" s="1"/>
      <c r="H13" s="1"/>
      <c r="I13" s="1"/>
      <c r="J13" s="1"/>
      <c r="K13" s="1"/>
      <c r="L13" s="1"/>
      <c r="M13" s="1"/>
      <c r="N13" s="1"/>
      <c r="O13" s="1"/>
      <c r="P13" s="1"/>
      <c r="Q13" s="1"/>
    </row>
    <row r="14" spans="1:17" ht="17" customHeight="1">
      <c r="A14" s="43" t="s">
        <v>1590</v>
      </c>
      <c r="B14" s="40" t="s">
        <v>244</v>
      </c>
      <c r="C14" s="61" t="s">
        <v>262</v>
      </c>
      <c r="E14" s="70"/>
      <c r="F14" s="1"/>
      <c r="G14" s="1"/>
      <c r="H14" s="1"/>
      <c r="I14" s="1"/>
      <c r="J14" s="1"/>
      <c r="K14" s="1"/>
      <c r="L14" s="1"/>
      <c r="M14" s="1"/>
      <c r="N14" s="1"/>
      <c r="O14" s="1"/>
      <c r="P14" s="1"/>
      <c r="Q14" s="1"/>
    </row>
    <row r="15" spans="1:17" ht="17" customHeight="1">
      <c r="A15" s="43" t="s">
        <v>1591</v>
      </c>
      <c r="B15" s="40" t="s">
        <v>241</v>
      </c>
      <c r="C15" s="61" t="s">
        <v>263</v>
      </c>
      <c r="E15" s="493"/>
      <c r="F15" s="1"/>
      <c r="G15" s="1"/>
      <c r="H15" s="1"/>
      <c r="I15" s="1"/>
      <c r="J15" s="1"/>
      <c r="K15" s="1"/>
      <c r="L15" s="1"/>
      <c r="M15" s="1"/>
      <c r="N15" s="1"/>
      <c r="O15" s="1"/>
      <c r="P15" s="1"/>
      <c r="Q15" s="1"/>
    </row>
    <row r="16" spans="1:17">
      <c r="A16" s="97" t="s">
        <v>1636</v>
      </c>
      <c r="B16" s="310" t="s">
        <v>1661</v>
      </c>
      <c r="C16" s="61" t="s">
        <v>1662</v>
      </c>
      <c r="E16" s="494"/>
      <c r="F16" s="1"/>
      <c r="G16" s="1"/>
      <c r="H16" s="1"/>
      <c r="I16" s="1"/>
      <c r="J16" s="1"/>
      <c r="K16" s="1"/>
      <c r="L16" s="1"/>
      <c r="M16" s="1"/>
      <c r="N16" s="1"/>
      <c r="O16" s="1"/>
      <c r="P16" s="1"/>
      <c r="Q16" s="1"/>
    </row>
    <row r="17" spans="1:17" ht="17" thickBot="1">
      <c r="A17" s="44" t="s">
        <v>1632</v>
      </c>
      <c r="B17" s="72" t="s">
        <v>1633</v>
      </c>
      <c r="C17" s="306" t="s">
        <v>1634</v>
      </c>
      <c r="E17" s="494"/>
      <c r="F17" s="1"/>
      <c r="G17" s="1"/>
      <c r="H17" s="1"/>
      <c r="I17" s="1"/>
      <c r="J17" s="1"/>
      <c r="K17" s="1"/>
      <c r="L17" s="1"/>
      <c r="M17" s="1"/>
      <c r="N17" s="1"/>
      <c r="O17" s="1"/>
      <c r="P17" s="1"/>
      <c r="Q17" s="1"/>
    </row>
    <row r="18" spans="1:17">
      <c r="A18" s="143" t="s">
        <v>112</v>
      </c>
      <c r="B18" s="41" t="str">
        <f>A18</f>
        <v>p0</v>
      </c>
      <c r="C18" s="544" t="str">
        <f>CONCATENATE("Percentile ",A18)</f>
        <v>Percentile p0</v>
      </c>
      <c r="E18" s="1"/>
      <c r="F18" s="1"/>
      <c r="G18" s="1"/>
      <c r="H18" s="1"/>
      <c r="I18" s="1"/>
      <c r="J18" s="1"/>
      <c r="K18" s="1"/>
      <c r="L18" s="1"/>
      <c r="M18" s="1"/>
      <c r="N18" s="1"/>
      <c r="O18" s="1"/>
      <c r="P18" s="1"/>
      <c r="Q18" s="1"/>
    </row>
    <row r="19" spans="1:17">
      <c r="A19" s="144" t="s">
        <v>115</v>
      </c>
      <c r="B19" s="39" t="str">
        <f t="shared" ref="B19:B82" si="0">A19</f>
        <v>p1</v>
      </c>
      <c r="C19" s="542" t="str">
        <f t="shared" ref="C19:C82" si="1">CONCATENATE("Percentile ",A19)</f>
        <v>Percentile p1</v>
      </c>
      <c r="E19" s="63"/>
      <c r="F19" s="1"/>
      <c r="G19" s="1"/>
      <c r="H19" s="1"/>
      <c r="I19" s="1"/>
      <c r="J19" s="1"/>
      <c r="K19" s="1"/>
      <c r="L19" s="1"/>
      <c r="M19" s="1"/>
      <c r="N19" s="1"/>
      <c r="O19" s="1"/>
      <c r="P19" s="1"/>
      <c r="Q19" s="1"/>
    </row>
    <row r="20" spans="1:17">
      <c r="A20" s="144" t="s">
        <v>116</v>
      </c>
      <c r="B20" s="39" t="str">
        <f t="shared" si="0"/>
        <v>p2</v>
      </c>
      <c r="C20" s="542" t="str">
        <f t="shared" si="1"/>
        <v>Percentile p2</v>
      </c>
      <c r="E20" s="1"/>
      <c r="F20" s="1"/>
      <c r="G20" s="1"/>
      <c r="H20" s="1"/>
      <c r="I20" s="1"/>
      <c r="J20" s="1"/>
      <c r="K20" s="1"/>
      <c r="L20" s="1"/>
      <c r="M20" s="1"/>
      <c r="N20" s="1"/>
      <c r="O20" s="1"/>
      <c r="P20" s="1"/>
      <c r="Q20" s="1"/>
    </row>
    <row r="21" spans="1:17">
      <c r="A21" s="144" t="s">
        <v>117</v>
      </c>
      <c r="B21" s="39" t="str">
        <f t="shared" si="0"/>
        <v>p3</v>
      </c>
      <c r="C21" s="542" t="str">
        <f t="shared" si="1"/>
        <v>Percentile p3</v>
      </c>
      <c r="E21" s="309"/>
      <c r="F21" s="1"/>
      <c r="G21" s="1"/>
      <c r="H21" s="1"/>
      <c r="I21" s="1"/>
      <c r="J21" s="1"/>
      <c r="K21" s="1"/>
      <c r="L21" s="1"/>
      <c r="M21" s="1"/>
      <c r="N21" s="1"/>
      <c r="O21" s="1"/>
      <c r="P21" s="1"/>
      <c r="Q21" s="1"/>
    </row>
    <row r="22" spans="1:17">
      <c r="A22" s="144" t="s">
        <v>118</v>
      </c>
      <c r="B22" s="39" t="str">
        <f t="shared" si="0"/>
        <v>p4</v>
      </c>
      <c r="C22" s="542" t="str">
        <f t="shared" si="1"/>
        <v>Percentile p4</v>
      </c>
      <c r="E22" s="1"/>
      <c r="F22" s="1"/>
      <c r="G22" s="1"/>
      <c r="H22" s="1"/>
      <c r="I22" s="1"/>
      <c r="J22" s="1"/>
      <c r="K22" s="1"/>
      <c r="L22" s="1"/>
      <c r="M22" s="1"/>
      <c r="N22" s="1"/>
      <c r="O22" s="1"/>
      <c r="P22" s="1"/>
      <c r="Q22" s="1"/>
    </row>
    <row r="23" spans="1:17">
      <c r="A23" s="144" t="s">
        <v>119</v>
      </c>
      <c r="B23" s="39" t="str">
        <f t="shared" si="0"/>
        <v>p5</v>
      </c>
      <c r="C23" s="542" t="str">
        <f t="shared" si="1"/>
        <v>Percentile p5</v>
      </c>
      <c r="E23" s="1"/>
      <c r="F23" s="1"/>
      <c r="G23" s="1"/>
      <c r="H23" s="1"/>
      <c r="I23" s="1"/>
      <c r="J23" s="1"/>
      <c r="K23" s="1"/>
      <c r="L23" s="1"/>
      <c r="M23" s="1"/>
      <c r="N23" s="1"/>
      <c r="O23" s="1"/>
      <c r="P23" s="1"/>
      <c r="Q23" s="1"/>
    </row>
    <row r="24" spans="1:17">
      <c r="A24" s="144" t="s">
        <v>120</v>
      </c>
      <c r="B24" s="39" t="str">
        <f t="shared" si="0"/>
        <v>p6</v>
      </c>
      <c r="C24" s="542" t="str">
        <f t="shared" si="1"/>
        <v>Percentile p6</v>
      </c>
      <c r="E24" s="309"/>
      <c r="F24" s="1"/>
      <c r="G24" s="1"/>
      <c r="H24" s="1"/>
      <c r="I24" s="1"/>
      <c r="J24" s="1"/>
      <c r="K24" s="1"/>
      <c r="L24" s="1"/>
      <c r="M24" s="1"/>
      <c r="N24" s="1"/>
      <c r="O24" s="1"/>
      <c r="P24" s="1"/>
      <c r="Q24" s="1"/>
    </row>
    <row r="25" spans="1:17">
      <c r="A25" s="144" t="s">
        <v>121</v>
      </c>
      <c r="B25" s="39" t="str">
        <f t="shared" si="0"/>
        <v>p7</v>
      </c>
      <c r="C25" s="542" t="str">
        <f t="shared" si="1"/>
        <v>Percentile p7</v>
      </c>
      <c r="E25" s="70"/>
      <c r="F25" s="70"/>
      <c r="G25" s="1"/>
      <c r="H25" s="1"/>
      <c r="I25" s="1"/>
      <c r="J25" s="1"/>
      <c r="K25" s="1"/>
      <c r="L25" s="1"/>
      <c r="M25" s="1"/>
      <c r="N25" s="1"/>
      <c r="O25" s="1"/>
      <c r="P25" s="1"/>
      <c r="Q25" s="1"/>
    </row>
    <row r="26" spans="1:17">
      <c r="A26" s="144" t="s">
        <v>122</v>
      </c>
      <c r="B26" s="39" t="str">
        <f t="shared" si="0"/>
        <v>p8</v>
      </c>
      <c r="C26" s="542" t="str">
        <f t="shared" si="1"/>
        <v>Percentile p8</v>
      </c>
      <c r="E26" s="70"/>
      <c r="F26" s="1"/>
      <c r="G26" s="1"/>
      <c r="H26" s="1"/>
      <c r="I26" s="1"/>
      <c r="J26" s="1"/>
      <c r="K26" s="1"/>
      <c r="L26" s="1"/>
      <c r="M26" s="1"/>
      <c r="N26" s="1"/>
      <c r="O26" s="1"/>
      <c r="P26" s="1"/>
      <c r="Q26" s="1"/>
    </row>
    <row r="27" spans="1:17">
      <c r="A27" s="144" t="s">
        <v>123</v>
      </c>
      <c r="B27" s="39" t="str">
        <f t="shared" si="0"/>
        <v>p9</v>
      </c>
      <c r="C27" s="542" t="str">
        <f t="shared" si="1"/>
        <v>Percentile p9</v>
      </c>
      <c r="E27" s="70"/>
      <c r="F27" s="1"/>
      <c r="G27" s="1"/>
      <c r="H27" s="1"/>
      <c r="I27" s="1"/>
      <c r="J27" s="1"/>
      <c r="K27" s="1"/>
      <c r="L27" s="1"/>
      <c r="M27" s="1"/>
      <c r="N27" s="1"/>
      <c r="O27" s="1"/>
      <c r="P27" s="1"/>
      <c r="Q27" s="1"/>
    </row>
    <row r="28" spans="1:17">
      <c r="A28" s="144" t="s">
        <v>124</v>
      </c>
      <c r="B28" s="39" t="str">
        <f t="shared" si="0"/>
        <v>p10</v>
      </c>
      <c r="C28" s="542" t="str">
        <f t="shared" si="1"/>
        <v>Percentile p10</v>
      </c>
      <c r="E28" s="1"/>
      <c r="F28" s="1"/>
      <c r="G28" s="1"/>
      <c r="H28" s="1"/>
      <c r="I28" s="1"/>
      <c r="J28" s="1"/>
      <c r="K28" s="1"/>
      <c r="L28" s="1"/>
      <c r="M28" s="1"/>
      <c r="N28" s="1"/>
      <c r="O28" s="1"/>
      <c r="P28" s="1"/>
      <c r="Q28" s="1"/>
    </row>
    <row r="29" spans="1:17" ht="19">
      <c r="A29" s="144" t="s">
        <v>125</v>
      </c>
      <c r="B29" s="39" t="str">
        <f t="shared" si="0"/>
        <v>p11</v>
      </c>
      <c r="C29" s="542" t="str">
        <f t="shared" si="1"/>
        <v>Percentile p11</v>
      </c>
      <c r="E29" s="495"/>
      <c r="F29" s="1"/>
      <c r="G29" s="1"/>
      <c r="H29" s="1"/>
      <c r="I29" s="1"/>
      <c r="J29" s="1"/>
      <c r="K29" s="1"/>
      <c r="L29" s="1"/>
      <c r="M29" s="1"/>
      <c r="N29" s="1"/>
      <c r="O29" s="1"/>
      <c r="P29" s="1"/>
      <c r="Q29" s="1"/>
    </row>
    <row r="30" spans="1:17">
      <c r="A30" s="144" t="s">
        <v>126</v>
      </c>
      <c r="B30" s="39" t="str">
        <f t="shared" si="0"/>
        <v>p12</v>
      </c>
      <c r="C30" s="542" t="str">
        <f t="shared" si="1"/>
        <v>Percentile p12</v>
      </c>
      <c r="E30" s="7"/>
      <c r="F30" s="1"/>
      <c r="G30" s="1"/>
      <c r="H30" s="1"/>
      <c r="I30" s="1"/>
      <c r="J30" s="1"/>
      <c r="K30" s="1"/>
      <c r="L30" s="1"/>
      <c r="M30" s="1"/>
      <c r="N30" s="1"/>
      <c r="O30" s="1"/>
      <c r="P30" s="1"/>
      <c r="Q30" s="1"/>
    </row>
    <row r="31" spans="1:17">
      <c r="A31" s="144" t="s">
        <v>127</v>
      </c>
      <c r="B31" s="39" t="str">
        <f t="shared" si="0"/>
        <v>p13</v>
      </c>
      <c r="C31" s="542" t="str">
        <f t="shared" si="1"/>
        <v>Percentile p13</v>
      </c>
      <c r="E31" s="1"/>
      <c r="F31" s="1"/>
      <c r="G31" s="1"/>
      <c r="H31" s="1"/>
      <c r="I31" s="1"/>
      <c r="J31" s="1"/>
      <c r="K31" s="1"/>
      <c r="L31" s="1"/>
      <c r="M31" s="1"/>
      <c r="N31" s="1"/>
      <c r="O31" s="1"/>
      <c r="P31" s="1"/>
      <c r="Q31" s="1"/>
    </row>
    <row r="32" spans="1:17">
      <c r="A32" s="144" t="s">
        <v>128</v>
      </c>
      <c r="B32" s="39" t="str">
        <f t="shared" si="0"/>
        <v>p14</v>
      </c>
      <c r="C32" s="542" t="str">
        <f t="shared" si="1"/>
        <v>Percentile p14</v>
      </c>
      <c r="E32" s="63"/>
      <c r="F32" s="1"/>
      <c r="G32" s="1"/>
      <c r="H32" s="1"/>
      <c r="I32" s="1"/>
      <c r="J32" s="1"/>
      <c r="K32" s="1"/>
      <c r="L32" s="1"/>
      <c r="M32" s="1"/>
      <c r="N32" s="1"/>
      <c r="O32" s="1"/>
      <c r="P32" s="1"/>
      <c r="Q32" s="1"/>
    </row>
    <row r="33" spans="1:17">
      <c r="A33" s="144" t="s">
        <v>129</v>
      </c>
      <c r="B33" s="39" t="str">
        <f t="shared" si="0"/>
        <v>p15</v>
      </c>
      <c r="C33" s="542" t="str">
        <f t="shared" si="1"/>
        <v>Percentile p15</v>
      </c>
      <c r="E33" s="62"/>
      <c r="F33" s="1"/>
      <c r="G33" s="1"/>
      <c r="H33" s="1"/>
      <c r="I33" s="1"/>
      <c r="J33" s="1"/>
      <c r="K33" s="1"/>
      <c r="L33" s="1"/>
      <c r="M33" s="1"/>
      <c r="N33" s="1"/>
      <c r="O33" s="1"/>
      <c r="P33" s="1"/>
      <c r="Q33" s="1"/>
    </row>
    <row r="34" spans="1:17">
      <c r="A34" s="144" t="s">
        <v>130</v>
      </c>
      <c r="B34" s="39" t="str">
        <f t="shared" si="0"/>
        <v>p16</v>
      </c>
      <c r="C34" s="542" t="str">
        <f t="shared" si="1"/>
        <v>Percentile p16</v>
      </c>
      <c r="E34" s="493"/>
      <c r="F34" s="70"/>
      <c r="G34" s="1"/>
      <c r="H34" s="1"/>
      <c r="I34" s="1"/>
      <c r="J34" s="1"/>
      <c r="K34" s="1"/>
      <c r="L34" s="1"/>
      <c r="M34" s="1"/>
      <c r="N34" s="1"/>
      <c r="O34" s="1"/>
      <c r="P34" s="1"/>
      <c r="Q34" s="1"/>
    </row>
    <row r="35" spans="1:17">
      <c r="A35" s="144" t="s">
        <v>131</v>
      </c>
      <c r="B35" s="39" t="str">
        <f t="shared" si="0"/>
        <v>p17</v>
      </c>
      <c r="C35" s="542" t="str">
        <f t="shared" si="1"/>
        <v>Percentile p17</v>
      </c>
      <c r="E35" s="62"/>
      <c r="F35" s="1"/>
      <c r="G35" s="1"/>
      <c r="H35" s="1"/>
      <c r="I35" s="1"/>
      <c r="J35" s="1"/>
      <c r="K35" s="1"/>
      <c r="L35" s="1"/>
      <c r="M35" s="1"/>
      <c r="N35" s="1"/>
      <c r="O35" s="1"/>
      <c r="P35" s="1"/>
      <c r="Q35" s="1"/>
    </row>
    <row r="36" spans="1:17">
      <c r="A36" s="144" t="s">
        <v>132</v>
      </c>
      <c r="B36" s="39" t="str">
        <f t="shared" si="0"/>
        <v>p18</v>
      </c>
      <c r="C36" s="542" t="str">
        <f t="shared" si="1"/>
        <v>Percentile p18</v>
      </c>
      <c r="E36" s="493"/>
      <c r="F36" s="1"/>
      <c r="G36" s="1"/>
      <c r="H36" s="1"/>
      <c r="I36" s="1"/>
      <c r="J36" s="1"/>
      <c r="K36" s="1"/>
      <c r="L36" s="1"/>
      <c r="M36" s="1"/>
      <c r="N36" s="1"/>
      <c r="O36" s="1"/>
      <c r="P36" s="1"/>
      <c r="Q36" s="1"/>
    </row>
    <row r="37" spans="1:17">
      <c r="A37" s="144" t="s">
        <v>133</v>
      </c>
      <c r="B37" s="39" t="str">
        <f t="shared" si="0"/>
        <v>p19</v>
      </c>
      <c r="C37" s="542" t="str">
        <f t="shared" si="1"/>
        <v>Percentile p19</v>
      </c>
      <c r="E37" s="62"/>
      <c r="F37" s="1"/>
      <c r="G37" s="1"/>
      <c r="H37" s="1"/>
      <c r="I37" s="1"/>
      <c r="J37" s="1"/>
      <c r="K37" s="1"/>
      <c r="L37" s="1"/>
      <c r="M37" s="1"/>
      <c r="N37" s="1"/>
      <c r="O37" s="1"/>
      <c r="P37" s="1"/>
      <c r="Q37" s="1"/>
    </row>
    <row r="38" spans="1:17">
      <c r="A38" s="144" t="s">
        <v>134</v>
      </c>
      <c r="B38" s="39" t="str">
        <f t="shared" si="0"/>
        <v>p20</v>
      </c>
      <c r="C38" s="542" t="str">
        <f t="shared" si="1"/>
        <v>Percentile p20</v>
      </c>
      <c r="E38" s="1"/>
      <c r="F38" s="1"/>
      <c r="G38" s="1"/>
      <c r="H38" s="1"/>
      <c r="I38" s="1"/>
      <c r="J38" s="1"/>
      <c r="K38" s="1"/>
      <c r="L38" s="1"/>
      <c r="M38" s="1"/>
      <c r="N38" s="1"/>
      <c r="O38" s="1"/>
      <c r="P38" s="1"/>
      <c r="Q38" s="1"/>
    </row>
    <row r="39" spans="1:17">
      <c r="A39" s="144" t="s">
        <v>135</v>
      </c>
      <c r="B39" s="39" t="str">
        <f t="shared" si="0"/>
        <v>p21</v>
      </c>
      <c r="C39" s="542" t="str">
        <f t="shared" si="1"/>
        <v>Percentile p21</v>
      </c>
      <c r="E39" s="63"/>
      <c r="F39" s="1"/>
      <c r="G39" s="1"/>
      <c r="H39" s="1"/>
      <c r="I39" s="1"/>
      <c r="J39" s="1"/>
      <c r="K39" s="1"/>
      <c r="L39" s="1"/>
      <c r="M39" s="1"/>
      <c r="N39" s="1"/>
      <c r="O39" s="1"/>
      <c r="P39" s="1"/>
      <c r="Q39" s="1"/>
    </row>
    <row r="40" spans="1:17">
      <c r="A40" s="144" t="s">
        <v>136</v>
      </c>
      <c r="B40" s="39" t="str">
        <f t="shared" si="0"/>
        <v>p22</v>
      </c>
      <c r="C40" s="542" t="str">
        <f t="shared" si="1"/>
        <v>Percentile p22</v>
      </c>
      <c r="E40" s="62"/>
      <c r="F40" s="1"/>
      <c r="G40" s="1"/>
      <c r="H40" s="1"/>
      <c r="I40" s="1"/>
      <c r="J40" s="1"/>
      <c r="K40" s="1"/>
      <c r="L40" s="1"/>
      <c r="M40" s="1"/>
      <c r="N40" s="1"/>
      <c r="O40" s="1"/>
      <c r="P40" s="1"/>
      <c r="Q40" s="1"/>
    </row>
    <row r="41" spans="1:17">
      <c r="A41" s="144" t="s">
        <v>137</v>
      </c>
      <c r="B41" s="39" t="str">
        <f t="shared" si="0"/>
        <v>p23</v>
      </c>
      <c r="C41" s="542" t="str">
        <f t="shared" si="1"/>
        <v>Percentile p23</v>
      </c>
      <c r="E41" s="494"/>
      <c r="F41" s="1"/>
      <c r="G41" s="1"/>
      <c r="H41" s="1"/>
      <c r="I41" s="1"/>
      <c r="J41" s="1"/>
      <c r="K41" s="1"/>
      <c r="L41" s="1"/>
      <c r="M41" s="1"/>
      <c r="N41" s="1"/>
      <c r="O41" s="1"/>
      <c r="P41" s="1"/>
      <c r="Q41" s="1"/>
    </row>
    <row r="42" spans="1:17">
      <c r="A42" s="144" t="s">
        <v>138</v>
      </c>
      <c r="B42" s="39" t="str">
        <f t="shared" si="0"/>
        <v>p24</v>
      </c>
      <c r="C42" s="542" t="str">
        <f t="shared" si="1"/>
        <v>Percentile p24</v>
      </c>
      <c r="E42" s="62"/>
      <c r="F42" s="1"/>
      <c r="G42" s="1"/>
      <c r="H42" s="1"/>
      <c r="I42" s="1"/>
      <c r="J42" s="1"/>
      <c r="K42" s="1"/>
      <c r="L42" s="1"/>
      <c r="M42" s="1"/>
      <c r="N42" s="1"/>
      <c r="O42" s="1"/>
      <c r="P42" s="1"/>
      <c r="Q42" s="1"/>
    </row>
    <row r="43" spans="1:17">
      <c r="A43" s="144" t="s">
        <v>139</v>
      </c>
      <c r="B43" s="39" t="str">
        <f t="shared" si="0"/>
        <v>p25</v>
      </c>
      <c r="C43" s="542" t="str">
        <f t="shared" si="1"/>
        <v>Percentile p25</v>
      </c>
      <c r="E43" s="494"/>
      <c r="F43" s="1"/>
      <c r="G43" s="1"/>
      <c r="H43" s="1"/>
      <c r="I43" s="1"/>
      <c r="J43" s="1"/>
      <c r="K43" s="1"/>
      <c r="L43" s="1"/>
      <c r="M43" s="1"/>
      <c r="N43" s="1"/>
      <c r="O43" s="1"/>
      <c r="P43" s="1"/>
      <c r="Q43" s="1"/>
    </row>
    <row r="44" spans="1:17">
      <c r="A44" s="144" t="s">
        <v>140</v>
      </c>
      <c r="B44" s="39" t="str">
        <f t="shared" si="0"/>
        <v>p26</v>
      </c>
      <c r="C44" s="542" t="str">
        <f t="shared" si="1"/>
        <v>Percentile p26</v>
      </c>
      <c r="E44" s="62"/>
      <c r="F44" s="1"/>
      <c r="G44" s="1"/>
      <c r="H44" s="1"/>
      <c r="I44" s="1"/>
      <c r="J44" s="1"/>
      <c r="K44" s="1"/>
      <c r="L44" s="1"/>
      <c r="M44" s="1"/>
      <c r="N44" s="1"/>
      <c r="O44" s="1"/>
      <c r="P44" s="1"/>
      <c r="Q44" s="1"/>
    </row>
    <row r="45" spans="1:17">
      <c r="A45" s="144" t="s">
        <v>141</v>
      </c>
      <c r="B45" s="39" t="str">
        <f t="shared" si="0"/>
        <v>p27</v>
      </c>
      <c r="C45" s="542" t="str">
        <f t="shared" si="1"/>
        <v>Percentile p27</v>
      </c>
      <c r="F45" s="1"/>
      <c r="G45" s="1"/>
      <c r="H45" s="1"/>
      <c r="I45" s="1"/>
      <c r="J45" s="1"/>
      <c r="K45" s="1"/>
      <c r="L45" s="1"/>
      <c r="M45" s="1"/>
      <c r="N45" s="1"/>
      <c r="O45" s="1"/>
      <c r="P45" s="1"/>
      <c r="Q45" s="1"/>
    </row>
    <row r="46" spans="1:17">
      <c r="A46" s="144" t="s">
        <v>142</v>
      </c>
      <c r="B46" s="39" t="str">
        <f t="shared" si="0"/>
        <v>p28</v>
      </c>
      <c r="C46" s="542" t="str">
        <f t="shared" si="1"/>
        <v>Percentile p28</v>
      </c>
      <c r="F46" s="1"/>
      <c r="G46" s="1"/>
      <c r="H46" s="1"/>
      <c r="I46" s="1"/>
      <c r="J46" s="1"/>
      <c r="K46" s="1"/>
      <c r="L46" s="1"/>
      <c r="M46" s="1"/>
      <c r="N46" s="1"/>
      <c r="O46" s="1"/>
      <c r="P46" s="1"/>
      <c r="Q46" s="1"/>
    </row>
    <row r="47" spans="1:17">
      <c r="A47" s="144" t="s">
        <v>143</v>
      </c>
      <c r="B47" s="39" t="str">
        <f t="shared" si="0"/>
        <v>p29</v>
      </c>
      <c r="C47" s="542" t="str">
        <f t="shared" si="1"/>
        <v>Percentile p29</v>
      </c>
      <c r="F47" s="1"/>
      <c r="G47" s="1"/>
      <c r="H47" s="1"/>
      <c r="I47" s="1"/>
      <c r="J47" s="1"/>
      <c r="K47" s="1"/>
      <c r="L47" s="1"/>
      <c r="M47" s="1"/>
      <c r="N47" s="1"/>
      <c r="O47" s="1"/>
      <c r="P47" s="1"/>
      <c r="Q47" s="1"/>
    </row>
    <row r="48" spans="1:17">
      <c r="A48" s="144" t="s">
        <v>144</v>
      </c>
      <c r="B48" s="39" t="str">
        <f t="shared" si="0"/>
        <v>p30</v>
      </c>
      <c r="C48" s="542" t="str">
        <f t="shared" si="1"/>
        <v>Percentile p30</v>
      </c>
      <c r="F48" s="1"/>
      <c r="G48" s="1"/>
      <c r="H48" s="1"/>
      <c r="I48" s="1"/>
      <c r="J48" s="1"/>
      <c r="K48" s="1"/>
      <c r="L48" s="1"/>
      <c r="M48" s="1"/>
      <c r="N48" s="1"/>
      <c r="O48" s="1"/>
      <c r="P48" s="1"/>
      <c r="Q48" s="1"/>
    </row>
    <row r="49" spans="1:17">
      <c r="A49" s="144" t="s">
        <v>145</v>
      </c>
      <c r="B49" s="39" t="str">
        <f t="shared" si="0"/>
        <v>p31</v>
      </c>
      <c r="C49" s="542" t="str">
        <f t="shared" si="1"/>
        <v>Percentile p31</v>
      </c>
      <c r="E49" s="309"/>
      <c r="F49" s="70"/>
      <c r="G49" s="1"/>
      <c r="H49" s="1"/>
      <c r="I49" s="1"/>
      <c r="J49" s="1"/>
      <c r="K49" s="1"/>
      <c r="L49" s="1"/>
      <c r="M49" s="1"/>
      <c r="N49" s="1"/>
      <c r="O49" s="1"/>
      <c r="P49" s="1"/>
      <c r="Q49" s="1"/>
    </row>
    <row r="50" spans="1:17">
      <c r="A50" s="144" t="s">
        <v>146</v>
      </c>
      <c r="B50" s="39" t="str">
        <f t="shared" si="0"/>
        <v>p32</v>
      </c>
      <c r="C50" s="542" t="str">
        <f t="shared" si="1"/>
        <v>Percentile p32</v>
      </c>
      <c r="E50" s="70"/>
      <c r="F50" s="1"/>
      <c r="G50" s="1"/>
      <c r="H50" s="1"/>
      <c r="I50" s="1"/>
      <c r="J50" s="1"/>
      <c r="K50" s="1"/>
      <c r="L50" s="1"/>
      <c r="M50" s="1"/>
      <c r="N50" s="1"/>
      <c r="O50" s="1"/>
      <c r="P50" s="1"/>
      <c r="Q50" s="1"/>
    </row>
    <row r="51" spans="1:17">
      <c r="A51" s="144" t="s">
        <v>147</v>
      </c>
      <c r="B51" s="39" t="str">
        <f t="shared" si="0"/>
        <v>p33</v>
      </c>
      <c r="C51" s="542" t="str">
        <f t="shared" si="1"/>
        <v>Percentile p33</v>
      </c>
      <c r="E51" s="70"/>
      <c r="F51" s="1"/>
      <c r="G51" s="1"/>
      <c r="H51" s="1"/>
      <c r="I51" s="1"/>
      <c r="J51" s="1"/>
      <c r="K51" s="1"/>
      <c r="L51" s="1"/>
      <c r="M51" s="1"/>
      <c r="N51" s="1"/>
      <c r="O51" s="1"/>
      <c r="P51" s="1"/>
      <c r="Q51" s="1"/>
    </row>
    <row r="52" spans="1:17">
      <c r="A52" s="144" t="s">
        <v>148</v>
      </c>
      <c r="B52" s="39" t="str">
        <f t="shared" si="0"/>
        <v>p34</v>
      </c>
      <c r="C52" s="542" t="str">
        <f t="shared" si="1"/>
        <v>Percentile p34</v>
      </c>
      <c r="E52" s="70"/>
      <c r="F52" s="1"/>
      <c r="G52" s="1"/>
      <c r="H52" s="1"/>
      <c r="I52" s="1"/>
      <c r="J52" s="1"/>
      <c r="K52" s="1"/>
      <c r="L52" s="1"/>
      <c r="M52" s="1"/>
      <c r="N52" s="1"/>
      <c r="O52" s="1"/>
      <c r="P52" s="1"/>
      <c r="Q52" s="1"/>
    </row>
    <row r="53" spans="1:17">
      <c r="A53" s="144" t="s">
        <v>149</v>
      </c>
      <c r="B53" s="39" t="str">
        <f t="shared" si="0"/>
        <v>p35</v>
      </c>
      <c r="C53" s="542" t="str">
        <f t="shared" si="1"/>
        <v>Percentile p35</v>
      </c>
    </row>
    <row r="54" spans="1:17">
      <c r="A54" s="144" t="s">
        <v>150</v>
      </c>
      <c r="B54" s="39" t="str">
        <f t="shared" si="0"/>
        <v>p36</v>
      </c>
      <c r="C54" s="542" t="str">
        <f t="shared" si="1"/>
        <v>Percentile p36</v>
      </c>
    </row>
    <row r="55" spans="1:17">
      <c r="A55" s="144" t="s">
        <v>151</v>
      </c>
      <c r="B55" s="39" t="str">
        <f t="shared" si="0"/>
        <v>p37</v>
      </c>
      <c r="C55" s="542" t="str">
        <f t="shared" si="1"/>
        <v>Percentile p37</v>
      </c>
    </row>
    <row r="56" spans="1:17">
      <c r="A56" s="144" t="s">
        <v>152</v>
      </c>
      <c r="B56" s="39" t="str">
        <f t="shared" si="0"/>
        <v>p38</v>
      </c>
      <c r="C56" s="542" t="str">
        <f t="shared" si="1"/>
        <v>Percentile p38</v>
      </c>
    </row>
    <row r="57" spans="1:17">
      <c r="A57" s="144" t="s">
        <v>153</v>
      </c>
      <c r="B57" s="39" t="str">
        <f t="shared" si="0"/>
        <v>p39</v>
      </c>
      <c r="C57" s="542" t="str">
        <f t="shared" si="1"/>
        <v>Percentile p39</v>
      </c>
    </row>
    <row r="58" spans="1:17">
      <c r="A58" s="144" t="s">
        <v>154</v>
      </c>
      <c r="B58" s="39" t="str">
        <f t="shared" si="0"/>
        <v>p40</v>
      </c>
      <c r="C58" s="542" t="str">
        <f t="shared" si="1"/>
        <v>Percentile p40</v>
      </c>
    </row>
    <row r="59" spans="1:17">
      <c r="A59" s="144" t="s">
        <v>155</v>
      </c>
      <c r="B59" s="39" t="str">
        <f t="shared" si="0"/>
        <v>p41</v>
      </c>
      <c r="C59" s="542" t="str">
        <f t="shared" si="1"/>
        <v>Percentile p41</v>
      </c>
    </row>
    <row r="60" spans="1:17">
      <c r="A60" s="144" t="s">
        <v>156</v>
      </c>
      <c r="B60" s="39" t="str">
        <f t="shared" si="0"/>
        <v>p42</v>
      </c>
      <c r="C60" s="542" t="str">
        <f t="shared" si="1"/>
        <v>Percentile p42</v>
      </c>
    </row>
    <row r="61" spans="1:17">
      <c r="A61" s="144" t="s">
        <v>157</v>
      </c>
      <c r="B61" s="39" t="str">
        <f t="shared" si="0"/>
        <v>p43</v>
      </c>
      <c r="C61" s="542" t="str">
        <f t="shared" si="1"/>
        <v>Percentile p43</v>
      </c>
    </row>
    <row r="62" spans="1:17">
      <c r="A62" s="144" t="s">
        <v>158</v>
      </c>
      <c r="B62" s="39" t="str">
        <f t="shared" si="0"/>
        <v>p44</v>
      </c>
      <c r="C62" s="542" t="str">
        <f t="shared" si="1"/>
        <v>Percentile p44</v>
      </c>
    </row>
    <row r="63" spans="1:17">
      <c r="A63" s="144" t="s">
        <v>159</v>
      </c>
      <c r="B63" s="39" t="str">
        <f t="shared" si="0"/>
        <v>p45</v>
      </c>
      <c r="C63" s="542" t="str">
        <f t="shared" si="1"/>
        <v>Percentile p45</v>
      </c>
    </row>
    <row r="64" spans="1:17">
      <c r="A64" s="144" t="s">
        <v>160</v>
      </c>
      <c r="B64" s="39" t="str">
        <f t="shared" si="0"/>
        <v>p46</v>
      </c>
      <c r="C64" s="542" t="str">
        <f t="shared" si="1"/>
        <v>Percentile p46</v>
      </c>
    </row>
    <row r="65" spans="1:3">
      <c r="A65" s="144" t="s">
        <v>161</v>
      </c>
      <c r="B65" s="39" t="str">
        <f t="shared" si="0"/>
        <v>p47</v>
      </c>
      <c r="C65" s="542" t="str">
        <f t="shared" si="1"/>
        <v>Percentile p47</v>
      </c>
    </row>
    <row r="66" spans="1:3">
      <c r="A66" s="144" t="s">
        <v>162</v>
      </c>
      <c r="B66" s="39" t="str">
        <f t="shared" si="0"/>
        <v>p48</v>
      </c>
      <c r="C66" s="542" t="str">
        <f t="shared" si="1"/>
        <v>Percentile p48</v>
      </c>
    </row>
    <row r="67" spans="1:3">
      <c r="A67" s="144" t="s">
        <v>163</v>
      </c>
      <c r="B67" s="39" t="str">
        <f t="shared" si="0"/>
        <v>p49</v>
      </c>
      <c r="C67" s="542" t="str">
        <f t="shared" si="1"/>
        <v>Percentile p49</v>
      </c>
    </row>
    <row r="68" spans="1:3">
      <c r="A68" s="144" t="s">
        <v>164</v>
      </c>
      <c r="B68" s="39" t="str">
        <f t="shared" si="0"/>
        <v>p50</v>
      </c>
      <c r="C68" s="542" t="str">
        <f t="shared" si="1"/>
        <v>Percentile p50</v>
      </c>
    </row>
    <row r="69" spans="1:3">
      <c r="A69" s="144" t="s">
        <v>165</v>
      </c>
      <c r="B69" s="39" t="str">
        <f>A69</f>
        <v>p51</v>
      </c>
      <c r="C69" s="542" t="str">
        <f t="shared" si="1"/>
        <v>Percentile p51</v>
      </c>
    </row>
    <row r="70" spans="1:3">
      <c r="A70" s="144" t="s">
        <v>166</v>
      </c>
      <c r="B70" s="39" t="str">
        <f t="shared" si="0"/>
        <v>p52</v>
      </c>
      <c r="C70" s="542" t="str">
        <f t="shared" si="1"/>
        <v>Percentile p52</v>
      </c>
    </row>
    <row r="71" spans="1:3">
      <c r="A71" s="144" t="s">
        <v>167</v>
      </c>
      <c r="B71" s="39" t="str">
        <f t="shared" si="0"/>
        <v>p53</v>
      </c>
      <c r="C71" s="542" t="str">
        <f t="shared" si="1"/>
        <v>Percentile p53</v>
      </c>
    </row>
    <row r="72" spans="1:3">
      <c r="A72" s="144" t="s">
        <v>168</v>
      </c>
      <c r="B72" s="39" t="str">
        <f t="shared" si="0"/>
        <v>p54</v>
      </c>
      <c r="C72" s="542" t="str">
        <f t="shared" si="1"/>
        <v>Percentile p54</v>
      </c>
    </row>
    <row r="73" spans="1:3">
      <c r="A73" s="144" t="s">
        <v>169</v>
      </c>
      <c r="B73" s="39" t="str">
        <f t="shared" si="0"/>
        <v>p55</v>
      </c>
      <c r="C73" s="542" t="str">
        <f t="shared" si="1"/>
        <v>Percentile p55</v>
      </c>
    </row>
    <row r="74" spans="1:3">
      <c r="A74" s="144" t="s">
        <v>170</v>
      </c>
      <c r="B74" s="39" t="str">
        <f t="shared" si="0"/>
        <v>p56</v>
      </c>
      <c r="C74" s="542" t="str">
        <f t="shared" si="1"/>
        <v>Percentile p56</v>
      </c>
    </row>
    <row r="75" spans="1:3">
      <c r="A75" s="144" t="s">
        <v>171</v>
      </c>
      <c r="B75" s="39" t="str">
        <f t="shared" si="0"/>
        <v>p57</v>
      </c>
      <c r="C75" s="542" t="str">
        <f t="shared" si="1"/>
        <v>Percentile p57</v>
      </c>
    </row>
    <row r="76" spans="1:3">
      <c r="A76" s="144" t="s">
        <v>172</v>
      </c>
      <c r="B76" s="39" t="str">
        <f t="shared" si="0"/>
        <v>p58</v>
      </c>
      <c r="C76" s="542" t="str">
        <f t="shared" si="1"/>
        <v>Percentile p58</v>
      </c>
    </row>
    <row r="77" spans="1:3">
      <c r="A77" s="144" t="s">
        <v>173</v>
      </c>
      <c r="B77" s="39" t="str">
        <f t="shared" si="0"/>
        <v>p59</v>
      </c>
      <c r="C77" s="542" t="str">
        <f t="shared" si="1"/>
        <v>Percentile p59</v>
      </c>
    </row>
    <row r="78" spans="1:3">
      <c r="A78" s="144" t="s">
        <v>174</v>
      </c>
      <c r="B78" s="39" t="str">
        <f t="shared" si="0"/>
        <v>p60</v>
      </c>
      <c r="C78" s="542" t="str">
        <f t="shared" si="1"/>
        <v>Percentile p60</v>
      </c>
    </row>
    <row r="79" spans="1:3">
      <c r="A79" s="144" t="s">
        <v>175</v>
      </c>
      <c r="B79" s="39" t="str">
        <f t="shared" si="0"/>
        <v>p61</v>
      </c>
      <c r="C79" s="542" t="str">
        <f t="shared" si="1"/>
        <v>Percentile p61</v>
      </c>
    </row>
    <row r="80" spans="1:3">
      <c r="A80" s="144" t="s">
        <v>176</v>
      </c>
      <c r="B80" s="39" t="str">
        <f t="shared" si="0"/>
        <v>p62</v>
      </c>
      <c r="C80" s="542" t="str">
        <f t="shared" si="1"/>
        <v>Percentile p62</v>
      </c>
    </row>
    <row r="81" spans="1:3">
      <c r="A81" s="144" t="s">
        <v>177</v>
      </c>
      <c r="B81" s="39" t="str">
        <f t="shared" si="0"/>
        <v>p63</v>
      </c>
      <c r="C81" s="542" t="str">
        <f t="shared" si="1"/>
        <v>Percentile p63</v>
      </c>
    </row>
    <row r="82" spans="1:3">
      <c r="A82" s="144" t="s">
        <v>178</v>
      </c>
      <c r="B82" s="39" t="str">
        <f t="shared" si="0"/>
        <v>p64</v>
      </c>
      <c r="C82" s="542" t="str">
        <f t="shared" si="1"/>
        <v>Percentile p64</v>
      </c>
    </row>
    <row r="83" spans="1:3">
      <c r="A83" s="144" t="s">
        <v>179</v>
      </c>
      <c r="B83" s="39" t="str">
        <f t="shared" ref="B83:B88" si="2">A83</f>
        <v>p65</v>
      </c>
      <c r="C83" s="542" t="str">
        <f t="shared" ref="C83:C144" si="3">CONCATENATE("Percentile ",A83)</f>
        <v>Percentile p65</v>
      </c>
    </row>
    <row r="84" spans="1:3">
      <c r="A84" s="144" t="s">
        <v>180</v>
      </c>
      <c r="B84" s="39" t="str">
        <f t="shared" si="2"/>
        <v>p66</v>
      </c>
      <c r="C84" s="542" t="str">
        <f t="shared" si="3"/>
        <v>Percentile p66</v>
      </c>
    </row>
    <row r="85" spans="1:3">
      <c r="A85" s="144" t="s">
        <v>181</v>
      </c>
      <c r="B85" s="39" t="str">
        <f t="shared" si="2"/>
        <v>p67</v>
      </c>
      <c r="C85" s="542" t="str">
        <f t="shared" si="3"/>
        <v>Percentile p67</v>
      </c>
    </row>
    <row r="86" spans="1:3">
      <c r="A86" s="144" t="s">
        <v>182</v>
      </c>
      <c r="B86" s="39" t="str">
        <f t="shared" si="2"/>
        <v>p68</v>
      </c>
      <c r="C86" s="542" t="str">
        <f t="shared" si="3"/>
        <v>Percentile p68</v>
      </c>
    </row>
    <row r="87" spans="1:3">
      <c r="A87" s="144" t="s">
        <v>183</v>
      </c>
      <c r="B87" s="39" t="str">
        <f t="shared" si="2"/>
        <v>p69</v>
      </c>
      <c r="C87" s="542" t="str">
        <f t="shared" si="3"/>
        <v>Percentile p69</v>
      </c>
    </row>
    <row r="88" spans="1:3">
      <c r="A88" s="144" t="s">
        <v>184</v>
      </c>
      <c r="B88" s="39" t="str">
        <f t="shared" si="2"/>
        <v>p70</v>
      </c>
      <c r="C88" s="542" t="str">
        <f t="shared" si="3"/>
        <v>Percentile p70</v>
      </c>
    </row>
    <row r="89" spans="1:3">
      <c r="A89" s="144" t="s">
        <v>185</v>
      </c>
      <c r="B89" s="39" t="str">
        <f>A89</f>
        <v>p71</v>
      </c>
      <c r="C89" s="542" t="str">
        <f t="shared" si="3"/>
        <v>Percentile p71</v>
      </c>
    </row>
    <row r="90" spans="1:3">
      <c r="A90" s="144" t="s">
        <v>186</v>
      </c>
      <c r="B90" s="39" t="str">
        <f t="shared" ref="B90:B117" si="4">A90</f>
        <v>p72</v>
      </c>
      <c r="C90" s="542" t="str">
        <f t="shared" si="3"/>
        <v>Percentile p72</v>
      </c>
    </row>
    <row r="91" spans="1:3">
      <c r="A91" s="144" t="s">
        <v>187</v>
      </c>
      <c r="B91" s="39" t="str">
        <f t="shared" si="4"/>
        <v>p73</v>
      </c>
      <c r="C91" s="542" t="str">
        <f t="shared" si="3"/>
        <v>Percentile p73</v>
      </c>
    </row>
    <row r="92" spans="1:3">
      <c r="A92" s="144" t="s">
        <v>188</v>
      </c>
      <c r="B92" s="39" t="str">
        <f t="shared" si="4"/>
        <v>p74</v>
      </c>
      <c r="C92" s="542" t="str">
        <f t="shared" si="3"/>
        <v>Percentile p74</v>
      </c>
    </row>
    <row r="93" spans="1:3">
      <c r="A93" s="144" t="s">
        <v>189</v>
      </c>
      <c r="B93" s="39" t="str">
        <f t="shared" si="4"/>
        <v>p75</v>
      </c>
      <c r="C93" s="542" t="str">
        <f t="shared" si="3"/>
        <v>Percentile p75</v>
      </c>
    </row>
    <row r="94" spans="1:3">
      <c r="A94" s="144" t="s">
        <v>190</v>
      </c>
      <c r="B94" s="39" t="str">
        <f t="shared" si="4"/>
        <v>p76</v>
      </c>
      <c r="C94" s="542" t="str">
        <f t="shared" si="3"/>
        <v>Percentile p76</v>
      </c>
    </row>
    <row r="95" spans="1:3">
      <c r="A95" s="144" t="s">
        <v>191</v>
      </c>
      <c r="B95" s="39" t="str">
        <f t="shared" si="4"/>
        <v>p77</v>
      </c>
      <c r="C95" s="542" t="str">
        <f t="shared" si="3"/>
        <v>Percentile p77</v>
      </c>
    </row>
    <row r="96" spans="1:3">
      <c r="A96" s="144" t="s">
        <v>192</v>
      </c>
      <c r="B96" s="39" t="str">
        <f t="shared" si="4"/>
        <v>p78</v>
      </c>
      <c r="C96" s="542" t="str">
        <f t="shared" si="3"/>
        <v>Percentile p78</v>
      </c>
    </row>
    <row r="97" spans="1:3">
      <c r="A97" s="144" t="s">
        <v>193</v>
      </c>
      <c r="B97" s="39" t="str">
        <f t="shared" si="4"/>
        <v>p79</v>
      </c>
      <c r="C97" s="542" t="str">
        <f t="shared" si="3"/>
        <v>Percentile p79</v>
      </c>
    </row>
    <row r="98" spans="1:3">
      <c r="A98" s="144" t="s">
        <v>194</v>
      </c>
      <c r="B98" s="39" t="str">
        <f t="shared" si="4"/>
        <v>p80</v>
      </c>
      <c r="C98" s="542" t="str">
        <f t="shared" si="3"/>
        <v>Percentile p80</v>
      </c>
    </row>
    <row r="99" spans="1:3">
      <c r="A99" s="144" t="s">
        <v>195</v>
      </c>
      <c r="B99" s="39" t="str">
        <f t="shared" si="4"/>
        <v>p81</v>
      </c>
      <c r="C99" s="542" t="str">
        <f t="shared" si="3"/>
        <v>Percentile p81</v>
      </c>
    </row>
    <row r="100" spans="1:3">
      <c r="A100" s="144" t="s">
        <v>196</v>
      </c>
      <c r="B100" s="39" t="str">
        <f t="shared" si="4"/>
        <v>p82</v>
      </c>
      <c r="C100" s="542" t="str">
        <f t="shared" si="3"/>
        <v>Percentile p82</v>
      </c>
    </row>
    <row r="101" spans="1:3">
      <c r="A101" s="144" t="s">
        <v>197</v>
      </c>
      <c r="B101" s="39" t="str">
        <f t="shared" si="4"/>
        <v>p83</v>
      </c>
      <c r="C101" s="542" t="str">
        <f t="shared" si="3"/>
        <v>Percentile p83</v>
      </c>
    </row>
    <row r="102" spans="1:3">
      <c r="A102" s="144" t="s">
        <v>198</v>
      </c>
      <c r="B102" s="39" t="str">
        <f t="shared" si="4"/>
        <v>p84</v>
      </c>
      <c r="C102" s="542" t="str">
        <f t="shared" si="3"/>
        <v>Percentile p84</v>
      </c>
    </row>
    <row r="103" spans="1:3">
      <c r="A103" s="144" t="s">
        <v>199</v>
      </c>
      <c r="B103" s="39" t="str">
        <f t="shared" si="4"/>
        <v>p85</v>
      </c>
      <c r="C103" s="542" t="str">
        <f t="shared" si="3"/>
        <v>Percentile p85</v>
      </c>
    </row>
    <row r="104" spans="1:3">
      <c r="A104" s="144" t="s">
        <v>200</v>
      </c>
      <c r="B104" s="39" t="str">
        <f t="shared" si="4"/>
        <v>p86</v>
      </c>
      <c r="C104" s="542" t="str">
        <f t="shared" si="3"/>
        <v>Percentile p86</v>
      </c>
    </row>
    <row r="105" spans="1:3">
      <c r="A105" s="144" t="s">
        <v>201</v>
      </c>
      <c r="B105" s="39" t="str">
        <f t="shared" si="4"/>
        <v>p87</v>
      </c>
      <c r="C105" s="542" t="str">
        <f t="shared" si="3"/>
        <v>Percentile p87</v>
      </c>
    </row>
    <row r="106" spans="1:3">
      <c r="A106" s="144" t="s">
        <v>202</v>
      </c>
      <c r="B106" s="39" t="str">
        <f t="shared" si="4"/>
        <v>p88</v>
      </c>
      <c r="C106" s="542" t="str">
        <f t="shared" si="3"/>
        <v>Percentile p88</v>
      </c>
    </row>
    <row r="107" spans="1:3">
      <c r="A107" s="144" t="s">
        <v>203</v>
      </c>
      <c r="B107" s="39" t="str">
        <f t="shared" si="4"/>
        <v>p89</v>
      </c>
      <c r="C107" s="542" t="str">
        <f t="shared" si="3"/>
        <v>Percentile p89</v>
      </c>
    </row>
    <row r="108" spans="1:3">
      <c r="A108" s="144" t="s">
        <v>204</v>
      </c>
      <c r="B108" s="39" t="str">
        <f t="shared" si="4"/>
        <v>p90</v>
      </c>
      <c r="C108" s="542" t="str">
        <f t="shared" si="3"/>
        <v>Percentile p90</v>
      </c>
    </row>
    <row r="109" spans="1:3">
      <c r="A109" s="144" t="s">
        <v>205</v>
      </c>
      <c r="B109" s="39" t="str">
        <f t="shared" si="4"/>
        <v>p91</v>
      </c>
      <c r="C109" s="542" t="str">
        <f t="shared" si="3"/>
        <v>Percentile p91</v>
      </c>
    </row>
    <row r="110" spans="1:3">
      <c r="A110" s="144" t="s">
        <v>206</v>
      </c>
      <c r="B110" s="39" t="str">
        <f t="shared" si="4"/>
        <v>p92</v>
      </c>
      <c r="C110" s="542" t="str">
        <f t="shared" si="3"/>
        <v>Percentile p92</v>
      </c>
    </row>
    <row r="111" spans="1:3">
      <c r="A111" s="144" t="s">
        <v>207</v>
      </c>
      <c r="B111" s="39" t="str">
        <f t="shared" si="4"/>
        <v>p93</v>
      </c>
      <c r="C111" s="542" t="str">
        <f t="shared" si="3"/>
        <v>Percentile p93</v>
      </c>
    </row>
    <row r="112" spans="1:3">
      <c r="A112" s="144" t="s">
        <v>208</v>
      </c>
      <c r="B112" s="39" t="str">
        <f t="shared" si="4"/>
        <v>p94</v>
      </c>
      <c r="C112" s="542" t="str">
        <f t="shared" si="3"/>
        <v>Percentile p94</v>
      </c>
    </row>
    <row r="113" spans="1:3">
      <c r="A113" s="144" t="s">
        <v>209</v>
      </c>
      <c r="B113" s="39" t="str">
        <f t="shared" si="4"/>
        <v>p95</v>
      </c>
      <c r="C113" s="542" t="str">
        <f t="shared" si="3"/>
        <v>Percentile p95</v>
      </c>
    </row>
    <row r="114" spans="1:3">
      <c r="A114" s="144" t="s">
        <v>210</v>
      </c>
      <c r="B114" s="39" t="str">
        <f t="shared" si="4"/>
        <v>p96</v>
      </c>
      <c r="C114" s="542" t="str">
        <f t="shared" si="3"/>
        <v>Percentile p96</v>
      </c>
    </row>
    <row r="115" spans="1:3">
      <c r="A115" s="144" t="s">
        <v>211</v>
      </c>
      <c r="B115" s="39" t="str">
        <f t="shared" si="4"/>
        <v>p97</v>
      </c>
      <c r="C115" s="542" t="str">
        <f t="shared" si="3"/>
        <v>Percentile p97</v>
      </c>
    </row>
    <row r="116" spans="1:3">
      <c r="A116" s="144" t="s">
        <v>212</v>
      </c>
      <c r="B116" s="39" t="str">
        <f t="shared" si="4"/>
        <v>p98</v>
      </c>
      <c r="C116" s="542" t="str">
        <f t="shared" si="3"/>
        <v>Percentile p98</v>
      </c>
    </row>
    <row r="117" spans="1:3">
      <c r="A117" s="144" t="s">
        <v>1620</v>
      </c>
      <c r="B117" s="39" t="str">
        <f t="shared" si="4"/>
        <v>p99.0</v>
      </c>
      <c r="C117" s="542" t="str">
        <f t="shared" si="3"/>
        <v>Percentile p99.0</v>
      </c>
    </row>
    <row r="118" spans="1:3">
      <c r="A118" s="144" t="s">
        <v>214</v>
      </c>
      <c r="B118" s="39" t="str">
        <f>A118</f>
        <v>p99.1</v>
      </c>
      <c r="C118" s="542" t="str">
        <f t="shared" si="3"/>
        <v>Percentile p99.1</v>
      </c>
    </row>
    <row r="119" spans="1:3">
      <c r="A119" s="144" t="s">
        <v>215</v>
      </c>
      <c r="B119" s="39" t="str">
        <f t="shared" ref="B119:B144" si="5">A119</f>
        <v>p99.2</v>
      </c>
      <c r="C119" s="542" t="str">
        <f t="shared" si="3"/>
        <v>Percentile p99.2</v>
      </c>
    </row>
    <row r="120" spans="1:3">
      <c r="A120" s="144" t="s">
        <v>216</v>
      </c>
      <c r="B120" s="39" t="str">
        <f t="shared" si="5"/>
        <v>p99.3</v>
      </c>
      <c r="C120" s="542" t="str">
        <f t="shared" si="3"/>
        <v>Percentile p99.3</v>
      </c>
    </row>
    <row r="121" spans="1:3">
      <c r="A121" s="144" t="s">
        <v>217</v>
      </c>
      <c r="B121" s="39" t="str">
        <f t="shared" si="5"/>
        <v>p99.4</v>
      </c>
      <c r="C121" s="542" t="str">
        <f t="shared" si="3"/>
        <v>Percentile p99.4</v>
      </c>
    </row>
    <row r="122" spans="1:3">
      <c r="A122" s="144" t="s">
        <v>218</v>
      </c>
      <c r="B122" s="39" t="str">
        <f t="shared" si="5"/>
        <v>p99.5</v>
      </c>
      <c r="C122" s="542" t="str">
        <f t="shared" si="3"/>
        <v>Percentile p99.5</v>
      </c>
    </row>
    <row r="123" spans="1:3">
      <c r="A123" s="144" t="s">
        <v>219</v>
      </c>
      <c r="B123" s="39" t="str">
        <f t="shared" si="5"/>
        <v>p99.6</v>
      </c>
      <c r="C123" s="542" t="str">
        <f t="shared" si="3"/>
        <v>Percentile p99.6</v>
      </c>
    </row>
    <row r="124" spans="1:3">
      <c r="A124" s="144" t="s">
        <v>220</v>
      </c>
      <c r="B124" s="39" t="str">
        <f t="shared" si="5"/>
        <v>p99.7</v>
      </c>
      <c r="C124" s="542" t="str">
        <f t="shared" si="3"/>
        <v>Percentile p99.7</v>
      </c>
    </row>
    <row r="125" spans="1:3">
      <c r="A125" s="144" t="s">
        <v>221</v>
      </c>
      <c r="B125" s="39" t="str">
        <f t="shared" si="5"/>
        <v>p99.8</v>
      </c>
      <c r="C125" s="542" t="str">
        <f t="shared" si="3"/>
        <v>Percentile p99.8</v>
      </c>
    </row>
    <row r="126" spans="1:3">
      <c r="A126" s="144" t="s">
        <v>222</v>
      </c>
      <c r="B126" s="39" t="str">
        <f t="shared" si="5"/>
        <v>p99.9</v>
      </c>
      <c r="C126" s="542" t="str">
        <f>CONCATENATE("Percentile ",A126)</f>
        <v>Percentile p99.9</v>
      </c>
    </row>
    <row r="127" spans="1:3">
      <c r="A127" s="144" t="s">
        <v>223</v>
      </c>
      <c r="B127" s="39" t="str">
        <f t="shared" si="5"/>
        <v>p99.91</v>
      </c>
      <c r="C127" s="542" t="str">
        <f t="shared" si="3"/>
        <v>Percentile p99.91</v>
      </c>
    </row>
    <row r="128" spans="1:3">
      <c r="A128" s="144" t="s">
        <v>224</v>
      </c>
      <c r="B128" s="39" t="str">
        <f t="shared" si="5"/>
        <v>p99.92</v>
      </c>
      <c r="C128" s="542" t="str">
        <f t="shared" si="3"/>
        <v>Percentile p99.92</v>
      </c>
    </row>
    <row r="129" spans="1:3">
      <c r="A129" s="144" t="s">
        <v>225</v>
      </c>
      <c r="B129" s="39" t="str">
        <f t="shared" si="5"/>
        <v>p99.93</v>
      </c>
      <c r="C129" s="542" t="str">
        <f t="shared" si="3"/>
        <v>Percentile p99.93</v>
      </c>
    </row>
    <row r="130" spans="1:3">
      <c r="A130" s="144" t="s">
        <v>226</v>
      </c>
      <c r="B130" s="39" t="str">
        <f t="shared" si="5"/>
        <v>p99.94</v>
      </c>
      <c r="C130" s="542" t="str">
        <f t="shared" si="3"/>
        <v>Percentile p99.94</v>
      </c>
    </row>
    <row r="131" spans="1:3">
      <c r="A131" s="144" t="s">
        <v>227</v>
      </c>
      <c r="B131" s="39" t="str">
        <f t="shared" si="5"/>
        <v>p99.95</v>
      </c>
      <c r="C131" s="542" t="str">
        <f t="shared" si="3"/>
        <v>Percentile p99.95</v>
      </c>
    </row>
    <row r="132" spans="1:3">
      <c r="A132" s="144" t="s">
        <v>228</v>
      </c>
      <c r="B132" s="39" t="str">
        <f t="shared" si="5"/>
        <v>p99.96</v>
      </c>
      <c r="C132" s="542" t="str">
        <f t="shared" si="3"/>
        <v>Percentile p99.96</v>
      </c>
    </row>
    <row r="133" spans="1:3">
      <c r="A133" s="144" t="s">
        <v>229</v>
      </c>
      <c r="B133" s="39" t="str">
        <f t="shared" si="5"/>
        <v>p99.97</v>
      </c>
      <c r="C133" s="542" t="str">
        <f t="shared" si="3"/>
        <v>Percentile p99.97</v>
      </c>
    </row>
    <row r="134" spans="1:3">
      <c r="A134" s="144" t="s">
        <v>230</v>
      </c>
      <c r="B134" s="39" t="str">
        <f t="shared" si="5"/>
        <v>p99.98</v>
      </c>
      <c r="C134" s="542" t="str">
        <f t="shared" si="3"/>
        <v>Percentile p99.98</v>
      </c>
    </row>
    <row r="135" spans="1:3">
      <c r="A135" s="145" t="s">
        <v>231</v>
      </c>
      <c r="B135" s="39" t="str">
        <f t="shared" si="5"/>
        <v>p99.99</v>
      </c>
      <c r="C135" s="542" t="str">
        <f t="shared" si="3"/>
        <v>Percentile p99.99</v>
      </c>
    </row>
    <row r="136" spans="1:3">
      <c r="A136" s="144" t="s">
        <v>232</v>
      </c>
      <c r="B136" s="39" t="str">
        <f t="shared" si="5"/>
        <v>p99.991</v>
      </c>
      <c r="C136" s="542" t="str">
        <f t="shared" si="3"/>
        <v>Percentile p99.991</v>
      </c>
    </row>
    <row r="137" spans="1:3">
      <c r="A137" s="144" t="s">
        <v>233</v>
      </c>
      <c r="B137" s="39" t="str">
        <f t="shared" si="5"/>
        <v>p99.992</v>
      </c>
      <c r="C137" s="542" t="str">
        <f t="shared" si="3"/>
        <v>Percentile p99.992</v>
      </c>
    </row>
    <row r="138" spans="1:3">
      <c r="A138" s="144" t="s">
        <v>234</v>
      </c>
      <c r="B138" s="39" t="str">
        <f t="shared" si="5"/>
        <v>p99.993</v>
      </c>
      <c r="C138" s="542" t="str">
        <f t="shared" si="3"/>
        <v>Percentile p99.993</v>
      </c>
    </row>
    <row r="139" spans="1:3">
      <c r="A139" s="144" t="s">
        <v>235</v>
      </c>
      <c r="B139" s="39" t="str">
        <f t="shared" si="5"/>
        <v>p99.994</v>
      </c>
      <c r="C139" s="542" t="str">
        <f t="shared" si="3"/>
        <v>Percentile p99.994</v>
      </c>
    </row>
    <row r="140" spans="1:3">
      <c r="A140" s="144" t="s">
        <v>236</v>
      </c>
      <c r="B140" s="39" t="str">
        <f t="shared" si="5"/>
        <v>p99.995</v>
      </c>
      <c r="C140" s="542" t="str">
        <f t="shared" si="3"/>
        <v>Percentile p99.995</v>
      </c>
    </row>
    <row r="141" spans="1:3">
      <c r="A141" s="144" t="s">
        <v>237</v>
      </c>
      <c r="B141" s="39" t="str">
        <f t="shared" si="5"/>
        <v>p99.996</v>
      </c>
      <c r="C141" s="542" t="str">
        <f t="shared" si="3"/>
        <v>Percentile p99.996</v>
      </c>
    </row>
    <row r="142" spans="1:3">
      <c r="A142" s="144" t="s">
        <v>238</v>
      </c>
      <c r="B142" s="39" t="str">
        <f t="shared" si="5"/>
        <v>p99.997</v>
      </c>
      <c r="C142" s="542" t="str">
        <f t="shared" si="3"/>
        <v>Percentile p99.997</v>
      </c>
    </row>
    <row r="143" spans="1:3">
      <c r="A143" s="144" t="s">
        <v>239</v>
      </c>
      <c r="B143" s="39" t="str">
        <f t="shared" si="5"/>
        <v>p99.998</v>
      </c>
      <c r="C143" s="542" t="str">
        <f t="shared" si="3"/>
        <v>Percentile p99.998</v>
      </c>
    </row>
    <row r="144" spans="1:3" ht="17" thickBot="1">
      <c r="A144" s="146" t="s">
        <v>240</v>
      </c>
      <c r="B144" s="45" t="str">
        <f t="shared" si="5"/>
        <v>p99.999</v>
      </c>
      <c r="C144" s="543" t="str">
        <f t="shared" si="3"/>
        <v>Percentile p99.999</v>
      </c>
    </row>
  </sheetData>
  <mergeCells count="1">
    <mergeCell ref="E6:J10"/>
  </mergeCells>
  <phoneticPr fontId="41" type="noConversion"/>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8"/>
  <sheetViews>
    <sheetView workbookViewId="0">
      <selection activeCell="A5" sqref="A5"/>
    </sheetView>
  </sheetViews>
  <sheetFormatPr baseColWidth="10" defaultColWidth="11" defaultRowHeight="16"/>
  <sheetData>
    <row r="1" spans="1:14">
      <c r="A1" s="533" t="s">
        <v>2131</v>
      </c>
      <c r="B1" s="534"/>
      <c r="C1" s="534"/>
      <c r="D1" s="534"/>
      <c r="E1" s="534"/>
      <c r="F1" s="534"/>
      <c r="G1" s="534"/>
      <c r="H1" s="534"/>
      <c r="I1" s="534"/>
      <c r="J1" s="534"/>
      <c r="K1" s="534"/>
      <c r="L1" s="534"/>
      <c r="M1" s="534"/>
      <c r="N1" s="535"/>
    </row>
    <row r="2" spans="1:14">
      <c r="A2" s="536" t="s">
        <v>2129</v>
      </c>
      <c r="B2" s="537"/>
      <c r="C2" s="537"/>
      <c r="D2" s="537"/>
      <c r="E2" s="537"/>
      <c r="F2" s="537"/>
      <c r="G2" s="537"/>
      <c r="H2" s="537"/>
      <c r="I2" s="537"/>
      <c r="J2" s="537"/>
      <c r="K2" s="537"/>
      <c r="L2" s="537"/>
      <c r="M2" s="537"/>
      <c r="N2" s="538"/>
    </row>
    <row r="3" spans="1:14">
      <c r="A3" s="536" t="s">
        <v>2128</v>
      </c>
      <c r="B3" s="537"/>
      <c r="C3" s="537"/>
      <c r="D3" s="537"/>
      <c r="E3" s="537"/>
      <c r="F3" s="537"/>
      <c r="G3" s="537"/>
      <c r="H3" s="537"/>
      <c r="I3" s="537"/>
      <c r="J3" s="537"/>
      <c r="K3" s="537"/>
      <c r="L3" s="537"/>
      <c r="M3" s="537"/>
      <c r="N3" s="538"/>
    </row>
    <row r="4" spans="1:14">
      <c r="A4" s="536" t="s">
        <v>2134</v>
      </c>
      <c r="B4" s="537"/>
      <c r="C4" s="537"/>
      <c r="D4" s="537"/>
      <c r="E4" s="537"/>
      <c r="F4" s="537"/>
      <c r="G4" s="537"/>
      <c r="H4" s="537"/>
      <c r="I4" s="537"/>
      <c r="J4" s="537"/>
      <c r="K4" s="537"/>
      <c r="L4" s="537"/>
      <c r="M4" s="537"/>
      <c r="N4" s="538"/>
    </row>
    <row r="5" spans="1:14">
      <c r="A5" s="536"/>
      <c r="B5" s="537"/>
      <c r="C5" s="537"/>
      <c r="D5" s="537"/>
      <c r="E5" s="537"/>
      <c r="F5" s="537"/>
      <c r="G5" s="537"/>
      <c r="H5" s="537"/>
      <c r="I5" s="537"/>
      <c r="J5" s="537"/>
      <c r="K5" s="537"/>
      <c r="L5" s="537"/>
      <c r="M5" s="537"/>
      <c r="N5" s="538"/>
    </row>
    <row r="6" spans="1:14">
      <c r="A6" s="536" t="s">
        <v>2132</v>
      </c>
      <c r="B6" s="537"/>
      <c r="C6" s="537"/>
      <c r="D6" s="537"/>
      <c r="E6" s="537"/>
      <c r="F6" s="537"/>
      <c r="G6" s="537"/>
      <c r="H6" s="537"/>
      <c r="I6" s="537"/>
      <c r="J6" s="537"/>
      <c r="K6" s="537"/>
      <c r="L6" s="537"/>
      <c r="M6" s="537"/>
      <c r="N6" s="538"/>
    </row>
    <row r="7" spans="1:14">
      <c r="A7" s="536" t="s">
        <v>2133</v>
      </c>
      <c r="B7" s="537"/>
      <c r="C7" s="537"/>
      <c r="D7" s="537"/>
      <c r="E7" s="537"/>
      <c r="F7" s="537"/>
      <c r="G7" s="537"/>
      <c r="H7" s="537"/>
      <c r="I7" s="537"/>
      <c r="J7" s="537"/>
      <c r="K7" s="537"/>
      <c r="L7" s="537"/>
      <c r="M7" s="537"/>
      <c r="N7" s="538"/>
    </row>
    <row r="8" spans="1:14" ht="17" thickBot="1">
      <c r="A8" s="539" t="s">
        <v>2130</v>
      </c>
      <c r="B8" s="540"/>
      <c r="C8" s="540"/>
      <c r="D8" s="540"/>
      <c r="E8" s="540"/>
      <c r="F8" s="540"/>
      <c r="G8" s="540"/>
      <c r="H8" s="540"/>
      <c r="I8" s="540"/>
      <c r="J8" s="540"/>
      <c r="K8" s="540"/>
      <c r="L8" s="540"/>
      <c r="M8" s="540"/>
      <c r="N8" s="541"/>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23"/>
  <sheetViews>
    <sheetView workbookViewId="0">
      <selection activeCell="E128" sqref="E128"/>
    </sheetView>
  </sheetViews>
  <sheetFormatPr baseColWidth="10" defaultColWidth="11" defaultRowHeight="16"/>
  <cols>
    <col min="1" max="1" width="16.5" customWidth="1"/>
    <col min="2" max="2" width="20.1640625" customWidth="1"/>
    <col min="3" max="3" width="45.6640625" bestFit="1" customWidth="1"/>
    <col min="4" max="4" width="42.5" bestFit="1" customWidth="1"/>
    <col min="5" max="5" width="44.5" bestFit="1" customWidth="1"/>
  </cols>
  <sheetData>
    <row r="1" spans="1:6" ht="21">
      <c r="A1" s="307" t="s">
        <v>1644</v>
      </c>
    </row>
    <row r="3" spans="1:6">
      <c r="A3" s="176" t="s">
        <v>801</v>
      </c>
      <c r="B3" s="176" t="s">
        <v>1424</v>
      </c>
      <c r="C3" s="175"/>
      <c r="D3" s="175"/>
      <c r="E3" s="175"/>
      <c r="F3" s="175"/>
    </row>
    <row r="4" spans="1:6">
      <c r="A4" s="175">
        <v>10101101</v>
      </c>
      <c r="B4" s="175" t="s">
        <v>1425</v>
      </c>
      <c r="C4" s="175" t="s">
        <v>1515</v>
      </c>
      <c r="D4" s="175"/>
      <c r="E4" s="175"/>
      <c r="F4" s="175"/>
    </row>
    <row r="5" spans="1:6">
      <c r="A5" s="175">
        <v>10101102</v>
      </c>
      <c r="B5" s="175" t="s">
        <v>1425</v>
      </c>
      <c r="C5" s="175" t="s">
        <v>1516</v>
      </c>
      <c r="D5" s="175"/>
      <c r="E5" s="175"/>
      <c r="F5" s="175"/>
    </row>
    <row r="6" spans="1:6">
      <c r="A6" s="175">
        <v>10101103</v>
      </c>
      <c r="B6" s="175" t="s">
        <v>1425</v>
      </c>
      <c r="C6" s="175" t="s">
        <v>1517</v>
      </c>
      <c r="D6" s="175"/>
      <c r="E6" s="175"/>
      <c r="F6" s="175"/>
    </row>
    <row r="7" spans="1:6">
      <c r="A7" s="175">
        <v>10101104</v>
      </c>
      <c r="B7" s="175" t="s">
        <v>1425</v>
      </c>
      <c r="C7" s="175" t="s">
        <v>1518</v>
      </c>
      <c r="D7" s="175"/>
      <c r="E7" s="175"/>
      <c r="F7" s="175"/>
    </row>
    <row r="8" spans="1:6">
      <c r="A8" s="175">
        <v>10101105</v>
      </c>
      <c r="B8" s="175" t="s">
        <v>1425</v>
      </c>
      <c r="C8" s="175" t="s">
        <v>1519</v>
      </c>
      <c r="D8" s="175"/>
      <c r="E8" s="175"/>
      <c r="F8" s="175"/>
    </row>
    <row r="9" spans="1:6">
      <c r="A9" s="175">
        <v>10101106</v>
      </c>
      <c r="B9" s="175" t="s">
        <v>1425</v>
      </c>
      <c r="C9" s="175" t="s">
        <v>1520</v>
      </c>
      <c r="D9" s="175"/>
      <c r="E9" s="175"/>
      <c r="F9" s="175"/>
    </row>
    <row r="10" spans="1:6">
      <c r="A10" s="175">
        <v>10101107</v>
      </c>
      <c r="B10" s="175" t="s">
        <v>1425</v>
      </c>
      <c r="C10" s="175" t="s">
        <v>1521</v>
      </c>
      <c r="D10" s="175"/>
      <c r="E10" s="175"/>
      <c r="F10" s="175"/>
    </row>
    <row r="11" spans="1:6">
      <c r="A11" s="175">
        <v>10101108</v>
      </c>
      <c r="B11" s="175" t="s">
        <v>1425</v>
      </c>
      <c r="C11" s="175" t="s">
        <v>1522</v>
      </c>
      <c r="D11" s="175"/>
      <c r="E11" s="175"/>
      <c r="F11" s="175"/>
    </row>
    <row r="12" spans="1:6">
      <c r="A12" s="175">
        <v>10101109</v>
      </c>
      <c r="B12" s="175" t="s">
        <v>1425</v>
      </c>
      <c r="C12" s="175" t="s">
        <v>1523</v>
      </c>
      <c r="D12" s="175"/>
      <c r="E12" s="175"/>
      <c r="F12" s="175"/>
    </row>
    <row r="13" spans="1:6">
      <c r="A13" s="175">
        <v>10101110</v>
      </c>
      <c r="B13" s="175" t="s">
        <v>1425</v>
      </c>
      <c r="C13" s="175" t="s">
        <v>1524</v>
      </c>
      <c r="D13" s="175"/>
      <c r="E13" s="175"/>
      <c r="F13" s="175"/>
    </row>
    <row r="14" spans="1:6">
      <c r="A14" s="175">
        <v>10101201</v>
      </c>
      <c r="B14" s="175" t="s">
        <v>1425</v>
      </c>
      <c r="C14" s="175" t="s">
        <v>1525</v>
      </c>
      <c r="D14" s="175"/>
      <c r="E14" s="175"/>
      <c r="F14" s="175"/>
    </row>
    <row r="15" spans="1:6">
      <c r="A15" s="175">
        <v>10101202</v>
      </c>
      <c r="B15" s="175" t="s">
        <v>1425</v>
      </c>
      <c r="C15" s="175" t="s">
        <v>1526</v>
      </c>
      <c r="D15" s="175"/>
      <c r="E15" s="175"/>
      <c r="F15" s="175"/>
    </row>
    <row r="16" spans="1:6">
      <c r="A16" s="175">
        <v>10101203</v>
      </c>
      <c r="B16" s="175" t="s">
        <v>1425</v>
      </c>
      <c r="C16" s="175" t="s">
        <v>1527</v>
      </c>
      <c r="D16" s="175"/>
      <c r="E16" s="175"/>
      <c r="F16" s="175"/>
    </row>
    <row r="17" spans="1:6">
      <c r="A17" s="175">
        <v>10101204</v>
      </c>
      <c r="B17" s="175" t="s">
        <v>1425</v>
      </c>
      <c r="C17" s="175" t="s">
        <v>1528</v>
      </c>
      <c r="D17" s="175"/>
      <c r="E17" s="175"/>
      <c r="F17" s="175"/>
    </row>
    <row r="18" spans="1:6">
      <c r="A18" s="175">
        <v>10101205</v>
      </c>
      <c r="B18" s="175" t="s">
        <v>1425</v>
      </c>
      <c r="C18" s="175" t="s">
        <v>1529</v>
      </c>
      <c r="D18" s="175"/>
      <c r="E18" s="175"/>
      <c r="F18" s="175"/>
    </row>
    <row r="19" spans="1:6">
      <c r="A19" s="175">
        <v>10101206</v>
      </c>
      <c r="B19" s="175" t="s">
        <v>1425</v>
      </c>
      <c r="C19" s="175" t="s">
        <v>1530</v>
      </c>
      <c r="D19" s="175"/>
      <c r="E19" s="175"/>
      <c r="F19" s="175"/>
    </row>
    <row r="20" spans="1:6">
      <c r="A20" s="175">
        <v>10101207</v>
      </c>
      <c r="B20" s="175" t="s">
        <v>1425</v>
      </c>
      <c r="C20" s="175" t="s">
        <v>1531</v>
      </c>
      <c r="D20" s="175"/>
      <c r="E20" s="175"/>
      <c r="F20" s="175"/>
    </row>
    <row r="21" spans="1:6">
      <c r="A21" s="175">
        <v>10102101</v>
      </c>
      <c r="B21" s="175" t="s">
        <v>1426</v>
      </c>
      <c r="C21" s="175" t="s">
        <v>1532</v>
      </c>
      <c r="D21" s="175"/>
      <c r="E21" s="175"/>
      <c r="F21" s="175"/>
    </row>
    <row r="22" spans="1:6">
      <c r="A22" s="175">
        <v>10102102</v>
      </c>
      <c r="B22" s="175" t="s">
        <v>1426</v>
      </c>
      <c r="C22" s="175" t="s">
        <v>1533</v>
      </c>
      <c r="D22" s="175"/>
      <c r="E22" s="175"/>
      <c r="F22" s="175"/>
    </row>
    <row r="23" spans="1:6">
      <c r="A23" s="175">
        <v>10102103</v>
      </c>
      <c r="B23" s="175" t="s">
        <v>1426</v>
      </c>
      <c r="C23" s="175" t="s">
        <v>1534</v>
      </c>
      <c r="D23" s="175"/>
      <c r="E23" s="175"/>
      <c r="F23" s="175"/>
    </row>
    <row r="24" spans="1:6">
      <c r="A24" s="175">
        <v>10102104</v>
      </c>
      <c r="B24" s="175" t="s">
        <v>1426</v>
      </c>
      <c r="C24" s="175" t="s">
        <v>1535</v>
      </c>
      <c r="D24" s="175"/>
      <c r="E24" s="175"/>
      <c r="F24" s="175"/>
    </row>
    <row r="25" spans="1:6">
      <c r="A25" s="175">
        <v>10102105</v>
      </c>
      <c r="B25" s="175" t="s">
        <v>1426</v>
      </c>
      <c r="C25" s="175" t="s">
        <v>1536</v>
      </c>
      <c r="D25" s="175"/>
      <c r="E25" s="175"/>
      <c r="F25" s="175"/>
    </row>
    <row r="26" spans="1:6">
      <c r="A26" s="175">
        <v>10102106</v>
      </c>
      <c r="B26" s="175" t="s">
        <v>1426</v>
      </c>
      <c r="C26" s="175" t="s">
        <v>1537</v>
      </c>
      <c r="D26" s="175"/>
      <c r="E26" s="175"/>
      <c r="F26" s="175"/>
    </row>
    <row r="27" spans="1:6">
      <c r="A27" s="175">
        <v>10102107</v>
      </c>
      <c r="B27" s="175" t="s">
        <v>1426</v>
      </c>
      <c r="C27" s="175" t="s">
        <v>1538</v>
      </c>
      <c r="D27" s="175"/>
      <c r="E27" s="175"/>
      <c r="F27" s="175"/>
    </row>
    <row r="28" spans="1:6">
      <c r="A28" s="175">
        <v>10102201</v>
      </c>
      <c r="B28" s="175" t="s">
        <v>1426</v>
      </c>
      <c r="C28" s="175" t="s">
        <v>1539</v>
      </c>
      <c r="D28" s="175"/>
      <c r="E28" s="175"/>
      <c r="F28" s="175"/>
    </row>
    <row r="29" spans="1:6">
      <c r="A29" s="175">
        <v>10102202</v>
      </c>
      <c r="B29" s="175" t="s">
        <v>1426</v>
      </c>
      <c r="C29" s="175" t="s">
        <v>1540</v>
      </c>
      <c r="D29" s="175"/>
      <c r="E29" s="175"/>
      <c r="F29" s="175"/>
    </row>
    <row r="30" spans="1:6">
      <c r="A30" s="175">
        <v>10102203</v>
      </c>
      <c r="B30" s="175" t="s">
        <v>1426</v>
      </c>
      <c r="C30" s="175" t="s">
        <v>1541</v>
      </c>
      <c r="D30" s="175"/>
      <c r="E30" s="175"/>
      <c r="F30" s="175"/>
    </row>
    <row r="31" spans="1:6">
      <c r="A31" s="175">
        <v>10102204</v>
      </c>
      <c r="B31" s="175" t="s">
        <v>1426</v>
      </c>
      <c r="C31" s="175" t="s">
        <v>1542</v>
      </c>
      <c r="D31" s="175"/>
      <c r="E31" s="175"/>
      <c r="F31" s="175"/>
    </row>
    <row r="32" spans="1:6">
      <c r="A32" s="175">
        <v>10102205</v>
      </c>
      <c r="B32" s="175" t="s">
        <v>1426</v>
      </c>
      <c r="C32" s="175" t="s">
        <v>1543</v>
      </c>
      <c r="D32" s="175"/>
      <c r="E32" s="175"/>
      <c r="F32" s="175"/>
    </row>
    <row r="33" spans="1:6">
      <c r="A33" s="175">
        <v>10102206</v>
      </c>
      <c r="B33" s="175" t="s">
        <v>1426</v>
      </c>
      <c r="C33" s="175" t="s">
        <v>1544</v>
      </c>
      <c r="D33" s="175"/>
      <c r="E33" s="175"/>
      <c r="F33" s="175"/>
    </row>
    <row r="34" spans="1:6">
      <c r="A34" s="175">
        <v>10102207</v>
      </c>
      <c r="B34" s="175" t="s">
        <v>1426</v>
      </c>
      <c r="C34" s="175" t="s">
        <v>1545</v>
      </c>
      <c r="D34" s="175"/>
      <c r="E34" s="175"/>
      <c r="F34" s="175"/>
    </row>
    <row r="35" spans="1:6">
      <c r="A35" s="175">
        <v>10103101</v>
      </c>
      <c r="B35" s="175" t="s">
        <v>1427</v>
      </c>
      <c r="C35" s="175" t="s">
        <v>1546</v>
      </c>
      <c r="D35" s="175"/>
      <c r="E35" s="175"/>
      <c r="F35" s="175"/>
    </row>
    <row r="36" spans="1:6">
      <c r="A36" s="175">
        <v>10103102</v>
      </c>
      <c r="B36" s="175" t="s">
        <v>1427</v>
      </c>
      <c r="C36" s="175" t="s">
        <v>1547</v>
      </c>
      <c r="D36" s="175"/>
      <c r="E36" s="175"/>
      <c r="F36" s="175"/>
    </row>
    <row r="37" spans="1:6">
      <c r="A37" s="175">
        <v>10103103</v>
      </c>
      <c r="B37" s="175" t="s">
        <v>1427</v>
      </c>
      <c r="C37" s="175" t="s">
        <v>1548</v>
      </c>
      <c r="D37" s="175"/>
      <c r="E37" s="175"/>
      <c r="F37" s="175"/>
    </row>
    <row r="38" spans="1:6">
      <c r="A38" s="175">
        <v>10103104</v>
      </c>
      <c r="B38" s="175" t="s">
        <v>1427</v>
      </c>
      <c r="C38" s="175" t="s">
        <v>1549</v>
      </c>
      <c r="D38" s="175"/>
      <c r="E38" s="175"/>
      <c r="F38" s="175"/>
    </row>
    <row r="39" spans="1:6">
      <c r="A39" s="175">
        <v>10103105</v>
      </c>
      <c r="B39" s="175" t="s">
        <v>1427</v>
      </c>
      <c r="C39" s="175" t="s">
        <v>1550</v>
      </c>
      <c r="D39" s="175"/>
      <c r="E39" s="175"/>
      <c r="F39" s="175"/>
    </row>
    <row r="40" spans="1:6">
      <c r="A40" s="175">
        <v>10103106</v>
      </c>
      <c r="B40" s="175" t="s">
        <v>1427</v>
      </c>
      <c r="C40" s="175" t="s">
        <v>1551</v>
      </c>
      <c r="D40" s="175"/>
      <c r="E40" s="175"/>
      <c r="F40" s="175"/>
    </row>
    <row r="41" spans="1:6">
      <c r="A41" s="175">
        <v>10103107</v>
      </c>
      <c r="B41" s="175" t="s">
        <v>1427</v>
      </c>
      <c r="C41" s="175" t="s">
        <v>1552</v>
      </c>
      <c r="D41" s="175"/>
      <c r="E41" s="175"/>
      <c r="F41" s="175"/>
    </row>
    <row r="42" spans="1:6">
      <c r="A42" s="175">
        <v>10103201</v>
      </c>
      <c r="B42" s="175" t="s">
        <v>1427</v>
      </c>
      <c r="C42" s="175" t="s">
        <v>1553</v>
      </c>
      <c r="D42" s="175"/>
      <c r="E42" s="175"/>
      <c r="F42" s="175"/>
    </row>
    <row r="43" spans="1:6">
      <c r="A43" s="175">
        <v>10103202</v>
      </c>
      <c r="B43" s="175" t="s">
        <v>1427</v>
      </c>
      <c r="C43" s="175" t="s">
        <v>1554</v>
      </c>
      <c r="D43" s="175"/>
      <c r="E43" s="175"/>
      <c r="F43" s="175"/>
    </row>
    <row r="44" spans="1:6">
      <c r="A44" s="175">
        <v>10103203</v>
      </c>
      <c r="B44" s="175" t="s">
        <v>1427</v>
      </c>
      <c r="C44" s="175" t="s">
        <v>1555</v>
      </c>
      <c r="D44" s="175"/>
      <c r="E44" s="175"/>
      <c r="F44" s="175"/>
    </row>
    <row r="45" spans="1:6">
      <c r="A45" s="175">
        <v>10103204</v>
      </c>
      <c r="B45" s="175" t="s">
        <v>1427</v>
      </c>
      <c r="C45" s="175" t="s">
        <v>1556</v>
      </c>
      <c r="D45" s="175"/>
      <c r="E45" s="175"/>
      <c r="F45" s="175"/>
    </row>
    <row r="46" spans="1:6">
      <c r="A46" s="175">
        <v>10103205</v>
      </c>
      <c r="B46" s="175" t="s">
        <v>1427</v>
      </c>
      <c r="C46" s="175" t="s">
        <v>1557</v>
      </c>
      <c r="D46" s="175"/>
      <c r="E46" s="175"/>
      <c r="F46" s="175"/>
    </row>
    <row r="47" spans="1:6">
      <c r="A47" s="175">
        <v>10103206</v>
      </c>
      <c r="B47" s="175" t="s">
        <v>1427</v>
      </c>
      <c r="C47" s="175" t="s">
        <v>1558</v>
      </c>
      <c r="D47" s="175"/>
      <c r="E47" s="175"/>
      <c r="F47" s="175"/>
    </row>
    <row r="48" spans="1:6">
      <c r="A48" s="175">
        <v>10103207</v>
      </c>
      <c r="B48" s="175" t="s">
        <v>1427</v>
      </c>
      <c r="C48" s="175" t="s">
        <v>1559</v>
      </c>
      <c r="D48" s="175"/>
      <c r="E48" s="175"/>
      <c r="F48" s="175"/>
    </row>
    <row r="49" spans="1:6">
      <c r="A49" s="175">
        <v>10104101</v>
      </c>
      <c r="B49" s="175"/>
      <c r="C49" s="175" t="s">
        <v>1571</v>
      </c>
      <c r="D49" s="175"/>
      <c r="E49" s="175"/>
      <c r="F49" s="175"/>
    </row>
    <row r="50" spans="1:6">
      <c r="A50" s="175">
        <v>10201101</v>
      </c>
      <c r="B50" s="175"/>
      <c r="C50" s="175" t="s">
        <v>1560</v>
      </c>
      <c r="D50" s="175"/>
      <c r="E50" s="175"/>
      <c r="F50" s="175"/>
    </row>
    <row r="51" spans="1:6">
      <c r="A51" s="175">
        <v>10201102</v>
      </c>
      <c r="B51" s="175"/>
      <c r="C51" s="175" t="s">
        <v>1561</v>
      </c>
      <c r="D51" s="175"/>
      <c r="E51" s="175"/>
      <c r="F51" s="175"/>
    </row>
    <row r="52" spans="1:6">
      <c r="A52" s="175">
        <v>10201103</v>
      </c>
      <c r="B52" s="175"/>
      <c r="C52" s="175" t="s">
        <v>1562</v>
      </c>
      <c r="D52" s="175"/>
      <c r="E52" s="175"/>
      <c r="F52" s="175"/>
    </row>
    <row r="53" spans="1:6">
      <c r="A53" s="175">
        <v>10201104</v>
      </c>
      <c r="B53" s="175"/>
      <c r="C53" s="175" t="s">
        <v>1563</v>
      </c>
      <c r="D53" s="175"/>
      <c r="E53" s="175"/>
      <c r="F53" s="175"/>
    </row>
    <row r="54" spans="1:6">
      <c r="A54" s="175">
        <v>10201105</v>
      </c>
      <c r="B54" s="175"/>
      <c r="C54" s="175" t="s">
        <v>1564</v>
      </c>
      <c r="D54" s="175"/>
      <c r="E54" s="175"/>
      <c r="F54" s="175"/>
    </row>
    <row r="55" spans="1:6">
      <c r="A55" s="175">
        <v>10201106</v>
      </c>
      <c r="B55" s="175"/>
      <c r="C55" s="175" t="s">
        <v>1565</v>
      </c>
      <c r="D55" s="175"/>
      <c r="E55" s="175"/>
      <c r="F55" s="175"/>
    </row>
    <row r="56" spans="1:6">
      <c r="A56" s="175">
        <v>10201201</v>
      </c>
      <c r="B56" s="175"/>
      <c r="C56" s="175" t="s">
        <v>1566</v>
      </c>
      <c r="D56" s="175"/>
      <c r="E56" s="175"/>
      <c r="F56" s="175"/>
    </row>
    <row r="57" spans="1:6">
      <c r="A57" s="175">
        <v>10201202</v>
      </c>
      <c r="B57" s="175"/>
      <c r="C57" s="175" t="s">
        <v>1567</v>
      </c>
      <c r="D57" s="175"/>
      <c r="E57" s="175"/>
      <c r="F57" s="175"/>
    </row>
    <row r="58" spans="1:6">
      <c r="A58" s="175">
        <v>10201203</v>
      </c>
      <c r="B58" s="175"/>
      <c r="C58" s="175" t="s">
        <v>1568</v>
      </c>
      <c r="D58" s="175"/>
      <c r="E58" s="175"/>
      <c r="F58" s="175"/>
    </row>
    <row r="59" spans="1:6">
      <c r="A59" s="175">
        <v>10201204</v>
      </c>
      <c r="B59" s="175"/>
      <c r="C59" s="175" t="s">
        <v>1569</v>
      </c>
      <c r="D59" s="175"/>
      <c r="E59" s="175"/>
      <c r="F59" s="175"/>
    </row>
    <row r="60" spans="1:6">
      <c r="A60" s="175">
        <v>10201205</v>
      </c>
      <c r="B60" s="175"/>
      <c r="C60" s="175" t="s">
        <v>1570</v>
      </c>
      <c r="D60" s="175"/>
      <c r="E60" s="175"/>
      <c r="F60" s="175"/>
    </row>
    <row r="61" spans="1:6">
      <c r="A61" s="175">
        <v>10203101</v>
      </c>
      <c r="B61" s="175"/>
      <c r="C61" s="175" t="s">
        <v>1572</v>
      </c>
      <c r="D61" s="175"/>
      <c r="E61" s="175"/>
      <c r="F61" s="175"/>
    </row>
    <row r="62" spans="1:6">
      <c r="A62" s="175">
        <v>10203102</v>
      </c>
      <c r="B62" s="175"/>
      <c r="C62" s="175" t="s">
        <v>1573</v>
      </c>
      <c r="D62" s="175"/>
      <c r="E62" s="175"/>
      <c r="F62" s="175"/>
    </row>
    <row r="63" spans="1:6">
      <c r="A63" s="175">
        <v>10203103</v>
      </c>
      <c r="B63" s="175"/>
      <c r="C63" s="175" t="s">
        <v>1574</v>
      </c>
      <c r="D63" s="175"/>
      <c r="E63" s="175"/>
      <c r="F63" s="175"/>
    </row>
    <row r="64" spans="1:6">
      <c r="A64" s="175">
        <v>10203104</v>
      </c>
      <c r="B64" s="175"/>
      <c r="C64" s="175" t="s">
        <v>1575</v>
      </c>
      <c r="D64" s="175"/>
      <c r="E64" s="175"/>
      <c r="F64" s="175"/>
    </row>
    <row r="65" spans="1:6">
      <c r="A65" s="175">
        <v>10203105</v>
      </c>
      <c r="B65" s="175"/>
      <c r="C65" s="175" t="s">
        <v>1576</v>
      </c>
      <c r="D65" s="175"/>
      <c r="E65" s="175"/>
      <c r="F65" s="175"/>
    </row>
    <row r="66" spans="1:6">
      <c r="A66" s="175">
        <v>10203106</v>
      </c>
      <c r="B66" s="175"/>
      <c r="C66" s="175" t="s">
        <v>1577</v>
      </c>
      <c r="D66" s="175"/>
      <c r="E66" s="175"/>
      <c r="F66" s="175"/>
    </row>
    <row r="67" spans="1:6">
      <c r="A67" s="175">
        <v>10203201</v>
      </c>
      <c r="B67" s="175"/>
      <c r="C67" s="175" t="s">
        <v>1578</v>
      </c>
      <c r="D67" s="175"/>
      <c r="E67" s="175"/>
      <c r="F67" s="175"/>
    </row>
    <row r="68" spans="1:6">
      <c r="A68" s="175">
        <v>10203202</v>
      </c>
      <c r="B68" s="175"/>
      <c r="C68" s="175" t="s">
        <v>1579</v>
      </c>
      <c r="D68" s="175"/>
      <c r="E68" s="175"/>
      <c r="F68" s="175"/>
    </row>
    <row r="69" spans="1:6">
      <c r="A69" s="175">
        <v>10203203</v>
      </c>
      <c r="B69" s="175"/>
      <c r="C69" s="175" t="s">
        <v>1580</v>
      </c>
      <c r="D69" s="175"/>
      <c r="E69" s="175"/>
      <c r="F69" s="175"/>
    </row>
    <row r="70" spans="1:6">
      <c r="A70" s="175">
        <v>10203204</v>
      </c>
      <c r="B70" s="175"/>
      <c r="C70" s="175" t="s">
        <v>1581</v>
      </c>
      <c r="D70" s="175"/>
      <c r="E70" s="175"/>
      <c r="F70" s="175"/>
    </row>
    <row r="71" spans="1:6">
      <c r="A71" s="175">
        <v>10203205</v>
      </c>
      <c r="B71" s="175"/>
      <c r="C71" s="175" t="s">
        <v>1582</v>
      </c>
      <c r="D71" s="175"/>
      <c r="E71" s="175"/>
      <c r="F71" s="175"/>
    </row>
    <row r="72" spans="1:6" ht="17" customHeight="1">
      <c r="A72" s="175">
        <v>10301001</v>
      </c>
      <c r="B72" s="177" t="s">
        <v>1503</v>
      </c>
      <c r="C72" s="175" t="s">
        <v>1500</v>
      </c>
      <c r="D72" s="175"/>
      <c r="E72" s="175"/>
      <c r="F72" s="175"/>
    </row>
    <row r="73" spans="1:6">
      <c r="A73" s="175">
        <v>10302002</v>
      </c>
      <c r="B73" s="177" t="s">
        <v>1639</v>
      </c>
      <c r="C73" s="175" t="s">
        <v>1501</v>
      </c>
      <c r="D73" s="175"/>
      <c r="E73" s="175"/>
      <c r="F73" s="175"/>
    </row>
    <row r="74" spans="1:6">
      <c r="A74" s="175">
        <v>10303003</v>
      </c>
      <c r="B74" s="177" t="s">
        <v>1594</v>
      </c>
      <c r="C74" s="175" t="s">
        <v>1502</v>
      </c>
      <c r="D74" s="175"/>
      <c r="E74" s="175"/>
      <c r="F74" s="175"/>
    </row>
    <row r="75" spans="1:6">
      <c r="A75" s="175">
        <v>10401001</v>
      </c>
      <c r="B75" s="175" t="s">
        <v>1637</v>
      </c>
      <c r="C75" s="175" t="s">
        <v>1428</v>
      </c>
      <c r="D75" s="175" t="s">
        <v>1429</v>
      </c>
      <c r="E75" s="175" t="s">
        <v>1429</v>
      </c>
      <c r="F75" s="175" t="s">
        <v>1430</v>
      </c>
    </row>
    <row r="76" spans="1:6">
      <c r="A76" s="175">
        <v>10401002</v>
      </c>
      <c r="B76" s="175" t="s">
        <v>1499</v>
      </c>
      <c r="C76" s="175" t="s">
        <v>1428</v>
      </c>
      <c r="D76" s="175" t="s">
        <v>1431</v>
      </c>
      <c r="E76" s="175" t="s">
        <v>1431</v>
      </c>
      <c r="F76" s="175" t="s">
        <v>1432</v>
      </c>
    </row>
    <row r="77" spans="1:6">
      <c r="A77" s="175">
        <v>10401003</v>
      </c>
      <c r="B77" s="175" t="s">
        <v>1637</v>
      </c>
      <c r="C77" s="175" t="s">
        <v>1428</v>
      </c>
      <c r="D77" s="175" t="s">
        <v>1433</v>
      </c>
      <c r="E77" s="175" t="s">
        <v>1433</v>
      </c>
      <c r="F77" s="175" t="s">
        <v>1433</v>
      </c>
    </row>
    <row r="78" spans="1:6">
      <c r="A78" s="175">
        <v>10402101</v>
      </c>
      <c r="B78" s="175" t="s">
        <v>1637</v>
      </c>
      <c r="C78" s="175" t="s">
        <v>1428</v>
      </c>
      <c r="D78" s="175" t="s">
        <v>1434</v>
      </c>
      <c r="E78" s="175" t="s">
        <v>1435</v>
      </c>
      <c r="F78" s="175" t="s">
        <v>1435</v>
      </c>
    </row>
    <row r="79" spans="1:6">
      <c r="A79" s="175">
        <v>10402102</v>
      </c>
      <c r="B79" s="175" t="s">
        <v>1637</v>
      </c>
      <c r="C79" s="175" t="s">
        <v>1428</v>
      </c>
      <c r="D79" s="175" t="s">
        <v>1434</v>
      </c>
      <c r="E79" s="175" t="s">
        <v>1436</v>
      </c>
      <c r="F79" s="175" t="s">
        <v>1436</v>
      </c>
    </row>
    <row r="80" spans="1:6">
      <c r="A80" s="175">
        <v>10402103</v>
      </c>
      <c r="B80" s="175" t="s">
        <v>1637</v>
      </c>
      <c r="C80" s="175" t="s">
        <v>1428</v>
      </c>
      <c r="D80" s="175" t="s">
        <v>1434</v>
      </c>
      <c r="E80" s="175" t="s">
        <v>1437</v>
      </c>
      <c r="F80" s="175" t="s">
        <v>1437</v>
      </c>
    </row>
    <row r="81" spans="1:6">
      <c r="A81" s="175">
        <v>10402104</v>
      </c>
      <c r="B81" s="175" t="s">
        <v>1637</v>
      </c>
      <c r="C81" s="175" t="s">
        <v>1428</v>
      </c>
      <c r="D81" s="175" t="s">
        <v>1434</v>
      </c>
      <c r="E81" s="175" t="s">
        <v>1438</v>
      </c>
      <c r="F81" s="175" t="s">
        <v>1438</v>
      </c>
    </row>
    <row r="82" spans="1:6">
      <c r="A82" s="175">
        <v>10402105</v>
      </c>
      <c r="B82" s="175" t="s">
        <v>1637</v>
      </c>
      <c r="C82" s="175" t="s">
        <v>1428</v>
      </c>
      <c r="D82" s="175" t="s">
        <v>1434</v>
      </c>
      <c r="E82" s="175" t="s">
        <v>1439</v>
      </c>
      <c r="F82" s="175" t="s">
        <v>1439</v>
      </c>
    </row>
    <row r="83" spans="1:6">
      <c r="A83" s="175">
        <v>10402106</v>
      </c>
      <c r="B83" s="175" t="s">
        <v>1637</v>
      </c>
      <c r="C83" s="175" t="s">
        <v>1428</v>
      </c>
      <c r="D83" s="175" t="s">
        <v>1434</v>
      </c>
      <c r="E83" s="175" t="s">
        <v>1440</v>
      </c>
      <c r="F83" s="175" t="s">
        <v>1440</v>
      </c>
    </row>
    <row r="84" spans="1:6">
      <c r="A84" s="175">
        <v>10402107</v>
      </c>
      <c r="B84" s="175" t="s">
        <v>1637</v>
      </c>
      <c r="C84" s="175" t="s">
        <v>1428</v>
      </c>
      <c r="D84" s="175" t="s">
        <v>1434</v>
      </c>
      <c r="E84" s="175" t="s">
        <v>1441</v>
      </c>
      <c r="F84" s="175" t="s">
        <v>1441</v>
      </c>
    </row>
    <row r="85" spans="1:6">
      <c r="A85" s="175">
        <v>10402108</v>
      </c>
      <c r="B85" s="175" t="s">
        <v>1637</v>
      </c>
      <c r="C85" s="175" t="s">
        <v>1428</v>
      </c>
      <c r="D85" s="175" t="s">
        <v>1434</v>
      </c>
      <c r="E85" s="175" t="s">
        <v>1442</v>
      </c>
      <c r="F85" s="175" t="s">
        <v>1442</v>
      </c>
    </row>
    <row r="86" spans="1:6">
      <c r="A86" s="175">
        <v>10402109</v>
      </c>
      <c r="B86" s="175" t="s">
        <v>1637</v>
      </c>
      <c r="C86" s="175" t="s">
        <v>1428</v>
      </c>
      <c r="D86" s="175" t="s">
        <v>1434</v>
      </c>
      <c r="E86" s="175" t="s">
        <v>1443</v>
      </c>
      <c r="F86" s="175" t="s">
        <v>1443</v>
      </c>
    </row>
    <row r="87" spans="1:6">
      <c r="A87" s="175">
        <v>10402110</v>
      </c>
      <c r="B87" s="175" t="s">
        <v>1637</v>
      </c>
      <c r="C87" s="175" t="s">
        <v>1428</v>
      </c>
      <c r="D87" s="175" t="s">
        <v>1434</v>
      </c>
      <c r="E87" s="175" t="s">
        <v>1444</v>
      </c>
      <c r="F87" s="175" t="s">
        <v>1444</v>
      </c>
    </row>
    <row r="88" spans="1:6">
      <c r="A88" s="175">
        <v>10402201</v>
      </c>
      <c r="B88" s="175" t="s">
        <v>1637</v>
      </c>
      <c r="C88" s="175" t="s">
        <v>1428</v>
      </c>
      <c r="D88" s="175" t="s">
        <v>1434</v>
      </c>
      <c r="E88" s="175" t="s">
        <v>1445</v>
      </c>
      <c r="F88" s="175" t="s">
        <v>1445</v>
      </c>
    </row>
    <row r="89" spans="1:6">
      <c r="A89" s="175">
        <v>10402202</v>
      </c>
      <c r="B89" s="175" t="s">
        <v>1637</v>
      </c>
      <c r="C89" s="175" t="s">
        <v>1428</v>
      </c>
      <c r="D89" s="175" t="s">
        <v>1434</v>
      </c>
      <c r="E89" s="175" t="s">
        <v>1446</v>
      </c>
      <c r="F89" s="175" t="s">
        <v>1446</v>
      </c>
    </row>
    <row r="90" spans="1:6">
      <c r="A90" s="175">
        <v>10402203</v>
      </c>
      <c r="B90" s="175" t="s">
        <v>1637</v>
      </c>
      <c r="C90" s="175" t="s">
        <v>1428</v>
      </c>
      <c r="D90" s="175" t="s">
        <v>1434</v>
      </c>
      <c r="E90" s="175" t="s">
        <v>1447</v>
      </c>
      <c r="F90" s="175" t="s">
        <v>1447</v>
      </c>
    </row>
    <row r="91" spans="1:6">
      <c r="A91" s="175">
        <v>10402204</v>
      </c>
      <c r="B91" s="175" t="s">
        <v>1637</v>
      </c>
      <c r="C91" s="175" t="s">
        <v>1428</v>
      </c>
      <c r="D91" s="175" t="s">
        <v>1434</v>
      </c>
      <c r="E91" s="175" t="s">
        <v>1448</v>
      </c>
      <c r="F91" s="175" t="s">
        <v>1448</v>
      </c>
    </row>
    <row r="92" spans="1:6">
      <c r="A92" s="175">
        <v>10402205</v>
      </c>
      <c r="B92" s="175" t="s">
        <v>1637</v>
      </c>
      <c r="C92" s="175" t="s">
        <v>1428</v>
      </c>
      <c r="D92" s="175" t="s">
        <v>1434</v>
      </c>
      <c r="E92" s="175" t="s">
        <v>1449</v>
      </c>
      <c r="F92" s="175" t="s">
        <v>1449</v>
      </c>
    </row>
    <row r="93" spans="1:6">
      <c r="A93" s="175">
        <v>10402206</v>
      </c>
      <c r="B93" s="175" t="s">
        <v>1637</v>
      </c>
      <c r="C93" s="175" t="s">
        <v>1428</v>
      </c>
      <c r="D93" s="175" t="s">
        <v>1434</v>
      </c>
      <c r="E93" s="175" t="s">
        <v>1450</v>
      </c>
      <c r="F93" s="175" t="s">
        <v>1450</v>
      </c>
    </row>
    <row r="94" spans="1:6">
      <c r="A94" s="175">
        <v>10402207</v>
      </c>
      <c r="B94" s="175" t="s">
        <v>1637</v>
      </c>
      <c r="C94" s="175" t="s">
        <v>1428</v>
      </c>
      <c r="D94" s="175" t="s">
        <v>1434</v>
      </c>
      <c r="E94" s="175" t="s">
        <v>1451</v>
      </c>
      <c r="F94" s="175" t="s">
        <v>1451</v>
      </c>
    </row>
    <row r="95" spans="1:6">
      <c r="A95" s="175">
        <v>10402301</v>
      </c>
      <c r="B95" s="175" t="s">
        <v>1638</v>
      </c>
      <c r="C95" s="175" t="s">
        <v>1428</v>
      </c>
      <c r="D95" s="175" t="s">
        <v>1434</v>
      </c>
      <c r="E95" s="176" t="s">
        <v>1452</v>
      </c>
      <c r="F95" s="175" t="s">
        <v>1452</v>
      </c>
    </row>
    <row r="96" spans="1:6">
      <c r="A96" s="175">
        <v>10402302</v>
      </c>
      <c r="B96" s="175" t="s">
        <v>1638</v>
      </c>
      <c r="C96" s="175" t="s">
        <v>1428</v>
      </c>
      <c r="D96" s="175" t="s">
        <v>1434</v>
      </c>
      <c r="E96" s="176" t="s">
        <v>1453</v>
      </c>
      <c r="F96" s="175" t="s">
        <v>1453</v>
      </c>
    </row>
    <row r="97" spans="1:6">
      <c r="A97" s="175">
        <v>10402303</v>
      </c>
      <c r="B97" s="175" t="s">
        <v>1638</v>
      </c>
      <c r="C97" s="175" t="s">
        <v>1428</v>
      </c>
      <c r="D97" s="175" t="s">
        <v>1434</v>
      </c>
      <c r="E97" s="176" t="s">
        <v>1454</v>
      </c>
      <c r="F97" s="175" t="s">
        <v>1454</v>
      </c>
    </row>
    <row r="98" spans="1:6">
      <c r="A98" s="175">
        <v>10402304</v>
      </c>
      <c r="B98" s="175" t="s">
        <v>1638</v>
      </c>
      <c r="C98" s="175" t="s">
        <v>1428</v>
      </c>
      <c r="D98" s="175" t="s">
        <v>1434</v>
      </c>
      <c r="E98" s="176" t="s">
        <v>1455</v>
      </c>
      <c r="F98" s="175" t="s">
        <v>1455</v>
      </c>
    </row>
    <row r="99" spans="1:6">
      <c r="A99" s="175">
        <v>10402305</v>
      </c>
      <c r="B99" s="175" t="s">
        <v>1638</v>
      </c>
      <c r="C99" s="175" t="s">
        <v>1428</v>
      </c>
      <c r="D99" s="175" t="s">
        <v>1434</v>
      </c>
      <c r="E99" s="176" t="s">
        <v>1456</v>
      </c>
      <c r="F99" s="175" t="s">
        <v>1456</v>
      </c>
    </row>
    <row r="100" spans="1:6">
      <c r="A100" s="175">
        <v>10402306</v>
      </c>
      <c r="B100" s="175" t="s">
        <v>1638</v>
      </c>
      <c r="C100" s="175" t="s">
        <v>1428</v>
      </c>
      <c r="D100" s="175" t="s">
        <v>1434</v>
      </c>
      <c r="E100" s="176" t="s">
        <v>1457</v>
      </c>
      <c r="F100" s="175" t="s">
        <v>1457</v>
      </c>
    </row>
    <row r="101" spans="1:6">
      <c r="A101" s="175">
        <v>10402307</v>
      </c>
      <c r="B101" s="175" t="s">
        <v>1638</v>
      </c>
      <c r="C101" s="175" t="s">
        <v>1428</v>
      </c>
      <c r="D101" s="175" t="s">
        <v>1434</v>
      </c>
      <c r="E101" s="176" t="s">
        <v>1458</v>
      </c>
      <c r="F101" s="175" t="s">
        <v>1458</v>
      </c>
    </row>
    <row r="102" spans="1:6">
      <c r="A102" s="175">
        <v>10403101</v>
      </c>
      <c r="B102" s="175" t="s">
        <v>1499</v>
      </c>
      <c r="C102" s="175" t="s">
        <v>1428</v>
      </c>
      <c r="D102" s="175" t="s">
        <v>1459</v>
      </c>
      <c r="E102" s="175" t="s">
        <v>1460</v>
      </c>
      <c r="F102" s="175" t="s">
        <v>1461</v>
      </c>
    </row>
    <row r="103" spans="1:6">
      <c r="A103" s="175">
        <v>10403102</v>
      </c>
      <c r="B103" s="175" t="s">
        <v>1499</v>
      </c>
      <c r="C103" s="175" t="s">
        <v>1428</v>
      </c>
      <c r="D103" s="175" t="s">
        <v>1459</v>
      </c>
      <c r="E103" s="175" t="s">
        <v>1462</v>
      </c>
      <c r="F103" s="175" t="s">
        <v>1463</v>
      </c>
    </row>
    <row r="104" spans="1:6">
      <c r="A104" s="175">
        <v>10403103</v>
      </c>
      <c r="B104" s="175" t="s">
        <v>1499</v>
      </c>
      <c r="C104" s="175" t="s">
        <v>1428</v>
      </c>
      <c r="D104" s="175" t="s">
        <v>1459</v>
      </c>
      <c r="E104" s="175" t="s">
        <v>1464</v>
      </c>
      <c r="F104" s="175" t="s">
        <v>1465</v>
      </c>
    </row>
    <row r="105" spans="1:6">
      <c r="A105" s="175">
        <v>10403104</v>
      </c>
      <c r="B105" s="175" t="s">
        <v>1499</v>
      </c>
      <c r="C105" s="175" t="s">
        <v>1428</v>
      </c>
      <c r="D105" s="175" t="s">
        <v>1459</v>
      </c>
      <c r="E105" s="175" t="s">
        <v>1466</v>
      </c>
      <c r="F105" s="175" t="s">
        <v>1467</v>
      </c>
    </row>
    <row r="106" spans="1:6">
      <c r="A106" s="175">
        <v>10403105</v>
      </c>
      <c r="B106" s="175" t="s">
        <v>1499</v>
      </c>
      <c r="C106" s="175" t="s">
        <v>1428</v>
      </c>
      <c r="D106" s="175" t="s">
        <v>1459</v>
      </c>
      <c r="E106" s="175" t="s">
        <v>1468</v>
      </c>
      <c r="F106" s="175" t="s">
        <v>1469</v>
      </c>
    </row>
    <row r="107" spans="1:6">
      <c r="A107" s="175">
        <v>10403106</v>
      </c>
      <c r="B107" s="175" t="s">
        <v>1499</v>
      </c>
      <c r="C107" s="175" t="s">
        <v>1428</v>
      </c>
      <c r="D107" s="175" t="s">
        <v>1459</v>
      </c>
      <c r="E107" s="175" t="s">
        <v>1470</v>
      </c>
      <c r="F107" s="175" t="s">
        <v>1470</v>
      </c>
    </row>
    <row r="108" spans="1:6">
      <c r="A108" s="175">
        <v>10403107</v>
      </c>
      <c r="B108" s="175" t="s">
        <v>1499</v>
      </c>
      <c r="C108" s="175" t="s">
        <v>1428</v>
      </c>
      <c r="D108" s="175" t="s">
        <v>1459</v>
      </c>
      <c r="E108" s="175" t="s">
        <v>1471</v>
      </c>
      <c r="F108" s="175" t="s">
        <v>1472</v>
      </c>
    </row>
    <row r="109" spans="1:6">
      <c r="A109" s="175">
        <v>10403108</v>
      </c>
      <c r="B109" s="175" t="s">
        <v>1499</v>
      </c>
      <c r="C109" s="175" t="s">
        <v>1428</v>
      </c>
      <c r="D109" s="175" t="s">
        <v>1459</v>
      </c>
      <c r="E109" s="175" t="s">
        <v>1473</v>
      </c>
      <c r="F109" s="175" t="s">
        <v>1474</v>
      </c>
    </row>
    <row r="110" spans="1:6">
      <c r="A110" s="175">
        <v>10403201</v>
      </c>
      <c r="B110" s="175" t="s">
        <v>1499</v>
      </c>
      <c r="C110" s="175" t="s">
        <v>1428</v>
      </c>
      <c r="D110" s="175" t="s">
        <v>1459</v>
      </c>
      <c r="E110" s="175" t="s">
        <v>1475</v>
      </c>
      <c r="F110" s="175" t="s">
        <v>1476</v>
      </c>
    </row>
    <row r="111" spans="1:6">
      <c r="A111" s="175">
        <v>10403202</v>
      </c>
      <c r="B111" s="175" t="s">
        <v>1499</v>
      </c>
      <c r="C111" s="175" t="s">
        <v>1428</v>
      </c>
      <c r="D111" s="175" t="s">
        <v>1459</v>
      </c>
      <c r="E111" s="175" t="s">
        <v>1477</v>
      </c>
      <c r="F111" s="175" t="s">
        <v>1478</v>
      </c>
    </row>
    <row r="112" spans="1:6">
      <c r="A112" s="175">
        <v>10403203</v>
      </c>
      <c r="B112" s="175" t="s">
        <v>1499</v>
      </c>
      <c r="C112" s="175" t="s">
        <v>1428</v>
      </c>
      <c r="D112" s="175" t="s">
        <v>1459</v>
      </c>
      <c r="E112" s="175" t="s">
        <v>1479</v>
      </c>
      <c r="F112" s="175" t="s">
        <v>1480</v>
      </c>
    </row>
    <row r="113" spans="1:6">
      <c r="A113" s="175">
        <v>10403204</v>
      </c>
      <c r="B113" s="175" t="s">
        <v>1499</v>
      </c>
      <c r="C113" s="175" t="s">
        <v>1428</v>
      </c>
      <c r="D113" s="175" t="s">
        <v>1459</v>
      </c>
      <c r="E113" s="175" t="s">
        <v>1481</v>
      </c>
      <c r="F113" s="175" t="s">
        <v>1482</v>
      </c>
    </row>
    <row r="114" spans="1:6">
      <c r="A114" s="175">
        <v>10403205</v>
      </c>
      <c r="B114" s="175" t="s">
        <v>1499</v>
      </c>
      <c r="C114" s="175" t="s">
        <v>1428</v>
      </c>
      <c r="D114" s="175" t="s">
        <v>1459</v>
      </c>
      <c r="E114" s="175" t="s">
        <v>1483</v>
      </c>
      <c r="F114" s="175" t="s">
        <v>1483</v>
      </c>
    </row>
    <row r="115" spans="1:6">
      <c r="A115" s="175">
        <v>10403206</v>
      </c>
      <c r="B115" s="175" t="s">
        <v>1499</v>
      </c>
      <c r="C115" s="175" t="s">
        <v>1428</v>
      </c>
      <c r="D115" s="175" t="s">
        <v>1459</v>
      </c>
      <c r="E115" s="175" t="s">
        <v>1484</v>
      </c>
      <c r="F115" s="175" t="s">
        <v>1484</v>
      </c>
    </row>
    <row r="116" spans="1:6">
      <c r="A116" s="175">
        <v>10403207</v>
      </c>
      <c r="B116" s="175" t="s">
        <v>1499</v>
      </c>
      <c r="C116" s="175" t="s">
        <v>1428</v>
      </c>
      <c r="D116" s="175" t="s">
        <v>1459</v>
      </c>
      <c r="E116" s="175" t="s">
        <v>1485</v>
      </c>
      <c r="F116" s="175" t="s">
        <v>1485</v>
      </c>
    </row>
    <row r="117" spans="1:6">
      <c r="A117" s="175">
        <v>10403301</v>
      </c>
      <c r="B117" s="175" t="s">
        <v>1514</v>
      </c>
      <c r="C117" s="175" t="s">
        <v>1428</v>
      </c>
      <c r="D117" s="175" t="s">
        <v>1459</v>
      </c>
      <c r="E117" s="176" t="s">
        <v>1486</v>
      </c>
      <c r="F117" s="175" t="s">
        <v>1487</v>
      </c>
    </row>
    <row r="118" spans="1:6">
      <c r="A118" s="175">
        <v>10403302</v>
      </c>
      <c r="B118" s="175" t="s">
        <v>1514</v>
      </c>
      <c r="C118" s="175" t="s">
        <v>1428</v>
      </c>
      <c r="D118" s="175" t="s">
        <v>1459</v>
      </c>
      <c r="E118" s="176" t="s">
        <v>1488</v>
      </c>
      <c r="F118" s="175" t="s">
        <v>1489</v>
      </c>
    </row>
    <row r="119" spans="1:6">
      <c r="A119" s="175">
        <v>10403303</v>
      </c>
      <c r="B119" s="175" t="s">
        <v>1514</v>
      </c>
      <c r="C119" s="175" t="s">
        <v>1428</v>
      </c>
      <c r="D119" s="175" t="s">
        <v>1459</v>
      </c>
      <c r="E119" s="176" t="s">
        <v>1490</v>
      </c>
      <c r="F119" s="175" t="s">
        <v>1491</v>
      </c>
    </row>
    <row r="120" spans="1:6">
      <c r="A120" s="175">
        <v>10403304</v>
      </c>
      <c r="B120" s="175" t="s">
        <v>1514</v>
      </c>
      <c r="C120" s="175" t="s">
        <v>1428</v>
      </c>
      <c r="D120" s="175" t="s">
        <v>1459</v>
      </c>
      <c r="E120" s="176" t="s">
        <v>1492</v>
      </c>
      <c r="F120" s="175" t="s">
        <v>1493</v>
      </c>
    </row>
    <row r="121" spans="1:6">
      <c r="A121" s="175">
        <v>10403305</v>
      </c>
      <c r="B121" s="175" t="s">
        <v>1514</v>
      </c>
      <c r="C121" s="175" t="s">
        <v>1428</v>
      </c>
      <c r="D121" s="175" t="s">
        <v>1459</v>
      </c>
      <c r="E121" s="176" t="s">
        <v>1494</v>
      </c>
      <c r="F121" s="175" t="s">
        <v>1495</v>
      </c>
    </row>
    <row r="122" spans="1:6">
      <c r="A122" s="175">
        <v>10403306</v>
      </c>
      <c r="B122" s="175" t="s">
        <v>1514</v>
      </c>
      <c r="C122" s="175" t="s">
        <v>1428</v>
      </c>
      <c r="D122" s="175" t="s">
        <v>1459</v>
      </c>
      <c r="E122" s="176" t="s">
        <v>1496</v>
      </c>
      <c r="F122" s="175" t="s">
        <v>1496</v>
      </c>
    </row>
    <row r="123" spans="1:6">
      <c r="A123" s="175">
        <v>10403307</v>
      </c>
      <c r="B123" s="175" t="s">
        <v>1514</v>
      </c>
      <c r="C123" s="175" t="s">
        <v>1428</v>
      </c>
      <c r="D123" s="175" t="s">
        <v>1459</v>
      </c>
      <c r="E123" s="176" t="s">
        <v>1497</v>
      </c>
      <c r="F123" s="175" t="s">
        <v>1498</v>
      </c>
    </row>
  </sheetData>
  <phoneticPr fontId="41" type="noConversion"/>
  <pageMargins left="0.7" right="0.7" top="0.75" bottom="0.75" header="0.3" footer="0.3"/>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44"/>
  <sheetViews>
    <sheetView workbookViewId="0">
      <selection sqref="A1:A1048576"/>
    </sheetView>
  </sheetViews>
  <sheetFormatPr baseColWidth="10" defaultColWidth="11" defaultRowHeight="16"/>
  <cols>
    <col min="1" max="1" width="15" customWidth="1"/>
  </cols>
  <sheetData>
    <row r="1" spans="1:1">
      <c r="A1" t="s">
        <v>1796</v>
      </c>
    </row>
    <row r="3" spans="1:1">
      <c r="A3" t="s">
        <v>758</v>
      </c>
    </row>
    <row r="4" spans="1:1">
      <c r="A4" t="s">
        <v>1713</v>
      </c>
    </row>
    <row r="5" spans="1:1">
      <c r="A5" t="s">
        <v>1797</v>
      </c>
    </row>
    <row r="6" spans="1:1">
      <c r="A6" t="s">
        <v>698</v>
      </c>
    </row>
    <row r="7" spans="1:1">
      <c r="A7" t="s">
        <v>657</v>
      </c>
    </row>
    <row r="8" spans="1:1">
      <c r="A8" t="s">
        <v>922</v>
      </c>
    </row>
    <row r="9" spans="1:1">
      <c r="A9" t="s">
        <v>726</v>
      </c>
    </row>
    <row r="10" spans="1:1">
      <c r="A10" t="s">
        <v>1737</v>
      </c>
    </row>
    <row r="11" spans="1:1">
      <c r="A11" t="s">
        <v>703</v>
      </c>
    </row>
    <row r="12" spans="1:1">
      <c r="A12" t="s">
        <v>804</v>
      </c>
    </row>
    <row r="13" spans="1:1">
      <c r="A13" t="s">
        <v>810</v>
      </c>
    </row>
    <row r="14" spans="1:1">
      <c r="A14" t="s">
        <v>712</v>
      </c>
    </row>
    <row r="15" spans="1:1">
      <c r="A15" t="s">
        <v>823</v>
      </c>
    </row>
    <row r="16" spans="1:1">
      <c r="A16" t="s">
        <v>802</v>
      </c>
    </row>
    <row r="17" spans="1:1">
      <c r="A17" t="s">
        <v>969</v>
      </c>
    </row>
    <row r="18" spans="1:1">
      <c r="A18" t="s">
        <v>650</v>
      </c>
    </row>
    <row r="19" spans="1:1">
      <c r="A19" t="s">
        <v>967</v>
      </c>
    </row>
    <row r="20" spans="1:1">
      <c r="A20" t="s">
        <v>751</v>
      </c>
    </row>
    <row r="21" spans="1:1">
      <c r="A21" t="s">
        <v>914</v>
      </c>
    </row>
    <row r="22" spans="1:1">
      <c r="A22" t="s">
        <v>747</v>
      </c>
    </row>
    <row r="23" spans="1:1">
      <c r="A23" t="s">
        <v>944</v>
      </c>
    </row>
    <row r="24" spans="1:1">
      <c r="A24" t="s">
        <v>817</v>
      </c>
    </row>
    <row r="25" spans="1:1">
      <c r="A25" t="s">
        <v>1051</v>
      </c>
    </row>
    <row r="26" spans="1:1">
      <c r="A26" t="s">
        <v>892</v>
      </c>
    </row>
    <row r="27" spans="1:1">
      <c r="A27" t="s">
        <v>1798</v>
      </c>
    </row>
    <row r="28" spans="1:1">
      <c r="A28" t="s">
        <v>1799</v>
      </c>
    </row>
    <row r="29" spans="1:1">
      <c r="A29" t="s">
        <v>714</v>
      </c>
    </row>
    <row r="30" spans="1:1">
      <c r="A30" t="s">
        <v>900</v>
      </c>
    </row>
    <row r="31" spans="1:1">
      <c r="A31" t="s">
        <v>1029</v>
      </c>
    </row>
    <row r="32" spans="1:1">
      <c r="A32" t="s">
        <v>1723</v>
      </c>
    </row>
    <row r="33" spans="1:1">
      <c r="A33" t="s">
        <v>1752</v>
      </c>
    </row>
    <row r="34" spans="1:1">
      <c r="A34" t="s">
        <v>898</v>
      </c>
    </row>
    <row r="35" spans="1:1">
      <c r="A35" t="s">
        <v>1704</v>
      </c>
    </row>
    <row r="36" spans="1:1">
      <c r="A36" t="s">
        <v>782</v>
      </c>
    </row>
    <row r="37" spans="1:1">
      <c r="A37" t="s">
        <v>909</v>
      </c>
    </row>
    <row r="38" spans="1:1">
      <c r="A38" t="s">
        <v>825</v>
      </c>
    </row>
    <row r="39" spans="1:1">
      <c r="A39" t="s">
        <v>1026</v>
      </c>
    </row>
    <row r="40" spans="1:1">
      <c r="A40" t="s">
        <v>1800</v>
      </c>
    </row>
    <row r="41" spans="1:1">
      <c r="A41" t="s">
        <v>896</v>
      </c>
    </row>
    <row r="42" spans="1:1">
      <c r="A42" t="s">
        <v>1053</v>
      </c>
    </row>
    <row r="43" spans="1:1">
      <c r="A43" t="s">
        <v>1055</v>
      </c>
    </row>
    <row r="44" spans="1:1">
      <c r="A44" t="s">
        <v>964</v>
      </c>
    </row>
  </sheetData>
  <phoneticPr fontId="41" type="noConversion"/>
  <pageMargins left="0.7" right="0.7" top="0.75" bottom="0.75" header="0.3" footer="0.3"/>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C254"/>
  <sheetViews>
    <sheetView topLeftCell="I233" workbookViewId="0">
      <selection activeCell="C263" sqref="C263"/>
    </sheetView>
  </sheetViews>
  <sheetFormatPr baseColWidth="10" defaultColWidth="11" defaultRowHeight="16"/>
  <cols>
    <col min="1" max="1" width="21.6640625" customWidth="1"/>
    <col min="2" max="2" width="14.6640625" customWidth="1"/>
    <col min="3" max="3" width="114.83203125" customWidth="1"/>
  </cols>
  <sheetData>
    <row r="2" spans="1:3">
      <c r="A2" s="176" t="s">
        <v>1682</v>
      </c>
      <c r="B2" s="176" t="s">
        <v>629</v>
      </c>
      <c r="C2" s="176" t="s">
        <v>1885</v>
      </c>
    </row>
    <row r="3" spans="1:3">
      <c r="A3" s="175" t="s">
        <v>631</v>
      </c>
      <c r="B3" s="175" t="s">
        <v>630</v>
      </c>
      <c r="C3" s="175"/>
    </row>
    <row r="4" spans="1:3">
      <c r="A4" s="175" t="s">
        <v>1688</v>
      </c>
      <c r="B4" s="175" t="s">
        <v>633</v>
      </c>
      <c r="C4" s="175"/>
    </row>
    <row r="5" spans="1:3">
      <c r="A5" s="175" t="s">
        <v>636</v>
      </c>
      <c r="B5" s="175" t="s">
        <v>635</v>
      </c>
      <c r="C5" s="175"/>
    </row>
    <row r="6" spans="1:3">
      <c r="A6" s="175" t="s">
        <v>638</v>
      </c>
      <c r="B6" s="175" t="s">
        <v>637</v>
      </c>
      <c r="C6" s="175"/>
    </row>
    <row r="7" spans="1:3">
      <c r="A7" s="175" t="s">
        <v>641</v>
      </c>
      <c r="B7" s="175" t="s">
        <v>640</v>
      </c>
      <c r="C7" s="175"/>
    </row>
    <row r="8" spans="1:3">
      <c r="A8" s="175" t="s">
        <v>643</v>
      </c>
      <c r="B8" s="175" t="s">
        <v>642</v>
      </c>
      <c r="C8" s="175"/>
    </row>
    <row r="9" spans="1:3">
      <c r="A9" s="175" t="s">
        <v>645</v>
      </c>
      <c r="B9" s="175" t="s">
        <v>644</v>
      </c>
      <c r="C9" s="175"/>
    </row>
    <row r="10" spans="1:3">
      <c r="A10" s="175" t="s">
        <v>647</v>
      </c>
      <c r="B10" s="175" t="s">
        <v>646</v>
      </c>
      <c r="C10" s="175"/>
    </row>
    <row r="11" spans="1:3">
      <c r="A11" s="175" t="s">
        <v>1120</v>
      </c>
      <c r="B11" s="175" t="s">
        <v>1121</v>
      </c>
      <c r="C11" s="175"/>
    </row>
    <row r="12" spans="1:3">
      <c r="A12" s="175" t="s">
        <v>650</v>
      </c>
      <c r="B12" s="175" t="s">
        <v>649</v>
      </c>
      <c r="C12" s="175"/>
    </row>
    <row r="13" spans="1:3">
      <c r="A13" s="175" t="s">
        <v>652</v>
      </c>
      <c r="B13" s="175" t="s">
        <v>651</v>
      </c>
      <c r="C13" s="175"/>
    </row>
    <row r="14" spans="1:3">
      <c r="A14" s="175" t="s">
        <v>655</v>
      </c>
      <c r="B14" s="175" t="s">
        <v>654</v>
      </c>
      <c r="C14" s="175"/>
    </row>
    <row r="15" spans="1:3">
      <c r="A15" s="175" t="s">
        <v>657</v>
      </c>
      <c r="B15" s="175" t="s">
        <v>656</v>
      </c>
      <c r="C15" s="175"/>
    </row>
    <row r="16" spans="1:3">
      <c r="A16" s="175" t="s">
        <v>659</v>
      </c>
      <c r="B16" s="175" t="s">
        <v>658</v>
      </c>
      <c r="C16" s="175"/>
    </row>
    <row r="17" spans="1:3">
      <c r="A17" s="175" t="s">
        <v>1105</v>
      </c>
      <c r="B17" s="175" t="s">
        <v>1106</v>
      </c>
      <c r="C17" s="175"/>
    </row>
    <row r="18" spans="1:3">
      <c r="A18" s="175" t="s">
        <v>661</v>
      </c>
      <c r="B18" s="175" t="s">
        <v>660</v>
      </c>
      <c r="C18" s="175"/>
    </row>
    <row r="19" spans="1:3">
      <c r="A19" s="175" t="s">
        <v>663</v>
      </c>
      <c r="B19" s="175" t="s">
        <v>662</v>
      </c>
      <c r="C19" s="175"/>
    </row>
    <row r="20" spans="1:3">
      <c r="A20" s="175" t="s">
        <v>665</v>
      </c>
      <c r="B20" s="175" t="s">
        <v>664</v>
      </c>
      <c r="C20" s="175"/>
    </row>
    <row r="21" spans="1:3">
      <c r="A21" s="175" t="s">
        <v>667</v>
      </c>
      <c r="B21" s="175" t="s">
        <v>666</v>
      </c>
      <c r="C21" s="175"/>
    </row>
    <row r="22" spans="1:3">
      <c r="A22" s="175" t="s">
        <v>669</v>
      </c>
      <c r="B22" s="175" t="s">
        <v>668</v>
      </c>
      <c r="C22" s="175"/>
    </row>
    <row r="23" spans="1:3">
      <c r="A23" s="175" t="s">
        <v>671</v>
      </c>
      <c r="B23" s="175" t="s">
        <v>670</v>
      </c>
      <c r="C23" s="175"/>
    </row>
    <row r="24" spans="1:3">
      <c r="A24" s="175" t="s">
        <v>673</v>
      </c>
      <c r="B24" s="175" t="s">
        <v>672</v>
      </c>
      <c r="C24" s="175"/>
    </row>
    <row r="25" spans="1:3">
      <c r="A25" s="175" t="s">
        <v>675</v>
      </c>
      <c r="B25" s="175" t="s">
        <v>674</v>
      </c>
      <c r="C25" s="175"/>
    </row>
    <row r="26" spans="1:3">
      <c r="A26" s="175" t="s">
        <v>677</v>
      </c>
      <c r="B26" s="175" t="s">
        <v>676</v>
      </c>
      <c r="C26" s="175"/>
    </row>
    <row r="27" spans="1:3">
      <c r="A27" s="175" t="s">
        <v>679</v>
      </c>
      <c r="B27" s="175" t="s">
        <v>678</v>
      </c>
      <c r="C27" s="175"/>
    </row>
    <row r="28" spans="1:3">
      <c r="A28" s="175" t="s">
        <v>1689</v>
      </c>
      <c r="B28" s="175" t="s">
        <v>1330</v>
      </c>
      <c r="C28" s="175"/>
    </row>
    <row r="29" spans="1:3">
      <c r="A29" s="175" t="s">
        <v>681</v>
      </c>
      <c r="B29" s="175" t="s">
        <v>680</v>
      </c>
      <c r="C29" s="175"/>
    </row>
    <row r="30" spans="1:3">
      <c r="A30" s="175" t="s">
        <v>683</v>
      </c>
      <c r="B30" s="175" t="s">
        <v>682</v>
      </c>
      <c r="C30" s="175"/>
    </row>
    <row r="31" spans="1:3">
      <c r="A31" s="175" t="s">
        <v>1690</v>
      </c>
      <c r="B31" s="175" t="s">
        <v>684</v>
      </c>
      <c r="C31" s="175"/>
    </row>
    <row r="32" spans="1:3">
      <c r="A32" s="175" t="s">
        <v>1691</v>
      </c>
      <c r="B32" s="175" t="s">
        <v>685</v>
      </c>
      <c r="C32" s="175"/>
    </row>
    <row r="33" spans="1:3">
      <c r="A33" s="175" t="s">
        <v>687</v>
      </c>
      <c r="B33" s="175" t="s">
        <v>686</v>
      </c>
      <c r="C33" s="175"/>
    </row>
    <row r="34" spans="1:3">
      <c r="A34" s="175" t="s">
        <v>1693</v>
      </c>
      <c r="B34" s="175" t="s">
        <v>688</v>
      </c>
      <c r="C34" s="175"/>
    </row>
    <row r="35" spans="1:3">
      <c r="A35" s="175" t="s">
        <v>690</v>
      </c>
      <c r="B35" s="175" t="s">
        <v>689</v>
      </c>
      <c r="C35" s="175"/>
    </row>
    <row r="36" spans="1:3">
      <c r="A36" s="175" t="s">
        <v>1152</v>
      </c>
      <c r="B36" s="175" t="s">
        <v>1153</v>
      </c>
      <c r="C36" s="175"/>
    </row>
    <row r="37" spans="1:3">
      <c r="A37" s="175" t="s">
        <v>692</v>
      </c>
      <c r="B37" s="175" t="s">
        <v>691</v>
      </c>
      <c r="C37" s="175"/>
    </row>
    <row r="38" spans="1:3">
      <c r="A38" s="175" t="s">
        <v>694</v>
      </c>
      <c r="B38" s="175" t="s">
        <v>693</v>
      </c>
      <c r="C38" s="175"/>
    </row>
    <row r="39" spans="1:3">
      <c r="A39" s="175" t="s">
        <v>696</v>
      </c>
      <c r="B39" s="175" t="s">
        <v>695</v>
      </c>
      <c r="C39" s="175"/>
    </row>
    <row r="40" spans="1:3">
      <c r="A40" s="175" t="s">
        <v>698</v>
      </c>
      <c r="B40" s="175" t="s">
        <v>697</v>
      </c>
      <c r="C40" s="175"/>
    </row>
    <row r="41" spans="1:3">
      <c r="A41" s="175" t="s">
        <v>1695</v>
      </c>
      <c r="B41" s="175" t="s">
        <v>1177</v>
      </c>
      <c r="C41" s="175"/>
    </row>
    <row r="42" spans="1:3">
      <c r="A42" s="175" t="s">
        <v>1696</v>
      </c>
      <c r="B42" s="175" t="s">
        <v>699</v>
      </c>
      <c r="C42" s="175"/>
    </row>
    <row r="43" spans="1:3">
      <c r="A43" s="175" t="s">
        <v>1698</v>
      </c>
      <c r="B43" s="175" t="s">
        <v>700</v>
      </c>
      <c r="C43" s="175"/>
    </row>
    <row r="44" spans="1:3">
      <c r="A44" s="175" t="s">
        <v>1700</v>
      </c>
      <c r="B44" s="175" t="s">
        <v>701</v>
      </c>
      <c r="C44" s="175"/>
    </row>
    <row r="45" spans="1:3">
      <c r="A45" s="175" t="s">
        <v>703</v>
      </c>
      <c r="B45" s="175" t="s">
        <v>702</v>
      </c>
      <c r="C45" s="175"/>
    </row>
    <row r="46" spans="1:3">
      <c r="A46" s="175" t="s">
        <v>705</v>
      </c>
      <c r="B46" s="175" t="s">
        <v>704</v>
      </c>
      <c r="C46" s="175"/>
    </row>
    <row r="47" spans="1:3">
      <c r="A47" s="175" t="s">
        <v>1702</v>
      </c>
      <c r="B47" s="175" t="s">
        <v>706</v>
      </c>
      <c r="C47" s="175"/>
    </row>
    <row r="48" spans="1:3">
      <c r="A48" s="175" t="s">
        <v>708</v>
      </c>
      <c r="B48" s="175" t="s">
        <v>707</v>
      </c>
      <c r="C48" s="175"/>
    </row>
    <row r="49" spans="1:3">
      <c r="A49" s="175" t="s">
        <v>710</v>
      </c>
      <c r="B49" s="175" t="s">
        <v>709</v>
      </c>
      <c r="C49" s="175"/>
    </row>
    <row r="50" spans="1:3">
      <c r="A50" s="175" t="s">
        <v>712</v>
      </c>
      <c r="B50" s="175" t="s">
        <v>711</v>
      </c>
      <c r="C50" s="175"/>
    </row>
    <row r="51" spans="1:3">
      <c r="A51" s="175" t="s">
        <v>714</v>
      </c>
      <c r="B51" s="175" t="s">
        <v>713</v>
      </c>
      <c r="C51" s="175"/>
    </row>
    <row r="52" spans="1:3">
      <c r="A52" s="175" t="s">
        <v>716</v>
      </c>
      <c r="B52" s="175" t="s">
        <v>715</v>
      </c>
      <c r="C52" s="175"/>
    </row>
    <row r="53" spans="1:3">
      <c r="A53" s="175" t="s">
        <v>718</v>
      </c>
      <c r="B53" s="175" t="s">
        <v>717</v>
      </c>
      <c r="C53" s="175"/>
    </row>
    <row r="54" spans="1:3">
      <c r="A54" s="175" t="s">
        <v>720</v>
      </c>
      <c r="B54" s="175" t="s">
        <v>719</v>
      </c>
      <c r="C54" s="175"/>
    </row>
    <row r="55" spans="1:3">
      <c r="A55" s="175" t="s">
        <v>1401</v>
      </c>
      <c r="B55" s="175" t="s">
        <v>721</v>
      </c>
      <c r="C55" s="175"/>
    </row>
    <row r="56" spans="1:3">
      <c r="A56" s="175" t="s">
        <v>1174</v>
      </c>
      <c r="B56" s="175" t="s">
        <v>1175</v>
      </c>
      <c r="C56" s="175"/>
    </row>
    <row r="57" spans="1:3">
      <c r="A57" s="175" t="s">
        <v>723</v>
      </c>
      <c r="B57" s="175" t="s">
        <v>722</v>
      </c>
      <c r="C57" s="175"/>
    </row>
    <row r="58" spans="1:3">
      <c r="A58" s="175" t="s">
        <v>1704</v>
      </c>
      <c r="B58" s="175" t="s">
        <v>724</v>
      </c>
      <c r="C58" s="175"/>
    </row>
    <row r="59" spans="1:3">
      <c r="A59" s="175" t="s">
        <v>726</v>
      </c>
      <c r="B59" s="175" t="s">
        <v>725</v>
      </c>
      <c r="C59" s="175"/>
    </row>
    <row r="60" spans="1:3">
      <c r="A60" s="175" t="s">
        <v>728</v>
      </c>
      <c r="B60" s="175" t="s">
        <v>727</v>
      </c>
      <c r="C60" s="175"/>
    </row>
    <row r="61" spans="1:3">
      <c r="A61" s="175" t="s">
        <v>730</v>
      </c>
      <c r="B61" s="175" t="s">
        <v>729</v>
      </c>
      <c r="C61" s="175"/>
    </row>
    <row r="62" spans="1:3">
      <c r="A62" s="175" t="s">
        <v>732</v>
      </c>
      <c r="B62" s="175" t="s">
        <v>731</v>
      </c>
      <c r="C62" s="175"/>
    </row>
    <row r="63" spans="1:3">
      <c r="A63" s="175" t="s">
        <v>1706</v>
      </c>
      <c r="B63" s="175" t="s">
        <v>733</v>
      </c>
      <c r="C63" s="175"/>
    </row>
    <row r="64" spans="1:3">
      <c r="A64" s="175" t="s">
        <v>735</v>
      </c>
      <c r="B64" s="175" t="s">
        <v>734</v>
      </c>
      <c r="C64" s="175"/>
    </row>
    <row r="65" spans="1:3">
      <c r="A65" s="175" t="s">
        <v>737</v>
      </c>
      <c r="B65" s="175" t="s">
        <v>736</v>
      </c>
      <c r="C65" s="175"/>
    </row>
    <row r="66" spans="1:3">
      <c r="A66" s="175" t="s">
        <v>739</v>
      </c>
      <c r="B66" s="175" t="s">
        <v>738</v>
      </c>
      <c r="C66" s="175"/>
    </row>
    <row r="67" spans="1:3">
      <c r="A67" s="175" t="s">
        <v>741</v>
      </c>
      <c r="B67" s="175" t="s">
        <v>740</v>
      </c>
      <c r="C67" s="175"/>
    </row>
    <row r="68" spans="1:3">
      <c r="A68" s="175" t="s">
        <v>743</v>
      </c>
      <c r="B68" s="175" t="s">
        <v>742</v>
      </c>
      <c r="C68" s="175"/>
    </row>
    <row r="69" spans="1:3">
      <c r="A69" s="175" t="s">
        <v>745</v>
      </c>
      <c r="B69" s="175" t="s">
        <v>744</v>
      </c>
      <c r="C69" s="175"/>
    </row>
    <row r="70" spans="1:3">
      <c r="A70" s="175" t="s">
        <v>747</v>
      </c>
      <c r="B70" s="175" t="s">
        <v>746</v>
      </c>
      <c r="C70" s="175"/>
    </row>
    <row r="71" spans="1:3">
      <c r="A71" s="175" t="s">
        <v>749</v>
      </c>
      <c r="B71" s="175" t="s">
        <v>748</v>
      </c>
      <c r="C71" s="175"/>
    </row>
    <row r="72" spans="1:3">
      <c r="A72" s="175" t="s">
        <v>751</v>
      </c>
      <c r="B72" s="175" t="s">
        <v>750</v>
      </c>
      <c r="C72" s="175"/>
    </row>
    <row r="73" spans="1:3">
      <c r="A73" s="175" t="s">
        <v>753</v>
      </c>
      <c r="B73" s="175" t="s">
        <v>752</v>
      </c>
      <c r="C73" s="175"/>
    </row>
    <row r="74" spans="1:3">
      <c r="A74" s="175" t="s">
        <v>1708</v>
      </c>
      <c r="B74" s="175" t="s">
        <v>754</v>
      </c>
      <c r="C74" s="175"/>
    </row>
    <row r="75" spans="1:3">
      <c r="A75" s="175" t="s">
        <v>1709</v>
      </c>
      <c r="B75" s="175" t="s">
        <v>755</v>
      </c>
      <c r="C75" s="175"/>
    </row>
    <row r="76" spans="1:3">
      <c r="A76" s="175" t="s">
        <v>1711</v>
      </c>
      <c r="B76" s="175" t="s">
        <v>756</v>
      </c>
      <c r="C76" s="175"/>
    </row>
    <row r="77" spans="1:3">
      <c r="A77" s="175" t="s">
        <v>758</v>
      </c>
      <c r="B77" s="175" t="s">
        <v>757</v>
      </c>
      <c r="C77" s="175" t="s">
        <v>1884</v>
      </c>
    </row>
    <row r="78" spans="1:3">
      <c r="A78" s="175" t="s">
        <v>760</v>
      </c>
      <c r="B78" s="175" t="s">
        <v>759</v>
      </c>
      <c r="C78" s="175"/>
    </row>
    <row r="79" spans="1:3">
      <c r="A79" s="175" t="s">
        <v>1713</v>
      </c>
      <c r="B79" s="175" t="s">
        <v>761</v>
      </c>
      <c r="C79" s="175" t="s">
        <v>1882</v>
      </c>
    </row>
    <row r="80" spans="1:3">
      <c r="A80" s="175" t="s">
        <v>763</v>
      </c>
      <c r="B80" s="175" t="s">
        <v>762</v>
      </c>
      <c r="C80" s="175"/>
    </row>
    <row r="81" spans="1:3">
      <c r="A81" s="175" t="s">
        <v>765</v>
      </c>
      <c r="B81" s="175" t="s">
        <v>764</v>
      </c>
      <c r="C81" s="175"/>
    </row>
    <row r="82" spans="1:3">
      <c r="A82" s="175" t="s">
        <v>767</v>
      </c>
      <c r="B82" s="175" t="s">
        <v>766</v>
      </c>
      <c r="C82" s="175"/>
    </row>
    <row r="83" spans="1:3">
      <c r="A83" s="175" t="s">
        <v>1223</v>
      </c>
      <c r="B83" s="175" t="s">
        <v>1224</v>
      </c>
      <c r="C83" s="175"/>
    </row>
    <row r="84" spans="1:3">
      <c r="A84" s="175" t="s">
        <v>769</v>
      </c>
      <c r="B84" s="175" t="s">
        <v>768</v>
      </c>
      <c r="C84" s="175"/>
    </row>
    <row r="85" spans="1:3">
      <c r="A85" s="175" t="s">
        <v>771</v>
      </c>
      <c r="B85" s="175" t="s">
        <v>770</v>
      </c>
      <c r="C85" s="175"/>
    </row>
    <row r="86" spans="1:3">
      <c r="A86" s="175" t="s">
        <v>773</v>
      </c>
      <c r="B86" s="175" t="s">
        <v>772</v>
      </c>
      <c r="C86" s="175"/>
    </row>
    <row r="87" spans="1:3">
      <c r="A87" s="175" t="s">
        <v>1715</v>
      </c>
      <c r="B87" s="175" t="s">
        <v>774</v>
      </c>
      <c r="C87" s="175"/>
    </row>
    <row r="88" spans="1:3">
      <c r="A88" s="175" t="s">
        <v>776</v>
      </c>
      <c r="B88" s="175" t="s">
        <v>775</v>
      </c>
      <c r="C88" s="175"/>
    </row>
    <row r="89" spans="1:3">
      <c r="A89" s="175" t="s">
        <v>778</v>
      </c>
      <c r="B89" s="175" t="s">
        <v>777</v>
      </c>
      <c r="C89" s="175"/>
    </row>
    <row r="90" spans="1:3">
      <c r="A90" s="175" t="s">
        <v>780</v>
      </c>
      <c r="B90" s="175" t="s">
        <v>779</v>
      </c>
      <c r="C90" s="175"/>
    </row>
    <row r="91" spans="1:3">
      <c r="A91" s="175" t="s">
        <v>782</v>
      </c>
      <c r="B91" s="175" t="s">
        <v>781</v>
      </c>
      <c r="C91" s="175"/>
    </row>
    <row r="92" spans="1:3">
      <c r="A92" s="175" t="s">
        <v>1716</v>
      </c>
      <c r="B92" s="175" t="s">
        <v>1354</v>
      </c>
      <c r="C92" s="175"/>
    </row>
    <row r="93" spans="1:3">
      <c r="A93" s="175" t="s">
        <v>784</v>
      </c>
      <c r="B93" s="175" t="s">
        <v>783</v>
      </c>
      <c r="C93" s="175"/>
    </row>
    <row r="94" spans="1:3">
      <c r="A94" s="175" t="s">
        <v>786</v>
      </c>
      <c r="B94" s="175" t="s">
        <v>785</v>
      </c>
      <c r="C94" s="175"/>
    </row>
    <row r="95" spans="1:3">
      <c r="A95" s="175" t="s">
        <v>788</v>
      </c>
      <c r="B95" s="175" t="s">
        <v>787</v>
      </c>
      <c r="C95" s="175"/>
    </row>
    <row r="96" spans="1:3">
      <c r="A96" s="175" t="s">
        <v>790</v>
      </c>
      <c r="B96" s="175" t="s">
        <v>789</v>
      </c>
      <c r="C96" s="175"/>
    </row>
    <row r="97" spans="1:3">
      <c r="A97" s="175" t="s">
        <v>792</v>
      </c>
      <c r="B97" s="175" t="s">
        <v>791</v>
      </c>
      <c r="C97" s="175"/>
    </row>
    <row r="98" spans="1:3">
      <c r="A98" s="175" t="s">
        <v>1230</v>
      </c>
      <c r="B98" s="175" t="s">
        <v>1231</v>
      </c>
      <c r="C98" s="175"/>
    </row>
    <row r="99" spans="1:3">
      <c r="A99" s="175" t="s">
        <v>794</v>
      </c>
      <c r="B99" s="175" t="s">
        <v>793</v>
      </c>
      <c r="C99" s="175"/>
    </row>
    <row r="100" spans="1:3">
      <c r="A100" s="175" t="s">
        <v>796</v>
      </c>
      <c r="B100" s="175" t="s">
        <v>795</v>
      </c>
      <c r="C100" s="175"/>
    </row>
    <row r="101" spans="1:3">
      <c r="A101" s="175" t="s">
        <v>798</v>
      </c>
      <c r="B101" s="175" t="s">
        <v>797</v>
      </c>
      <c r="C101" s="175"/>
    </row>
    <row r="102" spans="1:3">
      <c r="A102" s="175" t="s">
        <v>800</v>
      </c>
      <c r="B102" s="175" t="s">
        <v>799</v>
      </c>
      <c r="C102" s="175"/>
    </row>
    <row r="103" spans="1:3">
      <c r="A103" s="175" t="s">
        <v>802</v>
      </c>
      <c r="B103" s="175" t="s">
        <v>801</v>
      </c>
      <c r="C103" s="175"/>
    </row>
    <row r="104" spans="1:3">
      <c r="A104" s="175" t="s">
        <v>804</v>
      </c>
      <c r="B104" s="175" t="s">
        <v>803</v>
      </c>
      <c r="C104" s="175"/>
    </row>
    <row r="105" spans="1:3">
      <c r="A105" s="175" t="s">
        <v>806</v>
      </c>
      <c r="B105" s="175" t="s">
        <v>805</v>
      </c>
      <c r="C105" s="175"/>
    </row>
    <row r="106" spans="1:3">
      <c r="A106" s="175" t="s">
        <v>808</v>
      </c>
      <c r="B106" s="175" t="s">
        <v>807</v>
      </c>
      <c r="C106" s="175"/>
    </row>
    <row r="107" spans="1:3">
      <c r="A107" s="175" t="s">
        <v>810</v>
      </c>
      <c r="B107" s="175" t="s">
        <v>809</v>
      </c>
      <c r="C107" s="175"/>
    </row>
    <row r="108" spans="1:3">
      <c r="A108" s="175" t="s">
        <v>1718</v>
      </c>
      <c r="B108" s="175" t="s">
        <v>1156</v>
      </c>
      <c r="C108" s="175"/>
    </row>
    <row r="109" spans="1:3">
      <c r="A109" s="175" t="s">
        <v>812</v>
      </c>
      <c r="B109" s="175" t="s">
        <v>811</v>
      </c>
      <c r="C109" s="175"/>
    </row>
    <row r="110" spans="1:3">
      <c r="A110" s="175" t="s">
        <v>1719</v>
      </c>
      <c r="B110" s="175" t="s">
        <v>813</v>
      </c>
      <c r="C110" s="175"/>
    </row>
    <row r="111" spans="1:3">
      <c r="A111" s="175" t="s">
        <v>815</v>
      </c>
      <c r="B111" s="175" t="s">
        <v>814</v>
      </c>
      <c r="C111" s="175"/>
    </row>
    <row r="112" spans="1:3">
      <c r="A112" s="175" t="s">
        <v>817</v>
      </c>
      <c r="B112" s="175" t="s">
        <v>816</v>
      </c>
      <c r="C112" s="175"/>
    </row>
    <row r="113" spans="1:3">
      <c r="A113" s="175" t="s">
        <v>1248</v>
      </c>
      <c r="B113" s="175" t="s">
        <v>1249</v>
      </c>
      <c r="C113" s="175"/>
    </row>
    <row r="114" spans="1:3">
      <c r="A114" s="175" t="s">
        <v>819</v>
      </c>
      <c r="B114" s="175" t="s">
        <v>818</v>
      </c>
      <c r="C114" s="175"/>
    </row>
    <row r="115" spans="1:3">
      <c r="A115" s="175" t="s">
        <v>821</v>
      </c>
      <c r="B115" s="175" t="s">
        <v>820</v>
      </c>
      <c r="C115" s="175"/>
    </row>
    <row r="116" spans="1:3">
      <c r="A116" s="175" t="s">
        <v>823</v>
      </c>
      <c r="B116" s="175" t="s">
        <v>822</v>
      </c>
      <c r="C116" s="175"/>
    </row>
    <row r="117" spans="1:3">
      <c r="A117" s="175" t="s">
        <v>825</v>
      </c>
      <c r="B117" s="175" t="s">
        <v>824</v>
      </c>
      <c r="C117" s="175"/>
    </row>
    <row r="118" spans="1:3">
      <c r="A118" s="175" t="s">
        <v>827</v>
      </c>
      <c r="B118" s="175" t="s">
        <v>826</v>
      </c>
      <c r="C118" s="175"/>
    </row>
    <row r="119" spans="1:3">
      <c r="A119" s="175" t="s">
        <v>829</v>
      </c>
      <c r="B119" s="175" t="s">
        <v>828</v>
      </c>
      <c r="C119" s="175"/>
    </row>
    <row r="120" spans="1:3">
      <c r="A120" s="175" t="s">
        <v>831</v>
      </c>
      <c r="B120" s="175" t="s">
        <v>830</v>
      </c>
      <c r="C120" s="175"/>
    </row>
    <row r="121" spans="1:3">
      <c r="A121" s="175" t="s">
        <v>1721</v>
      </c>
      <c r="B121" s="175" t="s">
        <v>832</v>
      </c>
      <c r="C121" s="175"/>
    </row>
    <row r="122" spans="1:3">
      <c r="A122" s="175" t="s">
        <v>834</v>
      </c>
      <c r="B122" s="175" t="s">
        <v>833</v>
      </c>
      <c r="C122" s="175"/>
    </row>
    <row r="123" spans="1:3">
      <c r="A123" s="175" t="s">
        <v>1722</v>
      </c>
      <c r="B123" s="175" t="s">
        <v>835</v>
      </c>
      <c r="C123" s="175"/>
    </row>
    <row r="124" spans="1:3">
      <c r="A124" s="175" t="s">
        <v>1723</v>
      </c>
      <c r="B124" s="175" t="s">
        <v>836</v>
      </c>
      <c r="C124" s="175"/>
    </row>
    <row r="125" spans="1:3">
      <c r="A125" s="175" t="s">
        <v>838</v>
      </c>
      <c r="B125" s="175" t="s">
        <v>837</v>
      </c>
      <c r="C125" s="175"/>
    </row>
    <row r="126" spans="1:3">
      <c r="A126" s="175" t="s">
        <v>1725</v>
      </c>
      <c r="B126" s="175" t="s">
        <v>839</v>
      </c>
      <c r="C126" s="175"/>
    </row>
    <row r="127" spans="1:3">
      <c r="A127" s="175" t="s">
        <v>841</v>
      </c>
      <c r="B127" s="175" t="s">
        <v>840</v>
      </c>
      <c r="C127" s="175"/>
    </row>
    <row r="128" spans="1:3">
      <c r="A128" s="175" t="s">
        <v>1726</v>
      </c>
      <c r="B128" s="175" t="s">
        <v>842</v>
      </c>
      <c r="C128" s="175"/>
    </row>
    <row r="129" spans="1:3">
      <c r="A129" s="175" t="s">
        <v>844</v>
      </c>
      <c r="B129" s="175" t="s">
        <v>843</v>
      </c>
      <c r="C129" s="175"/>
    </row>
    <row r="130" spans="1:3">
      <c r="A130" s="175" t="s">
        <v>846</v>
      </c>
      <c r="B130" s="175" t="s">
        <v>845</v>
      </c>
      <c r="C130" s="175"/>
    </row>
    <row r="131" spans="1:3">
      <c r="A131" s="175" t="s">
        <v>848</v>
      </c>
      <c r="B131" s="175" t="s">
        <v>847</v>
      </c>
      <c r="C131" s="175"/>
    </row>
    <row r="132" spans="1:3">
      <c r="A132" s="175" t="s">
        <v>850</v>
      </c>
      <c r="B132" s="175" t="s">
        <v>849</v>
      </c>
      <c r="C132" s="175"/>
    </row>
    <row r="133" spans="1:3">
      <c r="A133" s="175" t="s">
        <v>852</v>
      </c>
      <c r="B133" s="175" t="s">
        <v>851</v>
      </c>
      <c r="C133" s="175"/>
    </row>
    <row r="134" spans="1:3">
      <c r="A134" s="175" t="s">
        <v>854</v>
      </c>
      <c r="B134" s="175" t="s">
        <v>853</v>
      </c>
      <c r="C134" s="175"/>
    </row>
    <row r="135" spans="1:3">
      <c r="A135" s="175" t="s">
        <v>856</v>
      </c>
      <c r="B135" s="175" t="s">
        <v>855</v>
      </c>
      <c r="C135" s="175"/>
    </row>
    <row r="136" spans="1:3">
      <c r="A136" s="175" t="s">
        <v>858</v>
      </c>
      <c r="B136" s="175" t="s">
        <v>857</v>
      </c>
      <c r="C136" s="175"/>
    </row>
    <row r="137" spans="1:3">
      <c r="A137" s="175" t="s">
        <v>860</v>
      </c>
      <c r="B137" s="175" t="s">
        <v>859</v>
      </c>
      <c r="C137" s="175"/>
    </row>
    <row r="138" spans="1:3">
      <c r="A138" s="175" t="s">
        <v>862</v>
      </c>
      <c r="B138" s="175" t="s">
        <v>861</v>
      </c>
      <c r="C138" s="175"/>
    </row>
    <row r="139" spans="1:3">
      <c r="A139" s="175" t="s">
        <v>864</v>
      </c>
      <c r="B139" s="175" t="s">
        <v>863</v>
      </c>
      <c r="C139" s="175"/>
    </row>
    <row r="140" spans="1:3">
      <c r="A140" s="175" t="s">
        <v>866</v>
      </c>
      <c r="B140" s="175" t="s">
        <v>865</v>
      </c>
      <c r="C140" s="175"/>
    </row>
    <row r="141" spans="1:3">
      <c r="A141" s="175" t="s">
        <v>1727</v>
      </c>
      <c r="B141" s="175" t="s">
        <v>867</v>
      </c>
      <c r="C141" s="175"/>
    </row>
    <row r="142" spans="1:3">
      <c r="A142" s="175" t="s">
        <v>869</v>
      </c>
      <c r="B142" s="175" t="s">
        <v>868</v>
      </c>
      <c r="C142" s="175"/>
    </row>
    <row r="143" spans="1:3">
      <c r="A143" s="175" t="s">
        <v>1728</v>
      </c>
      <c r="B143" s="175" t="s">
        <v>1335</v>
      </c>
      <c r="C143" s="175"/>
    </row>
    <row r="144" spans="1:3">
      <c r="A144" s="175" t="s">
        <v>871</v>
      </c>
      <c r="B144" s="175" t="s">
        <v>870</v>
      </c>
      <c r="C144" s="175"/>
    </row>
    <row r="145" spans="1:3">
      <c r="A145" s="175" t="s">
        <v>1730</v>
      </c>
      <c r="B145" s="175" t="s">
        <v>872</v>
      </c>
      <c r="C145" s="175"/>
    </row>
    <row r="146" spans="1:3">
      <c r="A146" s="175" t="s">
        <v>1731</v>
      </c>
      <c r="B146" s="175" t="s">
        <v>873</v>
      </c>
      <c r="C146" s="175"/>
    </row>
    <row r="147" spans="1:3">
      <c r="A147" s="175" t="s">
        <v>875</v>
      </c>
      <c r="B147" s="175" t="s">
        <v>874</v>
      </c>
      <c r="C147" s="175"/>
    </row>
    <row r="148" spans="1:3">
      <c r="A148" s="175" t="s">
        <v>877</v>
      </c>
      <c r="B148" s="175" t="s">
        <v>876</v>
      </c>
      <c r="C148" s="175"/>
    </row>
    <row r="149" spans="1:3">
      <c r="A149" s="175" t="s">
        <v>879</v>
      </c>
      <c r="B149" s="175" t="s">
        <v>878</v>
      </c>
      <c r="C149" s="175"/>
    </row>
    <row r="150" spans="1:3">
      <c r="A150" s="175" t="s">
        <v>881</v>
      </c>
      <c r="B150" s="175" t="s">
        <v>880</v>
      </c>
      <c r="C150" s="175"/>
    </row>
    <row r="151" spans="1:3">
      <c r="A151" s="175" t="s">
        <v>1733</v>
      </c>
      <c r="B151" s="175" t="s">
        <v>882</v>
      </c>
      <c r="C151" s="175"/>
    </row>
    <row r="152" spans="1:3">
      <c r="A152" s="175" t="s">
        <v>884</v>
      </c>
      <c r="B152" s="175" t="s">
        <v>883</v>
      </c>
      <c r="C152" s="175"/>
    </row>
    <row r="153" spans="1:3">
      <c r="A153" s="175" t="s">
        <v>886</v>
      </c>
      <c r="B153" s="175" t="s">
        <v>885</v>
      </c>
      <c r="C153" s="175"/>
    </row>
    <row r="154" spans="1:3">
      <c r="A154" s="175" t="s">
        <v>888</v>
      </c>
      <c r="B154" s="175" t="s">
        <v>887</v>
      </c>
      <c r="C154" s="175"/>
    </row>
    <row r="155" spans="1:3">
      <c r="A155" s="175" t="s">
        <v>890</v>
      </c>
      <c r="B155" s="175" t="s">
        <v>889</v>
      </c>
      <c r="C155" s="175"/>
    </row>
    <row r="156" spans="1:3">
      <c r="A156" s="175" t="s">
        <v>892</v>
      </c>
      <c r="B156" s="175" t="s">
        <v>891</v>
      </c>
      <c r="C156" s="175"/>
    </row>
    <row r="157" spans="1:3">
      <c r="A157" s="175" t="s">
        <v>894</v>
      </c>
      <c r="B157" s="175" t="s">
        <v>893</v>
      </c>
      <c r="C157" s="175"/>
    </row>
    <row r="158" spans="1:3">
      <c r="A158" s="175" t="s">
        <v>896</v>
      </c>
      <c r="B158" s="175" t="s">
        <v>895</v>
      </c>
      <c r="C158" s="175"/>
    </row>
    <row r="159" spans="1:3">
      <c r="A159" s="175" t="s">
        <v>898</v>
      </c>
      <c r="B159" s="175" t="s">
        <v>897</v>
      </c>
      <c r="C159" s="175"/>
    </row>
    <row r="160" spans="1:3">
      <c r="A160" s="175" t="s">
        <v>900</v>
      </c>
      <c r="B160" s="175" t="s">
        <v>899</v>
      </c>
      <c r="C160" s="175"/>
    </row>
    <row r="161" spans="1:3">
      <c r="A161" s="175" t="s">
        <v>902</v>
      </c>
      <c r="B161" s="175" t="s">
        <v>901</v>
      </c>
      <c r="C161" s="175"/>
    </row>
    <row r="162" spans="1:3">
      <c r="A162" s="175" t="s">
        <v>904</v>
      </c>
      <c r="B162" s="175" t="s">
        <v>903</v>
      </c>
      <c r="C162" s="175"/>
    </row>
    <row r="163" spans="1:3">
      <c r="A163" s="175" t="s">
        <v>906</v>
      </c>
      <c r="B163" s="175" t="s">
        <v>905</v>
      </c>
      <c r="C163" s="175"/>
    </row>
    <row r="164" spans="1:3">
      <c r="A164" s="175" t="s">
        <v>1735</v>
      </c>
      <c r="B164" s="175" t="s">
        <v>907</v>
      </c>
      <c r="C164" s="175"/>
    </row>
    <row r="165" spans="1:3">
      <c r="A165" s="175" t="s">
        <v>1305</v>
      </c>
      <c r="B165" s="175" t="s">
        <v>1306</v>
      </c>
      <c r="C165" s="175"/>
    </row>
    <row r="166" spans="1:3">
      <c r="A166" s="175" t="s">
        <v>909</v>
      </c>
      <c r="B166" s="175" t="s">
        <v>908</v>
      </c>
      <c r="C166" s="175"/>
    </row>
    <row r="167" spans="1:3">
      <c r="A167" s="175" t="s">
        <v>911</v>
      </c>
      <c r="B167" s="175" t="s">
        <v>910</v>
      </c>
      <c r="C167" s="175"/>
    </row>
    <row r="168" spans="1:3">
      <c r="A168" s="175" t="s">
        <v>1737</v>
      </c>
      <c r="B168" s="175" t="s">
        <v>912</v>
      </c>
      <c r="C168" s="175"/>
    </row>
    <row r="169" spans="1:3">
      <c r="A169" s="175" t="s">
        <v>914</v>
      </c>
      <c r="B169" s="175" t="s">
        <v>913</v>
      </c>
      <c r="C169" s="175"/>
    </row>
    <row r="170" spans="1:3">
      <c r="A170" s="175" t="s">
        <v>916</v>
      </c>
      <c r="B170" s="175" t="s">
        <v>915</v>
      </c>
      <c r="C170" s="175"/>
    </row>
    <row r="171" spans="1:3">
      <c r="A171" s="175" t="s">
        <v>918</v>
      </c>
      <c r="B171" s="175" t="s">
        <v>917</v>
      </c>
      <c r="C171" s="175"/>
    </row>
    <row r="172" spans="1:3">
      <c r="A172" s="175" t="s">
        <v>920</v>
      </c>
      <c r="B172" s="175" t="s">
        <v>919</v>
      </c>
      <c r="C172" s="175"/>
    </row>
    <row r="173" spans="1:3">
      <c r="A173" s="175" t="s">
        <v>922</v>
      </c>
      <c r="B173" s="175" t="s">
        <v>921</v>
      </c>
      <c r="C173" s="175"/>
    </row>
    <row r="174" spans="1:3">
      <c r="A174" s="175" t="s">
        <v>924</v>
      </c>
      <c r="B174" s="175" t="s">
        <v>923</v>
      </c>
      <c r="C174" s="175"/>
    </row>
    <row r="175" spans="1:3">
      <c r="A175" s="175" t="s">
        <v>926</v>
      </c>
      <c r="B175" s="175" t="s">
        <v>925</v>
      </c>
      <c r="C175" s="175"/>
    </row>
    <row r="176" spans="1:3">
      <c r="A176" s="175" t="s">
        <v>928</v>
      </c>
      <c r="B176" s="175" t="s">
        <v>927</v>
      </c>
      <c r="C176" s="175"/>
    </row>
    <row r="177" spans="1:3">
      <c r="A177" s="175" t="s">
        <v>930</v>
      </c>
      <c r="B177" s="175" t="s">
        <v>929</v>
      </c>
      <c r="C177" s="175"/>
    </row>
    <row r="178" spans="1:3">
      <c r="A178" s="175" t="s">
        <v>932</v>
      </c>
      <c r="B178" s="175" t="s">
        <v>931</v>
      </c>
      <c r="C178" s="175"/>
    </row>
    <row r="179" spans="1:3">
      <c r="A179" s="175" t="s">
        <v>1739</v>
      </c>
      <c r="B179" s="175" t="s">
        <v>933</v>
      </c>
      <c r="C179" s="175"/>
    </row>
    <row r="180" spans="1:3">
      <c r="A180" s="175" t="s">
        <v>935</v>
      </c>
      <c r="B180" s="175" t="s">
        <v>934</v>
      </c>
      <c r="C180" s="175"/>
    </row>
    <row r="181" spans="1:3">
      <c r="A181" s="175" t="s">
        <v>937</v>
      </c>
      <c r="B181" s="175" t="s">
        <v>936</v>
      </c>
      <c r="C181" s="175"/>
    </row>
    <row r="182" spans="1:3">
      <c r="A182" s="175" t="s">
        <v>939</v>
      </c>
      <c r="B182" s="175" t="s">
        <v>938</v>
      </c>
      <c r="C182" s="175"/>
    </row>
    <row r="183" spans="1:3">
      <c r="A183" s="175" t="s">
        <v>1319</v>
      </c>
      <c r="B183" s="175" t="s">
        <v>1320</v>
      </c>
      <c r="C183" s="175"/>
    </row>
    <row r="184" spans="1:3">
      <c r="A184" s="175" t="s">
        <v>941</v>
      </c>
      <c r="B184" s="175" t="s">
        <v>940</v>
      </c>
      <c r="C184" s="175"/>
    </row>
    <row r="185" spans="1:3">
      <c r="A185" s="175" t="s">
        <v>1740</v>
      </c>
      <c r="B185" s="175" t="s">
        <v>942</v>
      </c>
      <c r="C185" s="175"/>
    </row>
    <row r="186" spans="1:3">
      <c r="A186" s="175" t="s">
        <v>944</v>
      </c>
      <c r="B186" s="175" t="s">
        <v>943</v>
      </c>
      <c r="C186" s="175"/>
    </row>
    <row r="187" spans="1:3">
      <c r="A187" s="175" t="s">
        <v>946</v>
      </c>
      <c r="B187" s="175" t="s">
        <v>945</v>
      </c>
      <c r="C187" s="175"/>
    </row>
    <row r="188" spans="1:3">
      <c r="A188" s="175" t="s">
        <v>948</v>
      </c>
      <c r="B188" s="175" t="s">
        <v>947</v>
      </c>
      <c r="C188" s="175"/>
    </row>
    <row r="189" spans="1:3">
      <c r="A189" s="175" t="s">
        <v>950</v>
      </c>
      <c r="B189" s="175" t="s">
        <v>949</v>
      </c>
      <c r="C189" s="175"/>
    </row>
    <row r="190" spans="1:3">
      <c r="A190" s="175" t="s">
        <v>1741</v>
      </c>
      <c r="B190" s="175" t="s">
        <v>951</v>
      </c>
      <c r="C190" s="175"/>
    </row>
    <row r="191" spans="1:3">
      <c r="A191" s="175" t="s">
        <v>953</v>
      </c>
      <c r="B191" s="175" t="s">
        <v>952</v>
      </c>
      <c r="C191" s="175"/>
    </row>
    <row r="192" spans="1:3">
      <c r="A192" s="175" t="s">
        <v>955</v>
      </c>
      <c r="B192" s="175" t="s">
        <v>954</v>
      </c>
      <c r="C192" s="175"/>
    </row>
    <row r="193" spans="1:3">
      <c r="A193" s="175" t="s">
        <v>1743</v>
      </c>
      <c r="B193" s="175" t="s">
        <v>956</v>
      </c>
      <c r="C193" s="175"/>
    </row>
    <row r="194" spans="1:3">
      <c r="A194" s="175" t="s">
        <v>958</v>
      </c>
      <c r="B194" s="175" t="s">
        <v>957</v>
      </c>
      <c r="C194" s="175"/>
    </row>
    <row r="195" spans="1:3">
      <c r="A195" s="175" t="s">
        <v>960</v>
      </c>
      <c r="B195" s="175" t="s">
        <v>959</v>
      </c>
      <c r="C195" s="175"/>
    </row>
    <row r="196" spans="1:3">
      <c r="A196" s="175" t="s">
        <v>962</v>
      </c>
      <c r="B196" s="175" t="s">
        <v>961</v>
      </c>
      <c r="C196" s="175"/>
    </row>
    <row r="197" spans="1:3">
      <c r="A197" s="175" t="s">
        <v>964</v>
      </c>
      <c r="B197" s="175" t="s">
        <v>963</v>
      </c>
      <c r="C197" s="175"/>
    </row>
    <row r="198" spans="1:3">
      <c r="A198" s="175" t="s">
        <v>1745</v>
      </c>
      <c r="B198" s="175" t="s">
        <v>965</v>
      </c>
      <c r="C198" s="175"/>
    </row>
    <row r="199" spans="1:3">
      <c r="A199" s="175" t="s">
        <v>967</v>
      </c>
      <c r="B199" s="175" t="s">
        <v>966</v>
      </c>
      <c r="C199" s="175"/>
    </row>
    <row r="200" spans="1:3">
      <c r="A200" s="175" t="s">
        <v>969</v>
      </c>
      <c r="B200" s="175" t="s">
        <v>968</v>
      </c>
      <c r="C200" s="175"/>
    </row>
    <row r="201" spans="1:3">
      <c r="A201" s="175" t="s">
        <v>1746</v>
      </c>
      <c r="B201" s="175" t="s">
        <v>970</v>
      </c>
      <c r="C201" s="175"/>
    </row>
    <row r="202" spans="1:3">
      <c r="A202" s="175" t="s">
        <v>972</v>
      </c>
      <c r="B202" s="175" t="s">
        <v>971</v>
      </c>
      <c r="C202" s="175"/>
    </row>
    <row r="203" spans="1:3">
      <c r="A203" s="175" t="s">
        <v>1361</v>
      </c>
      <c r="B203" s="175" t="s">
        <v>1362</v>
      </c>
      <c r="C203" s="175"/>
    </row>
    <row r="204" spans="1:3">
      <c r="A204" s="175" t="s">
        <v>974</v>
      </c>
      <c r="B204" s="175" t="s">
        <v>973</v>
      </c>
      <c r="C204" s="175"/>
    </row>
    <row r="205" spans="1:3">
      <c r="A205" s="175" t="s">
        <v>976</v>
      </c>
      <c r="B205" s="175" t="s">
        <v>975</v>
      </c>
      <c r="C205" s="175"/>
    </row>
    <row r="206" spans="1:3">
      <c r="A206" s="175" t="s">
        <v>978</v>
      </c>
      <c r="B206" s="175" t="s">
        <v>977</v>
      </c>
      <c r="C206" s="175"/>
    </row>
    <row r="207" spans="1:3">
      <c r="A207" s="175" t="s">
        <v>980</v>
      </c>
      <c r="B207" s="175" t="s">
        <v>979</v>
      </c>
      <c r="C207" s="175"/>
    </row>
    <row r="208" spans="1:3">
      <c r="A208" s="175" t="s">
        <v>982</v>
      </c>
      <c r="B208" s="175" t="s">
        <v>981</v>
      </c>
      <c r="C208" s="175"/>
    </row>
    <row r="209" spans="1:3">
      <c r="A209" s="175" t="s">
        <v>984</v>
      </c>
      <c r="B209" s="175" t="s">
        <v>983</v>
      </c>
      <c r="C209" s="175"/>
    </row>
    <row r="210" spans="1:3">
      <c r="A210" s="175" t="s">
        <v>986</v>
      </c>
      <c r="B210" s="175" t="s">
        <v>985</v>
      </c>
      <c r="C210" s="175"/>
    </row>
    <row r="211" spans="1:3">
      <c r="A211" s="175" t="s">
        <v>988</v>
      </c>
      <c r="B211" s="175" t="s">
        <v>987</v>
      </c>
      <c r="C211" s="175"/>
    </row>
    <row r="212" spans="1:3">
      <c r="A212" s="175" t="s">
        <v>990</v>
      </c>
      <c r="B212" s="175" t="s">
        <v>989</v>
      </c>
      <c r="C212" s="175"/>
    </row>
    <row r="213" spans="1:3">
      <c r="A213" s="175" t="s">
        <v>1747</v>
      </c>
      <c r="B213" s="175" t="s">
        <v>991</v>
      </c>
      <c r="C213" s="175"/>
    </row>
    <row r="214" spans="1:3">
      <c r="A214" s="175" t="s">
        <v>993</v>
      </c>
      <c r="B214" s="175" t="s">
        <v>992</v>
      </c>
      <c r="C214" s="175"/>
    </row>
    <row r="215" spans="1:3">
      <c r="A215" s="175" t="s">
        <v>995</v>
      </c>
      <c r="B215" s="175" t="s">
        <v>994</v>
      </c>
      <c r="C215" s="175"/>
    </row>
    <row r="216" spans="1:3">
      <c r="A216" s="175" t="s">
        <v>1749</v>
      </c>
      <c r="B216" s="175" t="s">
        <v>996</v>
      </c>
      <c r="C216" s="175"/>
    </row>
    <row r="217" spans="1:3">
      <c r="A217" s="175" t="s">
        <v>998</v>
      </c>
      <c r="B217" s="175" t="s">
        <v>997</v>
      </c>
      <c r="C217" s="175"/>
    </row>
    <row r="218" spans="1:3">
      <c r="A218" s="175" t="s">
        <v>1751</v>
      </c>
      <c r="B218" s="175" t="s">
        <v>1209</v>
      </c>
      <c r="C218" s="175"/>
    </row>
    <row r="219" spans="1:3">
      <c r="A219" s="175" t="s">
        <v>1000</v>
      </c>
      <c r="B219" s="175" t="s">
        <v>999</v>
      </c>
      <c r="C219" s="175"/>
    </row>
    <row r="220" spans="1:3">
      <c r="A220" s="175" t="s">
        <v>1002</v>
      </c>
      <c r="B220" s="175" t="s">
        <v>1001</v>
      </c>
      <c r="C220" s="175"/>
    </row>
    <row r="221" spans="1:3">
      <c r="A221" s="175" t="s">
        <v>1004</v>
      </c>
      <c r="B221" s="175" t="s">
        <v>1003</v>
      </c>
      <c r="C221" s="175"/>
    </row>
    <row r="222" spans="1:3">
      <c r="A222" s="175" t="s">
        <v>1006</v>
      </c>
      <c r="B222" s="175" t="s">
        <v>1005</v>
      </c>
      <c r="C222" s="175"/>
    </row>
    <row r="223" spans="1:3">
      <c r="A223" s="175" t="s">
        <v>1008</v>
      </c>
      <c r="B223" s="175" t="s">
        <v>1007</v>
      </c>
      <c r="C223" s="175"/>
    </row>
    <row r="224" spans="1:3">
      <c r="A224" s="175" t="s">
        <v>1010</v>
      </c>
      <c r="B224" s="175" t="s">
        <v>1009</v>
      </c>
      <c r="C224" s="175"/>
    </row>
    <row r="225" spans="1:3">
      <c r="A225" s="175" t="s">
        <v>1012</v>
      </c>
      <c r="B225" s="175" t="s">
        <v>1011</v>
      </c>
      <c r="C225" s="175"/>
    </row>
    <row r="226" spans="1:3">
      <c r="A226" s="175" t="s">
        <v>1014</v>
      </c>
      <c r="B226" s="175" t="s">
        <v>1013</v>
      </c>
      <c r="C226" s="175"/>
    </row>
    <row r="227" spans="1:3">
      <c r="A227" s="175" t="s">
        <v>1016</v>
      </c>
      <c r="B227" s="175" t="s">
        <v>1015</v>
      </c>
      <c r="C227" s="175"/>
    </row>
    <row r="228" spans="1:3">
      <c r="A228" s="175" t="s">
        <v>1018</v>
      </c>
      <c r="B228" s="175" t="s">
        <v>1017</v>
      </c>
      <c r="C228" s="175"/>
    </row>
    <row r="229" spans="1:3">
      <c r="A229" s="175" t="s">
        <v>1020</v>
      </c>
      <c r="B229" s="175" t="s">
        <v>1019</v>
      </c>
      <c r="C229" s="175"/>
    </row>
    <row r="230" spans="1:3">
      <c r="A230" s="175" t="s">
        <v>1752</v>
      </c>
      <c r="B230" s="175" t="s">
        <v>1021</v>
      </c>
      <c r="C230" s="175"/>
    </row>
    <row r="231" spans="1:3">
      <c r="A231" s="175" t="s">
        <v>1753</v>
      </c>
      <c r="B231" s="175" t="s">
        <v>1022</v>
      </c>
      <c r="C231" s="175"/>
    </row>
    <row r="232" spans="1:3">
      <c r="A232" s="175" t="s">
        <v>1024</v>
      </c>
      <c r="B232" s="175" t="s">
        <v>1023</v>
      </c>
      <c r="C232" s="175"/>
    </row>
    <row r="233" spans="1:3">
      <c r="A233" s="175" t="s">
        <v>1026</v>
      </c>
      <c r="B233" s="175" t="s">
        <v>1025</v>
      </c>
      <c r="C233" s="175"/>
    </row>
    <row r="234" spans="1:3">
      <c r="A234" s="175" t="s">
        <v>1755</v>
      </c>
      <c r="B234" s="175" t="s">
        <v>1386</v>
      </c>
      <c r="C234" s="175"/>
    </row>
    <row r="235" spans="1:3">
      <c r="A235" s="175" t="s">
        <v>1388</v>
      </c>
      <c r="B235" s="175" t="s">
        <v>1027</v>
      </c>
      <c r="C235" s="175" t="s">
        <v>1883</v>
      </c>
    </row>
    <row r="236" spans="1:3">
      <c r="A236" s="175" t="s">
        <v>1029</v>
      </c>
      <c r="B236" s="175" t="s">
        <v>1028</v>
      </c>
      <c r="C236" s="175"/>
    </row>
    <row r="237" spans="1:3">
      <c r="A237" s="175" t="s">
        <v>1031</v>
      </c>
      <c r="B237" s="175" t="s">
        <v>1030</v>
      </c>
      <c r="C237" s="175" t="s">
        <v>1881</v>
      </c>
    </row>
    <row r="238" spans="1:3">
      <c r="A238" s="175" t="s">
        <v>1758</v>
      </c>
      <c r="B238" s="175" t="s">
        <v>1032</v>
      </c>
      <c r="C238" s="175"/>
    </row>
    <row r="239" spans="1:3">
      <c r="A239" s="175" t="s">
        <v>1759</v>
      </c>
      <c r="B239" s="175" t="s">
        <v>1033</v>
      </c>
      <c r="C239" s="175"/>
    </row>
    <row r="240" spans="1:3">
      <c r="A240" s="175" t="s">
        <v>1760</v>
      </c>
      <c r="B240" s="175" t="s">
        <v>1035</v>
      </c>
      <c r="C240" s="175"/>
    </row>
    <row r="241" spans="1:3">
      <c r="A241" s="175" t="s">
        <v>1761</v>
      </c>
      <c r="B241" s="175" t="s">
        <v>1036</v>
      </c>
      <c r="C241" s="175"/>
    </row>
    <row r="242" spans="1:3">
      <c r="A242" s="175" t="s">
        <v>1761</v>
      </c>
      <c r="B242" s="175" t="s">
        <v>1037</v>
      </c>
      <c r="C242" s="175"/>
    </row>
    <row r="243" spans="1:3">
      <c r="A243" s="175" t="s">
        <v>1039</v>
      </c>
      <c r="B243" s="175" t="s">
        <v>1038</v>
      </c>
      <c r="C243" s="175"/>
    </row>
    <row r="244" spans="1:3">
      <c r="A244" s="175" t="s">
        <v>1041</v>
      </c>
      <c r="B244" s="175" t="s">
        <v>1040</v>
      </c>
      <c r="C244" s="175"/>
    </row>
    <row r="245" spans="1:3">
      <c r="A245" s="175" t="s">
        <v>1043</v>
      </c>
      <c r="B245" s="175" t="s">
        <v>1042</v>
      </c>
      <c r="C245" s="175"/>
    </row>
    <row r="246" spans="1:3">
      <c r="A246" s="175" t="s">
        <v>1680</v>
      </c>
      <c r="B246" s="175" t="s">
        <v>1762</v>
      </c>
      <c r="C246" s="175"/>
    </row>
    <row r="247" spans="1:3">
      <c r="A247" s="175" t="s">
        <v>1045</v>
      </c>
      <c r="B247" s="175" t="s">
        <v>1044</v>
      </c>
      <c r="C247" s="175"/>
    </row>
    <row r="248" spans="1:3">
      <c r="A248" s="175" t="s">
        <v>1258</v>
      </c>
      <c r="B248" s="175" t="s">
        <v>1259</v>
      </c>
      <c r="C248" s="175"/>
    </row>
    <row r="249" spans="1:3">
      <c r="A249" s="175" t="s">
        <v>1047</v>
      </c>
      <c r="B249" s="175" t="s">
        <v>1046</v>
      </c>
      <c r="C249" s="175"/>
    </row>
    <row r="250" spans="1:3">
      <c r="A250" s="175" t="s">
        <v>1049</v>
      </c>
      <c r="B250" s="175" t="s">
        <v>1048</v>
      </c>
      <c r="C250" s="175"/>
    </row>
    <row r="251" spans="1:3">
      <c r="A251" s="175" t="s">
        <v>1051</v>
      </c>
      <c r="B251" s="175" t="s">
        <v>1050</v>
      </c>
      <c r="C251" s="175"/>
    </row>
    <row r="252" spans="1:3">
      <c r="A252" s="175" t="s">
        <v>1053</v>
      </c>
      <c r="B252" s="175" t="s">
        <v>1052</v>
      </c>
      <c r="C252" s="175"/>
    </row>
    <row r="253" spans="1:3">
      <c r="A253" s="175" t="s">
        <v>1055</v>
      </c>
      <c r="B253" s="175" t="s">
        <v>1054</v>
      </c>
      <c r="C253" s="175"/>
    </row>
    <row r="254" spans="1:3">
      <c r="A254" s="175"/>
      <c r="B254" s="175"/>
      <c r="C254" s="175"/>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1</vt:i4>
      </vt:variant>
    </vt:vector>
  </HeadingPairs>
  <TitlesOfParts>
    <vt:vector size="23" baseType="lpstr">
      <vt:lpstr>ReadMe</vt:lpstr>
      <vt:lpstr>Variables_format</vt:lpstr>
      <vt:lpstr>Series_Type</vt:lpstr>
      <vt:lpstr>Sectors</vt:lpstr>
      <vt:lpstr>Wealth_Macro_Variables</vt:lpstr>
      <vt:lpstr>Wealth_Distributed_Variables</vt:lpstr>
      <vt:lpstr>Income_Macro_Variables (old)</vt:lpstr>
      <vt:lpstr>Income_Macro_Variables</vt:lpstr>
      <vt:lpstr>Income_Distributed_Variables</vt:lpstr>
      <vt:lpstr>Carbon_Macro</vt:lpstr>
      <vt:lpstr>Carbon_Distributed</vt:lpstr>
      <vt:lpstr>Other_Macro_Variables</vt:lpstr>
      <vt:lpstr>Distributed_Variable_Categories</vt:lpstr>
      <vt:lpstr>Age_Categories</vt:lpstr>
      <vt:lpstr>Country_List</vt:lpstr>
      <vt:lpstr>Population_Categories</vt:lpstr>
      <vt:lpstr>Year_List</vt:lpstr>
      <vt:lpstr>Percentiles_List</vt:lpstr>
      <vt:lpstr>Variables_Units</vt:lpstr>
      <vt:lpstr>Other_WTID</vt:lpstr>
      <vt:lpstr>Country_Distribution_Info_List</vt:lpstr>
      <vt:lpstr>Country_Notes</vt:lpstr>
      <vt:lpstr>Work_in_progress</vt:lpstr>
    </vt:vector>
  </TitlesOfParts>
  <Company>Iddri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Chancel</dc:creator>
  <cp:lastModifiedBy>Microsoft Office User</cp:lastModifiedBy>
  <dcterms:created xsi:type="dcterms:W3CDTF">2016-01-07T13:23:07Z</dcterms:created>
  <dcterms:modified xsi:type="dcterms:W3CDTF">2022-09-28T16:12:55Z</dcterms:modified>
</cp:coreProperties>
</file>